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ri0.sharepoint.com/sites/BudgetOffice/Shared Documents/General/Budget Drive/ALL&amp;BUD/FY24/MYR/"/>
    </mc:Choice>
  </mc:AlternateContent>
  <xr:revisionPtr revIDLastSave="137" documentId="8_{23AC23EA-C2CC-44EE-A8DE-941E92C55C1F}" xr6:coauthVersionLast="47" xr6:coauthVersionMax="47" xr10:uidLastSave="{4917F3FF-7B25-414C-8378-09D72E3C01D5}"/>
  <bookViews>
    <workbookView xWindow="-120" yWindow="-120" windowWidth="29040" windowHeight="15720" tabRatio="884" xr2:uid="{00000000-000D-0000-FFFF-FFFF00000000}"/>
  </bookViews>
  <sheets>
    <sheet name="Instructions" sheetId="11" r:id="rId1"/>
    <sheet name="Find Unit" sheetId="13" r:id="rId2"/>
    <sheet name="EXPENSE Transfer Form" sheetId="6" r:id="rId3"/>
    <sheet name="REVENUE Transfer Form" sheetId="7" r:id="rId4"/>
    <sheet name="Summary" sheetId="9" r:id="rId5"/>
    <sheet name="CODES" sheetId="4" r:id="rId6"/>
    <sheet name="Sheet1" sheetId="14" state="hidden" r:id="rId7"/>
  </sheets>
  <definedNames>
    <definedName name="_xlnm._FilterDatabase" localSheetId="5" hidden="1">CODES!$B$5:$AR$4428</definedName>
    <definedName name="_xlnm._FilterDatabase" localSheetId="2" hidden="1">'EXPENSE Transfer Form'!$A$15:$L$66</definedName>
    <definedName name="_xlnm._FilterDatabase" localSheetId="3" hidden="1">'REVENUE Transfer Form'!$A$15:$L$66</definedName>
    <definedName name="Codes_AllowedCFS">CODES!$AJ$5:$AJ$5223</definedName>
    <definedName name="Codes_AllowedFunds">CODES!$AR$6:$AR$145</definedName>
    <definedName name="Codes_CfsDescription">CODES!$AF$6:$AG$4394</definedName>
    <definedName name="Codes_College">CODES!$B$6:$B$120</definedName>
    <definedName name="Codes_CollegeCodesExceptions">CODES!$D$6:$E$430</definedName>
    <definedName name="Codes_CollegeCodesTree">CODES!$D$6:$E$403</definedName>
    <definedName name="Codes_Departments">CODES!$P$6:$P$444</definedName>
    <definedName name="Codes_DepartmentsTable">CODES!$P$6:$Q$403</definedName>
    <definedName name="Codes_ExpenseAccounts">CODES!$J$6:$J$42</definedName>
    <definedName name="Codes_ExpenseAccountsTable">CODES!$J$6:$K$42</definedName>
    <definedName name="Codes_Funds">CODES!$M$6:$M$131</definedName>
    <definedName name="Codes_FundsTable">CODES!$M$6:$N$145</definedName>
    <definedName name="Codes_OrgCategoriesTable">CODES!$V$6:$Y$42</definedName>
    <definedName name="Codes_Programs">CODES!$S$6:$S$4440</definedName>
    <definedName name="Codes_ProgramsTable">CODES!$S$6:$T$4440</definedName>
    <definedName name="Codes_RevenueAccounts">CODES!$G$6:$G$321</definedName>
    <definedName name="Codes_RevenueAccountsTable">CODES!$G$6:$H$321</definedName>
    <definedName name="Codes_ValidCfsTable">CODES!$AA$6:$AA$5223</definedName>
    <definedName name="CodesFormula_1">IF(ISERROR(VLOOKUP(CODES!$AF1,Codes_CollegeCodesExceptions,2,FALSE)),VLOOKUP(MID(CODES!$AF1,5,4),Codes_CollegeCodesTree,2,FALSE),VLOOKUP(CODES!$AF1,Codes_CollegeCodesExceptions,2,FALSE))</definedName>
    <definedName name="CodesFormula_10">IF(CODES!A1048576="-","-",IF((CODES!A1048576+1)&lt;=SUM(CODES!$AM$6:$AM$140),CODES!A1048576+1,"-"))</definedName>
    <definedName name="CodesFormula_11">IF(CODES!$AQ1="-","-",VLOOKUP(College_Unit&amp;"-"&amp;CODES!$AQ1,CODES!$AN$6:$AO$140,2,FALSE))</definedName>
    <definedName name="CodesFormula_2">CODES!$AC1&amp;"-"&amp;TEXT(LEFT(CODES!$AF1,3),"000")</definedName>
    <definedName name="CodesFormula_3">CODES!$AD1&amp;"-"&amp;COUNTIF(CODES!$AD$6:$AD$4903,CODES!$AD1)-COUNTIF(CODES!$AD1:$AD$4903,CODES!$AD1)+1</definedName>
    <definedName name="CodesFormula_4">TEXT(LEFT(CODES!$AF1,3),"000")</definedName>
    <definedName name="CodesFormula_5">IF(CODES!A1048576="-","-",IF((CODES!A1048576+1)&lt;=COUNTIF(CODES!$AD$6:$AD$4751,College_Unit&amp;"-"&amp;Fund),CODES!A1048576+1,"-"))</definedName>
    <definedName name="CodesFormula_6">IF(CODES!$AI1="-","-",VLOOKUP(College_Unit&amp;"-"&amp;Fund&amp;"-"&amp;CODES!$AI1,CODES!$AE$6:$AF$4751,2,FALSE))</definedName>
    <definedName name="CodesFormula_7">IF(ISBLANK(College_Unit),"-",College_Unit&amp;"-"&amp;CODES!$AO1)</definedName>
    <definedName name="CodesFormula_8">IF(ISERROR(VLOOKUP(CODES!$AL1,CODES!$AD$6:$AD$5096,1,FALSE)),"-",1)</definedName>
    <definedName name="CodesFormula_9">IF(CODES!$AM1="-","-",College_Unit&amp;"-"&amp;SUM(CODES!$AM$6:$AM$137)-SUM(CODES!$AM1:$AM$137)+1)</definedName>
    <definedName name="CodesFormula_ExpenseAccountDescr">VLOOKUP(CODES!XFD1,Expense_accounts_table,2,FALSE)</definedName>
    <definedName name="College_Unit">'EXPENSE Transfer Form'!$C$3</definedName>
    <definedName name="Expense_accounts_table">CODES!$BM$6:$BN$303</definedName>
    <definedName name="ExpenseData">'EXPENSE Transfer Form'!$A$15:$L$67</definedName>
    <definedName name="ExpenseFormula_AccountDescription">IF(ISBLANK('EXPENSE Transfer Form'!$A1),"",IF(ISERROR(VLOOKUP(TEXT('EXPENSE Transfer Form'!$A1,"0000"),Codes_ExpenseAccountsTable,2,FALSE)),"Incorrect account.",VLOOKUP(TEXT('EXPENSE Transfer Form'!$A1,"0000"),Codes_ExpenseAccountsTable,2,FALSE)))</definedName>
    <definedName name="ExpenseFormula_AcctCfsCode">IF(COUNTBLANK('EXPENSE Transfer Form'!$A1:$C1)=COLUMNS('EXPENSE Transfer Form'!$A1:$C1),"",IF(AND(ISBLANK('EXPENSE Transfer Form'!$A1),ISBLANK('EXPENSE Transfer Form'!$B1)),"Account &amp; CFS needed",IF(ISBLANK('EXPENSE Transfer Form'!$A1),"Account needed",IF(ISBLANK('EXPENSE Transfer Form'!$B1),"CFS needed",'EXPENSE Transfer Form'!$A1&amp;"-"&amp;'EXPENSE Transfer Form'!$B1))))</definedName>
    <definedName name="ExpenseFormula_CfsDescription">IF(ISBLANK('EXPENSE Transfer Form'!$B1),"",IF('EXPENSE Transfer Form'!$B1="New CFS","Overwrite formula and input description",IF(ISERROR(VLOOKUP('EXPENSE Transfer Form'!$B1,Codes_ValidCfsTable,1,FALSE)),"Invalid CFS (if new, overwrite formula and input description)",VLOOKUP(TEXT(MID('EXPENSE Transfer Form'!$B1,5,4),"0000"),Codes_DepartmentsTable,2,FALSE)&amp;" / "&amp;VLOOKUP(TEXT(RIGHT('EXPENSE Transfer Form'!$B1,4),"0000"),Codes_ProgramsTable,2,FALSE))))</definedName>
    <definedName name="ExpenseFormula_CollegeUnit">IF(ISBLANK('EXPENSE Transfer Form'!$B1),"",IF('EXPENSE Transfer Form'!$B1="New CFS",College_Unit,IF(ISERROR(VLOOKUP('EXPENSE Transfer Form'!$B1,Codes_CollegeCodesExceptions,2,FALSE)),VLOOKUP(MID('EXPENSE Transfer Form'!$B1,5,4),Codes_CollegeCodesTree,2,FALSE),VLOOKUP('EXPENSE Transfer Form'!$B1,Codes_CollegeCodesExceptions,2,FALSE))))</definedName>
    <definedName name="ExpenseFormula_Department">IF(ISBLANK('EXPENSE Transfer Form'!$B1),"",IF('EXPENSE Transfer Form'!$B1="New CFS","-",TEXT(MID('EXPENSE Transfer Form'!$B1,5,4),"0000")))</definedName>
    <definedName name="ExpenseFormula_Fund">IF(ISBLANK('EXPENSE Transfer Form'!$B1),"",IF('EXPENSE Transfer Form'!$B1="New CFS","-",TEXT(LEFT('EXPENSE Transfer Form'!$B1,3),"000")))</definedName>
    <definedName name="ExpenseFormula_OrgCategory">IF(ISBLANK('EXPENSE Transfer Form'!$A1),"",IF(LEFT('EXPENSE Transfer Form'!$A1,1)="4","REVENUE",IF(ISERROR(VLOOKUP(TEXT('EXPENSE Transfer Form'!$A1,"0000"),Codes_OrgCategoriesTable,2,FALSE)),"Cannot find! Please verify account # entered or see the CODES tab.",VLOOKUP(TEXT('EXPENSE Transfer Form'!$A1,"0000"),Codes_OrgCategoriesTable,2,FALSE))))</definedName>
    <definedName name="ExpenseFormula_Program">IF(ISBLANK('EXPENSE Transfer Form'!$B1),"",IF('EXPENSE Transfer Form'!$B1="New CFS","-",TEXT(RIGHT('EXPENSE Transfer Form'!$B1,4),"0000")))</definedName>
    <definedName name="ExpenseFormula_SubtotalTransferIn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Form'!$C$67,-1,0))&gt;0)*(OFFSET('EXPENSE Transfer Form'!$C$15,1,0):OFFSET('EXPENSE Transfer Form'!$C$67,-1,0)))</definedName>
    <definedName name="ExpenseFormula_SubtotalTransferOut">SUMPRODUCT((SUBTOTAL(3,OFFSET(OFFSET('EXPENSE Transfer Form'!$C$15,1,0):OFFSET('EXPENSE Transfer Form'!$C$67,-1,0),ROW(OFFSET('EXPENSE Transfer Form'!$C$15,1,0):OFFSET('EXPENSE Transfer Form'!$C$67,-1,0))-MIN(ROW(OFFSET('EXPENSE Transfer Form'!$C$15,1,0):OFFSET('EXPENSE Transfer Form'!$C$67,-1,0))),,1)))*((OFFSET('EXPENSE Transfer Form'!$C$15,1,0):OFFSET('EXPENSE Transfer Form'!$C$67,-1,0))&lt;0)*(OFFSET('EXPENSE Transfer Form'!$C$15,1,0):OFFSET('EXPENSE Transfer Form'!$C$67,-1,0)))</definedName>
    <definedName name="ExpenseFormula_TotalTransferIn">SUMIF(OFFSET('EXPENSE Transfer Form'!$C$15,1,0):OFFSET('EXPENSE Transfer Form'!$C$67,-1,0),"&gt;0")</definedName>
    <definedName name="ExpenseFormula_TotalTransferOut">SUMIF(OFFSET('EXPENSE Transfer Form'!$C$15,1,0):OFFSET('EXPENSE Transfer Form'!$C$67,-1,0),"&lt;0")</definedName>
    <definedName name="ExpenseFormula_WarningInsertRow">"To maintain formulas integrity, if needed, insert rows only above row # "&amp;ROW(OFFSET('EXPENSE Transfer Form'!$A$68,-1,0))&amp;" (copy an entire row from this tab and change the info as needed, or insert a blank row and then copy formulas)"</definedName>
    <definedName name="ExpenseFormula_WarningRevenueVsExpense">IF(TEXT('EXPENSE Transfer Form'!$C$4,"000")="100","",IF(NOT('REVENUE Transfer Form'!$C$8='EXPENSE Transfer Form'!$C$8),"EXPENSE net change does not equal REVENUE net change by "&amp;TEXT('EXPENSE Transfer Form'!$C$8-'REVENUE Transfer Form'!$C$8,"$#,###")&amp;". Please address this issue if necessary.",""))</definedName>
    <definedName name="FindFormula_FindUNIT">IF(ISBLANK('Find Unit'!A1048573),"",IFERROR(IFERROR(VLOOKUP('Find Unit'!A1048573,Codes_CollegeCodesExceptions,2,FALSE),VLOOKUP(MID('Find Unit'!A1048573,5,4),Codes_CollegeCodesTree,2,FALSE)),"CFS not found"))</definedName>
    <definedName name="Fund">'EXPENSE Transfer Form'!$C$4</definedName>
    <definedName name="Instructions_Codes">Instructions!$A$513:$A$613</definedName>
    <definedName name="Instructions_Contact">Instructions!$A$523:$A$623</definedName>
    <definedName name="Instructions_ExpenseForm">Instructions!$A$64:$A$164</definedName>
    <definedName name="Instructions_GeneralInformation">Instructions!$A$7:$A$107</definedName>
    <definedName name="Instructions_RevenueForm">Instructions!$A$372:$A$472</definedName>
    <definedName name="Instructions_Summary">Instructions!$A$423:$A$523</definedName>
    <definedName name="Instructions_Top">Instructions!$A$6</definedName>
    <definedName name="_xlnm.Print_Area" localSheetId="2">'EXPENSE Transfer Form'!$A$1:$L$67</definedName>
    <definedName name="_xlnm.Print_Area" localSheetId="0">Instructions!$C$9:$AY$62,Instructions!$C$66:$AY$370,Instructions!$C$374:$AY$421,Instructions!$C$425:$AY$511</definedName>
    <definedName name="_xlnm.Print_Area" localSheetId="3">'REVENUE Transfer Form'!$A$1:$L$67</definedName>
    <definedName name="_xlnm.Print_Area" localSheetId="4">Summary!$A$1:$K$40</definedName>
    <definedName name="_xlnm.Print_Titles" localSheetId="2">'EXPENSE Transfer Form'!$14:$15</definedName>
    <definedName name="_xlnm.Print_Titles" localSheetId="0">Instructions!$1:$2</definedName>
    <definedName name="_xlnm.Print_Titles" localSheetId="3">'REVENUE Transfer Form'!$14:$15</definedName>
    <definedName name="_xlnm.Print_Titles" localSheetId="4">Summary!$3:$12</definedName>
    <definedName name="RevenueData">'REVENUE Transfer Form'!$A$15:$L$67</definedName>
    <definedName name="RevenueFormula_AccountDescription">IF(ISBLANK('REVENUE Transfer Form'!$A1),"",IF(ISERROR(VLOOKUP(TEXT('REVENUE Transfer Form'!$A1,"0000"),Codes_RevenueAccountsTable,2,FALSE)),"Incorrect account.",VLOOKUP(TEXT('REVENUE Transfer Form'!$A1,"0000"),Codes_RevenueAccountsTable,2,FALSE)))</definedName>
    <definedName name="RevenueFormula_AcctCfsCode">IF(COUNTBLANK('REVENUE Transfer Form'!$A1:$C1)=COLUMNS('REVENUE Transfer Form'!$A1:$C1),"",IF(AND(ISBLANK('REVENUE Transfer Form'!$A1),ISBLANK('REVENUE Transfer Form'!$B1)),"Account &amp; CFS needed",IF(ISBLANK('REVENUE Transfer Form'!$A1),"Account needed",IF(ISBLANK('REVENUE Transfer Form'!$B1),"CFS needed",'REVENUE Transfer Form'!$A1&amp;"-"&amp;'REVENUE Transfer Form'!$B1))))</definedName>
    <definedName name="RevenueFormula_CfsDescription">IF(ISBLANK('REVENUE Transfer Form'!$B1),"",IF('REVENUE Transfer Form'!$B1="New CFS","Overwrite formula and input description",IF(ISERROR(VLOOKUP('REVENUE Transfer Form'!$B1,Codes_ValidCfsTable,1,FALSE)),"Invalid CFS (if new, overwrite formula and input description)",VLOOKUP(TEXT(MID('REVENUE Transfer Form'!$B1,5,4),"0000"),Codes_DepartmentsTable,2,FALSE)&amp;" / "&amp;VLOOKUP(TEXT(RIGHT('REVENUE Transfer Form'!$B1,4),"0000"),Codes_ProgramsTable,2,FALSE))))</definedName>
    <definedName name="RevenueFormula_CollegeUnit">IF(ISBLANK('REVENUE Transfer Form'!$B1),"",IF('REVENUE Transfer Form'!$B1="New CFS",College_Unit,IF(ISERROR(VLOOKUP('REVENUE Transfer Form'!$B1,Codes_CollegeCodesExceptions,2,FALSE)),VLOOKUP(MID('REVENUE Transfer Form'!$B1,5,4),Codes_CollegeCodesTree,2,FALSE),VLOOKUP('REVENUE Transfer Form'!$B1,Codes_CollegeCodesExceptions,2,FALSE))))</definedName>
    <definedName name="RevenueFormula_Department">IF(ISBLANK('REVENUE Transfer Form'!$B1),"",IF('REVENUE Transfer Form'!$B1="New CFS","-",TEXT(MID('REVENUE Transfer Form'!$B1,5,4),"0000")))</definedName>
    <definedName name="RevenueFormula_Fund">IF(ISBLANK('REVENUE Transfer Form'!$B1),"",IF('REVENUE Transfer Form'!$B1="New CFS","-",TEXT(LEFT('REVENUE Transfer Form'!$B1,3),"000")))</definedName>
    <definedName name="RevenueFormula_HeadingCollege">IF(ISBLANK(College_Unit),"-",College_Unit)</definedName>
    <definedName name="RevenueFormula_HeadingFund">IF(ISBLANK(Fund),"-",Fund)</definedName>
    <definedName name="RevenueFormula_OrgCategory">IF(ISBLANK('REVENUE Transfer Form'!$A1),"",IF(LEFT('REVENUE Transfer Form'!$A1,1)="4","REVENUE","Not a revenue account"))</definedName>
    <definedName name="RevenueFormula_Program">IF(ISBLANK('REVENUE Transfer Form'!$B1),"",IF('REVENUE Transfer Form'!$B1="New CFS","-",TEXT(RIGHT('REVENUE Transfer Form'!$B1,4),"0000")))</definedName>
    <definedName name="RevenueFormula_SubtotalTransferIn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Form'!$C$67,-1,0))&gt;0)*(OFFSET('REVENUE Transfer Form'!$C$15,1,0):OFFSET('REVENUE Transfer Form'!$C$67,-1,0)))</definedName>
    <definedName name="RevenueFormula_SubtotalTransferOut">SUMPRODUCT((SUBTOTAL(3,OFFSET(OFFSET('REVENUE Transfer Form'!$C$15,1,0):OFFSET('REVENUE Transfer Form'!$C$67,-1,0),ROW(OFFSET('REVENUE Transfer Form'!$C$15,1,0):OFFSET('REVENUE Transfer Form'!$C$67,-1,0))-MIN(ROW(OFFSET('REVENUE Transfer Form'!$C$15,1,0):OFFSET('REVENUE Transfer Form'!$C$67,-1,0))),,1)))*((OFFSET('REVENUE Transfer Form'!$C$15,1,0):OFFSET('REVENUE Transfer Form'!$C$67,-1,0))&lt;0)*(OFFSET('REVENUE Transfer Form'!$C$15,1,0):OFFSET('REVENUE Transfer Form'!$C$67,-1,0)))</definedName>
    <definedName name="RevenueFormula_TotalTransferIn">SUMIF(OFFSET('REVENUE Transfer Form'!$C$15,1,0):OFFSET('REVENUE Transfer Form'!$C$67,-1,0),"&gt;0")</definedName>
    <definedName name="RevenueFormula_TotalTransferOut">SUMIF(OFFSET('REVENUE Transfer Form'!$C$15,1,0):OFFSET('REVENUE Transfer Form'!$C$67,-1,0),"&lt;0")</definedName>
    <definedName name="RevenueFormula_WarningInsertRow">"To maintain formulas integrity, if needed, insert rows only above row # "&amp;ROW(OFFSET('REVENUE Transfer Form'!$A$68,-1,0))&amp;" (copy an entire row from this tab and change the info as needed, or insert a blank row and then copy formulas)"</definedName>
    <definedName name="RevenueFormula_WarningRevenueFund100">IF(TEXT('REVENUE Transfer Form'!$C$4,"000")="100","REVENUE transfer form not needed for fund 100.","")</definedName>
    <definedName name="RevenueFormula_WarningRevenueVsExpense">IF(TEXT('REVENUE Transfer Form'!$C$4,"000")="100","",IF(NOT('REVENUE Transfer Form'!$C$8='EXPENSE Transfer Form'!$C$8),"EXPENSE net change does not equal REVENUE net change by "&amp;TEXT('REVENUE Transfer Form'!$C$8-'EXPENSE Transfer Form'!$C$8,"$#,###")&amp;". Please address this issue if necessary.",""))</definedName>
    <definedName name="SummaryFormula_Expense">VLOOKUP("Grand Total",Summary!$A:$E,5,FALSE)</definedName>
    <definedName name="SummaryFormula_HeadingCollege">IF(ISBLANK(College_Unit),"-",College_Unit)</definedName>
    <definedName name="SummaryFormula_HeadingFund">IF(ISBLANK(Fund),"-",Fund)</definedName>
    <definedName name="SummaryFormula_Revenue">VLOOKUP("Grand Total",Summary!$G:$K,5,FALSE)</definedName>
  </definedNames>
  <calcPr calcId="191029"/>
  <pivotCaches>
    <pivotCache cacheId="0" r:id="rId8"/>
    <pivotCache cacheId="1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C2315" i="4" l="1"/>
  <c r="AD2315" i="4" s="1"/>
  <c r="AG2315" i="4"/>
  <c r="AL141" i="4"/>
  <c r="AL142" i="4"/>
  <c r="AL143" i="4"/>
  <c r="AL144" i="4"/>
  <c r="AL145" i="4"/>
  <c r="AL140" i="4" l="1"/>
  <c r="AL139" i="4" l="1"/>
  <c r="AL138" i="4"/>
  <c r="AL137" i="4"/>
  <c r="AL136" i="4"/>
  <c r="AL135" i="4"/>
  <c r="AL134" i="4"/>
  <c r="AL133" i="4"/>
  <c r="AL132" i="4"/>
  <c r="AL131" i="4"/>
  <c r="AL130" i="4"/>
  <c r="AL129" i="4"/>
  <c r="AL128" i="4"/>
  <c r="AL127" i="4"/>
  <c r="AL126" i="4"/>
  <c r="AL125" i="4"/>
  <c r="AL124" i="4"/>
  <c r="AL123" i="4"/>
  <c r="AL122" i="4"/>
  <c r="AL121" i="4"/>
  <c r="AL120" i="4"/>
  <c r="AL119" i="4"/>
  <c r="AL118" i="4"/>
  <c r="AL117" i="4"/>
  <c r="AL116" i="4"/>
  <c r="AL115" i="4"/>
  <c r="AL114" i="4"/>
  <c r="AL113" i="4"/>
  <c r="AL112" i="4"/>
  <c r="AL111" i="4"/>
  <c r="AL110" i="4"/>
  <c r="AL109" i="4"/>
  <c r="AL108" i="4"/>
  <c r="AL107" i="4"/>
  <c r="AL106" i="4"/>
  <c r="AL105" i="4"/>
  <c r="AL104" i="4"/>
  <c r="AL103" i="4"/>
  <c r="AL102" i="4"/>
  <c r="AL101" i="4"/>
  <c r="AL100" i="4"/>
  <c r="AL99" i="4"/>
  <c r="AL98" i="4"/>
  <c r="AL97" i="4"/>
  <c r="AL96" i="4"/>
  <c r="AL95" i="4"/>
  <c r="AL94" i="4"/>
  <c r="AL93" i="4"/>
  <c r="AL92" i="4"/>
  <c r="AL91" i="4"/>
  <c r="AL90" i="4"/>
  <c r="AL89" i="4"/>
  <c r="AL88" i="4"/>
  <c r="AL87" i="4"/>
  <c r="AL86" i="4"/>
  <c r="AL85" i="4"/>
  <c r="AL84" i="4"/>
  <c r="AL83" i="4"/>
  <c r="AL82" i="4"/>
  <c r="AL81" i="4"/>
  <c r="AL80" i="4"/>
  <c r="AL79" i="4"/>
  <c r="AL78" i="4"/>
  <c r="AL77" i="4"/>
  <c r="AL76" i="4"/>
  <c r="AL75" i="4"/>
  <c r="AL74" i="4"/>
  <c r="AL73" i="4"/>
  <c r="AL72" i="4"/>
  <c r="AL71" i="4"/>
  <c r="AL70" i="4"/>
  <c r="AL69" i="4"/>
  <c r="AL68" i="4"/>
  <c r="AL67" i="4"/>
  <c r="AL66" i="4"/>
  <c r="AL65" i="4"/>
  <c r="AL64" i="4"/>
  <c r="AL63" i="4"/>
  <c r="AL62" i="4"/>
  <c r="AL61" i="4"/>
  <c r="AL60" i="4"/>
  <c r="AL59" i="4"/>
  <c r="AL58" i="4"/>
  <c r="AL57" i="4"/>
  <c r="AL56" i="4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7" i="4"/>
  <c r="AG5223" i="4"/>
  <c r="AC5223" i="4"/>
  <c r="AD5223" i="4" s="1"/>
  <c r="AG5222" i="4"/>
  <c r="AC5222" i="4"/>
  <c r="AD5222" i="4" s="1"/>
  <c r="AG5221" i="4"/>
  <c r="AC5221" i="4"/>
  <c r="AD5221" i="4" s="1"/>
  <c r="AG5220" i="4"/>
  <c r="AC5220" i="4"/>
  <c r="AD5220" i="4" s="1"/>
  <c r="AG5219" i="4"/>
  <c r="AC5219" i="4"/>
  <c r="AD5219" i="4" s="1"/>
  <c r="AG5218" i="4"/>
  <c r="AC5218" i="4"/>
  <c r="AD5218" i="4" s="1"/>
  <c r="AG5217" i="4"/>
  <c r="AC5217" i="4"/>
  <c r="AD5217" i="4" s="1"/>
  <c r="AG5216" i="4"/>
  <c r="AC5216" i="4"/>
  <c r="AD5216" i="4" s="1"/>
  <c r="AG5215" i="4"/>
  <c r="AC5215" i="4"/>
  <c r="AD5215" i="4" s="1"/>
  <c r="AG5214" i="4"/>
  <c r="AC5214" i="4"/>
  <c r="AD5214" i="4" s="1"/>
  <c r="AG5213" i="4"/>
  <c r="AC5213" i="4"/>
  <c r="AD5213" i="4" s="1"/>
  <c r="AG5212" i="4"/>
  <c r="AC5212" i="4"/>
  <c r="AD5212" i="4" s="1"/>
  <c r="AG5211" i="4"/>
  <c r="AC5211" i="4"/>
  <c r="AD5211" i="4" s="1"/>
  <c r="AG5210" i="4"/>
  <c r="AC5210" i="4"/>
  <c r="AD5210" i="4" s="1"/>
  <c r="AG5209" i="4"/>
  <c r="AC5209" i="4"/>
  <c r="AD5209" i="4" s="1"/>
  <c r="AG5208" i="4"/>
  <c r="AC5208" i="4"/>
  <c r="AD5208" i="4" s="1"/>
  <c r="AG5207" i="4"/>
  <c r="AC5207" i="4"/>
  <c r="AD5207" i="4" s="1"/>
  <c r="AG5206" i="4"/>
  <c r="AC5206" i="4"/>
  <c r="AD5206" i="4" s="1"/>
  <c r="AG5205" i="4"/>
  <c r="AC5205" i="4"/>
  <c r="AD5205" i="4" s="1"/>
  <c r="AG5204" i="4"/>
  <c r="AC5204" i="4"/>
  <c r="AD5204" i="4" s="1"/>
  <c r="AG5203" i="4"/>
  <c r="AC5203" i="4"/>
  <c r="AD5203" i="4" s="1"/>
  <c r="AG5202" i="4"/>
  <c r="AC5202" i="4"/>
  <c r="AD5202" i="4" s="1"/>
  <c r="AG5201" i="4"/>
  <c r="AC5201" i="4"/>
  <c r="AD5201" i="4" s="1"/>
  <c r="AG5200" i="4"/>
  <c r="AC5200" i="4"/>
  <c r="AD5200" i="4" s="1"/>
  <c r="AG5199" i="4"/>
  <c r="AC5199" i="4"/>
  <c r="AD5199" i="4" s="1"/>
  <c r="AG5198" i="4"/>
  <c r="AC5198" i="4"/>
  <c r="AD5198" i="4" s="1"/>
  <c r="AG5197" i="4"/>
  <c r="AC5197" i="4"/>
  <c r="AD5197" i="4" s="1"/>
  <c r="AG5196" i="4"/>
  <c r="AC5196" i="4"/>
  <c r="AD5196" i="4" s="1"/>
  <c r="AG5195" i="4"/>
  <c r="AC5195" i="4"/>
  <c r="AD5195" i="4" s="1"/>
  <c r="AG5194" i="4"/>
  <c r="AC5194" i="4"/>
  <c r="AD5194" i="4" s="1"/>
  <c r="AG5193" i="4"/>
  <c r="AC5193" i="4"/>
  <c r="AD5193" i="4" s="1"/>
  <c r="AG5192" i="4"/>
  <c r="AC5192" i="4"/>
  <c r="AD5192" i="4" s="1"/>
  <c r="AG5191" i="4"/>
  <c r="AC5191" i="4"/>
  <c r="AD5191" i="4" s="1"/>
  <c r="AG5190" i="4"/>
  <c r="AC5190" i="4"/>
  <c r="AD5190" i="4" s="1"/>
  <c r="AG5189" i="4"/>
  <c r="AC5189" i="4"/>
  <c r="AD5189" i="4" s="1"/>
  <c r="AG5188" i="4"/>
  <c r="AC5188" i="4"/>
  <c r="AD5188" i="4" s="1"/>
  <c r="AG5187" i="4"/>
  <c r="AC5187" i="4"/>
  <c r="AD5187" i="4" s="1"/>
  <c r="AG5186" i="4"/>
  <c r="AC5186" i="4"/>
  <c r="AD5186" i="4" s="1"/>
  <c r="AG5185" i="4"/>
  <c r="AC5185" i="4"/>
  <c r="AD5185" i="4" s="1"/>
  <c r="AG5184" i="4"/>
  <c r="AC5184" i="4"/>
  <c r="AD5184" i="4" s="1"/>
  <c r="AG5183" i="4"/>
  <c r="AC5183" i="4"/>
  <c r="AD5183" i="4" s="1"/>
  <c r="AG5182" i="4"/>
  <c r="AC5182" i="4"/>
  <c r="AD5182" i="4" s="1"/>
  <c r="AG5181" i="4"/>
  <c r="AC5181" i="4"/>
  <c r="AD5181" i="4" s="1"/>
  <c r="AG5180" i="4"/>
  <c r="AC5180" i="4"/>
  <c r="AD5180" i="4" s="1"/>
  <c r="AG5179" i="4"/>
  <c r="AC5179" i="4"/>
  <c r="AD5179" i="4" s="1"/>
  <c r="AG5178" i="4"/>
  <c r="AC5178" i="4"/>
  <c r="AD5178" i="4" s="1"/>
  <c r="AG5177" i="4"/>
  <c r="AC5177" i="4"/>
  <c r="AD5177" i="4" s="1"/>
  <c r="AG5176" i="4"/>
  <c r="AC5176" i="4"/>
  <c r="AD5176" i="4" s="1"/>
  <c r="AG5175" i="4"/>
  <c r="AC5175" i="4"/>
  <c r="AD5175" i="4" s="1"/>
  <c r="AG5174" i="4"/>
  <c r="AC5174" i="4"/>
  <c r="AD5174" i="4" s="1"/>
  <c r="AG5173" i="4"/>
  <c r="AC5173" i="4"/>
  <c r="AD5173" i="4" s="1"/>
  <c r="AG5172" i="4"/>
  <c r="AC5172" i="4"/>
  <c r="AD5172" i="4" s="1"/>
  <c r="AG5171" i="4"/>
  <c r="AC5171" i="4"/>
  <c r="AD5171" i="4" s="1"/>
  <c r="AG5170" i="4"/>
  <c r="AC5170" i="4"/>
  <c r="AD5170" i="4" s="1"/>
  <c r="AG5169" i="4"/>
  <c r="AC5169" i="4"/>
  <c r="AD5169" i="4" s="1"/>
  <c r="AG5168" i="4"/>
  <c r="AC5168" i="4"/>
  <c r="AD5168" i="4" s="1"/>
  <c r="AG5167" i="4"/>
  <c r="AC5167" i="4"/>
  <c r="AD5167" i="4" s="1"/>
  <c r="AG5166" i="4"/>
  <c r="AC5166" i="4"/>
  <c r="AD5166" i="4" s="1"/>
  <c r="AG5165" i="4"/>
  <c r="AC5165" i="4"/>
  <c r="AD5165" i="4" s="1"/>
  <c r="AG5164" i="4"/>
  <c r="AC5164" i="4"/>
  <c r="AD5164" i="4" s="1"/>
  <c r="AG5163" i="4"/>
  <c r="AC5163" i="4"/>
  <c r="AD5163" i="4" s="1"/>
  <c r="AG5162" i="4"/>
  <c r="AC5162" i="4"/>
  <c r="AD5162" i="4" s="1"/>
  <c r="AG5161" i="4"/>
  <c r="AC5161" i="4"/>
  <c r="AD5161" i="4" s="1"/>
  <c r="AG5160" i="4"/>
  <c r="AC5160" i="4"/>
  <c r="AD5160" i="4" s="1"/>
  <c r="AG5159" i="4"/>
  <c r="AC5159" i="4"/>
  <c r="AD5159" i="4" s="1"/>
  <c r="AG5158" i="4"/>
  <c r="AC5158" i="4"/>
  <c r="AD5158" i="4" s="1"/>
  <c r="AG5157" i="4"/>
  <c r="AC5157" i="4"/>
  <c r="AD5157" i="4" s="1"/>
  <c r="AG5156" i="4"/>
  <c r="AC5156" i="4"/>
  <c r="AD5156" i="4" s="1"/>
  <c r="AG5155" i="4"/>
  <c r="AC5155" i="4"/>
  <c r="AD5155" i="4" s="1"/>
  <c r="AG5154" i="4"/>
  <c r="AC5154" i="4"/>
  <c r="AD5154" i="4" s="1"/>
  <c r="AG5153" i="4"/>
  <c r="AC5153" i="4"/>
  <c r="AD5153" i="4" s="1"/>
  <c r="AG5152" i="4"/>
  <c r="AC5152" i="4"/>
  <c r="AD5152" i="4" s="1"/>
  <c r="AG5151" i="4"/>
  <c r="AC5151" i="4"/>
  <c r="AD5151" i="4" s="1"/>
  <c r="AG5150" i="4"/>
  <c r="AC5150" i="4"/>
  <c r="AD5150" i="4" s="1"/>
  <c r="AG5149" i="4"/>
  <c r="AC5149" i="4"/>
  <c r="AD5149" i="4" s="1"/>
  <c r="AG5148" i="4"/>
  <c r="AC5148" i="4"/>
  <c r="AD5148" i="4" s="1"/>
  <c r="AG5147" i="4"/>
  <c r="AC5147" i="4"/>
  <c r="AD5147" i="4" s="1"/>
  <c r="AG5146" i="4"/>
  <c r="AC5146" i="4"/>
  <c r="AD5146" i="4" s="1"/>
  <c r="AG5145" i="4"/>
  <c r="AC5145" i="4"/>
  <c r="AD5145" i="4" s="1"/>
  <c r="AG5144" i="4"/>
  <c r="AC5144" i="4"/>
  <c r="AD5144" i="4" s="1"/>
  <c r="AG5143" i="4"/>
  <c r="AC5143" i="4"/>
  <c r="AD5143" i="4" s="1"/>
  <c r="AG5142" i="4"/>
  <c r="AC5142" i="4"/>
  <c r="AD5142" i="4" s="1"/>
  <c r="AG5141" i="4"/>
  <c r="AC5141" i="4"/>
  <c r="AD5141" i="4" s="1"/>
  <c r="AG5140" i="4"/>
  <c r="AC5140" i="4"/>
  <c r="AD5140" i="4" s="1"/>
  <c r="AG5139" i="4"/>
  <c r="AC5139" i="4"/>
  <c r="AD5139" i="4" s="1"/>
  <c r="AG5138" i="4"/>
  <c r="AC5138" i="4"/>
  <c r="AD5138" i="4" s="1"/>
  <c r="AG5137" i="4"/>
  <c r="AC5137" i="4"/>
  <c r="AD5137" i="4" s="1"/>
  <c r="AG5136" i="4"/>
  <c r="AC5136" i="4"/>
  <c r="AD5136" i="4" s="1"/>
  <c r="AG5135" i="4"/>
  <c r="AC5135" i="4"/>
  <c r="AD5135" i="4" s="1"/>
  <c r="AG5134" i="4"/>
  <c r="AC5134" i="4"/>
  <c r="AD5134" i="4" s="1"/>
  <c r="AG5133" i="4"/>
  <c r="AC5133" i="4"/>
  <c r="AD5133" i="4" s="1"/>
  <c r="AG5132" i="4"/>
  <c r="AC5132" i="4"/>
  <c r="AD5132" i="4" s="1"/>
  <c r="AG5131" i="4"/>
  <c r="AC5131" i="4"/>
  <c r="AD5131" i="4" s="1"/>
  <c r="AG5130" i="4"/>
  <c r="AC5130" i="4"/>
  <c r="AD5130" i="4" s="1"/>
  <c r="AG5129" i="4"/>
  <c r="AC5129" i="4"/>
  <c r="AD5129" i="4" s="1"/>
  <c r="AG5128" i="4"/>
  <c r="AC5128" i="4"/>
  <c r="AD5128" i="4" s="1"/>
  <c r="AG5127" i="4"/>
  <c r="AC5127" i="4"/>
  <c r="AD5127" i="4" s="1"/>
  <c r="AG5126" i="4"/>
  <c r="AC5126" i="4"/>
  <c r="AD5126" i="4" s="1"/>
  <c r="AG5125" i="4"/>
  <c r="AC5125" i="4"/>
  <c r="AD5125" i="4" s="1"/>
  <c r="AG5124" i="4"/>
  <c r="AC5124" i="4"/>
  <c r="AD5124" i="4" s="1"/>
  <c r="AG5123" i="4"/>
  <c r="AC5123" i="4"/>
  <c r="AD5123" i="4" s="1"/>
  <c r="AG5122" i="4"/>
  <c r="AC5122" i="4"/>
  <c r="AD5122" i="4" s="1"/>
  <c r="AG5121" i="4"/>
  <c r="AC5121" i="4"/>
  <c r="AD5121" i="4" s="1"/>
  <c r="AG5120" i="4"/>
  <c r="AC5120" i="4"/>
  <c r="AD5120" i="4" s="1"/>
  <c r="AG5119" i="4"/>
  <c r="AC5119" i="4"/>
  <c r="AD5119" i="4" s="1"/>
  <c r="AG5118" i="4"/>
  <c r="AC5118" i="4"/>
  <c r="AD5118" i="4" s="1"/>
  <c r="AG5117" i="4"/>
  <c r="AC5117" i="4"/>
  <c r="AD5117" i="4" s="1"/>
  <c r="AG5116" i="4"/>
  <c r="AC5116" i="4"/>
  <c r="AD5116" i="4" s="1"/>
  <c r="AG5115" i="4"/>
  <c r="AC5115" i="4"/>
  <c r="AD5115" i="4" s="1"/>
  <c r="AG5114" i="4"/>
  <c r="AC5114" i="4"/>
  <c r="AD5114" i="4" s="1"/>
  <c r="AG5113" i="4"/>
  <c r="AC5113" i="4"/>
  <c r="AD5113" i="4" s="1"/>
  <c r="AG5112" i="4"/>
  <c r="AC5112" i="4"/>
  <c r="AD5112" i="4" s="1"/>
  <c r="AG5111" i="4"/>
  <c r="AC5111" i="4"/>
  <c r="AD5111" i="4" s="1"/>
  <c r="AG5110" i="4"/>
  <c r="AC5110" i="4"/>
  <c r="AD5110" i="4" s="1"/>
  <c r="AG5109" i="4"/>
  <c r="AC5109" i="4"/>
  <c r="AD5109" i="4" s="1"/>
  <c r="AG5108" i="4"/>
  <c r="AC5108" i="4"/>
  <c r="AD5108" i="4" s="1"/>
  <c r="AG5107" i="4"/>
  <c r="AC5107" i="4"/>
  <c r="AD5107" i="4" s="1"/>
  <c r="AG5106" i="4"/>
  <c r="AC5106" i="4"/>
  <c r="AD5106" i="4" s="1"/>
  <c r="AG5105" i="4"/>
  <c r="AC5105" i="4"/>
  <c r="AD5105" i="4" s="1"/>
  <c r="AG5104" i="4"/>
  <c r="AC5104" i="4"/>
  <c r="AD5104" i="4" s="1"/>
  <c r="AG5103" i="4"/>
  <c r="AC5103" i="4"/>
  <c r="AD5103" i="4" s="1"/>
  <c r="AG5102" i="4"/>
  <c r="AC5102" i="4"/>
  <c r="AD5102" i="4" s="1"/>
  <c r="AG5101" i="4"/>
  <c r="AC5101" i="4"/>
  <c r="AD5101" i="4" s="1"/>
  <c r="AG5100" i="4"/>
  <c r="AC5100" i="4"/>
  <c r="AD5100" i="4" s="1"/>
  <c r="AG5099" i="4"/>
  <c r="AC5099" i="4"/>
  <c r="AD5099" i="4" s="1"/>
  <c r="AG5098" i="4"/>
  <c r="AC5098" i="4"/>
  <c r="AD5098" i="4" s="1"/>
  <c r="AG5097" i="4"/>
  <c r="AC5097" i="4"/>
  <c r="AD5097" i="4" s="1"/>
  <c r="AG5096" i="4"/>
  <c r="AC5096" i="4"/>
  <c r="AD5096" i="4" s="1"/>
  <c r="AG5095" i="4"/>
  <c r="AC5095" i="4"/>
  <c r="AD5095" i="4" s="1"/>
  <c r="AG5094" i="4"/>
  <c r="AC5094" i="4"/>
  <c r="AD5094" i="4" s="1"/>
  <c r="AG5093" i="4"/>
  <c r="AC5093" i="4"/>
  <c r="AD5093" i="4" s="1"/>
  <c r="AG5092" i="4"/>
  <c r="AC5092" i="4"/>
  <c r="AD5092" i="4" s="1"/>
  <c r="AG5091" i="4"/>
  <c r="AC5091" i="4"/>
  <c r="AD5091" i="4" s="1"/>
  <c r="AG5090" i="4"/>
  <c r="AC5090" i="4"/>
  <c r="AD5090" i="4" s="1"/>
  <c r="AG5089" i="4"/>
  <c r="AC5089" i="4"/>
  <c r="AD5089" i="4" s="1"/>
  <c r="AG5088" i="4"/>
  <c r="AC5088" i="4"/>
  <c r="AD5088" i="4" s="1"/>
  <c r="AG5087" i="4"/>
  <c r="AC5087" i="4"/>
  <c r="AD5087" i="4" s="1"/>
  <c r="AG5086" i="4"/>
  <c r="AC5086" i="4"/>
  <c r="AD5086" i="4" s="1"/>
  <c r="AG5085" i="4"/>
  <c r="AC5085" i="4"/>
  <c r="AD5085" i="4" s="1"/>
  <c r="AG5084" i="4"/>
  <c r="AC5084" i="4"/>
  <c r="AD5084" i="4" s="1"/>
  <c r="AG5083" i="4"/>
  <c r="AC5083" i="4"/>
  <c r="AD5083" i="4" s="1"/>
  <c r="AG5082" i="4"/>
  <c r="AC5082" i="4"/>
  <c r="AD5082" i="4" s="1"/>
  <c r="AG5081" i="4"/>
  <c r="AC5081" i="4"/>
  <c r="AD5081" i="4" s="1"/>
  <c r="AG5080" i="4"/>
  <c r="AC5080" i="4"/>
  <c r="AD5080" i="4" s="1"/>
  <c r="AG5079" i="4"/>
  <c r="AC5079" i="4"/>
  <c r="AD5079" i="4" s="1"/>
  <c r="AG5078" i="4"/>
  <c r="AC5078" i="4"/>
  <c r="AD5078" i="4" s="1"/>
  <c r="AG5077" i="4"/>
  <c r="AC5077" i="4"/>
  <c r="AD5077" i="4" s="1"/>
  <c r="AG5076" i="4"/>
  <c r="AC5076" i="4"/>
  <c r="AD5076" i="4" s="1"/>
  <c r="AG5075" i="4"/>
  <c r="AC5075" i="4"/>
  <c r="AD5075" i="4" s="1"/>
  <c r="AG5074" i="4"/>
  <c r="AC5074" i="4"/>
  <c r="AD5074" i="4" s="1"/>
  <c r="AG5073" i="4"/>
  <c r="AC5073" i="4"/>
  <c r="AD5073" i="4" s="1"/>
  <c r="AG5072" i="4"/>
  <c r="AC5072" i="4"/>
  <c r="AD5072" i="4" s="1"/>
  <c r="AG5071" i="4"/>
  <c r="AC5071" i="4"/>
  <c r="AD5071" i="4" s="1"/>
  <c r="AG5070" i="4"/>
  <c r="AC5070" i="4"/>
  <c r="AD5070" i="4" s="1"/>
  <c r="AG5069" i="4"/>
  <c r="AC5069" i="4"/>
  <c r="AD5069" i="4" s="1"/>
  <c r="AG5068" i="4"/>
  <c r="AC5068" i="4"/>
  <c r="AD5068" i="4" s="1"/>
  <c r="AG5067" i="4"/>
  <c r="AC5067" i="4"/>
  <c r="AD5067" i="4" s="1"/>
  <c r="AG5066" i="4"/>
  <c r="AC5066" i="4"/>
  <c r="AD5066" i="4" s="1"/>
  <c r="AG5065" i="4"/>
  <c r="AC5065" i="4"/>
  <c r="AD5065" i="4" s="1"/>
  <c r="AG5064" i="4"/>
  <c r="AC5064" i="4"/>
  <c r="AD5064" i="4" s="1"/>
  <c r="AG5063" i="4"/>
  <c r="AC5063" i="4"/>
  <c r="AD5063" i="4" s="1"/>
  <c r="AG5062" i="4"/>
  <c r="AC5062" i="4"/>
  <c r="AD5062" i="4" s="1"/>
  <c r="AG5061" i="4"/>
  <c r="AC5061" i="4"/>
  <c r="AD5061" i="4" s="1"/>
  <c r="AG5060" i="4"/>
  <c r="AC5060" i="4"/>
  <c r="AD5060" i="4" s="1"/>
  <c r="AG5059" i="4"/>
  <c r="AC5059" i="4"/>
  <c r="AD5059" i="4" s="1"/>
  <c r="AG5058" i="4"/>
  <c r="AC5058" i="4"/>
  <c r="AD5058" i="4" s="1"/>
  <c r="AG5057" i="4"/>
  <c r="AC5057" i="4"/>
  <c r="AD5057" i="4" s="1"/>
  <c r="AG5056" i="4"/>
  <c r="AC5056" i="4"/>
  <c r="AD5056" i="4" s="1"/>
  <c r="AG5055" i="4"/>
  <c r="AC5055" i="4"/>
  <c r="AD5055" i="4" s="1"/>
  <c r="AG5054" i="4"/>
  <c r="AC5054" i="4"/>
  <c r="AD5054" i="4" s="1"/>
  <c r="AG5053" i="4"/>
  <c r="AC5053" i="4"/>
  <c r="AD5053" i="4" s="1"/>
  <c r="AG5052" i="4"/>
  <c r="AC5052" i="4"/>
  <c r="AD5052" i="4" s="1"/>
  <c r="AG5051" i="4"/>
  <c r="AC5051" i="4"/>
  <c r="AD5051" i="4" s="1"/>
  <c r="AG5050" i="4"/>
  <c r="AC5050" i="4"/>
  <c r="AD5050" i="4" s="1"/>
  <c r="AG5049" i="4"/>
  <c r="AC5049" i="4"/>
  <c r="AD5049" i="4" s="1"/>
  <c r="AG5048" i="4"/>
  <c r="AC5048" i="4"/>
  <c r="AD5048" i="4" s="1"/>
  <c r="AG5047" i="4"/>
  <c r="AC5047" i="4"/>
  <c r="AD5047" i="4" s="1"/>
  <c r="AG5046" i="4"/>
  <c r="AC5046" i="4"/>
  <c r="AD5046" i="4" s="1"/>
  <c r="AG5045" i="4"/>
  <c r="AC5045" i="4"/>
  <c r="AD5045" i="4" s="1"/>
  <c r="AG5044" i="4"/>
  <c r="AC5044" i="4"/>
  <c r="AD5044" i="4" s="1"/>
  <c r="AG5043" i="4"/>
  <c r="AC5043" i="4"/>
  <c r="AD5043" i="4" s="1"/>
  <c r="AG5042" i="4"/>
  <c r="AC5042" i="4"/>
  <c r="AD5042" i="4" s="1"/>
  <c r="AG5041" i="4"/>
  <c r="AC5041" i="4"/>
  <c r="AD5041" i="4" s="1"/>
  <c r="AG5040" i="4"/>
  <c r="AC5040" i="4"/>
  <c r="AD5040" i="4" s="1"/>
  <c r="AG5039" i="4"/>
  <c r="AC5039" i="4"/>
  <c r="AD5039" i="4" s="1"/>
  <c r="AG5038" i="4"/>
  <c r="AC5038" i="4"/>
  <c r="AD5038" i="4" s="1"/>
  <c r="AG5037" i="4"/>
  <c r="AC5037" i="4"/>
  <c r="AD5037" i="4" s="1"/>
  <c r="AG5036" i="4"/>
  <c r="AC5036" i="4"/>
  <c r="AD5036" i="4" s="1"/>
  <c r="AG5035" i="4"/>
  <c r="AC5035" i="4"/>
  <c r="AD5035" i="4" s="1"/>
  <c r="AG5034" i="4"/>
  <c r="AC5034" i="4"/>
  <c r="AD5034" i="4" s="1"/>
  <c r="AG5033" i="4"/>
  <c r="AC5033" i="4"/>
  <c r="AD5033" i="4" s="1"/>
  <c r="AG5032" i="4"/>
  <c r="AC5032" i="4"/>
  <c r="AD5032" i="4" s="1"/>
  <c r="AG5031" i="4"/>
  <c r="AC5031" i="4"/>
  <c r="AD5031" i="4" s="1"/>
  <c r="AG5030" i="4"/>
  <c r="AC5030" i="4"/>
  <c r="AD5030" i="4" s="1"/>
  <c r="AG5029" i="4"/>
  <c r="AC5029" i="4"/>
  <c r="AD5029" i="4" s="1"/>
  <c r="AG5028" i="4"/>
  <c r="AC5028" i="4"/>
  <c r="AD5028" i="4" s="1"/>
  <c r="AG5027" i="4"/>
  <c r="AC5027" i="4"/>
  <c r="AD5027" i="4" s="1"/>
  <c r="AG5026" i="4"/>
  <c r="AC5026" i="4"/>
  <c r="AD5026" i="4" s="1"/>
  <c r="AG5025" i="4"/>
  <c r="AC5025" i="4"/>
  <c r="AD5025" i="4" s="1"/>
  <c r="AG5024" i="4"/>
  <c r="AC5024" i="4"/>
  <c r="AD5024" i="4" s="1"/>
  <c r="AG5023" i="4"/>
  <c r="AC5023" i="4"/>
  <c r="AD5023" i="4" s="1"/>
  <c r="AG5022" i="4"/>
  <c r="AC5022" i="4"/>
  <c r="AD5022" i="4" s="1"/>
  <c r="AG5021" i="4"/>
  <c r="AC5021" i="4"/>
  <c r="AD5021" i="4" s="1"/>
  <c r="AG5020" i="4"/>
  <c r="AC5020" i="4"/>
  <c r="AD5020" i="4" s="1"/>
  <c r="AG5019" i="4"/>
  <c r="AC5019" i="4"/>
  <c r="AD5019" i="4" s="1"/>
  <c r="AG5018" i="4"/>
  <c r="AC5018" i="4"/>
  <c r="AD5018" i="4" s="1"/>
  <c r="AG5017" i="4"/>
  <c r="AC5017" i="4"/>
  <c r="AD5017" i="4" s="1"/>
  <c r="AG5016" i="4"/>
  <c r="AC5016" i="4"/>
  <c r="AD5016" i="4" s="1"/>
  <c r="AG5015" i="4"/>
  <c r="AC5015" i="4"/>
  <c r="AD5015" i="4" s="1"/>
  <c r="AG5014" i="4"/>
  <c r="AC5014" i="4"/>
  <c r="AD5014" i="4" s="1"/>
  <c r="AG5013" i="4"/>
  <c r="AC5013" i="4"/>
  <c r="AD5013" i="4" s="1"/>
  <c r="AG5012" i="4"/>
  <c r="AC5012" i="4"/>
  <c r="AD5012" i="4" s="1"/>
  <c r="AG5011" i="4"/>
  <c r="AC5011" i="4"/>
  <c r="AD5011" i="4" s="1"/>
  <c r="AG5010" i="4"/>
  <c r="AC5010" i="4"/>
  <c r="AD5010" i="4" s="1"/>
  <c r="AG5009" i="4"/>
  <c r="AC5009" i="4"/>
  <c r="AD5009" i="4" s="1"/>
  <c r="AG5008" i="4"/>
  <c r="AC5008" i="4"/>
  <c r="AD5008" i="4" s="1"/>
  <c r="AG5007" i="4"/>
  <c r="AC5007" i="4"/>
  <c r="AD5007" i="4" s="1"/>
  <c r="AG5006" i="4"/>
  <c r="AC5006" i="4"/>
  <c r="AD5006" i="4" s="1"/>
  <c r="AG5005" i="4"/>
  <c r="AC5005" i="4"/>
  <c r="AD5005" i="4" s="1"/>
  <c r="AG5004" i="4"/>
  <c r="AC5004" i="4"/>
  <c r="AD5004" i="4" s="1"/>
  <c r="AG5003" i="4"/>
  <c r="AC5003" i="4"/>
  <c r="AD5003" i="4" s="1"/>
  <c r="AG5002" i="4"/>
  <c r="AC5002" i="4"/>
  <c r="AD5002" i="4" s="1"/>
  <c r="AG5001" i="4"/>
  <c r="AC5001" i="4"/>
  <c r="AD5001" i="4" s="1"/>
  <c r="AG5000" i="4"/>
  <c r="AC5000" i="4"/>
  <c r="AD5000" i="4" s="1"/>
  <c r="AG4999" i="4"/>
  <c r="AC4999" i="4"/>
  <c r="AD4999" i="4" s="1"/>
  <c r="AG4998" i="4"/>
  <c r="AC4998" i="4"/>
  <c r="AD4998" i="4" s="1"/>
  <c r="AG4997" i="4"/>
  <c r="AC4997" i="4"/>
  <c r="AD4997" i="4" s="1"/>
  <c r="AG4996" i="4"/>
  <c r="AC4996" i="4"/>
  <c r="AD4996" i="4" s="1"/>
  <c r="AG4995" i="4"/>
  <c r="AC4995" i="4"/>
  <c r="AD4995" i="4" s="1"/>
  <c r="AG4994" i="4"/>
  <c r="AC4994" i="4"/>
  <c r="AD4994" i="4" s="1"/>
  <c r="AG4993" i="4"/>
  <c r="AC4993" i="4"/>
  <c r="AD4993" i="4" s="1"/>
  <c r="AG4992" i="4"/>
  <c r="AC4992" i="4"/>
  <c r="AD4992" i="4" s="1"/>
  <c r="AG4991" i="4"/>
  <c r="AC4991" i="4"/>
  <c r="AD4991" i="4" s="1"/>
  <c r="AG4990" i="4"/>
  <c r="AC4990" i="4"/>
  <c r="AD4990" i="4" s="1"/>
  <c r="AG4989" i="4"/>
  <c r="AC4989" i="4"/>
  <c r="AD4989" i="4" s="1"/>
  <c r="AG4988" i="4"/>
  <c r="AC4988" i="4"/>
  <c r="AD4988" i="4" s="1"/>
  <c r="AG4987" i="4"/>
  <c r="AC4987" i="4"/>
  <c r="AD4987" i="4" s="1"/>
  <c r="AG4986" i="4"/>
  <c r="AC4986" i="4"/>
  <c r="AD4986" i="4" s="1"/>
  <c r="AG4985" i="4"/>
  <c r="AC4985" i="4"/>
  <c r="AD4985" i="4" s="1"/>
  <c r="AG4984" i="4"/>
  <c r="AC4984" i="4"/>
  <c r="AD4984" i="4" s="1"/>
  <c r="AG4983" i="4"/>
  <c r="AC4983" i="4"/>
  <c r="AD4983" i="4" s="1"/>
  <c r="AG4982" i="4"/>
  <c r="AC4982" i="4"/>
  <c r="AD4982" i="4" s="1"/>
  <c r="AG4981" i="4"/>
  <c r="AC4981" i="4"/>
  <c r="AD4981" i="4" s="1"/>
  <c r="AG4980" i="4"/>
  <c r="AC4980" i="4"/>
  <c r="AD4980" i="4" s="1"/>
  <c r="AG4979" i="4"/>
  <c r="AC4979" i="4"/>
  <c r="AD4979" i="4" s="1"/>
  <c r="AG4978" i="4"/>
  <c r="AC4978" i="4"/>
  <c r="AD4978" i="4" s="1"/>
  <c r="AG4977" i="4"/>
  <c r="AC4977" i="4"/>
  <c r="AD4977" i="4" s="1"/>
  <c r="AG4976" i="4"/>
  <c r="AC4976" i="4"/>
  <c r="AD4976" i="4" s="1"/>
  <c r="AG4975" i="4"/>
  <c r="AC4975" i="4"/>
  <c r="AD4975" i="4" s="1"/>
  <c r="AG4974" i="4"/>
  <c r="AC4974" i="4"/>
  <c r="AD4974" i="4" s="1"/>
  <c r="AG4973" i="4"/>
  <c r="AC4973" i="4"/>
  <c r="AD4973" i="4" s="1"/>
  <c r="AG4972" i="4"/>
  <c r="AC4972" i="4"/>
  <c r="AD4972" i="4" s="1"/>
  <c r="AG4971" i="4"/>
  <c r="AC4971" i="4"/>
  <c r="AD4971" i="4" s="1"/>
  <c r="AG4970" i="4"/>
  <c r="AC4970" i="4"/>
  <c r="AD4970" i="4" s="1"/>
  <c r="AG4969" i="4"/>
  <c r="AC4969" i="4"/>
  <c r="AD4969" i="4" s="1"/>
  <c r="AG4968" i="4"/>
  <c r="AC4968" i="4"/>
  <c r="AD4968" i="4" s="1"/>
  <c r="AG4967" i="4"/>
  <c r="AC4967" i="4"/>
  <c r="AD4967" i="4" s="1"/>
  <c r="AG4966" i="4"/>
  <c r="AC4966" i="4"/>
  <c r="AD4966" i="4" s="1"/>
  <c r="AG4965" i="4"/>
  <c r="AC4965" i="4"/>
  <c r="AD4965" i="4" s="1"/>
  <c r="AG4964" i="4"/>
  <c r="AC4964" i="4"/>
  <c r="AD4964" i="4" s="1"/>
  <c r="AG4963" i="4"/>
  <c r="AC4963" i="4"/>
  <c r="AD4963" i="4" s="1"/>
  <c r="AG4962" i="4"/>
  <c r="AC4962" i="4"/>
  <c r="AD4962" i="4" s="1"/>
  <c r="AG4961" i="4"/>
  <c r="AC4961" i="4"/>
  <c r="AD4961" i="4" s="1"/>
  <c r="AG4960" i="4"/>
  <c r="AC4960" i="4"/>
  <c r="AD4960" i="4" s="1"/>
  <c r="AG4959" i="4"/>
  <c r="AC4959" i="4"/>
  <c r="AD4959" i="4" s="1"/>
  <c r="AG4958" i="4"/>
  <c r="AC4958" i="4"/>
  <c r="AD4958" i="4" s="1"/>
  <c r="AG4957" i="4"/>
  <c r="AC4957" i="4"/>
  <c r="AD4957" i="4" s="1"/>
  <c r="AG4956" i="4"/>
  <c r="AC4956" i="4"/>
  <c r="AD4956" i="4" s="1"/>
  <c r="AG4955" i="4"/>
  <c r="AC4955" i="4"/>
  <c r="AD4955" i="4" s="1"/>
  <c r="AG4954" i="4"/>
  <c r="AC4954" i="4"/>
  <c r="AD4954" i="4" s="1"/>
  <c r="AG4953" i="4"/>
  <c r="AC4953" i="4"/>
  <c r="AD4953" i="4" s="1"/>
  <c r="AG4952" i="4"/>
  <c r="AC4952" i="4"/>
  <c r="AD4952" i="4" s="1"/>
  <c r="AG4951" i="4"/>
  <c r="AC4951" i="4"/>
  <c r="AD4951" i="4" s="1"/>
  <c r="AG4950" i="4"/>
  <c r="AC4950" i="4"/>
  <c r="AD4950" i="4" s="1"/>
  <c r="AG4949" i="4"/>
  <c r="AC4949" i="4"/>
  <c r="AD4949" i="4" s="1"/>
  <c r="AG4948" i="4"/>
  <c r="AC4948" i="4"/>
  <c r="AD4948" i="4" s="1"/>
  <c r="AG4947" i="4"/>
  <c r="AC4947" i="4"/>
  <c r="AD4947" i="4" s="1"/>
  <c r="AG4946" i="4"/>
  <c r="AC4946" i="4"/>
  <c r="AD4946" i="4" s="1"/>
  <c r="AG4945" i="4"/>
  <c r="AC4945" i="4"/>
  <c r="AD4945" i="4" s="1"/>
  <c r="AG4944" i="4"/>
  <c r="AC4944" i="4"/>
  <c r="AD4944" i="4" s="1"/>
  <c r="AG4943" i="4"/>
  <c r="AC4943" i="4"/>
  <c r="AD4943" i="4" s="1"/>
  <c r="AG4942" i="4"/>
  <c r="AC4942" i="4"/>
  <c r="AD4942" i="4" s="1"/>
  <c r="AG4941" i="4"/>
  <c r="AC4941" i="4"/>
  <c r="AD4941" i="4" s="1"/>
  <c r="AG4940" i="4"/>
  <c r="AC4940" i="4"/>
  <c r="AD4940" i="4" s="1"/>
  <c r="AG4939" i="4"/>
  <c r="AC4939" i="4"/>
  <c r="AD4939" i="4" s="1"/>
  <c r="AG4938" i="4"/>
  <c r="AC4938" i="4"/>
  <c r="AD4938" i="4" s="1"/>
  <c r="AG4937" i="4"/>
  <c r="AC4937" i="4"/>
  <c r="AD4937" i="4" s="1"/>
  <c r="AG4936" i="4"/>
  <c r="AC4936" i="4"/>
  <c r="AD4936" i="4" s="1"/>
  <c r="AG4935" i="4"/>
  <c r="AC4935" i="4"/>
  <c r="AD4935" i="4" s="1"/>
  <c r="AG4934" i="4"/>
  <c r="AC4934" i="4"/>
  <c r="AD4934" i="4" s="1"/>
  <c r="AG4933" i="4"/>
  <c r="AC4933" i="4"/>
  <c r="AD4933" i="4" s="1"/>
  <c r="AG4932" i="4"/>
  <c r="AC4932" i="4"/>
  <c r="AD4932" i="4" s="1"/>
  <c r="AG4931" i="4"/>
  <c r="AC4931" i="4"/>
  <c r="AD4931" i="4" s="1"/>
  <c r="AG4930" i="4"/>
  <c r="AC4930" i="4"/>
  <c r="AD4930" i="4" s="1"/>
  <c r="AG4929" i="4"/>
  <c r="AC4929" i="4"/>
  <c r="AD4929" i="4" s="1"/>
  <c r="AG4928" i="4"/>
  <c r="AC4928" i="4"/>
  <c r="AD4928" i="4" s="1"/>
  <c r="AG4927" i="4"/>
  <c r="AC4927" i="4"/>
  <c r="AD4927" i="4" s="1"/>
  <c r="AG4926" i="4"/>
  <c r="AC4926" i="4"/>
  <c r="AD4926" i="4" s="1"/>
  <c r="AG4925" i="4"/>
  <c r="AC4925" i="4"/>
  <c r="AD4925" i="4" s="1"/>
  <c r="AG4924" i="4"/>
  <c r="AC4924" i="4"/>
  <c r="AD4924" i="4" s="1"/>
  <c r="AG4923" i="4"/>
  <c r="AC4923" i="4"/>
  <c r="AD4923" i="4" s="1"/>
  <c r="AG4922" i="4"/>
  <c r="AC4922" i="4"/>
  <c r="AD4922" i="4" s="1"/>
  <c r="AG4921" i="4"/>
  <c r="AC4921" i="4"/>
  <c r="AD4921" i="4" s="1"/>
  <c r="AG4920" i="4"/>
  <c r="AC4920" i="4"/>
  <c r="AD4920" i="4" s="1"/>
  <c r="AG4919" i="4"/>
  <c r="AC4919" i="4"/>
  <c r="AD4919" i="4" s="1"/>
  <c r="AG4918" i="4"/>
  <c r="AC4918" i="4"/>
  <c r="AD4918" i="4" s="1"/>
  <c r="AG4917" i="4"/>
  <c r="AC4917" i="4"/>
  <c r="AD4917" i="4" s="1"/>
  <c r="AG4916" i="4"/>
  <c r="AC4916" i="4"/>
  <c r="AD4916" i="4" s="1"/>
  <c r="AG4915" i="4"/>
  <c r="AC4915" i="4"/>
  <c r="AD4915" i="4" s="1"/>
  <c r="AG4914" i="4"/>
  <c r="AC4914" i="4"/>
  <c r="AD4914" i="4" s="1"/>
  <c r="AG4913" i="4"/>
  <c r="AC4913" i="4"/>
  <c r="AD4913" i="4" s="1"/>
  <c r="AG4912" i="4"/>
  <c r="AC4912" i="4"/>
  <c r="AD4912" i="4" s="1"/>
  <c r="AG4911" i="4"/>
  <c r="AC4911" i="4"/>
  <c r="AD4911" i="4" s="1"/>
  <c r="AG4910" i="4"/>
  <c r="AC4910" i="4"/>
  <c r="AD4910" i="4" s="1"/>
  <c r="AG4909" i="4"/>
  <c r="AC4909" i="4"/>
  <c r="AD4909" i="4" s="1"/>
  <c r="AG4908" i="4"/>
  <c r="AC4908" i="4"/>
  <c r="AD4908" i="4" s="1"/>
  <c r="AG4907" i="4"/>
  <c r="AC4907" i="4"/>
  <c r="AD4907" i="4" s="1"/>
  <c r="AG4906" i="4"/>
  <c r="AC4906" i="4"/>
  <c r="AD4906" i="4" s="1"/>
  <c r="AG4905" i="4"/>
  <c r="AC4905" i="4"/>
  <c r="AD4905" i="4" s="1"/>
  <c r="AG4904" i="4"/>
  <c r="AC4904" i="4"/>
  <c r="AD4904" i="4" s="1"/>
  <c r="AG4903" i="4"/>
  <c r="AC4903" i="4"/>
  <c r="AD4903" i="4" s="1"/>
  <c r="AG4902" i="4"/>
  <c r="AC4902" i="4"/>
  <c r="AD4902" i="4" s="1"/>
  <c r="AG4901" i="4"/>
  <c r="AC4901" i="4"/>
  <c r="AD4901" i="4" s="1"/>
  <c r="AG4900" i="4"/>
  <c r="AC4900" i="4"/>
  <c r="AD4900" i="4" s="1"/>
  <c r="AG4899" i="4"/>
  <c r="AC4899" i="4"/>
  <c r="AD4899" i="4" s="1"/>
  <c r="AG4898" i="4"/>
  <c r="AC4898" i="4"/>
  <c r="AD4898" i="4" s="1"/>
  <c r="AG4897" i="4"/>
  <c r="AC4897" i="4"/>
  <c r="AD4897" i="4" s="1"/>
  <c r="AG4896" i="4"/>
  <c r="AC4896" i="4"/>
  <c r="AD4896" i="4" s="1"/>
  <c r="AG4895" i="4"/>
  <c r="AC4895" i="4"/>
  <c r="AD4895" i="4" s="1"/>
  <c r="AG4894" i="4"/>
  <c r="AC4894" i="4"/>
  <c r="AD4894" i="4" s="1"/>
  <c r="AG4893" i="4"/>
  <c r="AC4893" i="4"/>
  <c r="AD4893" i="4" s="1"/>
  <c r="AG4892" i="4"/>
  <c r="AC4892" i="4"/>
  <c r="AD4892" i="4" s="1"/>
  <c r="AG4891" i="4"/>
  <c r="AC4891" i="4"/>
  <c r="AD4891" i="4" s="1"/>
  <c r="AG4890" i="4"/>
  <c r="AC4890" i="4"/>
  <c r="AD4890" i="4" s="1"/>
  <c r="AG4889" i="4"/>
  <c r="AC4889" i="4"/>
  <c r="AD4889" i="4" s="1"/>
  <c r="AG4888" i="4"/>
  <c r="AC4888" i="4"/>
  <c r="AD4888" i="4" s="1"/>
  <c r="AG4887" i="4"/>
  <c r="AC4887" i="4"/>
  <c r="AD4887" i="4" s="1"/>
  <c r="AG4886" i="4"/>
  <c r="AC4886" i="4"/>
  <c r="AD4886" i="4" s="1"/>
  <c r="AG4885" i="4"/>
  <c r="AC4885" i="4"/>
  <c r="AD4885" i="4" s="1"/>
  <c r="AG4884" i="4"/>
  <c r="AC4884" i="4"/>
  <c r="AD4884" i="4" s="1"/>
  <c r="AG4883" i="4"/>
  <c r="AC4883" i="4"/>
  <c r="AD4883" i="4" s="1"/>
  <c r="AG4882" i="4"/>
  <c r="AC4882" i="4"/>
  <c r="AD4882" i="4" s="1"/>
  <c r="AG4881" i="4"/>
  <c r="AC4881" i="4"/>
  <c r="AD4881" i="4" s="1"/>
  <c r="AG4880" i="4"/>
  <c r="AC4880" i="4"/>
  <c r="AD4880" i="4" s="1"/>
  <c r="AG4879" i="4"/>
  <c r="AC4879" i="4"/>
  <c r="AD4879" i="4" s="1"/>
  <c r="AG4878" i="4"/>
  <c r="AC4878" i="4"/>
  <c r="AD4878" i="4" s="1"/>
  <c r="AG4877" i="4"/>
  <c r="AC4877" i="4"/>
  <c r="AD4877" i="4" s="1"/>
  <c r="AG4876" i="4"/>
  <c r="AC4876" i="4"/>
  <c r="AD4876" i="4" s="1"/>
  <c r="AG4875" i="4"/>
  <c r="AC4875" i="4"/>
  <c r="AD4875" i="4" s="1"/>
  <c r="AG4874" i="4"/>
  <c r="AC4874" i="4"/>
  <c r="AD4874" i="4" s="1"/>
  <c r="AG4873" i="4"/>
  <c r="AC4873" i="4"/>
  <c r="AD4873" i="4" s="1"/>
  <c r="AG4872" i="4"/>
  <c r="AC4872" i="4"/>
  <c r="AD4872" i="4" s="1"/>
  <c r="AG4871" i="4"/>
  <c r="AC4871" i="4"/>
  <c r="AD4871" i="4" s="1"/>
  <c r="AG4870" i="4"/>
  <c r="AC4870" i="4"/>
  <c r="AD4870" i="4" s="1"/>
  <c r="AG4869" i="4"/>
  <c r="AC4869" i="4"/>
  <c r="AD4869" i="4" s="1"/>
  <c r="AG4868" i="4"/>
  <c r="AC4868" i="4"/>
  <c r="AD4868" i="4" s="1"/>
  <c r="AG4867" i="4"/>
  <c r="AC4867" i="4"/>
  <c r="AD4867" i="4" s="1"/>
  <c r="AG4866" i="4"/>
  <c r="AC4866" i="4"/>
  <c r="AD4866" i="4" s="1"/>
  <c r="AG4865" i="4"/>
  <c r="AC4865" i="4"/>
  <c r="AD4865" i="4" s="1"/>
  <c r="AG4864" i="4"/>
  <c r="AC4864" i="4"/>
  <c r="AD4864" i="4" s="1"/>
  <c r="AG4863" i="4"/>
  <c r="AC4863" i="4"/>
  <c r="AD4863" i="4" s="1"/>
  <c r="AG4862" i="4"/>
  <c r="AC4862" i="4"/>
  <c r="AD4862" i="4" s="1"/>
  <c r="AG4861" i="4"/>
  <c r="AC4861" i="4"/>
  <c r="AD4861" i="4" s="1"/>
  <c r="AG4860" i="4"/>
  <c r="AC4860" i="4"/>
  <c r="AD4860" i="4" s="1"/>
  <c r="AG4859" i="4"/>
  <c r="AC4859" i="4"/>
  <c r="AD4859" i="4" s="1"/>
  <c r="AG4858" i="4"/>
  <c r="AC4858" i="4"/>
  <c r="AD4858" i="4" s="1"/>
  <c r="AG4857" i="4"/>
  <c r="AC4857" i="4"/>
  <c r="AD4857" i="4" s="1"/>
  <c r="AG4856" i="4"/>
  <c r="AC4856" i="4"/>
  <c r="AD4856" i="4" s="1"/>
  <c r="AG4855" i="4"/>
  <c r="AC4855" i="4"/>
  <c r="AD4855" i="4" s="1"/>
  <c r="AG4854" i="4"/>
  <c r="AC4854" i="4"/>
  <c r="AD4854" i="4" s="1"/>
  <c r="AG4853" i="4"/>
  <c r="AC4853" i="4"/>
  <c r="AD4853" i="4" s="1"/>
  <c r="AG4852" i="4"/>
  <c r="AC4852" i="4"/>
  <c r="AD4852" i="4" s="1"/>
  <c r="AG4851" i="4"/>
  <c r="AC4851" i="4"/>
  <c r="AD4851" i="4" s="1"/>
  <c r="AG4850" i="4"/>
  <c r="AC4850" i="4"/>
  <c r="AD4850" i="4" s="1"/>
  <c r="AG4849" i="4"/>
  <c r="AC4849" i="4"/>
  <c r="AD4849" i="4" s="1"/>
  <c r="AG4848" i="4"/>
  <c r="AC4848" i="4"/>
  <c r="AD4848" i="4" s="1"/>
  <c r="AG4847" i="4"/>
  <c r="AC4847" i="4"/>
  <c r="AD4847" i="4" s="1"/>
  <c r="AG4846" i="4"/>
  <c r="AC4846" i="4"/>
  <c r="AD4846" i="4" s="1"/>
  <c r="AG4845" i="4"/>
  <c r="AC4845" i="4"/>
  <c r="AD4845" i="4" s="1"/>
  <c r="AG4844" i="4"/>
  <c r="AC4844" i="4"/>
  <c r="AD4844" i="4" s="1"/>
  <c r="AG4843" i="4"/>
  <c r="AC4843" i="4"/>
  <c r="AD4843" i="4" s="1"/>
  <c r="AG4842" i="4"/>
  <c r="AC4842" i="4"/>
  <c r="AD4842" i="4" s="1"/>
  <c r="AG4841" i="4"/>
  <c r="AC4841" i="4"/>
  <c r="AD4841" i="4" s="1"/>
  <c r="AG4840" i="4"/>
  <c r="AC4840" i="4"/>
  <c r="AD4840" i="4" s="1"/>
  <c r="AG4839" i="4"/>
  <c r="AC4839" i="4"/>
  <c r="AD4839" i="4" s="1"/>
  <c r="AG4838" i="4"/>
  <c r="AC4838" i="4"/>
  <c r="AD4838" i="4" s="1"/>
  <c r="AG4837" i="4"/>
  <c r="AC4837" i="4"/>
  <c r="AD4837" i="4" s="1"/>
  <c r="AG4836" i="4"/>
  <c r="AC4836" i="4"/>
  <c r="AD4836" i="4" s="1"/>
  <c r="AG4835" i="4"/>
  <c r="AC4835" i="4"/>
  <c r="AD4835" i="4" s="1"/>
  <c r="AG4834" i="4"/>
  <c r="AC4834" i="4"/>
  <c r="AD4834" i="4" s="1"/>
  <c r="AG4833" i="4"/>
  <c r="AC4833" i="4"/>
  <c r="AD4833" i="4" s="1"/>
  <c r="AG4832" i="4"/>
  <c r="AC4832" i="4"/>
  <c r="AD4832" i="4" s="1"/>
  <c r="AG4831" i="4"/>
  <c r="AC4831" i="4"/>
  <c r="AD4831" i="4" s="1"/>
  <c r="AG4830" i="4"/>
  <c r="AC4830" i="4"/>
  <c r="AD4830" i="4" s="1"/>
  <c r="AG4829" i="4"/>
  <c r="AC4829" i="4"/>
  <c r="AD4829" i="4" s="1"/>
  <c r="AG4828" i="4"/>
  <c r="AC4828" i="4"/>
  <c r="AD4828" i="4" s="1"/>
  <c r="AG4827" i="4"/>
  <c r="AC4827" i="4"/>
  <c r="AD4827" i="4" s="1"/>
  <c r="AG4826" i="4"/>
  <c r="AC4826" i="4"/>
  <c r="AD4826" i="4" s="1"/>
  <c r="AG4825" i="4"/>
  <c r="AC4825" i="4"/>
  <c r="AD4825" i="4" s="1"/>
  <c r="AG4824" i="4"/>
  <c r="AC4824" i="4"/>
  <c r="AD4824" i="4" s="1"/>
  <c r="AG4823" i="4"/>
  <c r="AC4823" i="4"/>
  <c r="AD4823" i="4" s="1"/>
  <c r="AG4822" i="4"/>
  <c r="AC4822" i="4"/>
  <c r="AD4822" i="4" s="1"/>
  <c r="AG4821" i="4"/>
  <c r="AC4821" i="4"/>
  <c r="AD4821" i="4" s="1"/>
  <c r="AG4820" i="4"/>
  <c r="AC4820" i="4"/>
  <c r="AD4820" i="4" s="1"/>
  <c r="AG4819" i="4"/>
  <c r="AC4819" i="4"/>
  <c r="AD4819" i="4" s="1"/>
  <c r="AG4818" i="4"/>
  <c r="AC4818" i="4"/>
  <c r="AD4818" i="4" s="1"/>
  <c r="AG4817" i="4"/>
  <c r="AC4817" i="4"/>
  <c r="AD4817" i="4" s="1"/>
  <c r="AG4816" i="4"/>
  <c r="AC4816" i="4"/>
  <c r="AD4816" i="4" s="1"/>
  <c r="AG4815" i="4"/>
  <c r="AC4815" i="4"/>
  <c r="AD4815" i="4" s="1"/>
  <c r="AG4814" i="4"/>
  <c r="AC4814" i="4"/>
  <c r="AD4814" i="4" s="1"/>
  <c r="AG4813" i="4"/>
  <c r="AC4813" i="4"/>
  <c r="AD4813" i="4" s="1"/>
  <c r="AG4812" i="4"/>
  <c r="AC4812" i="4"/>
  <c r="AD4812" i="4" s="1"/>
  <c r="AG4811" i="4"/>
  <c r="AC4811" i="4"/>
  <c r="AD4811" i="4" s="1"/>
  <c r="AG4810" i="4"/>
  <c r="AC4810" i="4"/>
  <c r="AD4810" i="4" s="1"/>
  <c r="AG4809" i="4"/>
  <c r="AC4809" i="4"/>
  <c r="AD4809" i="4" s="1"/>
  <c r="AG4808" i="4"/>
  <c r="AC4808" i="4"/>
  <c r="AD4808" i="4" s="1"/>
  <c r="AG4807" i="4"/>
  <c r="AC4807" i="4"/>
  <c r="AD4807" i="4" s="1"/>
  <c r="AG4806" i="4"/>
  <c r="AC4806" i="4"/>
  <c r="AD4806" i="4" s="1"/>
  <c r="AG4805" i="4"/>
  <c r="AC4805" i="4"/>
  <c r="AD4805" i="4" s="1"/>
  <c r="AG4804" i="4"/>
  <c r="AC4804" i="4"/>
  <c r="AD4804" i="4" s="1"/>
  <c r="AG4803" i="4"/>
  <c r="AC4803" i="4"/>
  <c r="AD4803" i="4" s="1"/>
  <c r="AG4802" i="4"/>
  <c r="AC4802" i="4"/>
  <c r="AD4802" i="4" s="1"/>
  <c r="AG4801" i="4"/>
  <c r="AC4801" i="4"/>
  <c r="AD4801" i="4" s="1"/>
  <c r="AG4800" i="4"/>
  <c r="AC4800" i="4"/>
  <c r="AD4800" i="4" s="1"/>
  <c r="AG4799" i="4"/>
  <c r="AC4799" i="4"/>
  <c r="AD4799" i="4" s="1"/>
  <c r="AG4798" i="4"/>
  <c r="AC4798" i="4"/>
  <c r="AD4798" i="4" s="1"/>
  <c r="AG4797" i="4"/>
  <c r="AC4797" i="4"/>
  <c r="AD4797" i="4" s="1"/>
  <c r="AG4796" i="4"/>
  <c r="AC4796" i="4"/>
  <c r="AD4796" i="4" s="1"/>
  <c r="AG4795" i="4"/>
  <c r="AC4795" i="4"/>
  <c r="AD4795" i="4" s="1"/>
  <c r="AG4794" i="4"/>
  <c r="AC4794" i="4"/>
  <c r="AD4794" i="4" s="1"/>
  <c r="AG4793" i="4"/>
  <c r="AC4793" i="4"/>
  <c r="AD4793" i="4" s="1"/>
  <c r="AG4792" i="4"/>
  <c r="AC4792" i="4"/>
  <c r="AD4792" i="4" s="1"/>
  <c r="AG4791" i="4"/>
  <c r="AC4791" i="4"/>
  <c r="AD4791" i="4" s="1"/>
  <c r="AG4790" i="4"/>
  <c r="AC4790" i="4"/>
  <c r="AD4790" i="4" s="1"/>
  <c r="AG4789" i="4"/>
  <c r="AC4789" i="4"/>
  <c r="AD4789" i="4" s="1"/>
  <c r="AG4788" i="4"/>
  <c r="AC4788" i="4"/>
  <c r="AD4788" i="4" s="1"/>
  <c r="AG4787" i="4"/>
  <c r="AC4787" i="4"/>
  <c r="AD4787" i="4" s="1"/>
  <c r="AG4786" i="4"/>
  <c r="AC4786" i="4"/>
  <c r="AD4786" i="4" s="1"/>
  <c r="AG4785" i="4"/>
  <c r="AC4785" i="4"/>
  <c r="AD4785" i="4" s="1"/>
  <c r="AG4784" i="4"/>
  <c r="AC4784" i="4"/>
  <c r="AD4784" i="4" s="1"/>
  <c r="AG4783" i="4"/>
  <c r="AC4783" i="4"/>
  <c r="AD4783" i="4" s="1"/>
  <c r="AG4782" i="4"/>
  <c r="AC4782" i="4"/>
  <c r="AD4782" i="4" s="1"/>
  <c r="AG4781" i="4"/>
  <c r="AC4781" i="4"/>
  <c r="AD4781" i="4" s="1"/>
  <c r="AG4780" i="4"/>
  <c r="AC4780" i="4"/>
  <c r="AD4780" i="4" s="1"/>
  <c r="AG4779" i="4"/>
  <c r="AC4779" i="4"/>
  <c r="AD4779" i="4" s="1"/>
  <c r="AG4778" i="4"/>
  <c r="AC4778" i="4"/>
  <c r="AD4778" i="4" s="1"/>
  <c r="AG4777" i="4"/>
  <c r="AC4777" i="4"/>
  <c r="AD4777" i="4" s="1"/>
  <c r="AG4776" i="4"/>
  <c r="AC4776" i="4"/>
  <c r="AD4776" i="4" s="1"/>
  <c r="AG4775" i="4"/>
  <c r="AC4775" i="4"/>
  <c r="AD4775" i="4" s="1"/>
  <c r="AG4774" i="4"/>
  <c r="AC4774" i="4"/>
  <c r="AD4774" i="4" s="1"/>
  <c r="AG4773" i="4"/>
  <c r="AC4773" i="4"/>
  <c r="AD4773" i="4" s="1"/>
  <c r="AG4772" i="4"/>
  <c r="AC4772" i="4"/>
  <c r="AD4772" i="4" s="1"/>
  <c r="AG4771" i="4"/>
  <c r="AC4771" i="4"/>
  <c r="AD4771" i="4" s="1"/>
  <c r="AG4770" i="4"/>
  <c r="AC4770" i="4"/>
  <c r="AD4770" i="4" s="1"/>
  <c r="AG4769" i="4"/>
  <c r="AC4769" i="4"/>
  <c r="AD4769" i="4" s="1"/>
  <c r="AG4768" i="4"/>
  <c r="AC4768" i="4"/>
  <c r="AD4768" i="4" s="1"/>
  <c r="AG4767" i="4"/>
  <c r="AC4767" i="4"/>
  <c r="AD4767" i="4" s="1"/>
  <c r="AG4766" i="4"/>
  <c r="AC4766" i="4"/>
  <c r="AD4766" i="4" s="1"/>
  <c r="AG4765" i="4"/>
  <c r="AC4765" i="4"/>
  <c r="AD4765" i="4" s="1"/>
  <c r="AG4764" i="4"/>
  <c r="AC4764" i="4"/>
  <c r="AD4764" i="4" s="1"/>
  <c r="AG4763" i="4"/>
  <c r="AC4763" i="4"/>
  <c r="AD4763" i="4" s="1"/>
  <c r="AG4762" i="4"/>
  <c r="AC4762" i="4"/>
  <c r="AD4762" i="4" s="1"/>
  <c r="AG4761" i="4"/>
  <c r="AC4761" i="4"/>
  <c r="AD4761" i="4" s="1"/>
  <c r="AG4760" i="4"/>
  <c r="AC4760" i="4"/>
  <c r="AD4760" i="4" s="1"/>
  <c r="AG4759" i="4"/>
  <c r="AC4759" i="4"/>
  <c r="AD4759" i="4" s="1"/>
  <c r="AG4758" i="4"/>
  <c r="AC4758" i="4"/>
  <c r="AD4758" i="4" s="1"/>
  <c r="AG4757" i="4"/>
  <c r="AC4757" i="4"/>
  <c r="AD4757" i="4" s="1"/>
  <c r="AG4756" i="4"/>
  <c r="AC4756" i="4"/>
  <c r="AD4756" i="4" s="1"/>
  <c r="AG4755" i="4"/>
  <c r="AC4755" i="4"/>
  <c r="AD4755" i="4" s="1"/>
  <c r="AG4754" i="4"/>
  <c r="AC4754" i="4"/>
  <c r="AD4754" i="4" s="1"/>
  <c r="AG4753" i="4"/>
  <c r="AC4753" i="4"/>
  <c r="AD4753" i="4" s="1"/>
  <c r="AG4752" i="4"/>
  <c r="AC4752" i="4"/>
  <c r="AD4752" i="4" s="1"/>
  <c r="AG4751" i="4"/>
  <c r="AC4751" i="4"/>
  <c r="AD4751" i="4" s="1"/>
  <c r="AG4750" i="4"/>
  <c r="AC4750" i="4"/>
  <c r="AD4750" i="4" s="1"/>
  <c r="AG4749" i="4"/>
  <c r="AC4749" i="4"/>
  <c r="AD4749" i="4" s="1"/>
  <c r="AG4748" i="4"/>
  <c r="AC4748" i="4"/>
  <c r="AD4748" i="4" s="1"/>
  <c r="AG4747" i="4"/>
  <c r="AC4747" i="4"/>
  <c r="AD4747" i="4" s="1"/>
  <c r="AG4746" i="4"/>
  <c r="AC4746" i="4"/>
  <c r="AD4746" i="4" s="1"/>
  <c r="AG4745" i="4"/>
  <c r="AC4745" i="4"/>
  <c r="AD4745" i="4" s="1"/>
  <c r="AG4744" i="4"/>
  <c r="AC4744" i="4"/>
  <c r="AD4744" i="4" s="1"/>
  <c r="AG4743" i="4"/>
  <c r="AC4743" i="4"/>
  <c r="AD4743" i="4" s="1"/>
  <c r="AG4742" i="4"/>
  <c r="AC4742" i="4"/>
  <c r="AD4742" i="4" s="1"/>
  <c r="AG4741" i="4"/>
  <c r="AC4741" i="4"/>
  <c r="AD4741" i="4" s="1"/>
  <c r="AG4740" i="4"/>
  <c r="AC4740" i="4"/>
  <c r="AD4740" i="4" s="1"/>
  <c r="AG4739" i="4"/>
  <c r="AC4739" i="4"/>
  <c r="AD4739" i="4" s="1"/>
  <c r="AG4738" i="4"/>
  <c r="AC4738" i="4"/>
  <c r="AD4738" i="4" s="1"/>
  <c r="AG4737" i="4"/>
  <c r="AC4737" i="4"/>
  <c r="AD4737" i="4" s="1"/>
  <c r="AG4736" i="4"/>
  <c r="AC4736" i="4"/>
  <c r="AD4736" i="4" s="1"/>
  <c r="AG4735" i="4"/>
  <c r="AC4735" i="4"/>
  <c r="AD4735" i="4" s="1"/>
  <c r="AG4734" i="4"/>
  <c r="AC4734" i="4"/>
  <c r="AD4734" i="4" s="1"/>
  <c r="AG4733" i="4"/>
  <c r="AC4733" i="4"/>
  <c r="AD4733" i="4" s="1"/>
  <c r="AG4732" i="4"/>
  <c r="AC4732" i="4"/>
  <c r="AD4732" i="4" s="1"/>
  <c r="AG4731" i="4"/>
  <c r="AC4731" i="4"/>
  <c r="AD4731" i="4" s="1"/>
  <c r="AG4730" i="4"/>
  <c r="AC4730" i="4"/>
  <c r="AD4730" i="4" s="1"/>
  <c r="AG4729" i="4"/>
  <c r="AC4729" i="4"/>
  <c r="AD4729" i="4" s="1"/>
  <c r="AG4728" i="4"/>
  <c r="AC4728" i="4"/>
  <c r="AD4728" i="4" s="1"/>
  <c r="AG4727" i="4"/>
  <c r="AC4727" i="4"/>
  <c r="AD4727" i="4" s="1"/>
  <c r="AG4726" i="4"/>
  <c r="AC4726" i="4"/>
  <c r="AD4726" i="4" s="1"/>
  <c r="AG4725" i="4"/>
  <c r="AC4725" i="4"/>
  <c r="AD4725" i="4" s="1"/>
  <c r="AG4724" i="4"/>
  <c r="AC4724" i="4"/>
  <c r="AD4724" i="4" s="1"/>
  <c r="AG4723" i="4"/>
  <c r="AC4723" i="4"/>
  <c r="AD4723" i="4" s="1"/>
  <c r="AG4722" i="4"/>
  <c r="AC4722" i="4"/>
  <c r="AD4722" i="4" s="1"/>
  <c r="AG4721" i="4"/>
  <c r="AC4721" i="4"/>
  <c r="AD4721" i="4" s="1"/>
  <c r="AG4720" i="4"/>
  <c r="AC4720" i="4"/>
  <c r="AD4720" i="4" s="1"/>
  <c r="AG4719" i="4"/>
  <c r="AC4719" i="4"/>
  <c r="AD4719" i="4" s="1"/>
  <c r="AG4718" i="4"/>
  <c r="AC4718" i="4"/>
  <c r="AD4718" i="4" s="1"/>
  <c r="AG4717" i="4"/>
  <c r="AC4717" i="4"/>
  <c r="AD4717" i="4" s="1"/>
  <c r="AG4716" i="4"/>
  <c r="AC4716" i="4"/>
  <c r="AD4716" i="4" s="1"/>
  <c r="AG4715" i="4"/>
  <c r="AC4715" i="4"/>
  <c r="AD4715" i="4" s="1"/>
  <c r="AG4714" i="4"/>
  <c r="AC4714" i="4"/>
  <c r="AD4714" i="4" s="1"/>
  <c r="AG4713" i="4"/>
  <c r="AC4713" i="4"/>
  <c r="AD4713" i="4" s="1"/>
  <c r="AG4712" i="4"/>
  <c r="AC4712" i="4"/>
  <c r="AD4712" i="4" s="1"/>
  <c r="AG4711" i="4"/>
  <c r="AC4711" i="4"/>
  <c r="AD4711" i="4" s="1"/>
  <c r="AG4710" i="4"/>
  <c r="AC4710" i="4"/>
  <c r="AD4710" i="4" s="1"/>
  <c r="AG4709" i="4"/>
  <c r="AC4709" i="4"/>
  <c r="AD4709" i="4" s="1"/>
  <c r="AG4708" i="4"/>
  <c r="AC4708" i="4"/>
  <c r="AD4708" i="4" s="1"/>
  <c r="AG4707" i="4"/>
  <c r="AC4707" i="4"/>
  <c r="AD4707" i="4" s="1"/>
  <c r="AG4706" i="4"/>
  <c r="AC4706" i="4"/>
  <c r="AD4706" i="4" s="1"/>
  <c r="AG4705" i="4"/>
  <c r="AC4705" i="4"/>
  <c r="AD4705" i="4" s="1"/>
  <c r="AG4704" i="4"/>
  <c r="AC4704" i="4"/>
  <c r="AD4704" i="4" s="1"/>
  <c r="AG4703" i="4"/>
  <c r="AC4703" i="4"/>
  <c r="AD4703" i="4" s="1"/>
  <c r="AG4702" i="4"/>
  <c r="AC4702" i="4"/>
  <c r="AD4702" i="4" s="1"/>
  <c r="AG4701" i="4"/>
  <c r="AC4701" i="4"/>
  <c r="AD4701" i="4" s="1"/>
  <c r="AG4700" i="4"/>
  <c r="AC4700" i="4"/>
  <c r="AD4700" i="4" s="1"/>
  <c r="AG4699" i="4"/>
  <c r="AC4699" i="4"/>
  <c r="AD4699" i="4" s="1"/>
  <c r="AG4698" i="4"/>
  <c r="AC4698" i="4"/>
  <c r="AD4698" i="4" s="1"/>
  <c r="AG4697" i="4"/>
  <c r="AC4697" i="4"/>
  <c r="AD4697" i="4" s="1"/>
  <c r="AG4696" i="4"/>
  <c r="AC4696" i="4"/>
  <c r="AD4696" i="4" s="1"/>
  <c r="AG4695" i="4"/>
  <c r="AC4695" i="4"/>
  <c r="AD4695" i="4" s="1"/>
  <c r="AG4694" i="4"/>
  <c r="AC4694" i="4"/>
  <c r="AD4694" i="4" s="1"/>
  <c r="AG4693" i="4"/>
  <c r="AC4693" i="4"/>
  <c r="AD4693" i="4" s="1"/>
  <c r="AG4692" i="4"/>
  <c r="AC4692" i="4"/>
  <c r="AD4692" i="4" s="1"/>
  <c r="AG4691" i="4"/>
  <c r="AC4691" i="4"/>
  <c r="AD4691" i="4" s="1"/>
  <c r="AG4690" i="4"/>
  <c r="AC4690" i="4"/>
  <c r="AD4690" i="4" s="1"/>
  <c r="AG4689" i="4"/>
  <c r="AC4689" i="4"/>
  <c r="AD4689" i="4" s="1"/>
  <c r="AG4688" i="4"/>
  <c r="AC4688" i="4"/>
  <c r="AD4688" i="4" s="1"/>
  <c r="AG4687" i="4"/>
  <c r="AC4687" i="4"/>
  <c r="AD4687" i="4" s="1"/>
  <c r="AG4686" i="4"/>
  <c r="AC4686" i="4"/>
  <c r="AD4686" i="4" s="1"/>
  <c r="AG4685" i="4"/>
  <c r="AC4685" i="4"/>
  <c r="AD4685" i="4" s="1"/>
  <c r="AG4684" i="4"/>
  <c r="AC4684" i="4"/>
  <c r="AD4684" i="4" s="1"/>
  <c r="AG4683" i="4"/>
  <c r="AC4683" i="4"/>
  <c r="AD4683" i="4" s="1"/>
  <c r="AG4682" i="4"/>
  <c r="AC4682" i="4"/>
  <c r="AD4682" i="4" s="1"/>
  <c r="AG4681" i="4"/>
  <c r="AC4681" i="4"/>
  <c r="AD4681" i="4" s="1"/>
  <c r="AG4680" i="4"/>
  <c r="AC4680" i="4"/>
  <c r="AD4680" i="4" s="1"/>
  <c r="AG4679" i="4"/>
  <c r="AC4679" i="4"/>
  <c r="AD4679" i="4" s="1"/>
  <c r="AG4678" i="4"/>
  <c r="AC4678" i="4"/>
  <c r="AD4678" i="4" s="1"/>
  <c r="AG4677" i="4"/>
  <c r="AC4677" i="4"/>
  <c r="AD4677" i="4" s="1"/>
  <c r="AG4676" i="4"/>
  <c r="AC4676" i="4"/>
  <c r="AD4676" i="4" s="1"/>
  <c r="AG4675" i="4"/>
  <c r="AC4675" i="4"/>
  <c r="AD4675" i="4" s="1"/>
  <c r="AG4674" i="4"/>
  <c r="AC4674" i="4"/>
  <c r="AD4674" i="4" s="1"/>
  <c r="AG4673" i="4"/>
  <c r="AC4673" i="4"/>
  <c r="AD4673" i="4" s="1"/>
  <c r="AG4672" i="4"/>
  <c r="AC4672" i="4"/>
  <c r="AD4672" i="4" s="1"/>
  <c r="AG4671" i="4"/>
  <c r="AC4671" i="4"/>
  <c r="AD4671" i="4" s="1"/>
  <c r="AG4670" i="4"/>
  <c r="AC4670" i="4"/>
  <c r="AD4670" i="4" s="1"/>
  <c r="AG4669" i="4"/>
  <c r="AC4669" i="4"/>
  <c r="AD4669" i="4" s="1"/>
  <c r="AG4668" i="4"/>
  <c r="AC4668" i="4"/>
  <c r="AD4668" i="4" s="1"/>
  <c r="AG4667" i="4"/>
  <c r="AC4667" i="4"/>
  <c r="AD4667" i="4" s="1"/>
  <c r="AG4666" i="4"/>
  <c r="AC4666" i="4"/>
  <c r="AD4666" i="4" s="1"/>
  <c r="AG4665" i="4"/>
  <c r="AC4665" i="4"/>
  <c r="AD4665" i="4" s="1"/>
  <c r="AG4664" i="4"/>
  <c r="AC4664" i="4"/>
  <c r="AD4664" i="4" s="1"/>
  <c r="AG4663" i="4"/>
  <c r="AC4663" i="4"/>
  <c r="AD4663" i="4" s="1"/>
  <c r="AG4662" i="4"/>
  <c r="AC4662" i="4"/>
  <c r="AD4662" i="4" s="1"/>
  <c r="AG4661" i="4"/>
  <c r="AC4661" i="4"/>
  <c r="AD4661" i="4" s="1"/>
  <c r="AG4660" i="4"/>
  <c r="AC4660" i="4"/>
  <c r="AD4660" i="4" s="1"/>
  <c r="AG4659" i="4"/>
  <c r="AC4659" i="4"/>
  <c r="AD4659" i="4" s="1"/>
  <c r="AG4658" i="4"/>
  <c r="AC4658" i="4"/>
  <c r="AD4658" i="4" s="1"/>
  <c r="AG4657" i="4"/>
  <c r="AC4657" i="4"/>
  <c r="AD4657" i="4" s="1"/>
  <c r="AG4656" i="4"/>
  <c r="AC4656" i="4"/>
  <c r="AD4656" i="4" s="1"/>
  <c r="AG4655" i="4"/>
  <c r="AC4655" i="4"/>
  <c r="AD4655" i="4" s="1"/>
  <c r="AG4654" i="4"/>
  <c r="AC4654" i="4"/>
  <c r="AD4654" i="4" s="1"/>
  <c r="AG4653" i="4"/>
  <c r="AC4653" i="4"/>
  <c r="AD4653" i="4" s="1"/>
  <c r="AG4652" i="4"/>
  <c r="AC4652" i="4"/>
  <c r="AD4652" i="4" s="1"/>
  <c r="AG4651" i="4"/>
  <c r="AC4651" i="4"/>
  <c r="AD4651" i="4" s="1"/>
  <c r="AG4650" i="4"/>
  <c r="AC4650" i="4"/>
  <c r="AD4650" i="4" s="1"/>
  <c r="AG4649" i="4"/>
  <c r="AC4649" i="4"/>
  <c r="AD4649" i="4" s="1"/>
  <c r="AG4648" i="4"/>
  <c r="AC4648" i="4"/>
  <c r="AD4648" i="4" s="1"/>
  <c r="AG4647" i="4"/>
  <c r="AC4647" i="4"/>
  <c r="AD4647" i="4" s="1"/>
  <c r="AG4646" i="4"/>
  <c r="AC4646" i="4"/>
  <c r="AD4646" i="4" s="1"/>
  <c r="AG4645" i="4"/>
  <c r="AC4645" i="4"/>
  <c r="AD4645" i="4" s="1"/>
  <c r="AG4644" i="4"/>
  <c r="AC4644" i="4"/>
  <c r="AD4644" i="4" s="1"/>
  <c r="AG4643" i="4"/>
  <c r="AC4643" i="4"/>
  <c r="AD4643" i="4" s="1"/>
  <c r="AG4642" i="4"/>
  <c r="AC4642" i="4"/>
  <c r="AD4642" i="4" s="1"/>
  <c r="AG4641" i="4"/>
  <c r="AC4641" i="4"/>
  <c r="AD4641" i="4" s="1"/>
  <c r="AG4640" i="4"/>
  <c r="AC4640" i="4"/>
  <c r="AD4640" i="4" s="1"/>
  <c r="AG4639" i="4"/>
  <c r="AC4639" i="4"/>
  <c r="AD4639" i="4" s="1"/>
  <c r="AG4638" i="4"/>
  <c r="AC4638" i="4"/>
  <c r="AD4638" i="4" s="1"/>
  <c r="AG4637" i="4"/>
  <c r="AC4637" i="4"/>
  <c r="AD4637" i="4" s="1"/>
  <c r="AG4636" i="4"/>
  <c r="AC4636" i="4"/>
  <c r="AD4636" i="4" s="1"/>
  <c r="AG4635" i="4"/>
  <c r="AC4635" i="4"/>
  <c r="AD4635" i="4" s="1"/>
  <c r="AG4634" i="4"/>
  <c r="AC4634" i="4"/>
  <c r="AD4634" i="4" s="1"/>
  <c r="AG4633" i="4"/>
  <c r="AC4633" i="4"/>
  <c r="AD4633" i="4" s="1"/>
  <c r="AG4632" i="4"/>
  <c r="AC4632" i="4"/>
  <c r="AD4632" i="4" s="1"/>
  <c r="AG4631" i="4"/>
  <c r="AC4631" i="4"/>
  <c r="AD4631" i="4" s="1"/>
  <c r="AG4630" i="4"/>
  <c r="AC4630" i="4"/>
  <c r="AD4630" i="4" s="1"/>
  <c r="AG4629" i="4"/>
  <c r="AC4629" i="4"/>
  <c r="AD4629" i="4" s="1"/>
  <c r="AG4628" i="4"/>
  <c r="AC4628" i="4"/>
  <c r="AD4628" i="4" s="1"/>
  <c r="AG4627" i="4"/>
  <c r="AC4627" i="4"/>
  <c r="AD4627" i="4" s="1"/>
  <c r="AG4626" i="4"/>
  <c r="AC4626" i="4"/>
  <c r="AD4626" i="4" s="1"/>
  <c r="AG4625" i="4"/>
  <c r="AC4625" i="4"/>
  <c r="AD4625" i="4" s="1"/>
  <c r="AG4624" i="4"/>
  <c r="AC4624" i="4"/>
  <c r="AD4624" i="4" s="1"/>
  <c r="AG4623" i="4"/>
  <c r="AC4623" i="4"/>
  <c r="AD4623" i="4" s="1"/>
  <c r="AG4622" i="4"/>
  <c r="AC4622" i="4"/>
  <c r="AD4622" i="4" s="1"/>
  <c r="AG4621" i="4"/>
  <c r="AC4621" i="4"/>
  <c r="AD4621" i="4" s="1"/>
  <c r="AG4620" i="4"/>
  <c r="AC4620" i="4"/>
  <c r="AD4620" i="4" s="1"/>
  <c r="AG4619" i="4"/>
  <c r="AC4619" i="4"/>
  <c r="AD4619" i="4" s="1"/>
  <c r="AG4618" i="4"/>
  <c r="AC4618" i="4"/>
  <c r="AD4618" i="4" s="1"/>
  <c r="AG4617" i="4"/>
  <c r="AC4617" i="4"/>
  <c r="AD4617" i="4" s="1"/>
  <c r="AG4616" i="4"/>
  <c r="AC4616" i="4"/>
  <c r="AD4616" i="4" s="1"/>
  <c r="AG4615" i="4"/>
  <c r="AC4615" i="4"/>
  <c r="AD4615" i="4" s="1"/>
  <c r="AG4614" i="4"/>
  <c r="AC4614" i="4"/>
  <c r="AD4614" i="4" s="1"/>
  <c r="AG4613" i="4"/>
  <c r="AC4613" i="4"/>
  <c r="AD4613" i="4" s="1"/>
  <c r="AG4612" i="4"/>
  <c r="AC4612" i="4"/>
  <c r="AD4612" i="4" s="1"/>
  <c r="AG4611" i="4"/>
  <c r="AC4611" i="4"/>
  <c r="AD4611" i="4" s="1"/>
  <c r="AG4610" i="4"/>
  <c r="AC4610" i="4"/>
  <c r="AD4610" i="4" s="1"/>
  <c r="AG4609" i="4"/>
  <c r="AC4609" i="4"/>
  <c r="AD4609" i="4" s="1"/>
  <c r="AG4608" i="4"/>
  <c r="AC4608" i="4"/>
  <c r="AD4608" i="4" s="1"/>
  <c r="AG4607" i="4"/>
  <c r="AC4607" i="4"/>
  <c r="AD4607" i="4" s="1"/>
  <c r="AG4606" i="4"/>
  <c r="AC4606" i="4"/>
  <c r="AD4606" i="4" s="1"/>
  <c r="AG4605" i="4"/>
  <c r="AC4605" i="4"/>
  <c r="AD4605" i="4" s="1"/>
  <c r="AG4604" i="4"/>
  <c r="AC4604" i="4"/>
  <c r="AD4604" i="4" s="1"/>
  <c r="AG4603" i="4"/>
  <c r="AC4603" i="4"/>
  <c r="AD4603" i="4" s="1"/>
  <c r="AG4602" i="4"/>
  <c r="AC4602" i="4"/>
  <c r="AD4602" i="4" s="1"/>
  <c r="AG4601" i="4"/>
  <c r="AC4601" i="4"/>
  <c r="AD4601" i="4" s="1"/>
  <c r="AG4600" i="4"/>
  <c r="AC4600" i="4"/>
  <c r="AD4600" i="4" s="1"/>
  <c r="AG4599" i="4"/>
  <c r="AC4599" i="4"/>
  <c r="AD4599" i="4" s="1"/>
  <c r="AG4598" i="4"/>
  <c r="AC4598" i="4"/>
  <c r="AD4598" i="4" s="1"/>
  <c r="AG4597" i="4"/>
  <c r="AC4597" i="4"/>
  <c r="AD4597" i="4" s="1"/>
  <c r="AG4596" i="4"/>
  <c r="AC4596" i="4"/>
  <c r="AD4596" i="4" s="1"/>
  <c r="AG4595" i="4"/>
  <c r="AC4595" i="4"/>
  <c r="AD4595" i="4" s="1"/>
  <c r="AG4594" i="4"/>
  <c r="AC4594" i="4"/>
  <c r="AD4594" i="4" s="1"/>
  <c r="AG4593" i="4"/>
  <c r="AC4593" i="4"/>
  <c r="AD4593" i="4" s="1"/>
  <c r="AG4592" i="4"/>
  <c r="AC4592" i="4"/>
  <c r="AD4592" i="4" s="1"/>
  <c r="AG4591" i="4"/>
  <c r="AC4591" i="4"/>
  <c r="AD4591" i="4" s="1"/>
  <c r="AG4590" i="4"/>
  <c r="AC4590" i="4"/>
  <c r="AD4590" i="4" s="1"/>
  <c r="AG4589" i="4"/>
  <c r="AC4589" i="4"/>
  <c r="AD4589" i="4" s="1"/>
  <c r="AG4588" i="4"/>
  <c r="AC4588" i="4"/>
  <c r="AD4588" i="4" s="1"/>
  <c r="AG4587" i="4"/>
  <c r="AC4587" i="4"/>
  <c r="AD4587" i="4" s="1"/>
  <c r="AG4586" i="4"/>
  <c r="AC4586" i="4"/>
  <c r="AD4586" i="4" s="1"/>
  <c r="AG4585" i="4"/>
  <c r="AC4585" i="4"/>
  <c r="AD4585" i="4" s="1"/>
  <c r="AG4584" i="4"/>
  <c r="AC4584" i="4"/>
  <c r="AD4584" i="4" s="1"/>
  <c r="AG4583" i="4"/>
  <c r="AC4583" i="4"/>
  <c r="AD4583" i="4" s="1"/>
  <c r="AG4582" i="4"/>
  <c r="AC4582" i="4"/>
  <c r="AD4582" i="4" s="1"/>
  <c r="AG4581" i="4"/>
  <c r="AC4581" i="4"/>
  <c r="AD4581" i="4" s="1"/>
  <c r="AG4580" i="4"/>
  <c r="AC4580" i="4"/>
  <c r="AD4580" i="4" s="1"/>
  <c r="AG4579" i="4"/>
  <c r="AC4579" i="4"/>
  <c r="AD4579" i="4" s="1"/>
  <c r="AG4578" i="4"/>
  <c r="AC4578" i="4"/>
  <c r="AD4578" i="4" s="1"/>
  <c r="AG4577" i="4"/>
  <c r="AC4577" i="4"/>
  <c r="AD4577" i="4" s="1"/>
  <c r="AG4576" i="4"/>
  <c r="AC4576" i="4"/>
  <c r="AD4576" i="4" s="1"/>
  <c r="AG4575" i="4"/>
  <c r="AC4575" i="4"/>
  <c r="AD4575" i="4" s="1"/>
  <c r="AG4574" i="4"/>
  <c r="AC4574" i="4"/>
  <c r="AD4574" i="4" s="1"/>
  <c r="AG4573" i="4"/>
  <c r="AC4573" i="4"/>
  <c r="AD4573" i="4" s="1"/>
  <c r="AG4572" i="4"/>
  <c r="AC4572" i="4"/>
  <c r="AD4572" i="4" s="1"/>
  <c r="AG4571" i="4"/>
  <c r="AC4571" i="4"/>
  <c r="AD4571" i="4" s="1"/>
  <c r="AG4570" i="4"/>
  <c r="AC4570" i="4"/>
  <c r="AD4570" i="4" s="1"/>
  <c r="AG4569" i="4"/>
  <c r="AC4569" i="4"/>
  <c r="AD4569" i="4" s="1"/>
  <c r="AG4568" i="4"/>
  <c r="AC4568" i="4"/>
  <c r="AD4568" i="4" s="1"/>
  <c r="AG4567" i="4"/>
  <c r="AC4567" i="4"/>
  <c r="AD4567" i="4" s="1"/>
  <c r="AG4566" i="4"/>
  <c r="AC4566" i="4"/>
  <c r="AD4566" i="4" s="1"/>
  <c r="AG4565" i="4"/>
  <c r="AC4565" i="4"/>
  <c r="AD4565" i="4" s="1"/>
  <c r="AG4564" i="4"/>
  <c r="AC4564" i="4"/>
  <c r="AD4564" i="4" s="1"/>
  <c r="AG4563" i="4"/>
  <c r="AC4563" i="4"/>
  <c r="AD4563" i="4" s="1"/>
  <c r="AG4562" i="4"/>
  <c r="AC4562" i="4"/>
  <c r="AD4562" i="4" s="1"/>
  <c r="AG4561" i="4"/>
  <c r="AC4561" i="4"/>
  <c r="AD4561" i="4" s="1"/>
  <c r="AG4560" i="4"/>
  <c r="AC4560" i="4"/>
  <c r="AD4560" i="4" s="1"/>
  <c r="AG4559" i="4"/>
  <c r="AC4559" i="4"/>
  <c r="AD4559" i="4" s="1"/>
  <c r="AG4558" i="4"/>
  <c r="AC4558" i="4"/>
  <c r="AD4558" i="4" s="1"/>
  <c r="AG4557" i="4"/>
  <c r="AC4557" i="4"/>
  <c r="AD4557" i="4" s="1"/>
  <c r="AG4556" i="4"/>
  <c r="AC4556" i="4"/>
  <c r="AD4556" i="4" s="1"/>
  <c r="AG4555" i="4"/>
  <c r="AC4555" i="4"/>
  <c r="AD4555" i="4" s="1"/>
  <c r="AG4554" i="4"/>
  <c r="AC4554" i="4"/>
  <c r="AD4554" i="4" s="1"/>
  <c r="AG4553" i="4"/>
  <c r="AC4553" i="4"/>
  <c r="AD4553" i="4" s="1"/>
  <c r="AG4552" i="4"/>
  <c r="AC4552" i="4"/>
  <c r="AD4552" i="4" s="1"/>
  <c r="AG4551" i="4"/>
  <c r="AC4551" i="4"/>
  <c r="AD4551" i="4" s="1"/>
  <c r="AG4550" i="4"/>
  <c r="AC4550" i="4"/>
  <c r="AD4550" i="4" s="1"/>
  <c r="AG4549" i="4"/>
  <c r="AC4549" i="4"/>
  <c r="AD4549" i="4" s="1"/>
  <c r="AG4548" i="4"/>
  <c r="AC4548" i="4"/>
  <c r="AD4548" i="4" s="1"/>
  <c r="AG4547" i="4"/>
  <c r="AC4547" i="4"/>
  <c r="AD4547" i="4" s="1"/>
  <c r="AG4546" i="4"/>
  <c r="AC4546" i="4"/>
  <c r="AD4546" i="4" s="1"/>
  <c r="AG4545" i="4"/>
  <c r="AC4545" i="4"/>
  <c r="AD4545" i="4" s="1"/>
  <c r="AG4544" i="4"/>
  <c r="AC4544" i="4"/>
  <c r="AD4544" i="4" s="1"/>
  <c r="AG4543" i="4"/>
  <c r="AC4543" i="4"/>
  <c r="AD4543" i="4" s="1"/>
  <c r="AG4542" i="4"/>
  <c r="AC4542" i="4"/>
  <c r="AD4542" i="4" s="1"/>
  <c r="AG4541" i="4"/>
  <c r="AC4541" i="4"/>
  <c r="AD4541" i="4" s="1"/>
  <c r="AG4540" i="4"/>
  <c r="AC4540" i="4"/>
  <c r="AD4540" i="4" s="1"/>
  <c r="AG4539" i="4"/>
  <c r="AC4539" i="4"/>
  <c r="AD4539" i="4" s="1"/>
  <c r="AG4538" i="4"/>
  <c r="AC4538" i="4"/>
  <c r="AD4538" i="4" s="1"/>
  <c r="AG4537" i="4"/>
  <c r="AC4537" i="4"/>
  <c r="AD4537" i="4" s="1"/>
  <c r="AG4536" i="4"/>
  <c r="AC4536" i="4"/>
  <c r="AD4536" i="4" s="1"/>
  <c r="AG4535" i="4"/>
  <c r="AC4535" i="4"/>
  <c r="AD4535" i="4" s="1"/>
  <c r="AG4534" i="4"/>
  <c r="AC4534" i="4"/>
  <c r="AD4534" i="4" s="1"/>
  <c r="AG4533" i="4"/>
  <c r="AC4533" i="4"/>
  <c r="AD4533" i="4" s="1"/>
  <c r="AG4532" i="4"/>
  <c r="AC4532" i="4"/>
  <c r="AD4532" i="4" s="1"/>
  <c r="AG4531" i="4"/>
  <c r="AC4531" i="4"/>
  <c r="AD4531" i="4" s="1"/>
  <c r="AG4530" i="4"/>
  <c r="AC4530" i="4"/>
  <c r="AD4530" i="4" s="1"/>
  <c r="AG4529" i="4"/>
  <c r="AC4529" i="4"/>
  <c r="AD4529" i="4" s="1"/>
  <c r="AG4528" i="4"/>
  <c r="AC4528" i="4"/>
  <c r="AD4528" i="4" s="1"/>
  <c r="AG4527" i="4"/>
  <c r="AC4527" i="4"/>
  <c r="AD4527" i="4" s="1"/>
  <c r="AG4526" i="4"/>
  <c r="AC4526" i="4"/>
  <c r="AD4526" i="4" s="1"/>
  <c r="AG4525" i="4"/>
  <c r="AC4525" i="4"/>
  <c r="AD4525" i="4" s="1"/>
  <c r="AG4524" i="4"/>
  <c r="AC4524" i="4"/>
  <c r="AD4524" i="4" s="1"/>
  <c r="AG4523" i="4"/>
  <c r="AC4523" i="4"/>
  <c r="AD4523" i="4" s="1"/>
  <c r="AG4522" i="4"/>
  <c r="AC4522" i="4"/>
  <c r="AD4522" i="4" s="1"/>
  <c r="AG4521" i="4"/>
  <c r="AC4521" i="4"/>
  <c r="AD4521" i="4" s="1"/>
  <c r="AG4520" i="4"/>
  <c r="AC4520" i="4"/>
  <c r="AD4520" i="4" s="1"/>
  <c r="AG4519" i="4"/>
  <c r="AC4519" i="4"/>
  <c r="AD4519" i="4" s="1"/>
  <c r="AG4518" i="4"/>
  <c r="AC4518" i="4"/>
  <c r="AD4518" i="4" s="1"/>
  <c r="AG4517" i="4"/>
  <c r="AC4517" i="4"/>
  <c r="AD4517" i="4" s="1"/>
  <c r="AG4516" i="4"/>
  <c r="AC4516" i="4"/>
  <c r="AD4516" i="4" s="1"/>
  <c r="AG4515" i="4"/>
  <c r="AC4515" i="4"/>
  <c r="AD4515" i="4" s="1"/>
  <c r="AG4514" i="4"/>
  <c r="AC4514" i="4"/>
  <c r="AD4514" i="4" s="1"/>
  <c r="AG4513" i="4"/>
  <c r="AC4513" i="4"/>
  <c r="AD4513" i="4" s="1"/>
  <c r="AG4512" i="4"/>
  <c r="AC4512" i="4"/>
  <c r="AD4512" i="4" s="1"/>
  <c r="AG4511" i="4"/>
  <c r="AC4511" i="4"/>
  <c r="AD4511" i="4" s="1"/>
  <c r="AG4510" i="4"/>
  <c r="AC4510" i="4"/>
  <c r="AD4510" i="4" s="1"/>
  <c r="AG4509" i="4"/>
  <c r="AC4509" i="4"/>
  <c r="AD4509" i="4" s="1"/>
  <c r="AG4508" i="4"/>
  <c r="AC4508" i="4"/>
  <c r="AD4508" i="4" s="1"/>
  <c r="AG4507" i="4"/>
  <c r="AC4507" i="4"/>
  <c r="AD4507" i="4" s="1"/>
  <c r="AG4506" i="4"/>
  <c r="AC4506" i="4"/>
  <c r="AD4506" i="4" s="1"/>
  <c r="AG4505" i="4"/>
  <c r="AC4505" i="4"/>
  <c r="AD4505" i="4" s="1"/>
  <c r="AG4504" i="4"/>
  <c r="AC4504" i="4"/>
  <c r="AD4504" i="4" s="1"/>
  <c r="AG4503" i="4"/>
  <c r="AC4503" i="4"/>
  <c r="AD4503" i="4" s="1"/>
  <c r="AG4502" i="4"/>
  <c r="AC4502" i="4"/>
  <c r="AD4502" i="4" s="1"/>
  <c r="AG4501" i="4"/>
  <c r="AC4501" i="4"/>
  <c r="AD4501" i="4" s="1"/>
  <c r="AG4500" i="4"/>
  <c r="AC4500" i="4"/>
  <c r="AD4500" i="4" s="1"/>
  <c r="AG4499" i="4"/>
  <c r="AC4499" i="4"/>
  <c r="AD4499" i="4" s="1"/>
  <c r="AG4498" i="4"/>
  <c r="AC4498" i="4"/>
  <c r="AD4498" i="4" s="1"/>
  <c r="AG4497" i="4"/>
  <c r="AC4497" i="4"/>
  <c r="AD4497" i="4" s="1"/>
  <c r="AG4496" i="4"/>
  <c r="AC4496" i="4"/>
  <c r="AD4496" i="4" s="1"/>
  <c r="AG4495" i="4"/>
  <c r="AC4495" i="4"/>
  <c r="AD4495" i="4" s="1"/>
  <c r="AG4494" i="4"/>
  <c r="AC4494" i="4"/>
  <c r="AD4494" i="4" s="1"/>
  <c r="AG4493" i="4"/>
  <c r="AC4493" i="4"/>
  <c r="AD4493" i="4" s="1"/>
  <c r="AG4492" i="4"/>
  <c r="AC4492" i="4"/>
  <c r="AD4492" i="4" s="1"/>
  <c r="AG4491" i="4"/>
  <c r="AC4491" i="4"/>
  <c r="AD4491" i="4" s="1"/>
  <c r="AG4490" i="4"/>
  <c r="AC4490" i="4"/>
  <c r="AD4490" i="4" s="1"/>
  <c r="AG4489" i="4"/>
  <c r="AC4489" i="4"/>
  <c r="AD4489" i="4" s="1"/>
  <c r="AG4488" i="4"/>
  <c r="AC4488" i="4"/>
  <c r="AD4488" i="4" s="1"/>
  <c r="AG4487" i="4"/>
  <c r="AC4487" i="4"/>
  <c r="AD4487" i="4" s="1"/>
  <c r="AG4486" i="4"/>
  <c r="AC4486" i="4"/>
  <c r="AD4486" i="4" s="1"/>
  <c r="AG4485" i="4"/>
  <c r="AC4485" i="4"/>
  <c r="AD4485" i="4" s="1"/>
  <c r="AG4484" i="4"/>
  <c r="AC4484" i="4"/>
  <c r="AD4484" i="4" s="1"/>
  <c r="AG4483" i="4"/>
  <c r="AC4483" i="4"/>
  <c r="AD4483" i="4" s="1"/>
  <c r="AG4482" i="4"/>
  <c r="AC4482" i="4"/>
  <c r="AD4482" i="4" s="1"/>
  <c r="AG4481" i="4"/>
  <c r="AC4481" i="4"/>
  <c r="AD4481" i="4" s="1"/>
  <c r="AG4480" i="4"/>
  <c r="AC4480" i="4"/>
  <c r="AD4480" i="4" s="1"/>
  <c r="AG4479" i="4"/>
  <c r="AC4479" i="4"/>
  <c r="AD4479" i="4" s="1"/>
  <c r="AG4478" i="4"/>
  <c r="AC4478" i="4"/>
  <c r="AD4478" i="4" s="1"/>
  <c r="AG4477" i="4"/>
  <c r="AC4477" i="4"/>
  <c r="AD4477" i="4" s="1"/>
  <c r="AG4476" i="4"/>
  <c r="AC4476" i="4"/>
  <c r="AD4476" i="4" s="1"/>
  <c r="AG4475" i="4"/>
  <c r="AC4475" i="4"/>
  <c r="AD4475" i="4" s="1"/>
  <c r="AG4474" i="4"/>
  <c r="AC4474" i="4"/>
  <c r="AD4474" i="4" s="1"/>
  <c r="AG4473" i="4"/>
  <c r="AC4473" i="4"/>
  <c r="AD4473" i="4" s="1"/>
  <c r="AG4472" i="4"/>
  <c r="AC4472" i="4"/>
  <c r="AD4472" i="4" s="1"/>
  <c r="AG4471" i="4"/>
  <c r="AC4471" i="4"/>
  <c r="AD4471" i="4" s="1"/>
  <c r="AG4470" i="4"/>
  <c r="AC4470" i="4"/>
  <c r="AD4470" i="4" s="1"/>
  <c r="AG4469" i="4"/>
  <c r="AC4469" i="4"/>
  <c r="AD4469" i="4" s="1"/>
  <c r="AG4468" i="4"/>
  <c r="AC4468" i="4"/>
  <c r="AD4468" i="4" s="1"/>
  <c r="AG4467" i="4"/>
  <c r="AC4467" i="4"/>
  <c r="AD4467" i="4" s="1"/>
  <c r="AG4466" i="4"/>
  <c r="AC4466" i="4"/>
  <c r="AD4466" i="4" s="1"/>
  <c r="AG4465" i="4"/>
  <c r="AC4465" i="4"/>
  <c r="AD4465" i="4" s="1"/>
  <c r="AG4464" i="4"/>
  <c r="AC4464" i="4"/>
  <c r="AD4464" i="4" s="1"/>
  <c r="AG4463" i="4"/>
  <c r="AC4463" i="4"/>
  <c r="AD4463" i="4" s="1"/>
  <c r="AG4462" i="4"/>
  <c r="AC4462" i="4"/>
  <c r="AD4462" i="4" s="1"/>
  <c r="AG4461" i="4"/>
  <c r="AC4461" i="4"/>
  <c r="AD4461" i="4" s="1"/>
  <c r="AG4460" i="4"/>
  <c r="AC4460" i="4"/>
  <c r="AD4460" i="4" s="1"/>
  <c r="AG4459" i="4"/>
  <c r="AC4459" i="4"/>
  <c r="AD4459" i="4" s="1"/>
  <c r="AG4458" i="4"/>
  <c r="AC4458" i="4"/>
  <c r="AD4458" i="4" s="1"/>
  <c r="AG4457" i="4"/>
  <c r="AC4457" i="4"/>
  <c r="AD4457" i="4" s="1"/>
  <c r="AG4456" i="4"/>
  <c r="AC4456" i="4"/>
  <c r="AD4456" i="4" s="1"/>
  <c r="AG4455" i="4"/>
  <c r="AC4455" i="4"/>
  <c r="AD4455" i="4" s="1"/>
  <c r="AG4454" i="4"/>
  <c r="AC4454" i="4"/>
  <c r="AD4454" i="4" s="1"/>
  <c r="AG4453" i="4"/>
  <c r="AC4453" i="4"/>
  <c r="AD4453" i="4" s="1"/>
  <c r="AG4452" i="4"/>
  <c r="AC4452" i="4"/>
  <c r="AD4452" i="4" s="1"/>
  <c r="AG4451" i="4"/>
  <c r="AC4451" i="4"/>
  <c r="AD4451" i="4" s="1"/>
  <c r="AG4450" i="4"/>
  <c r="AC4450" i="4"/>
  <c r="AD4450" i="4" s="1"/>
  <c r="AG4449" i="4"/>
  <c r="AC4449" i="4"/>
  <c r="AD4449" i="4" s="1"/>
  <c r="AG4448" i="4"/>
  <c r="AC4448" i="4"/>
  <c r="AD4448" i="4" s="1"/>
  <c r="AG4447" i="4"/>
  <c r="AC4447" i="4"/>
  <c r="AD4447" i="4" s="1"/>
  <c r="AG4446" i="4"/>
  <c r="AC4446" i="4"/>
  <c r="AD4446" i="4" s="1"/>
  <c r="AG4445" i="4"/>
  <c r="AC4445" i="4"/>
  <c r="AD4445" i="4" s="1"/>
  <c r="AG4444" i="4"/>
  <c r="AC4444" i="4"/>
  <c r="AD4444" i="4" s="1"/>
  <c r="AG4443" i="4"/>
  <c r="AC4443" i="4"/>
  <c r="AD4443" i="4" s="1"/>
  <c r="AG4442" i="4"/>
  <c r="AC4442" i="4"/>
  <c r="AD4442" i="4" s="1"/>
  <c r="AG4441" i="4"/>
  <c r="AC4441" i="4"/>
  <c r="AD4441" i="4" s="1"/>
  <c r="AG4440" i="4"/>
  <c r="AC4440" i="4"/>
  <c r="AD4440" i="4" s="1"/>
  <c r="AG4439" i="4"/>
  <c r="AC4439" i="4"/>
  <c r="AD4439" i="4" s="1"/>
  <c r="AG4438" i="4"/>
  <c r="AC4438" i="4"/>
  <c r="AD4438" i="4" s="1"/>
  <c r="AG4437" i="4"/>
  <c r="AC4437" i="4"/>
  <c r="AD4437" i="4" s="1"/>
  <c r="AG4436" i="4"/>
  <c r="AC4436" i="4"/>
  <c r="AD4436" i="4" s="1"/>
  <c r="AG4435" i="4"/>
  <c r="AC4435" i="4"/>
  <c r="AD4435" i="4" s="1"/>
  <c r="AG4434" i="4"/>
  <c r="AC4434" i="4"/>
  <c r="AD4434" i="4" s="1"/>
  <c r="AG4433" i="4"/>
  <c r="AC4433" i="4"/>
  <c r="AD4433" i="4" s="1"/>
  <c r="AG4432" i="4"/>
  <c r="AC4432" i="4"/>
  <c r="AD4432" i="4" s="1"/>
  <c r="AG4431" i="4"/>
  <c r="AC4431" i="4"/>
  <c r="AD4431" i="4" s="1"/>
  <c r="AG4430" i="4"/>
  <c r="AC4430" i="4"/>
  <c r="AD4430" i="4" s="1"/>
  <c r="AG4429" i="4"/>
  <c r="AC4429" i="4"/>
  <c r="AD4429" i="4" s="1"/>
  <c r="AG4428" i="4"/>
  <c r="AC4428" i="4"/>
  <c r="AD4428" i="4" s="1"/>
  <c r="AG4427" i="4"/>
  <c r="AC4427" i="4"/>
  <c r="AD4427" i="4" s="1"/>
  <c r="AG4426" i="4"/>
  <c r="AC4426" i="4"/>
  <c r="AD4426" i="4" s="1"/>
  <c r="AG4425" i="4"/>
  <c r="AC4425" i="4"/>
  <c r="AD4425" i="4" s="1"/>
  <c r="AG4424" i="4"/>
  <c r="AC4424" i="4"/>
  <c r="AD4424" i="4" s="1"/>
  <c r="AG4423" i="4"/>
  <c r="AC4423" i="4"/>
  <c r="AD4423" i="4" s="1"/>
  <c r="AG4422" i="4"/>
  <c r="AC4422" i="4"/>
  <c r="AD4422" i="4" s="1"/>
  <c r="AG4421" i="4"/>
  <c r="AC4421" i="4"/>
  <c r="AD4421" i="4" s="1"/>
  <c r="AG4420" i="4"/>
  <c r="AC4420" i="4"/>
  <c r="AD4420" i="4" s="1"/>
  <c r="AG4419" i="4"/>
  <c r="AC4419" i="4"/>
  <c r="AD4419" i="4" s="1"/>
  <c r="AG4418" i="4"/>
  <c r="AC4418" i="4"/>
  <c r="AD4418" i="4" s="1"/>
  <c r="AG4417" i="4"/>
  <c r="AC4417" i="4"/>
  <c r="AD4417" i="4" s="1"/>
  <c r="AG4416" i="4"/>
  <c r="AC4416" i="4"/>
  <c r="AD4416" i="4" s="1"/>
  <c r="AG4415" i="4"/>
  <c r="AC4415" i="4"/>
  <c r="AD4415" i="4" s="1"/>
  <c r="AG4414" i="4"/>
  <c r="AC4414" i="4"/>
  <c r="AD4414" i="4" s="1"/>
  <c r="AG4413" i="4"/>
  <c r="AC4413" i="4"/>
  <c r="AD4413" i="4" s="1"/>
  <c r="AG4412" i="4"/>
  <c r="AC4412" i="4"/>
  <c r="AD4412" i="4" s="1"/>
  <c r="AG4411" i="4"/>
  <c r="AC4411" i="4"/>
  <c r="AD4411" i="4" s="1"/>
  <c r="AG4410" i="4"/>
  <c r="AC4410" i="4"/>
  <c r="AD4410" i="4" s="1"/>
  <c r="AG4409" i="4"/>
  <c r="AC4409" i="4"/>
  <c r="AD4409" i="4" s="1"/>
  <c r="AG4408" i="4"/>
  <c r="AC4408" i="4"/>
  <c r="AD4408" i="4" s="1"/>
  <c r="AG4407" i="4"/>
  <c r="AC4407" i="4"/>
  <c r="AD4407" i="4" s="1"/>
  <c r="AG4406" i="4"/>
  <c r="AC4406" i="4"/>
  <c r="AD4406" i="4" s="1"/>
  <c r="AG4405" i="4"/>
  <c r="AC4405" i="4"/>
  <c r="AD4405" i="4" s="1"/>
  <c r="AG4404" i="4"/>
  <c r="AC4404" i="4"/>
  <c r="AD4404" i="4" s="1"/>
  <c r="AG4403" i="4"/>
  <c r="AC4403" i="4"/>
  <c r="AD4403" i="4" s="1"/>
  <c r="AG4402" i="4"/>
  <c r="AC4402" i="4"/>
  <c r="AD4402" i="4" s="1"/>
  <c r="AG4401" i="4"/>
  <c r="AC4401" i="4"/>
  <c r="AD4401" i="4" s="1"/>
  <c r="AG4400" i="4"/>
  <c r="AC4400" i="4"/>
  <c r="AD4400" i="4" s="1"/>
  <c r="AG4399" i="4"/>
  <c r="AC4399" i="4"/>
  <c r="AD4399" i="4" s="1"/>
  <c r="AG4398" i="4"/>
  <c r="AC4398" i="4"/>
  <c r="AD4398" i="4" s="1"/>
  <c r="AG4397" i="4"/>
  <c r="AC4397" i="4"/>
  <c r="AD4397" i="4" s="1"/>
  <c r="AG4396" i="4"/>
  <c r="AC4396" i="4"/>
  <c r="AD4396" i="4" s="1"/>
  <c r="AG4395" i="4"/>
  <c r="AC4395" i="4"/>
  <c r="AD4395" i="4" s="1"/>
  <c r="AG4394" i="4"/>
  <c r="AC4394" i="4"/>
  <c r="AD4394" i="4" s="1"/>
  <c r="AG4393" i="4"/>
  <c r="AC4393" i="4"/>
  <c r="AD4393" i="4" s="1"/>
  <c r="AG4392" i="4"/>
  <c r="AC4392" i="4"/>
  <c r="AD4392" i="4" s="1"/>
  <c r="AG4391" i="4"/>
  <c r="AC4391" i="4"/>
  <c r="AD4391" i="4" s="1"/>
  <c r="AG4390" i="4"/>
  <c r="AC4390" i="4"/>
  <c r="AD4390" i="4" s="1"/>
  <c r="AG4389" i="4"/>
  <c r="AC4389" i="4"/>
  <c r="AD4389" i="4" s="1"/>
  <c r="AG4388" i="4"/>
  <c r="AC4388" i="4"/>
  <c r="AD4388" i="4" s="1"/>
  <c r="AG4387" i="4"/>
  <c r="AC4387" i="4"/>
  <c r="AD4387" i="4" s="1"/>
  <c r="AG4386" i="4"/>
  <c r="AC4386" i="4"/>
  <c r="AD4386" i="4" s="1"/>
  <c r="AG4385" i="4"/>
  <c r="AC4385" i="4"/>
  <c r="AD4385" i="4" s="1"/>
  <c r="AG4384" i="4"/>
  <c r="AC4384" i="4"/>
  <c r="AD4384" i="4" s="1"/>
  <c r="AG4383" i="4"/>
  <c r="AC4383" i="4"/>
  <c r="AD4383" i="4" s="1"/>
  <c r="AG4382" i="4"/>
  <c r="AC4382" i="4"/>
  <c r="AD4382" i="4" s="1"/>
  <c r="AG4381" i="4"/>
  <c r="AC4381" i="4"/>
  <c r="AD4381" i="4" s="1"/>
  <c r="AG4380" i="4"/>
  <c r="AC4380" i="4"/>
  <c r="AD4380" i="4" s="1"/>
  <c r="AG4379" i="4"/>
  <c r="AC4379" i="4"/>
  <c r="AD4379" i="4" s="1"/>
  <c r="AG4378" i="4"/>
  <c r="AC4378" i="4"/>
  <c r="AD4378" i="4" s="1"/>
  <c r="AG4377" i="4"/>
  <c r="AC4377" i="4"/>
  <c r="AD4377" i="4" s="1"/>
  <c r="AG4376" i="4"/>
  <c r="AC4376" i="4"/>
  <c r="AD4376" i="4" s="1"/>
  <c r="AG4375" i="4"/>
  <c r="AC4375" i="4"/>
  <c r="AD4375" i="4" s="1"/>
  <c r="AG4374" i="4"/>
  <c r="AC4374" i="4"/>
  <c r="AD4374" i="4" s="1"/>
  <c r="AG4373" i="4"/>
  <c r="AC4373" i="4"/>
  <c r="AD4373" i="4" s="1"/>
  <c r="AG4372" i="4"/>
  <c r="AC4372" i="4"/>
  <c r="AD4372" i="4" s="1"/>
  <c r="AG4371" i="4"/>
  <c r="AC4371" i="4"/>
  <c r="AD4371" i="4" s="1"/>
  <c r="AG4370" i="4"/>
  <c r="AC4370" i="4"/>
  <c r="AD4370" i="4" s="1"/>
  <c r="AG4369" i="4"/>
  <c r="AC4369" i="4"/>
  <c r="AD4369" i="4" s="1"/>
  <c r="AG4368" i="4"/>
  <c r="AC4368" i="4"/>
  <c r="AD4368" i="4" s="1"/>
  <c r="AG4367" i="4"/>
  <c r="AC4367" i="4"/>
  <c r="AD4367" i="4" s="1"/>
  <c r="AG4366" i="4"/>
  <c r="AC4366" i="4"/>
  <c r="AD4366" i="4" s="1"/>
  <c r="AG4365" i="4"/>
  <c r="AC4365" i="4"/>
  <c r="AD4365" i="4" s="1"/>
  <c r="AG4364" i="4"/>
  <c r="AC4364" i="4"/>
  <c r="AD4364" i="4" s="1"/>
  <c r="AG4363" i="4"/>
  <c r="AC4363" i="4"/>
  <c r="AD4363" i="4" s="1"/>
  <c r="AG4362" i="4"/>
  <c r="AC4362" i="4"/>
  <c r="AD4362" i="4" s="1"/>
  <c r="AG4361" i="4"/>
  <c r="AC4361" i="4"/>
  <c r="AD4361" i="4" s="1"/>
  <c r="AG4360" i="4"/>
  <c r="AC4360" i="4"/>
  <c r="AD4360" i="4" s="1"/>
  <c r="AG4359" i="4"/>
  <c r="AC4359" i="4"/>
  <c r="AD4359" i="4" s="1"/>
  <c r="AG4358" i="4"/>
  <c r="AC4358" i="4"/>
  <c r="AD4358" i="4" s="1"/>
  <c r="AG4357" i="4"/>
  <c r="AC4357" i="4"/>
  <c r="AD4357" i="4" s="1"/>
  <c r="AG4356" i="4"/>
  <c r="AC4356" i="4"/>
  <c r="AD4356" i="4" s="1"/>
  <c r="AG4355" i="4"/>
  <c r="AC4355" i="4"/>
  <c r="AD4355" i="4" s="1"/>
  <c r="AG4354" i="4"/>
  <c r="AC4354" i="4"/>
  <c r="AD4354" i="4" s="1"/>
  <c r="AG4353" i="4"/>
  <c r="AC4353" i="4"/>
  <c r="AD4353" i="4" s="1"/>
  <c r="AG4352" i="4"/>
  <c r="AC4352" i="4"/>
  <c r="AD4352" i="4" s="1"/>
  <c r="AG4351" i="4"/>
  <c r="AC4351" i="4"/>
  <c r="AD4351" i="4" s="1"/>
  <c r="AG4350" i="4"/>
  <c r="AC4350" i="4"/>
  <c r="AD4350" i="4" s="1"/>
  <c r="AG4349" i="4"/>
  <c r="AC4349" i="4"/>
  <c r="AD4349" i="4" s="1"/>
  <c r="AG4348" i="4"/>
  <c r="AC4348" i="4"/>
  <c r="AD4348" i="4" s="1"/>
  <c r="AG4347" i="4"/>
  <c r="AC4347" i="4"/>
  <c r="AD4347" i="4" s="1"/>
  <c r="AG4346" i="4"/>
  <c r="AC4346" i="4"/>
  <c r="AD4346" i="4" s="1"/>
  <c r="AG4345" i="4"/>
  <c r="AC4345" i="4"/>
  <c r="AD4345" i="4" s="1"/>
  <c r="AG4344" i="4"/>
  <c r="AC4344" i="4"/>
  <c r="AD4344" i="4" s="1"/>
  <c r="AG4343" i="4"/>
  <c r="AC4343" i="4"/>
  <c r="AD4343" i="4" s="1"/>
  <c r="AG4342" i="4"/>
  <c r="AC4342" i="4"/>
  <c r="AD4342" i="4" s="1"/>
  <c r="AG4341" i="4"/>
  <c r="AC4341" i="4"/>
  <c r="AD4341" i="4" s="1"/>
  <c r="AG4340" i="4"/>
  <c r="AC4340" i="4"/>
  <c r="AD4340" i="4" s="1"/>
  <c r="AG4339" i="4"/>
  <c r="AC4339" i="4"/>
  <c r="AD4339" i="4" s="1"/>
  <c r="AG4338" i="4"/>
  <c r="AC4338" i="4"/>
  <c r="AD4338" i="4" s="1"/>
  <c r="AG4337" i="4"/>
  <c r="AC4337" i="4"/>
  <c r="AD4337" i="4" s="1"/>
  <c r="AG4336" i="4"/>
  <c r="AC4336" i="4"/>
  <c r="AD4336" i="4" s="1"/>
  <c r="AG4335" i="4"/>
  <c r="AC4335" i="4"/>
  <c r="AD4335" i="4" s="1"/>
  <c r="AG4334" i="4"/>
  <c r="AC4334" i="4"/>
  <c r="AD4334" i="4" s="1"/>
  <c r="AG4333" i="4"/>
  <c r="AC4333" i="4"/>
  <c r="AD4333" i="4" s="1"/>
  <c r="AG4332" i="4"/>
  <c r="AC4332" i="4"/>
  <c r="AD4332" i="4" s="1"/>
  <c r="AG4331" i="4"/>
  <c r="AC4331" i="4"/>
  <c r="AD4331" i="4" s="1"/>
  <c r="AG4330" i="4"/>
  <c r="AC4330" i="4"/>
  <c r="AD4330" i="4" s="1"/>
  <c r="AG4329" i="4"/>
  <c r="AC4329" i="4"/>
  <c r="AD4329" i="4" s="1"/>
  <c r="AG4328" i="4"/>
  <c r="AC4328" i="4"/>
  <c r="AD4328" i="4" s="1"/>
  <c r="AG4327" i="4"/>
  <c r="AC4327" i="4"/>
  <c r="AD4327" i="4" s="1"/>
  <c r="AG4326" i="4"/>
  <c r="AC4326" i="4"/>
  <c r="AD4326" i="4" s="1"/>
  <c r="AG4325" i="4"/>
  <c r="AC4325" i="4"/>
  <c r="AD4325" i="4" s="1"/>
  <c r="AG4324" i="4"/>
  <c r="AC4324" i="4"/>
  <c r="AD4324" i="4" s="1"/>
  <c r="AG4323" i="4"/>
  <c r="AC4323" i="4"/>
  <c r="AD4323" i="4" s="1"/>
  <c r="AG4322" i="4"/>
  <c r="AC4322" i="4"/>
  <c r="AD4322" i="4" s="1"/>
  <c r="AG4321" i="4"/>
  <c r="AC4321" i="4"/>
  <c r="AD4321" i="4" s="1"/>
  <c r="AG4320" i="4"/>
  <c r="AC4320" i="4"/>
  <c r="AD4320" i="4" s="1"/>
  <c r="AG4319" i="4"/>
  <c r="AC4319" i="4"/>
  <c r="AD4319" i="4" s="1"/>
  <c r="AG4318" i="4"/>
  <c r="AC4318" i="4"/>
  <c r="AD4318" i="4" s="1"/>
  <c r="AG4317" i="4"/>
  <c r="AC4317" i="4"/>
  <c r="AD4317" i="4" s="1"/>
  <c r="AG4316" i="4"/>
  <c r="AC4316" i="4"/>
  <c r="AD4316" i="4" s="1"/>
  <c r="AG4315" i="4"/>
  <c r="AC4315" i="4"/>
  <c r="AD4315" i="4" s="1"/>
  <c r="AG4314" i="4"/>
  <c r="AC4314" i="4"/>
  <c r="AD4314" i="4" s="1"/>
  <c r="AG4313" i="4"/>
  <c r="AC4313" i="4"/>
  <c r="AD4313" i="4" s="1"/>
  <c r="AG4312" i="4"/>
  <c r="AC4312" i="4"/>
  <c r="AD4312" i="4" s="1"/>
  <c r="AG4311" i="4"/>
  <c r="AC4311" i="4"/>
  <c r="AD4311" i="4" s="1"/>
  <c r="AG4310" i="4"/>
  <c r="AC4310" i="4"/>
  <c r="AD4310" i="4" s="1"/>
  <c r="AG4309" i="4"/>
  <c r="AC4309" i="4"/>
  <c r="AD4309" i="4" s="1"/>
  <c r="AG4308" i="4"/>
  <c r="AC4308" i="4"/>
  <c r="AD4308" i="4" s="1"/>
  <c r="AG4307" i="4"/>
  <c r="AC4307" i="4"/>
  <c r="AD4307" i="4" s="1"/>
  <c r="AG4306" i="4"/>
  <c r="AC4306" i="4"/>
  <c r="AD4306" i="4" s="1"/>
  <c r="AG4305" i="4"/>
  <c r="AC4305" i="4"/>
  <c r="AD4305" i="4" s="1"/>
  <c r="AG4304" i="4"/>
  <c r="AC4304" i="4"/>
  <c r="AD4304" i="4" s="1"/>
  <c r="AG4303" i="4"/>
  <c r="AC4303" i="4"/>
  <c r="AD4303" i="4" s="1"/>
  <c r="AG4302" i="4"/>
  <c r="AC4302" i="4"/>
  <c r="AD4302" i="4" s="1"/>
  <c r="AG4301" i="4"/>
  <c r="AC4301" i="4"/>
  <c r="AD4301" i="4" s="1"/>
  <c r="AG4300" i="4"/>
  <c r="AC4300" i="4"/>
  <c r="AD4300" i="4" s="1"/>
  <c r="AG4299" i="4"/>
  <c r="AC4299" i="4"/>
  <c r="AD4299" i="4" s="1"/>
  <c r="AG4298" i="4"/>
  <c r="AC4298" i="4"/>
  <c r="AD4298" i="4" s="1"/>
  <c r="AG4297" i="4"/>
  <c r="AC4297" i="4"/>
  <c r="AD4297" i="4" s="1"/>
  <c r="AG4296" i="4"/>
  <c r="AC4296" i="4"/>
  <c r="AD4296" i="4" s="1"/>
  <c r="AG4295" i="4"/>
  <c r="AC4295" i="4"/>
  <c r="AD4295" i="4" s="1"/>
  <c r="AG4294" i="4"/>
  <c r="AC4294" i="4"/>
  <c r="AD4294" i="4" s="1"/>
  <c r="AG4293" i="4"/>
  <c r="AC4293" i="4"/>
  <c r="AD4293" i="4" s="1"/>
  <c r="AG4292" i="4"/>
  <c r="AC4292" i="4"/>
  <c r="AD4292" i="4" s="1"/>
  <c r="AG4291" i="4"/>
  <c r="AC4291" i="4"/>
  <c r="AD4291" i="4" s="1"/>
  <c r="AG4290" i="4"/>
  <c r="AC4290" i="4"/>
  <c r="AD4290" i="4" s="1"/>
  <c r="AG4289" i="4"/>
  <c r="AC4289" i="4"/>
  <c r="AD4289" i="4" s="1"/>
  <c r="AG4288" i="4"/>
  <c r="AC4288" i="4"/>
  <c r="AD4288" i="4" s="1"/>
  <c r="AG4287" i="4"/>
  <c r="AC4287" i="4"/>
  <c r="AD4287" i="4" s="1"/>
  <c r="AG4286" i="4"/>
  <c r="AC4286" i="4"/>
  <c r="AD4286" i="4" s="1"/>
  <c r="AG4285" i="4"/>
  <c r="AC4285" i="4"/>
  <c r="AD4285" i="4" s="1"/>
  <c r="AG4284" i="4"/>
  <c r="AC4284" i="4"/>
  <c r="AD4284" i="4" s="1"/>
  <c r="AG4283" i="4"/>
  <c r="AC4283" i="4"/>
  <c r="AD4283" i="4" s="1"/>
  <c r="AG4282" i="4"/>
  <c r="AC4282" i="4"/>
  <c r="AD4282" i="4" s="1"/>
  <c r="AG4281" i="4"/>
  <c r="AC4281" i="4"/>
  <c r="AD4281" i="4" s="1"/>
  <c r="AG4280" i="4"/>
  <c r="AC4280" i="4"/>
  <c r="AD4280" i="4" s="1"/>
  <c r="AG4279" i="4"/>
  <c r="AC4279" i="4"/>
  <c r="AD4279" i="4" s="1"/>
  <c r="AG4278" i="4"/>
  <c r="AC4278" i="4"/>
  <c r="AD4278" i="4" s="1"/>
  <c r="AG4277" i="4"/>
  <c r="AC4277" i="4"/>
  <c r="AD4277" i="4" s="1"/>
  <c r="AG4276" i="4"/>
  <c r="AC4276" i="4"/>
  <c r="AD4276" i="4" s="1"/>
  <c r="AG4275" i="4"/>
  <c r="AC4275" i="4"/>
  <c r="AD4275" i="4" s="1"/>
  <c r="AG4274" i="4"/>
  <c r="AC4274" i="4"/>
  <c r="AD4274" i="4" s="1"/>
  <c r="AG4273" i="4"/>
  <c r="AC4273" i="4"/>
  <c r="AD4273" i="4" s="1"/>
  <c r="AG4272" i="4"/>
  <c r="AC4272" i="4"/>
  <c r="AD4272" i="4" s="1"/>
  <c r="AG4271" i="4"/>
  <c r="AC4271" i="4"/>
  <c r="AD4271" i="4" s="1"/>
  <c r="AG4270" i="4"/>
  <c r="AC4270" i="4"/>
  <c r="AD4270" i="4" s="1"/>
  <c r="AG4269" i="4"/>
  <c r="AC4269" i="4"/>
  <c r="AD4269" i="4" s="1"/>
  <c r="AG4268" i="4"/>
  <c r="AC4268" i="4"/>
  <c r="AD4268" i="4" s="1"/>
  <c r="AG4267" i="4"/>
  <c r="AC4267" i="4"/>
  <c r="AD4267" i="4" s="1"/>
  <c r="AG4266" i="4"/>
  <c r="AC4266" i="4"/>
  <c r="AD4266" i="4" s="1"/>
  <c r="AG4265" i="4"/>
  <c r="AC4265" i="4"/>
  <c r="AD4265" i="4" s="1"/>
  <c r="AG4264" i="4"/>
  <c r="AC4264" i="4"/>
  <c r="AD4264" i="4" s="1"/>
  <c r="AG4263" i="4"/>
  <c r="AC4263" i="4"/>
  <c r="AD4263" i="4" s="1"/>
  <c r="AG4262" i="4"/>
  <c r="AC4262" i="4"/>
  <c r="AD4262" i="4" s="1"/>
  <c r="AG4261" i="4"/>
  <c r="AC4261" i="4"/>
  <c r="AD4261" i="4" s="1"/>
  <c r="AG4260" i="4"/>
  <c r="AC4260" i="4"/>
  <c r="AD4260" i="4" s="1"/>
  <c r="AG4259" i="4"/>
  <c r="AC4259" i="4"/>
  <c r="AD4259" i="4" s="1"/>
  <c r="AG4258" i="4"/>
  <c r="AC4258" i="4"/>
  <c r="AD4258" i="4" s="1"/>
  <c r="AG4257" i="4"/>
  <c r="AC4257" i="4"/>
  <c r="AD4257" i="4" s="1"/>
  <c r="AG4256" i="4"/>
  <c r="AC4256" i="4"/>
  <c r="AD4256" i="4" s="1"/>
  <c r="AG4255" i="4"/>
  <c r="AC4255" i="4"/>
  <c r="AD4255" i="4" s="1"/>
  <c r="AG4254" i="4"/>
  <c r="AC4254" i="4"/>
  <c r="AD4254" i="4" s="1"/>
  <c r="AG4253" i="4"/>
  <c r="AC4253" i="4"/>
  <c r="AD4253" i="4" s="1"/>
  <c r="AG4252" i="4"/>
  <c r="AC4252" i="4"/>
  <c r="AD4252" i="4" s="1"/>
  <c r="AG4251" i="4"/>
  <c r="AC4251" i="4"/>
  <c r="AD4251" i="4" s="1"/>
  <c r="AG4250" i="4"/>
  <c r="AC4250" i="4"/>
  <c r="AD4250" i="4" s="1"/>
  <c r="AG4249" i="4"/>
  <c r="AC4249" i="4"/>
  <c r="AD4249" i="4" s="1"/>
  <c r="AG4248" i="4"/>
  <c r="AC4248" i="4"/>
  <c r="AD4248" i="4" s="1"/>
  <c r="AG4247" i="4"/>
  <c r="AC4247" i="4"/>
  <c r="AD4247" i="4" s="1"/>
  <c r="AG4246" i="4"/>
  <c r="AC4246" i="4"/>
  <c r="AD4246" i="4" s="1"/>
  <c r="AG4245" i="4"/>
  <c r="AC4245" i="4"/>
  <c r="AD4245" i="4" s="1"/>
  <c r="AG4244" i="4"/>
  <c r="AC4244" i="4"/>
  <c r="AD4244" i="4" s="1"/>
  <c r="AG4243" i="4"/>
  <c r="AC4243" i="4"/>
  <c r="AD4243" i="4" s="1"/>
  <c r="AG4242" i="4"/>
  <c r="AC4242" i="4"/>
  <c r="AD4242" i="4" s="1"/>
  <c r="AG4241" i="4"/>
  <c r="AC4241" i="4"/>
  <c r="AD4241" i="4" s="1"/>
  <c r="AG4240" i="4"/>
  <c r="AC4240" i="4"/>
  <c r="AD4240" i="4" s="1"/>
  <c r="AG4239" i="4"/>
  <c r="AC4239" i="4"/>
  <c r="AD4239" i="4" s="1"/>
  <c r="AG4238" i="4"/>
  <c r="AC4238" i="4"/>
  <c r="AD4238" i="4" s="1"/>
  <c r="AG4237" i="4"/>
  <c r="AC4237" i="4"/>
  <c r="AD4237" i="4" s="1"/>
  <c r="AG4236" i="4"/>
  <c r="AC4236" i="4"/>
  <c r="AD4236" i="4" s="1"/>
  <c r="AG4235" i="4"/>
  <c r="AC4235" i="4"/>
  <c r="AD4235" i="4" s="1"/>
  <c r="AG4234" i="4"/>
  <c r="AC4234" i="4"/>
  <c r="AD4234" i="4" s="1"/>
  <c r="AG4233" i="4"/>
  <c r="AC4233" i="4"/>
  <c r="AD4233" i="4" s="1"/>
  <c r="AG4232" i="4"/>
  <c r="AC4232" i="4"/>
  <c r="AD4232" i="4" s="1"/>
  <c r="AG4231" i="4"/>
  <c r="AC4231" i="4"/>
  <c r="AD4231" i="4" s="1"/>
  <c r="AG4230" i="4"/>
  <c r="AC4230" i="4"/>
  <c r="AD4230" i="4" s="1"/>
  <c r="AG4229" i="4"/>
  <c r="AC4229" i="4"/>
  <c r="AD4229" i="4" s="1"/>
  <c r="AG4228" i="4"/>
  <c r="AC4228" i="4"/>
  <c r="AD4228" i="4" s="1"/>
  <c r="AG4227" i="4"/>
  <c r="AC4227" i="4"/>
  <c r="AD4227" i="4" s="1"/>
  <c r="AG4226" i="4"/>
  <c r="AC4226" i="4"/>
  <c r="AD4226" i="4" s="1"/>
  <c r="AG4225" i="4"/>
  <c r="AC4225" i="4"/>
  <c r="AD4225" i="4" s="1"/>
  <c r="AG4224" i="4"/>
  <c r="AC4224" i="4"/>
  <c r="AD4224" i="4" s="1"/>
  <c r="AG4223" i="4"/>
  <c r="AC4223" i="4"/>
  <c r="AD4223" i="4" s="1"/>
  <c r="AG4222" i="4"/>
  <c r="AC4222" i="4"/>
  <c r="AD4222" i="4" s="1"/>
  <c r="AG4221" i="4"/>
  <c r="AC4221" i="4"/>
  <c r="AD4221" i="4" s="1"/>
  <c r="AG4220" i="4"/>
  <c r="AC4220" i="4"/>
  <c r="AD4220" i="4" s="1"/>
  <c r="AG4219" i="4"/>
  <c r="AC4219" i="4"/>
  <c r="AD4219" i="4" s="1"/>
  <c r="AG4218" i="4"/>
  <c r="AC4218" i="4"/>
  <c r="AD4218" i="4" s="1"/>
  <c r="AG4217" i="4"/>
  <c r="AC4217" i="4"/>
  <c r="AD4217" i="4" s="1"/>
  <c r="AG4216" i="4"/>
  <c r="AC4216" i="4"/>
  <c r="AD4216" i="4" s="1"/>
  <c r="AG4215" i="4"/>
  <c r="AC4215" i="4"/>
  <c r="AD4215" i="4" s="1"/>
  <c r="AG4214" i="4"/>
  <c r="AC4214" i="4"/>
  <c r="AD4214" i="4" s="1"/>
  <c r="AG4213" i="4"/>
  <c r="AC4213" i="4"/>
  <c r="AD4213" i="4" s="1"/>
  <c r="AG4212" i="4"/>
  <c r="AC4212" i="4"/>
  <c r="AD4212" i="4" s="1"/>
  <c r="AG4211" i="4"/>
  <c r="AC4211" i="4"/>
  <c r="AD4211" i="4" s="1"/>
  <c r="AG4210" i="4"/>
  <c r="AC4210" i="4"/>
  <c r="AD4210" i="4" s="1"/>
  <c r="AG4209" i="4"/>
  <c r="AC4209" i="4"/>
  <c r="AD4209" i="4" s="1"/>
  <c r="AG4208" i="4"/>
  <c r="AC4208" i="4"/>
  <c r="AD4208" i="4" s="1"/>
  <c r="AG4207" i="4"/>
  <c r="AC4207" i="4"/>
  <c r="AD4207" i="4" s="1"/>
  <c r="AG4206" i="4"/>
  <c r="AC4206" i="4"/>
  <c r="AD4206" i="4" s="1"/>
  <c r="AG4205" i="4"/>
  <c r="AC4205" i="4"/>
  <c r="AD4205" i="4" s="1"/>
  <c r="AG4204" i="4"/>
  <c r="AC4204" i="4"/>
  <c r="AD4204" i="4" s="1"/>
  <c r="AG4203" i="4"/>
  <c r="AC4203" i="4"/>
  <c r="AD4203" i="4" s="1"/>
  <c r="AG4202" i="4"/>
  <c r="AC4202" i="4"/>
  <c r="AD4202" i="4" s="1"/>
  <c r="AG4201" i="4"/>
  <c r="AC4201" i="4"/>
  <c r="AD4201" i="4" s="1"/>
  <c r="AG4200" i="4"/>
  <c r="AC4200" i="4"/>
  <c r="AD4200" i="4" s="1"/>
  <c r="AG4199" i="4"/>
  <c r="AC4199" i="4"/>
  <c r="AD4199" i="4" s="1"/>
  <c r="AG4198" i="4"/>
  <c r="AC4198" i="4"/>
  <c r="AD4198" i="4" s="1"/>
  <c r="AG4197" i="4"/>
  <c r="AC4197" i="4"/>
  <c r="AD4197" i="4" s="1"/>
  <c r="AG4196" i="4"/>
  <c r="AC4196" i="4"/>
  <c r="AD4196" i="4" s="1"/>
  <c r="AG4195" i="4"/>
  <c r="AC4195" i="4"/>
  <c r="AD4195" i="4" s="1"/>
  <c r="AG4194" i="4"/>
  <c r="AC4194" i="4"/>
  <c r="AD4194" i="4" s="1"/>
  <c r="AG4193" i="4"/>
  <c r="AC4193" i="4"/>
  <c r="AD4193" i="4" s="1"/>
  <c r="AG4192" i="4"/>
  <c r="AC4192" i="4"/>
  <c r="AD4192" i="4" s="1"/>
  <c r="AG4191" i="4"/>
  <c r="AC4191" i="4"/>
  <c r="AD4191" i="4" s="1"/>
  <c r="AG4190" i="4"/>
  <c r="AC4190" i="4"/>
  <c r="AD4190" i="4" s="1"/>
  <c r="AG4189" i="4"/>
  <c r="AC4189" i="4"/>
  <c r="AD4189" i="4" s="1"/>
  <c r="AG4188" i="4"/>
  <c r="AC4188" i="4"/>
  <c r="AD4188" i="4" s="1"/>
  <c r="AG4187" i="4"/>
  <c r="AC4187" i="4"/>
  <c r="AD4187" i="4" s="1"/>
  <c r="AG4186" i="4"/>
  <c r="AC4186" i="4"/>
  <c r="AD4186" i="4" s="1"/>
  <c r="AG4185" i="4"/>
  <c r="AC4185" i="4"/>
  <c r="AD4185" i="4" s="1"/>
  <c r="AG4184" i="4"/>
  <c r="AC4184" i="4"/>
  <c r="AD4184" i="4" s="1"/>
  <c r="AG4183" i="4"/>
  <c r="AC4183" i="4"/>
  <c r="AD4183" i="4" s="1"/>
  <c r="AG4182" i="4"/>
  <c r="AC4182" i="4"/>
  <c r="AD4182" i="4" s="1"/>
  <c r="AG4181" i="4"/>
  <c r="AC4181" i="4"/>
  <c r="AD4181" i="4" s="1"/>
  <c r="AG4180" i="4"/>
  <c r="AC4180" i="4"/>
  <c r="AD4180" i="4" s="1"/>
  <c r="AG4179" i="4"/>
  <c r="AC4179" i="4"/>
  <c r="AD4179" i="4" s="1"/>
  <c r="AG4178" i="4"/>
  <c r="AC4178" i="4"/>
  <c r="AD4178" i="4" s="1"/>
  <c r="AG4177" i="4"/>
  <c r="AC4177" i="4"/>
  <c r="AD4177" i="4" s="1"/>
  <c r="AG4176" i="4"/>
  <c r="AC4176" i="4"/>
  <c r="AD4176" i="4" s="1"/>
  <c r="AG4175" i="4"/>
  <c r="AC4175" i="4"/>
  <c r="AD4175" i="4" s="1"/>
  <c r="AG4174" i="4"/>
  <c r="AC4174" i="4"/>
  <c r="AD4174" i="4" s="1"/>
  <c r="AG4173" i="4"/>
  <c r="AC4173" i="4"/>
  <c r="AD4173" i="4" s="1"/>
  <c r="AG4172" i="4"/>
  <c r="AC4172" i="4"/>
  <c r="AD4172" i="4" s="1"/>
  <c r="AG4171" i="4"/>
  <c r="AC4171" i="4"/>
  <c r="AD4171" i="4" s="1"/>
  <c r="AG4170" i="4"/>
  <c r="AC4170" i="4"/>
  <c r="AD4170" i="4" s="1"/>
  <c r="AG4169" i="4"/>
  <c r="AC4169" i="4"/>
  <c r="AD4169" i="4" s="1"/>
  <c r="AG4168" i="4"/>
  <c r="AC4168" i="4"/>
  <c r="AD4168" i="4" s="1"/>
  <c r="AG4167" i="4"/>
  <c r="AC4167" i="4"/>
  <c r="AD4167" i="4" s="1"/>
  <c r="AG4166" i="4"/>
  <c r="AC4166" i="4"/>
  <c r="AD4166" i="4" s="1"/>
  <c r="AG4165" i="4"/>
  <c r="AC4165" i="4"/>
  <c r="AD4165" i="4" s="1"/>
  <c r="AG4164" i="4"/>
  <c r="AC4164" i="4"/>
  <c r="AD4164" i="4" s="1"/>
  <c r="AG4163" i="4"/>
  <c r="AC4163" i="4"/>
  <c r="AD4163" i="4" s="1"/>
  <c r="AG4162" i="4"/>
  <c r="AC4162" i="4"/>
  <c r="AD4162" i="4" s="1"/>
  <c r="AG4161" i="4"/>
  <c r="AC4161" i="4"/>
  <c r="AD4161" i="4" s="1"/>
  <c r="AG4160" i="4"/>
  <c r="AC4160" i="4"/>
  <c r="AD4160" i="4" s="1"/>
  <c r="AG4159" i="4"/>
  <c r="AC4159" i="4"/>
  <c r="AD4159" i="4" s="1"/>
  <c r="AG4158" i="4"/>
  <c r="AC4158" i="4"/>
  <c r="AD4158" i="4" s="1"/>
  <c r="AG4157" i="4"/>
  <c r="AC4157" i="4"/>
  <c r="AD4157" i="4" s="1"/>
  <c r="AG4156" i="4"/>
  <c r="AC4156" i="4"/>
  <c r="AD4156" i="4" s="1"/>
  <c r="AG4155" i="4"/>
  <c r="AC4155" i="4"/>
  <c r="AD4155" i="4" s="1"/>
  <c r="AG4154" i="4"/>
  <c r="AC4154" i="4"/>
  <c r="AD4154" i="4" s="1"/>
  <c r="AG4153" i="4"/>
  <c r="AC4153" i="4"/>
  <c r="AD4153" i="4" s="1"/>
  <c r="AG4152" i="4"/>
  <c r="AC4152" i="4"/>
  <c r="AD4152" i="4" s="1"/>
  <c r="AG4151" i="4"/>
  <c r="AC4151" i="4"/>
  <c r="AD4151" i="4" s="1"/>
  <c r="AG4150" i="4"/>
  <c r="AC4150" i="4"/>
  <c r="AD4150" i="4" s="1"/>
  <c r="AG4149" i="4"/>
  <c r="AC4149" i="4"/>
  <c r="AD4149" i="4" s="1"/>
  <c r="AG4148" i="4"/>
  <c r="AC4148" i="4"/>
  <c r="AD4148" i="4" s="1"/>
  <c r="AG4147" i="4"/>
  <c r="AC4147" i="4"/>
  <c r="AD4147" i="4" s="1"/>
  <c r="AG4146" i="4"/>
  <c r="AC4146" i="4"/>
  <c r="AD4146" i="4" s="1"/>
  <c r="AG4145" i="4"/>
  <c r="AC4145" i="4"/>
  <c r="AD4145" i="4" s="1"/>
  <c r="AG4144" i="4"/>
  <c r="AC4144" i="4"/>
  <c r="AD4144" i="4" s="1"/>
  <c r="AG4143" i="4"/>
  <c r="AC4143" i="4"/>
  <c r="AD4143" i="4" s="1"/>
  <c r="AG4142" i="4"/>
  <c r="AC4142" i="4"/>
  <c r="AD4142" i="4" s="1"/>
  <c r="AG4141" i="4"/>
  <c r="AC4141" i="4"/>
  <c r="AD4141" i="4" s="1"/>
  <c r="AG4140" i="4"/>
  <c r="AC4140" i="4"/>
  <c r="AD4140" i="4" s="1"/>
  <c r="AG4139" i="4"/>
  <c r="AC4139" i="4"/>
  <c r="AD4139" i="4" s="1"/>
  <c r="AG4138" i="4"/>
  <c r="AC4138" i="4"/>
  <c r="AD4138" i="4" s="1"/>
  <c r="AG4137" i="4"/>
  <c r="AC4137" i="4"/>
  <c r="AD4137" i="4" s="1"/>
  <c r="AG4136" i="4"/>
  <c r="AC4136" i="4"/>
  <c r="AD4136" i="4" s="1"/>
  <c r="AG4135" i="4"/>
  <c r="AC4135" i="4"/>
  <c r="AD4135" i="4" s="1"/>
  <c r="AG4134" i="4"/>
  <c r="AC4134" i="4"/>
  <c r="AD4134" i="4" s="1"/>
  <c r="AG4133" i="4"/>
  <c r="AC4133" i="4"/>
  <c r="AD4133" i="4" s="1"/>
  <c r="AG4132" i="4"/>
  <c r="AC4132" i="4"/>
  <c r="AD4132" i="4" s="1"/>
  <c r="AG4131" i="4"/>
  <c r="AC4131" i="4"/>
  <c r="AD4131" i="4" s="1"/>
  <c r="AG4130" i="4"/>
  <c r="AC4130" i="4"/>
  <c r="AD4130" i="4" s="1"/>
  <c r="AG4129" i="4"/>
  <c r="AC4129" i="4"/>
  <c r="AD4129" i="4" s="1"/>
  <c r="AG4128" i="4"/>
  <c r="AC4128" i="4"/>
  <c r="AD4128" i="4" s="1"/>
  <c r="AG4127" i="4"/>
  <c r="AC4127" i="4"/>
  <c r="AD4127" i="4" s="1"/>
  <c r="AG4126" i="4"/>
  <c r="AC4126" i="4"/>
  <c r="AD4126" i="4" s="1"/>
  <c r="AG4125" i="4"/>
  <c r="AC4125" i="4"/>
  <c r="AD4125" i="4" s="1"/>
  <c r="AG4124" i="4"/>
  <c r="AC4124" i="4"/>
  <c r="AD4124" i="4" s="1"/>
  <c r="AG4123" i="4"/>
  <c r="AC4123" i="4"/>
  <c r="AD4123" i="4" s="1"/>
  <c r="AG4122" i="4"/>
  <c r="AC4122" i="4"/>
  <c r="AD4122" i="4" s="1"/>
  <c r="AG4121" i="4"/>
  <c r="AC4121" i="4"/>
  <c r="AD4121" i="4" s="1"/>
  <c r="AG4120" i="4"/>
  <c r="AC4120" i="4"/>
  <c r="AD4120" i="4" s="1"/>
  <c r="AG4119" i="4"/>
  <c r="AC4119" i="4"/>
  <c r="AD4119" i="4" s="1"/>
  <c r="AG4118" i="4"/>
  <c r="AC4118" i="4"/>
  <c r="AD4118" i="4" s="1"/>
  <c r="AG4117" i="4"/>
  <c r="AC4117" i="4"/>
  <c r="AD4117" i="4" s="1"/>
  <c r="AG4116" i="4"/>
  <c r="AC4116" i="4"/>
  <c r="AD4116" i="4" s="1"/>
  <c r="AG4115" i="4"/>
  <c r="AC4115" i="4"/>
  <c r="AD4115" i="4" s="1"/>
  <c r="AG4114" i="4"/>
  <c r="AC4114" i="4"/>
  <c r="AD4114" i="4" s="1"/>
  <c r="AG4113" i="4"/>
  <c r="AC4113" i="4"/>
  <c r="AD4113" i="4" s="1"/>
  <c r="AG4112" i="4"/>
  <c r="AC4112" i="4"/>
  <c r="AD4112" i="4" s="1"/>
  <c r="AG4111" i="4"/>
  <c r="AC4111" i="4"/>
  <c r="AD4111" i="4" s="1"/>
  <c r="AG4110" i="4"/>
  <c r="AC4110" i="4"/>
  <c r="AD4110" i="4" s="1"/>
  <c r="AG4109" i="4"/>
  <c r="AC4109" i="4"/>
  <c r="AD4109" i="4" s="1"/>
  <c r="AG4108" i="4"/>
  <c r="AC4108" i="4"/>
  <c r="AD4108" i="4" s="1"/>
  <c r="AG4107" i="4"/>
  <c r="AC4107" i="4"/>
  <c r="AD4107" i="4" s="1"/>
  <c r="AG4106" i="4"/>
  <c r="AC4106" i="4"/>
  <c r="AD4106" i="4" s="1"/>
  <c r="AG4105" i="4"/>
  <c r="AC4105" i="4"/>
  <c r="AD4105" i="4" s="1"/>
  <c r="AG4104" i="4"/>
  <c r="AC4104" i="4"/>
  <c r="AD4104" i="4" s="1"/>
  <c r="AG4103" i="4"/>
  <c r="AC4103" i="4"/>
  <c r="AD4103" i="4" s="1"/>
  <c r="AG4102" i="4"/>
  <c r="AC4102" i="4"/>
  <c r="AD4102" i="4" s="1"/>
  <c r="AG4101" i="4"/>
  <c r="AC4101" i="4"/>
  <c r="AD4101" i="4" s="1"/>
  <c r="AG4100" i="4"/>
  <c r="AC4100" i="4"/>
  <c r="AD4100" i="4" s="1"/>
  <c r="AG4099" i="4"/>
  <c r="AC4099" i="4"/>
  <c r="AD4099" i="4" s="1"/>
  <c r="AG4098" i="4"/>
  <c r="AC4098" i="4"/>
  <c r="AD4098" i="4" s="1"/>
  <c r="AG4097" i="4"/>
  <c r="AC4097" i="4"/>
  <c r="AD4097" i="4" s="1"/>
  <c r="AG4096" i="4"/>
  <c r="AC4096" i="4"/>
  <c r="AD4096" i="4" s="1"/>
  <c r="AG4095" i="4"/>
  <c r="AC4095" i="4"/>
  <c r="AD4095" i="4" s="1"/>
  <c r="AG4094" i="4"/>
  <c r="AC4094" i="4"/>
  <c r="AD4094" i="4" s="1"/>
  <c r="AG4093" i="4"/>
  <c r="AC4093" i="4"/>
  <c r="AD4093" i="4" s="1"/>
  <c r="AG4092" i="4"/>
  <c r="AC4092" i="4"/>
  <c r="AD4092" i="4" s="1"/>
  <c r="AG4091" i="4"/>
  <c r="AC4091" i="4"/>
  <c r="AD4091" i="4" s="1"/>
  <c r="AG4090" i="4"/>
  <c r="AC4090" i="4"/>
  <c r="AD4090" i="4" s="1"/>
  <c r="AG4089" i="4"/>
  <c r="AC4089" i="4"/>
  <c r="AD4089" i="4" s="1"/>
  <c r="AG4088" i="4"/>
  <c r="AC4088" i="4"/>
  <c r="AD4088" i="4" s="1"/>
  <c r="AG4087" i="4"/>
  <c r="AC4087" i="4"/>
  <c r="AD4087" i="4" s="1"/>
  <c r="AG4086" i="4"/>
  <c r="AC4086" i="4"/>
  <c r="AD4086" i="4" s="1"/>
  <c r="AG4085" i="4"/>
  <c r="AC4085" i="4"/>
  <c r="AD4085" i="4" s="1"/>
  <c r="AG4084" i="4"/>
  <c r="AC4084" i="4"/>
  <c r="AD4084" i="4" s="1"/>
  <c r="AG4083" i="4"/>
  <c r="AC4083" i="4"/>
  <c r="AD4083" i="4" s="1"/>
  <c r="AG4082" i="4"/>
  <c r="AC4082" i="4"/>
  <c r="AD4082" i="4" s="1"/>
  <c r="AG4081" i="4"/>
  <c r="AC4081" i="4"/>
  <c r="AD4081" i="4" s="1"/>
  <c r="AG4080" i="4"/>
  <c r="AC4080" i="4"/>
  <c r="AD4080" i="4" s="1"/>
  <c r="AG4079" i="4"/>
  <c r="AC4079" i="4"/>
  <c r="AD4079" i="4" s="1"/>
  <c r="AG4078" i="4"/>
  <c r="AC4078" i="4"/>
  <c r="AD4078" i="4" s="1"/>
  <c r="AG4077" i="4"/>
  <c r="AC4077" i="4"/>
  <c r="AD4077" i="4" s="1"/>
  <c r="AG4076" i="4"/>
  <c r="AC4076" i="4"/>
  <c r="AD4076" i="4" s="1"/>
  <c r="AG4075" i="4"/>
  <c r="AC4075" i="4"/>
  <c r="AD4075" i="4" s="1"/>
  <c r="AG4074" i="4"/>
  <c r="AC4074" i="4"/>
  <c r="AD4074" i="4" s="1"/>
  <c r="AG4073" i="4"/>
  <c r="AC4073" i="4"/>
  <c r="AD4073" i="4" s="1"/>
  <c r="AG4072" i="4"/>
  <c r="AC4072" i="4"/>
  <c r="AD4072" i="4" s="1"/>
  <c r="AG4071" i="4"/>
  <c r="AC4071" i="4"/>
  <c r="AD4071" i="4" s="1"/>
  <c r="AG4070" i="4"/>
  <c r="AC4070" i="4"/>
  <c r="AD4070" i="4" s="1"/>
  <c r="AG4069" i="4"/>
  <c r="AC4069" i="4"/>
  <c r="AD4069" i="4" s="1"/>
  <c r="AG4068" i="4"/>
  <c r="AC4068" i="4"/>
  <c r="AD4068" i="4" s="1"/>
  <c r="AG4067" i="4"/>
  <c r="AC4067" i="4"/>
  <c r="AD4067" i="4" s="1"/>
  <c r="AG4066" i="4"/>
  <c r="AC4066" i="4"/>
  <c r="AD4066" i="4" s="1"/>
  <c r="AG4065" i="4"/>
  <c r="AC4065" i="4"/>
  <c r="AD4065" i="4" s="1"/>
  <c r="AG4064" i="4"/>
  <c r="AC4064" i="4"/>
  <c r="AD4064" i="4" s="1"/>
  <c r="AG4063" i="4"/>
  <c r="AC4063" i="4"/>
  <c r="AD4063" i="4" s="1"/>
  <c r="AG4062" i="4"/>
  <c r="AC4062" i="4"/>
  <c r="AD4062" i="4" s="1"/>
  <c r="AG4061" i="4"/>
  <c r="AC4061" i="4"/>
  <c r="AD4061" i="4" s="1"/>
  <c r="AG4060" i="4"/>
  <c r="AC4060" i="4"/>
  <c r="AD4060" i="4" s="1"/>
  <c r="AG4059" i="4"/>
  <c r="AC4059" i="4"/>
  <c r="AD4059" i="4" s="1"/>
  <c r="AG4058" i="4"/>
  <c r="AC4058" i="4"/>
  <c r="AD4058" i="4" s="1"/>
  <c r="AG4057" i="4"/>
  <c r="AC4057" i="4"/>
  <c r="AD4057" i="4" s="1"/>
  <c r="AG4056" i="4"/>
  <c r="AC4056" i="4"/>
  <c r="AD4056" i="4" s="1"/>
  <c r="AG4055" i="4"/>
  <c r="AC4055" i="4"/>
  <c r="AD4055" i="4" s="1"/>
  <c r="AG4054" i="4"/>
  <c r="AC4054" i="4"/>
  <c r="AD4054" i="4" s="1"/>
  <c r="AG4053" i="4"/>
  <c r="AC4053" i="4"/>
  <c r="AD4053" i="4" s="1"/>
  <c r="AG4052" i="4"/>
  <c r="AC4052" i="4"/>
  <c r="AD4052" i="4" s="1"/>
  <c r="AG4051" i="4"/>
  <c r="AC4051" i="4"/>
  <c r="AD4051" i="4" s="1"/>
  <c r="AG4050" i="4"/>
  <c r="AC4050" i="4"/>
  <c r="AD4050" i="4" s="1"/>
  <c r="AG4049" i="4"/>
  <c r="AC4049" i="4"/>
  <c r="AD4049" i="4" s="1"/>
  <c r="AG4048" i="4"/>
  <c r="AC4048" i="4"/>
  <c r="AD4048" i="4" s="1"/>
  <c r="AG4047" i="4"/>
  <c r="AC4047" i="4"/>
  <c r="AD4047" i="4" s="1"/>
  <c r="AG4046" i="4"/>
  <c r="AC4046" i="4"/>
  <c r="AD4046" i="4" s="1"/>
  <c r="AG4045" i="4"/>
  <c r="AC4045" i="4"/>
  <c r="AD4045" i="4" s="1"/>
  <c r="AG4044" i="4"/>
  <c r="AC4044" i="4"/>
  <c r="AD4044" i="4" s="1"/>
  <c r="AG4043" i="4"/>
  <c r="AC4043" i="4"/>
  <c r="AD4043" i="4" s="1"/>
  <c r="AG4042" i="4"/>
  <c r="AC4042" i="4"/>
  <c r="AD4042" i="4" s="1"/>
  <c r="AG4041" i="4"/>
  <c r="AC4041" i="4"/>
  <c r="AD4041" i="4" s="1"/>
  <c r="AG4040" i="4"/>
  <c r="AC4040" i="4"/>
  <c r="AD4040" i="4" s="1"/>
  <c r="AG4039" i="4"/>
  <c r="AC4039" i="4"/>
  <c r="AD4039" i="4" s="1"/>
  <c r="AG4038" i="4"/>
  <c r="AC4038" i="4"/>
  <c r="AD4038" i="4" s="1"/>
  <c r="AG4037" i="4"/>
  <c r="AC4037" i="4"/>
  <c r="AD4037" i="4" s="1"/>
  <c r="AG4036" i="4"/>
  <c r="AC4036" i="4"/>
  <c r="AD4036" i="4" s="1"/>
  <c r="AG4035" i="4"/>
  <c r="AC4035" i="4"/>
  <c r="AD4035" i="4" s="1"/>
  <c r="AG4034" i="4"/>
  <c r="AC4034" i="4"/>
  <c r="AD4034" i="4" s="1"/>
  <c r="AG4033" i="4"/>
  <c r="AC4033" i="4"/>
  <c r="AD4033" i="4" s="1"/>
  <c r="AG4032" i="4"/>
  <c r="AC4032" i="4"/>
  <c r="AD4032" i="4" s="1"/>
  <c r="AG4031" i="4"/>
  <c r="AC4031" i="4"/>
  <c r="AD4031" i="4" s="1"/>
  <c r="AG4030" i="4"/>
  <c r="AC4030" i="4"/>
  <c r="AD4030" i="4" s="1"/>
  <c r="AG4029" i="4"/>
  <c r="AC4029" i="4"/>
  <c r="AD4029" i="4" s="1"/>
  <c r="AG4028" i="4"/>
  <c r="AC4028" i="4"/>
  <c r="AD4028" i="4" s="1"/>
  <c r="AG4027" i="4"/>
  <c r="AC4027" i="4"/>
  <c r="AD4027" i="4" s="1"/>
  <c r="AG4026" i="4"/>
  <c r="AC4026" i="4"/>
  <c r="AD4026" i="4" s="1"/>
  <c r="AG4025" i="4"/>
  <c r="AC4025" i="4"/>
  <c r="AD4025" i="4" s="1"/>
  <c r="AG4024" i="4"/>
  <c r="AC4024" i="4"/>
  <c r="AD4024" i="4" s="1"/>
  <c r="AG4023" i="4"/>
  <c r="AC4023" i="4"/>
  <c r="AD4023" i="4" s="1"/>
  <c r="AG4022" i="4"/>
  <c r="AC4022" i="4"/>
  <c r="AD4022" i="4" s="1"/>
  <c r="AG4021" i="4"/>
  <c r="AC4021" i="4"/>
  <c r="AD4021" i="4" s="1"/>
  <c r="AG4020" i="4"/>
  <c r="AC4020" i="4"/>
  <c r="AD4020" i="4" s="1"/>
  <c r="AG4019" i="4"/>
  <c r="AC4019" i="4"/>
  <c r="AD4019" i="4" s="1"/>
  <c r="AG4018" i="4"/>
  <c r="AC4018" i="4"/>
  <c r="AD4018" i="4" s="1"/>
  <c r="AG4017" i="4"/>
  <c r="AC4017" i="4"/>
  <c r="AD4017" i="4" s="1"/>
  <c r="AG4016" i="4"/>
  <c r="AC4016" i="4"/>
  <c r="AD4016" i="4" s="1"/>
  <c r="AG4015" i="4"/>
  <c r="AC4015" i="4"/>
  <c r="AD4015" i="4" s="1"/>
  <c r="AG4014" i="4"/>
  <c r="AC4014" i="4"/>
  <c r="AD4014" i="4" s="1"/>
  <c r="AG4013" i="4"/>
  <c r="AC4013" i="4"/>
  <c r="AD4013" i="4" s="1"/>
  <c r="AG4012" i="4"/>
  <c r="AC4012" i="4"/>
  <c r="AD4012" i="4" s="1"/>
  <c r="AG4011" i="4"/>
  <c r="AC4011" i="4"/>
  <c r="AD4011" i="4" s="1"/>
  <c r="AG4010" i="4"/>
  <c r="AC4010" i="4"/>
  <c r="AD4010" i="4" s="1"/>
  <c r="AG4009" i="4"/>
  <c r="AC4009" i="4"/>
  <c r="AD4009" i="4" s="1"/>
  <c r="AG4008" i="4"/>
  <c r="AC4008" i="4"/>
  <c r="AD4008" i="4" s="1"/>
  <c r="AG4007" i="4"/>
  <c r="AC4007" i="4"/>
  <c r="AD4007" i="4" s="1"/>
  <c r="AG4006" i="4"/>
  <c r="AC4006" i="4"/>
  <c r="AD4006" i="4" s="1"/>
  <c r="AG4005" i="4"/>
  <c r="AC4005" i="4"/>
  <c r="AD4005" i="4" s="1"/>
  <c r="AG4004" i="4"/>
  <c r="AC4004" i="4"/>
  <c r="AD4004" i="4" s="1"/>
  <c r="AG4003" i="4"/>
  <c r="AC4003" i="4"/>
  <c r="AD4003" i="4" s="1"/>
  <c r="AG4002" i="4"/>
  <c r="AC4002" i="4"/>
  <c r="AD4002" i="4" s="1"/>
  <c r="AG4001" i="4"/>
  <c r="AC4001" i="4"/>
  <c r="AD4001" i="4" s="1"/>
  <c r="AG4000" i="4"/>
  <c r="AC4000" i="4"/>
  <c r="AD4000" i="4" s="1"/>
  <c r="AG3999" i="4"/>
  <c r="AC3999" i="4"/>
  <c r="AD3999" i="4" s="1"/>
  <c r="AG3998" i="4"/>
  <c r="AC3998" i="4"/>
  <c r="AD3998" i="4" s="1"/>
  <c r="AG3997" i="4"/>
  <c r="AC3997" i="4"/>
  <c r="AD3997" i="4" s="1"/>
  <c r="AG3996" i="4"/>
  <c r="AC3996" i="4"/>
  <c r="AD3996" i="4" s="1"/>
  <c r="AG3995" i="4"/>
  <c r="AC3995" i="4"/>
  <c r="AD3995" i="4" s="1"/>
  <c r="AG3994" i="4"/>
  <c r="AC3994" i="4"/>
  <c r="AD3994" i="4" s="1"/>
  <c r="AG3993" i="4"/>
  <c r="AC3993" i="4"/>
  <c r="AD3993" i="4" s="1"/>
  <c r="AG3992" i="4"/>
  <c r="AC3992" i="4"/>
  <c r="AD3992" i="4" s="1"/>
  <c r="AG3991" i="4"/>
  <c r="AC3991" i="4"/>
  <c r="AD3991" i="4" s="1"/>
  <c r="AG3990" i="4"/>
  <c r="AC3990" i="4"/>
  <c r="AD3990" i="4" s="1"/>
  <c r="AG3989" i="4"/>
  <c r="AC3989" i="4"/>
  <c r="AD3989" i="4" s="1"/>
  <c r="AG3988" i="4"/>
  <c r="AC3988" i="4"/>
  <c r="AD3988" i="4" s="1"/>
  <c r="AG3987" i="4"/>
  <c r="AC3987" i="4"/>
  <c r="AD3987" i="4" s="1"/>
  <c r="AG3986" i="4"/>
  <c r="AC3986" i="4"/>
  <c r="AD3986" i="4" s="1"/>
  <c r="AG3985" i="4"/>
  <c r="AC3985" i="4"/>
  <c r="AD3985" i="4" s="1"/>
  <c r="AG3984" i="4"/>
  <c r="AC3984" i="4"/>
  <c r="AD3984" i="4" s="1"/>
  <c r="AG3983" i="4"/>
  <c r="AC3983" i="4"/>
  <c r="AD3983" i="4" s="1"/>
  <c r="AG3982" i="4"/>
  <c r="AC3982" i="4"/>
  <c r="AD3982" i="4" s="1"/>
  <c r="AG3981" i="4"/>
  <c r="AC3981" i="4"/>
  <c r="AD3981" i="4" s="1"/>
  <c r="AG3980" i="4"/>
  <c r="AC3980" i="4"/>
  <c r="AD3980" i="4" s="1"/>
  <c r="AG3979" i="4"/>
  <c r="AC3979" i="4"/>
  <c r="AD3979" i="4" s="1"/>
  <c r="AG3978" i="4"/>
  <c r="AC3978" i="4"/>
  <c r="AD3978" i="4" s="1"/>
  <c r="AG3977" i="4"/>
  <c r="AC3977" i="4"/>
  <c r="AD3977" i="4" s="1"/>
  <c r="AG3976" i="4"/>
  <c r="AC3976" i="4"/>
  <c r="AD3976" i="4" s="1"/>
  <c r="AG3975" i="4"/>
  <c r="AC3975" i="4"/>
  <c r="AD3975" i="4" s="1"/>
  <c r="AG3974" i="4"/>
  <c r="AC3974" i="4"/>
  <c r="AD3974" i="4" s="1"/>
  <c r="AG3973" i="4"/>
  <c r="AC3973" i="4"/>
  <c r="AD3973" i="4" s="1"/>
  <c r="AG3972" i="4"/>
  <c r="AC3972" i="4"/>
  <c r="AD3972" i="4" s="1"/>
  <c r="AG3971" i="4"/>
  <c r="AC3971" i="4"/>
  <c r="AD3971" i="4" s="1"/>
  <c r="AG3970" i="4"/>
  <c r="AC3970" i="4"/>
  <c r="AD3970" i="4" s="1"/>
  <c r="AG3969" i="4"/>
  <c r="AC3969" i="4"/>
  <c r="AD3969" i="4" s="1"/>
  <c r="AG3968" i="4"/>
  <c r="AC3968" i="4"/>
  <c r="AD3968" i="4" s="1"/>
  <c r="AG3967" i="4"/>
  <c r="AC3967" i="4"/>
  <c r="AD3967" i="4" s="1"/>
  <c r="AG3966" i="4"/>
  <c r="AC3966" i="4"/>
  <c r="AD3966" i="4" s="1"/>
  <c r="AG3965" i="4"/>
  <c r="AC3965" i="4"/>
  <c r="AD3965" i="4" s="1"/>
  <c r="AG3964" i="4"/>
  <c r="AC3964" i="4"/>
  <c r="AD3964" i="4" s="1"/>
  <c r="AG3963" i="4"/>
  <c r="AC3963" i="4"/>
  <c r="AD3963" i="4" s="1"/>
  <c r="AG3962" i="4"/>
  <c r="AC3962" i="4"/>
  <c r="AD3962" i="4" s="1"/>
  <c r="AG3961" i="4"/>
  <c r="AC3961" i="4"/>
  <c r="AD3961" i="4" s="1"/>
  <c r="AG3960" i="4"/>
  <c r="AC3960" i="4"/>
  <c r="AD3960" i="4" s="1"/>
  <c r="AG3959" i="4"/>
  <c r="AC3959" i="4"/>
  <c r="AD3959" i="4" s="1"/>
  <c r="AG3958" i="4"/>
  <c r="AC3958" i="4"/>
  <c r="AD3958" i="4" s="1"/>
  <c r="AG3957" i="4"/>
  <c r="AC3957" i="4"/>
  <c r="AD3957" i="4" s="1"/>
  <c r="AG3956" i="4"/>
  <c r="AC3956" i="4"/>
  <c r="AD3956" i="4" s="1"/>
  <c r="AG3955" i="4"/>
  <c r="AC3955" i="4"/>
  <c r="AD3955" i="4" s="1"/>
  <c r="AG3954" i="4"/>
  <c r="AC3954" i="4"/>
  <c r="AD3954" i="4" s="1"/>
  <c r="AG3953" i="4"/>
  <c r="AC3953" i="4"/>
  <c r="AD3953" i="4" s="1"/>
  <c r="AG3952" i="4"/>
  <c r="AC3952" i="4"/>
  <c r="AD3952" i="4" s="1"/>
  <c r="AG3951" i="4"/>
  <c r="AC3951" i="4"/>
  <c r="AD3951" i="4" s="1"/>
  <c r="AG3950" i="4"/>
  <c r="AC3950" i="4"/>
  <c r="AD3950" i="4" s="1"/>
  <c r="AG3949" i="4"/>
  <c r="AC3949" i="4"/>
  <c r="AD3949" i="4" s="1"/>
  <c r="AG3948" i="4"/>
  <c r="AC3948" i="4"/>
  <c r="AD3948" i="4" s="1"/>
  <c r="AG3947" i="4"/>
  <c r="AC3947" i="4"/>
  <c r="AD3947" i="4" s="1"/>
  <c r="AG3946" i="4"/>
  <c r="AC3946" i="4"/>
  <c r="AD3946" i="4" s="1"/>
  <c r="AG3945" i="4"/>
  <c r="AC3945" i="4"/>
  <c r="AD3945" i="4" s="1"/>
  <c r="AG3944" i="4"/>
  <c r="AC3944" i="4"/>
  <c r="AD3944" i="4" s="1"/>
  <c r="AG3943" i="4"/>
  <c r="AC3943" i="4"/>
  <c r="AD3943" i="4" s="1"/>
  <c r="AG3942" i="4"/>
  <c r="AC3942" i="4"/>
  <c r="AD3942" i="4" s="1"/>
  <c r="AG3941" i="4"/>
  <c r="AC3941" i="4"/>
  <c r="AD3941" i="4" s="1"/>
  <c r="AG3940" i="4"/>
  <c r="AC3940" i="4"/>
  <c r="AD3940" i="4" s="1"/>
  <c r="AG3939" i="4"/>
  <c r="AC3939" i="4"/>
  <c r="AD3939" i="4" s="1"/>
  <c r="AG3938" i="4"/>
  <c r="AC3938" i="4"/>
  <c r="AD3938" i="4" s="1"/>
  <c r="AG3937" i="4"/>
  <c r="AC3937" i="4"/>
  <c r="AD3937" i="4" s="1"/>
  <c r="AG3936" i="4"/>
  <c r="AC3936" i="4"/>
  <c r="AD3936" i="4" s="1"/>
  <c r="AG3935" i="4"/>
  <c r="AC3935" i="4"/>
  <c r="AD3935" i="4" s="1"/>
  <c r="AG3934" i="4"/>
  <c r="AC3934" i="4"/>
  <c r="AD3934" i="4" s="1"/>
  <c r="AG3933" i="4"/>
  <c r="AC3933" i="4"/>
  <c r="AD3933" i="4" s="1"/>
  <c r="AG3932" i="4"/>
  <c r="AC3932" i="4"/>
  <c r="AD3932" i="4" s="1"/>
  <c r="AG3931" i="4"/>
  <c r="AC3931" i="4"/>
  <c r="AD3931" i="4" s="1"/>
  <c r="AG3930" i="4"/>
  <c r="AC3930" i="4"/>
  <c r="AD3930" i="4" s="1"/>
  <c r="AG3929" i="4"/>
  <c r="AC3929" i="4"/>
  <c r="AD3929" i="4" s="1"/>
  <c r="AG3928" i="4"/>
  <c r="AC3928" i="4"/>
  <c r="AD3928" i="4" s="1"/>
  <c r="AG3927" i="4"/>
  <c r="AC3927" i="4"/>
  <c r="AD3927" i="4" s="1"/>
  <c r="AG3926" i="4"/>
  <c r="AC3926" i="4"/>
  <c r="AD3926" i="4" s="1"/>
  <c r="AG3925" i="4"/>
  <c r="AC3925" i="4"/>
  <c r="AD3925" i="4" s="1"/>
  <c r="AG3924" i="4"/>
  <c r="AC3924" i="4"/>
  <c r="AD3924" i="4" s="1"/>
  <c r="AG3923" i="4"/>
  <c r="AC3923" i="4"/>
  <c r="AD3923" i="4" s="1"/>
  <c r="AG3922" i="4"/>
  <c r="AC3922" i="4"/>
  <c r="AD3922" i="4" s="1"/>
  <c r="AG3921" i="4"/>
  <c r="AC3921" i="4"/>
  <c r="AD3921" i="4" s="1"/>
  <c r="AG3920" i="4"/>
  <c r="AC3920" i="4"/>
  <c r="AD3920" i="4" s="1"/>
  <c r="AG3919" i="4"/>
  <c r="AC3919" i="4"/>
  <c r="AD3919" i="4" s="1"/>
  <c r="AG3918" i="4"/>
  <c r="AC3918" i="4"/>
  <c r="AD3918" i="4" s="1"/>
  <c r="AG3917" i="4"/>
  <c r="AC3917" i="4"/>
  <c r="AD3917" i="4" s="1"/>
  <c r="AG3916" i="4"/>
  <c r="AC3916" i="4"/>
  <c r="AD3916" i="4" s="1"/>
  <c r="AG3915" i="4"/>
  <c r="AC3915" i="4"/>
  <c r="AD3915" i="4" s="1"/>
  <c r="AG3914" i="4"/>
  <c r="AC3914" i="4"/>
  <c r="AD3914" i="4" s="1"/>
  <c r="AG3913" i="4"/>
  <c r="AC3913" i="4"/>
  <c r="AD3913" i="4" s="1"/>
  <c r="AG3912" i="4"/>
  <c r="AC3912" i="4"/>
  <c r="AD3912" i="4" s="1"/>
  <c r="AG3911" i="4"/>
  <c r="AC3911" i="4"/>
  <c r="AD3911" i="4" s="1"/>
  <c r="AG3910" i="4"/>
  <c r="AC3910" i="4"/>
  <c r="AD3910" i="4" s="1"/>
  <c r="AG3909" i="4"/>
  <c r="AC3909" i="4"/>
  <c r="AD3909" i="4" s="1"/>
  <c r="AG3908" i="4"/>
  <c r="AC3908" i="4"/>
  <c r="AD3908" i="4" s="1"/>
  <c r="AG3907" i="4"/>
  <c r="AC3907" i="4"/>
  <c r="AD3907" i="4" s="1"/>
  <c r="AG3906" i="4"/>
  <c r="AC3906" i="4"/>
  <c r="AD3906" i="4" s="1"/>
  <c r="AG3905" i="4"/>
  <c r="AC3905" i="4"/>
  <c r="AD3905" i="4" s="1"/>
  <c r="AG3904" i="4"/>
  <c r="AC3904" i="4"/>
  <c r="AD3904" i="4" s="1"/>
  <c r="AG3903" i="4"/>
  <c r="AC3903" i="4"/>
  <c r="AD3903" i="4" s="1"/>
  <c r="AG3902" i="4"/>
  <c r="AC3902" i="4"/>
  <c r="AD3902" i="4" s="1"/>
  <c r="AG3901" i="4"/>
  <c r="AC3901" i="4"/>
  <c r="AD3901" i="4" s="1"/>
  <c r="AG3900" i="4"/>
  <c r="AC3900" i="4"/>
  <c r="AD3900" i="4" s="1"/>
  <c r="AG3899" i="4"/>
  <c r="AC3899" i="4"/>
  <c r="AD3899" i="4" s="1"/>
  <c r="AG3898" i="4"/>
  <c r="AC3898" i="4"/>
  <c r="AD3898" i="4" s="1"/>
  <c r="AG3897" i="4"/>
  <c r="AC3897" i="4"/>
  <c r="AD3897" i="4" s="1"/>
  <c r="AG3896" i="4"/>
  <c r="AC3896" i="4"/>
  <c r="AD3896" i="4" s="1"/>
  <c r="AG3895" i="4"/>
  <c r="AC3895" i="4"/>
  <c r="AD3895" i="4" s="1"/>
  <c r="AG3894" i="4"/>
  <c r="AC3894" i="4"/>
  <c r="AD3894" i="4" s="1"/>
  <c r="AG3893" i="4"/>
  <c r="AC3893" i="4"/>
  <c r="AD3893" i="4" s="1"/>
  <c r="AG3892" i="4"/>
  <c r="AC3892" i="4"/>
  <c r="AD3892" i="4" s="1"/>
  <c r="AG3891" i="4"/>
  <c r="AC3891" i="4"/>
  <c r="AD3891" i="4" s="1"/>
  <c r="AG3890" i="4"/>
  <c r="AC3890" i="4"/>
  <c r="AD3890" i="4" s="1"/>
  <c r="AG3889" i="4"/>
  <c r="AC3889" i="4"/>
  <c r="AD3889" i="4" s="1"/>
  <c r="AG3888" i="4"/>
  <c r="AC3888" i="4"/>
  <c r="AD3888" i="4" s="1"/>
  <c r="AG3887" i="4"/>
  <c r="AC3887" i="4"/>
  <c r="AD3887" i="4" s="1"/>
  <c r="AG3886" i="4"/>
  <c r="AC3886" i="4"/>
  <c r="AD3886" i="4" s="1"/>
  <c r="AG3885" i="4"/>
  <c r="AC3885" i="4"/>
  <c r="AD3885" i="4" s="1"/>
  <c r="AG3884" i="4"/>
  <c r="AC3884" i="4"/>
  <c r="AD3884" i="4" s="1"/>
  <c r="AG3883" i="4"/>
  <c r="AC3883" i="4"/>
  <c r="AD3883" i="4" s="1"/>
  <c r="AG3882" i="4"/>
  <c r="AC3882" i="4"/>
  <c r="AD3882" i="4" s="1"/>
  <c r="AG3881" i="4"/>
  <c r="AC3881" i="4"/>
  <c r="AD3881" i="4" s="1"/>
  <c r="AG3880" i="4"/>
  <c r="AC3880" i="4"/>
  <c r="AD3880" i="4" s="1"/>
  <c r="AG3879" i="4"/>
  <c r="AC3879" i="4"/>
  <c r="AD3879" i="4" s="1"/>
  <c r="AG3878" i="4"/>
  <c r="AC3878" i="4"/>
  <c r="AD3878" i="4" s="1"/>
  <c r="AG3877" i="4"/>
  <c r="AC3877" i="4"/>
  <c r="AD3877" i="4" s="1"/>
  <c r="AG3876" i="4"/>
  <c r="AC3876" i="4"/>
  <c r="AD3876" i="4" s="1"/>
  <c r="AG3875" i="4"/>
  <c r="AC3875" i="4"/>
  <c r="AD3875" i="4" s="1"/>
  <c r="AG3874" i="4"/>
  <c r="AC3874" i="4"/>
  <c r="AD3874" i="4" s="1"/>
  <c r="AG3873" i="4"/>
  <c r="AC3873" i="4"/>
  <c r="AD3873" i="4" s="1"/>
  <c r="AG3872" i="4"/>
  <c r="AC3872" i="4"/>
  <c r="AD3872" i="4" s="1"/>
  <c r="AG3871" i="4"/>
  <c r="AC3871" i="4"/>
  <c r="AD3871" i="4" s="1"/>
  <c r="AG3870" i="4"/>
  <c r="AC3870" i="4"/>
  <c r="AD3870" i="4" s="1"/>
  <c r="AG3869" i="4"/>
  <c r="AC3869" i="4"/>
  <c r="AD3869" i="4" s="1"/>
  <c r="AG3868" i="4"/>
  <c r="AC3868" i="4"/>
  <c r="AD3868" i="4" s="1"/>
  <c r="AG3867" i="4"/>
  <c r="AC3867" i="4"/>
  <c r="AD3867" i="4" s="1"/>
  <c r="AG3866" i="4"/>
  <c r="AC3866" i="4"/>
  <c r="AD3866" i="4" s="1"/>
  <c r="AG3865" i="4"/>
  <c r="AC3865" i="4"/>
  <c r="AD3865" i="4" s="1"/>
  <c r="AG3864" i="4"/>
  <c r="AC3864" i="4"/>
  <c r="AD3864" i="4" s="1"/>
  <c r="AG3863" i="4"/>
  <c r="AC3863" i="4"/>
  <c r="AD3863" i="4" s="1"/>
  <c r="AG3862" i="4"/>
  <c r="AC3862" i="4"/>
  <c r="AD3862" i="4" s="1"/>
  <c r="AG3861" i="4"/>
  <c r="AC3861" i="4"/>
  <c r="AD3861" i="4" s="1"/>
  <c r="AG3860" i="4"/>
  <c r="AC3860" i="4"/>
  <c r="AD3860" i="4" s="1"/>
  <c r="AG3859" i="4"/>
  <c r="AC3859" i="4"/>
  <c r="AD3859" i="4" s="1"/>
  <c r="AG3858" i="4"/>
  <c r="AC3858" i="4"/>
  <c r="AD3858" i="4" s="1"/>
  <c r="AG3857" i="4"/>
  <c r="AC3857" i="4"/>
  <c r="AD3857" i="4" s="1"/>
  <c r="AG3856" i="4"/>
  <c r="AC3856" i="4"/>
  <c r="AD3856" i="4" s="1"/>
  <c r="AG3855" i="4"/>
  <c r="AC3855" i="4"/>
  <c r="AD3855" i="4" s="1"/>
  <c r="AG3854" i="4"/>
  <c r="AC3854" i="4"/>
  <c r="AD3854" i="4" s="1"/>
  <c r="AG3853" i="4"/>
  <c r="AC3853" i="4"/>
  <c r="AD3853" i="4" s="1"/>
  <c r="AG3852" i="4"/>
  <c r="AC3852" i="4"/>
  <c r="AD3852" i="4" s="1"/>
  <c r="AG3851" i="4"/>
  <c r="AC3851" i="4"/>
  <c r="AD3851" i="4" s="1"/>
  <c r="AG3850" i="4"/>
  <c r="AC3850" i="4"/>
  <c r="AD3850" i="4" s="1"/>
  <c r="AG3849" i="4"/>
  <c r="AC3849" i="4"/>
  <c r="AD3849" i="4" s="1"/>
  <c r="AG3848" i="4"/>
  <c r="AC3848" i="4"/>
  <c r="AD3848" i="4" s="1"/>
  <c r="AG3847" i="4"/>
  <c r="AC3847" i="4"/>
  <c r="AD3847" i="4" s="1"/>
  <c r="AG3846" i="4"/>
  <c r="AC3846" i="4"/>
  <c r="AD3846" i="4" s="1"/>
  <c r="AG3845" i="4"/>
  <c r="AC3845" i="4"/>
  <c r="AD3845" i="4" s="1"/>
  <c r="AG3844" i="4"/>
  <c r="AC3844" i="4"/>
  <c r="AD3844" i="4" s="1"/>
  <c r="AG3843" i="4"/>
  <c r="AC3843" i="4"/>
  <c r="AD3843" i="4" s="1"/>
  <c r="AG3842" i="4"/>
  <c r="AC3842" i="4"/>
  <c r="AD3842" i="4" s="1"/>
  <c r="AG3841" i="4"/>
  <c r="AC3841" i="4"/>
  <c r="AD3841" i="4" s="1"/>
  <c r="AG3840" i="4"/>
  <c r="AC3840" i="4"/>
  <c r="AD3840" i="4" s="1"/>
  <c r="AG3839" i="4"/>
  <c r="AC3839" i="4"/>
  <c r="AD3839" i="4" s="1"/>
  <c r="AG3838" i="4"/>
  <c r="AC3838" i="4"/>
  <c r="AD3838" i="4" s="1"/>
  <c r="AG3837" i="4"/>
  <c r="AC3837" i="4"/>
  <c r="AD3837" i="4" s="1"/>
  <c r="AG3836" i="4"/>
  <c r="AC3836" i="4"/>
  <c r="AD3836" i="4" s="1"/>
  <c r="AG3835" i="4"/>
  <c r="AC3835" i="4"/>
  <c r="AD3835" i="4" s="1"/>
  <c r="AG3834" i="4"/>
  <c r="AC3834" i="4"/>
  <c r="AD3834" i="4" s="1"/>
  <c r="AG3833" i="4"/>
  <c r="AC3833" i="4"/>
  <c r="AD3833" i="4" s="1"/>
  <c r="AG3832" i="4"/>
  <c r="AC3832" i="4"/>
  <c r="AD3832" i="4" s="1"/>
  <c r="AG3831" i="4"/>
  <c r="AC3831" i="4"/>
  <c r="AD3831" i="4" s="1"/>
  <c r="AG3830" i="4"/>
  <c r="AC3830" i="4"/>
  <c r="AD3830" i="4" s="1"/>
  <c r="AG3829" i="4"/>
  <c r="AC3829" i="4"/>
  <c r="AD3829" i="4" s="1"/>
  <c r="AG3828" i="4"/>
  <c r="AC3828" i="4"/>
  <c r="AD3828" i="4" s="1"/>
  <c r="AG3827" i="4"/>
  <c r="AC3827" i="4"/>
  <c r="AD3827" i="4" s="1"/>
  <c r="AG3826" i="4"/>
  <c r="AC3826" i="4"/>
  <c r="AD3826" i="4" s="1"/>
  <c r="AG3825" i="4"/>
  <c r="AC3825" i="4"/>
  <c r="AD3825" i="4" s="1"/>
  <c r="AG3824" i="4"/>
  <c r="AC3824" i="4"/>
  <c r="AD3824" i="4" s="1"/>
  <c r="AG3823" i="4"/>
  <c r="AC3823" i="4"/>
  <c r="AD3823" i="4" s="1"/>
  <c r="AG3822" i="4"/>
  <c r="AC3822" i="4"/>
  <c r="AD3822" i="4" s="1"/>
  <c r="AG3821" i="4"/>
  <c r="AC3821" i="4"/>
  <c r="AD3821" i="4" s="1"/>
  <c r="AG3820" i="4"/>
  <c r="AC3820" i="4"/>
  <c r="AD3820" i="4" s="1"/>
  <c r="AG3819" i="4"/>
  <c r="AC3819" i="4"/>
  <c r="AD3819" i="4" s="1"/>
  <c r="AG3818" i="4"/>
  <c r="AC3818" i="4"/>
  <c r="AD3818" i="4" s="1"/>
  <c r="AG3817" i="4"/>
  <c r="AC3817" i="4"/>
  <c r="AD3817" i="4" s="1"/>
  <c r="AG3816" i="4"/>
  <c r="AC3816" i="4"/>
  <c r="AD3816" i="4" s="1"/>
  <c r="AG3815" i="4"/>
  <c r="AC3815" i="4"/>
  <c r="AD3815" i="4" s="1"/>
  <c r="AG3814" i="4"/>
  <c r="AC3814" i="4"/>
  <c r="AD3814" i="4" s="1"/>
  <c r="AG3813" i="4"/>
  <c r="AC3813" i="4"/>
  <c r="AD3813" i="4" s="1"/>
  <c r="AG3812" i="4"/>
  <c r="AC3812" i="4"/>
  <c r="AD3812" i="4" s="1"/>
  <c r="AG3811" i="4"/>
  <c r="AC3811" i="4"/>
  <c r="AD3811" i="4" s="1"/>
  <c r="AG3810" i="4"/>
  <c r="AC3810" i="4"/>
  <c r="AD3810" i="4" s="1"/>
  <c r="AG3809" i="4"/>
  <c r="AC3809" i="4"/>
  <c r="AD3809" i="4" s="1"/>
  <c r="AG3808" i="4"/>
  <c r="AC3808" i="4"/>
  <c r="AD3808" i="4" s="1"/>
  <c r="AG3807" i="4"/>
  <c r="AC3807" i="4"/>
  <c r="AD3807" i="4" s="1"/>
  <c r="AG3806" i="4"/>
  <c r="AC3806" i="4"/>
  <c r="AD3806" i="4" s="1"/>
  <c r="AG3805" i="4"/>
  <c r="AC3805" i="4"/>
  <c r="AD3805" i="4" s="1"/>
  <c r="AG3804" i="4"/>
  <c r="AC3804" i="4"/>
  <c r="AD3804" i="4" s="1"/>
  <c r="AG3803" i="4"/>
  <c r="AC3803" i="4"/>
  <c r="AD3803" i="4" s="1"/>
  <c r="AG3802" i="4"/>
  <c r="AC3802" i="4"/>
  <c r="AD3802" i="4" s="1"/>
  <c r="AG3801" i="4"/>
  <c r="AC3801" i="4"/>
  <c r="AD3801" i="4" s="1"/>
  <c r="AG3800" i="4"/>
  <c r="AC3800" i="4"/>
  <c r="AD3800" i="4" s="1"/>
  <c r="AG3799" i="4"/>
  <c r="AC3799" i="4"/>
  <c r="AD3799" i="4" s="1"/>
  <c r="AG3798" i="4"/>
  <c r="AC3798" i="4"/>
  <c r="AD3798" i="4" s="1"/>
  <c r="AG3797" i="4"/>
  <c r="AC3797" i="4"/>
  <c r="AD3797" i="4" s="1"/>
  <c r="AG3796" i="4"/>
  <c r="AC3796" i="4"/>
  <c r="AD3796" i="4" s="1"/>
  <c r="AG3795" i="4"/>
  <c r="AC3795" i="4"/>
  <c r="AD3795" i="4" s="1"/>
  <c r="AG3794" i="4"/>
  <c r="AC3794" i="4"/>
  <c r="AD3794" i="4" s="1"/>
  <c r="AG3793" i="4"/>
  <c r="AC3793" i="4"/>
  <c r="AD3793" i="4" s="1"/>
  <c r="AG3792" i="4"/>
  <c r="AC3792" i="4"/>
  <c r="AD3792" i="4" s="1"/>
  <c r="AG3791" i="4"/>
  <c r="AC3791" i="4"/>
  <c r="AD3791" i="4" s="1"/>
  <c r="AG3790" i="4"/>
  <c r="AC3790" i="4"/>
  <c r="AD3790" i="4" s="1"/>
  <c r="AG3789" i="4"/>
  <c r="AC3789" i="4"/>
  <c r="AD3789" i="4" s="1"/>
  <c r="AG3788" i="4"/>
  <c r="AC3788" i="4"/>
  <c r="AD3788" i="4" s="1"/>
  <c r="AG3787" i="4"/>
  <c r="AC3787" i="4"/>
  <c r="AD3787" i="4" s="1"/>
  <c r="AG3786" i="4"/>
  <c r="AC3786" i="4"/>
  <c r="AD3786" i="4" s="1"/>
  <c r="AG3785" i="4"/>
  <c r="AC3785" i="4"/>
  <c r="AD3785" i="4" s="1"/>
  <c r="AG3784" i="4"/>
  <c r="AC3784" i="4"/>
  <c r="AD3784" i="4" s="1"/>
  <c r="AG3783" i="4"/>
  <c r="AC3783" i="4"/>
  <c r="AD3783" i="4" s="1"/>
  <c r="AG3782" i="4"/>
  <c r="AC3782" i="4"/>
  <c r="AD3782" i="4" s="1"/>
  <c r="AG3781" i="4"/>
  <c r="AC3781" i="4"/>
  <c r="AD3781" i="4" s="1"/>
  <c r="AG3780" i="4"/>
  <c r="AC3780" i="4"/>
  <c r="AD3780" i="4" s="1"/>
  <c r="AG3779" i="4"/>
  <c r="AC3779" i="4"/>
  <c r="AD3779" i="4" s="1"/>
  <c r="AG3778" i="4"/>
  <c r="AC3778" i="4"/>
  <c r="AD3778" i="4" s="1"/>
  <c r="AG3777" i="4"/>
  <c r="AC3777" i="4"/>
  <c r="AD3777" i="4" s="1"/>
  <c r="AG3776" i="4"/>
  <c r="AC3776" i="4"/>
  <c r="AD3776" i="4" s="1"/>
  <c r="AG3775" i="4"/>
  <c r="AC3775" i="4"/>
  <c r="AD3775" i="4" s="1"/>
  <c r="AG3774" i="4"/>
  <c r="AC3774" i="4"/>
  <c r="AD3774" i="4" s="1"/>
  <c r="AG3773" i="4"/>
  <c r="AC3773" i="4"/>
  <c r="AD3773" i="4" s="1"/>
  <c r="AG3772" i="4"/>
  <c r="AC3772" i="4"/>
  <c r="AD3772" i="4" s="1"/>
  <c r="AG3771" i="4"/>
  <c r="AC3771" i="4"/>
  <c r="AD3771" i="4" s="1"/>
  <c r="AG3770" i="4"/>
  <c r="AC3770" i="4"/>
  <c r="AD3770" i="4" s="1"/>
  <c r="AG3769" i="4"/>
  <c r="AC3769" i="4"/>
  <c r="AD3769" i="4" s="1"/>
  <c r="AG3768" i="4"/>
  <c r="AC3768" i="4"/>
  <c r="AD3768" i="4" s="1"/>
  <c r="AG3767" i="4"/>
  <c r="AC3767" i="4"/>
  <c r="AD3767" i="4" s="1"/>
  <c r="AG3766" i="4"/>
  <c r="AC3766" i="4"/>
  <c r="AD3766" i="4" s="1"/>
  <c r="AG3765" i="4"/>
  <c r="AC3765" i="4"/>
  <c r="AD3765" i="4" s="1"/>
  <c r="AG3764" i="4"/>
  <c r="AC3764" i="4"/>
  <c r="AD3764" i="4" s="1"/>
  <c r="AG3763" i="4"/>
  <c r="AC3763" i="4"/>
  <c r="AD3763" i="4" s="1"/>
  <c r="AG3762" i="4"/>
  <c r="AC3762" i="4"/>
  <c r="AD3762" i="4" s="1"/>
  <c r="AG3761" i="4"/>
  <c r="AC3761" i="4"/>
  <c r="AD3761" i="4" s="1"/>
  <c r="AG3760" i="4"/>
  <c r="AC3760" i="4"/>
  <c r="AD3760" i="4" s="1"/>
  <c r="AG3759" i="4"/>
  <c r="AC3759" i="4"/>
  <c r="AD3759" i="4" s="1"/>
  <c r="AG3758" i="4"/>
  <c r="AC3758" i="4"/>
  <c r="AD3758" i="4" s="1"/>
  <c r="AG3757" i="4"/>
  <c r="AC3757" i="4"/>
  <c r="AD3757" i="4" s="1"/>
  <c r="AG3756" i="4"/>
  <c r="AC3756" i="4"/>
  <c r="AD3756" i="4" s="1"/>
  <c r="AG3755" i="4"/>
  <c r="AC3755" i="4"/>
  <c r="AD3755" i="4" s="1"/>
  <c r="AG3754" i="4"/>
  <c r="AC3754" i="4"/>
  <c r="AD3754" i="4" s="1"/>
  <c r="AG3753" i="4"/>
  <c r="AC3753" i="4"/>
  <c r="AD3753" i="4" s="1"/>
  <c r="AG3752" i="4"/>
  <c r="AC3752" i="4"/>
  <c r="AD3752" i="4" s="1"/>
  <c r="AG3751" i="4"/>
  <c r="AC3751" i="4"/>
  <c r="AD3751" i="4" s="1"/>
  <c r="AG3750" i="4"/>
  <c r="AC3750" i="4"/>
  <c r="AD3750" i="4" s="1"/>
  <c r="AG3749" i="4"/>
  <c r="AC3749" i="4"/>
  <c r="AD3749" i="4" s="1"/>
  <c r="AG3748" i="4"/>
  <c r="AC3748" i="4"/>
  <c r="AD3748" i="4" s="1"/>
  <c r="AG3747" i="4"/>
  <c r="AC3747" i="4"/>
  <c r="AD3747" i="4" s="1"/>
  <c r="AG3746" i="4"/>
  <c r="AC3746" i="4"/>
  <c r="AD3746" i="4" s="1"/>
  <c r="AG3745" i="4"/>
  <c r="AC3745" i="4"/>
  <c r="AD3745" i="4" s="1"/>
  <c r="AG3744" i="4"/>
  <c r="AC3744" i="4"/>
  <c r="AD3744" i="4" s="1"/>
  <c r="AG3743" i="4"/>
  <c r="AC3743" i="4"/>
  <c r="AD3743" i="4" s="1"/>
  <c r="AG3742" i="4"/>
  <c r="AC3742" i="4"/>
  <c r="AD3742" i="4" s="1"/>
  <c r="AG3741" i="4"/>
  <c r="AC3741" i="4"/>
  <c r="AD3741" i="4" s="1"/>
  <c r="AG3740" i="4"/>
  <c r="AC3740" i="4"/>
  <c r="AD3740" i="4" s="1"/>
  <c r="AG3739" i="4"/>
  <c r="AC3739" i="4"/>
  <c r="AD3739" i="4" s="1"/>
  <c r="AG3738" i="4"/>
  <c r="AC3738" i="4"/>
  <c r="AD3738" i="4" s="1"/>
  <c r="AG3737" i="4"/>
  <c r="AC3737" i="4"/>
  <c r="AD3737" i="4" s="1"/>
  <c r="AG3736" i="4"/>
  <c r="AC3736" i="4"/>
  <c r="AD3736" i="4" s="1"/>
  <c r="AG3735" i="4"/>
  <c r="AC3735" i="4"/>
  <c r="AD3735" i="4" s="1"/>
  <c r="AG3734" i="4"/>
  <c r="AC3734" i="4"/>
  <c r="AD3734" i="4" s="1"/>
  <c r="AG3733" i="4"/>
  <c r="AC3733" i="4"/>
  <c r="AD3733" i="4" s="1"/>
  <c r="AG3732" i="4"/>
  <c r="AC3732" i="4"/>
  <c r="AD3732" i="4" s="1"/>
  <c r="AG3731" i="4"/>
  <c r="AC3731" i="4"/>
  <c r="AD3731" i="4" s="1"/>
  <c r="AG3730" i="4"/>
  <c r="AC3730" i="4"/>
  <c r="AD3730" i="4" s="1"/>
  <c r="AG3729" i="4"/>
  <c r="AC3729" i="4"/>
  <c r="AD3729" i="4" s="1"/>
  <c r="AG3728" i="4"/>
  <c r="AC3728" i="4"/>
  <c r="AD3728" i="4" s="1"/>
  <c r="AG3727" i="4"/>
  <c r="AC3727" i="4"/>
  <c r="AD3727" i="4" s="1"/>
  <c r="AG3726" i="4"/>
  <c r="AC3726" i="4"/>
  <c r="AD3726" i="4" s="1"/>
  <c r="AG3725" i="4"/>
  <c r="AC3725" i="4"/>
  <c r="AD3725" i="4" s="1"/>
  <c r="AG3724" i="4"/>
  <c r="AC3724" i="4"/>
  <c r="AD3724" i="4" s="1"/>
  <c r="AG3723" i="4"/>
  <c r="AC3723" i="4"/>
  <c r="AD3723" i="4" s="1"/>
  <c r="AG3722" i="4"/>
  <c r="AC3722" i="4"/>
  <c r="AD3722" i="4" s="1"/>
  <c r="AG3721" i="4"/>
  <c r="AC3721" i="4"/>
  <c r="AD3721" i="4" s="1"/>
  <c r="AG3720" i="4"/>
  <c r="AC3720" i="4"/>
  <c r="AD3720" i="4" s="1"/>
  <c r="AG3719" i="4"/>
  <c r="AC3719" i="4"/>
  <c r="AD3719" i="4" s="1"/>
  <c r="AG3718" i="4"/>
  <c r="AC3718" i="4"/>
  <c r="AD3718" i="4" s="1"/>
  <c r="AG3717" i="4"/>
  <c r="AC3717" i="4"/>
  <c r="AD3717" i="4" s="1"/>
  <c r="AG3716" i="4"/>
  <c r="AC3716" i="4"/>
  <c r="AD3716" i="4" s="1"/>
  <c r="AG3715" i="4"/>
  <c r="AC3715" i="4"/>
  <c r="AD3715" i="4" s="1"/>
  <c r="AG3714" i="4"/>
  <c r="AC3714" i="4"/>
  <c r="AD3714" i="4" s="1"/>
  <c r="AG3713" i="4"/>
  <c r="AC3713" i="4"/>
  <c r="AD3713" i="4" s="1"/>
  <c r="AG3712" i="4"/>
  <c r="AC3712" i="4"/>
  <c r="AD3712" i="4" s="1"/>
  <c r="AG3711" i="4"/>
  <c r="AC3711" i="4"/>
  <c r="AD3711" i="4" s="1"/>
  <c r="AG3710" i="4"/>
  <c r="AC3710" i="4"/>
  <c r="AD3710" i="4" s="1"/>
  <c r="AG3709" i="4"/>
  <c r="AC3709" i="4"/>
  <c r="AD3709" i="4" s="1"/>
  <c r="AG3708" i="4"/>
  <c r="AC3708" i="4"/>
  <c r="AD3708" i="4" s="1"/>
  <c r="AG3707" i="4"/>
  <c r="AC3707" i="4"/>
  <c r="AD3707" i="4" s="1"/>
  <c r="AG3706" i="4"/>
  <c r="AC3706" i="4"/>
  <c r="AD3706" i="4" s="1"/>
  <c r="AG3705" i="4"/>
  <c r="AC3705" i="4"/>
  <c r="AD3705" i="4" s="1"/>
  <c r="AG3704" i="4"/>
  <c r="AC3704" i="4"/>
  <c r="AD3704" i="4" s="1"/>
  <c r="AG3703" i="4"/>
  <c r="AC3703" i="4"/>
  <c r="AD3703" i="4" s="1"/>
  <c r="AG3702" i="4"/>
  <c r="AC3702" i="4"/>
  <c r="AD3702" i="4" s="1"/>
  <c r="AG3701" i="4"/>
  <c r="AC3701" i="4"/>
  <c r="AD3701" i="4" s="1"/>
  <c r="AG3700" i="4"/>
  <c r="AC3700" i="4"/>
  <c r="AD3700" i="4" s="1"/>
  <c r="AG3699" i="4"/>
  <c r="AC3699" i="4"/>
  <c r="AD3699" i="4" s="1"/>
  <c r="AG3698" i="4"/>
  <c r="AC3698" i="4"/>
  <c r="AD3698" i="4" s="1"/>
  <c r="AG3697" i="4"/>
  <c r="AC3697" i="4"/>
  <c r="AD3697" i="4" s="1"/>
  <c r="AG3696" i="4"/>
  <c r="AC3696" i="4"/>
  <c r="AD3696" i="4" s="1"/>
  <c r="AG3695" i="4"/>
  <c r="AC3695" i="4"/>
  <c r="AD3695" i="4" s="1"/>
  <c r="AG3694" i="4"/>
  <c r="AC3694" i="4"/>
  <c r="AD3694" i="4" s="1"/>
  <c r="AG3693" i="4"/>
  <c r="AC3693" i="4"/>
  <c r="AD3693" i="4" s="1"/>
  <c r="AG3692" i="4"/>
  <c r="AC3692" i="4"/>
  <c r="AD3692" i="4" s="1"/>
  <c r="AG3691" i="4"/>
  <c r="AC3691" i="4"/>
  <c r="AD3691" i="4" s="1"/>
  <c r="AG3690" i="4"/>
  <c r="AC3690" i="4"/>
  <c r="AD3690" i="4" s="1"/>
  <c r="AG3689" i="4"/>
  <c r="AC3689" i="4"/>
  <c r="AD3689" i="4" s="1"/>
  <c r="AG3688" i="4"/>
  <c r="AC3688" i="4"/>
  <c r="AD3688" i="4" s="1"/>
  <c r="AG3687" i="4"/>
  <c r="AC3687" i="4"/>
  <c r="AD3687" i="4" s="1"/>
  <c r="AG3686" i="4"/>
  <c r="AC3686" i="4"/>
  <c r="AD3686" i="4" s="1"/>
  <c r="AG3685" i="4"/>
  <c r="AC3685" i="4"/>
  <c r="AD3685" i="4" s="1"/>
  <c r="AG3684" i="4"/>
  <c r="AC3684" i="4"/>
  <c r="AD3684" i="4" s="1"/>
  <c r="AG3683" i="4"/>
  <c r="AC3683" i="4"/>
  <c r="AD3683" i="4" s="1"/>
  <c r="AG3682" i="4"/>
  <c r="AC3682" i="4"/>
  <c r="AD3682" i="4" s="1"/>
  <c r="AG3681" i="4"/>
  <c r="AC3681" i="4"/>
  <c r="AD3681" i="4" s="1"/>
  <c r="AG3680" i="4"/>
  <c r="AC3680" i="4"/>
  <c r="AD3680" i="4" s="1"/>
  <c r="AG3679" i="4"/>
  <c r="AC3679" i="4"/>
  <c r="AD3679" i="4" s="1"/>
  <c r="AG3678" i="4"/>
  <c r="AC3678" i="4"/>
  <c r="AD3678" i="4" s="1"/>
  <c r="AG3677" i="4"/>
  <c r="AC3677" i="4"/>
  <c r="AD3677" i="4" s="1"/>
  <c r="AG3676" i="4"/>
  <c r="AC3676" i="4"/>
  <c r="AD3676" i="4" s="1"/>
  <c r="AG3675" i="4"/>
  <c r="AC3675" i="4"/>
  <c r="AD3675" i="4" s="1"/>
  <c r="AG3674" i="4"/>
  <c r="AC3674" i="4"/>
  <c r="AD3674" i="4" s="1"/>
  <c r="AG3673" i="4"/>
  <c r="AC3673" i="4"/>
  <c r="AD3673" i="4" s="1"/>
  <c r="AG3672" i="4"/>
  <c r="AC3672" i="4"/>
  <c r="AD3672" i="4" s="1"/>
  <c r="AG3671" i="4"/>
  <c r="AC3671" i="4"/>
  <c r="AD3671" i="4" s="1"/>
  <c r="AG3670" i="4"/>
  <c r="AC3670" i="4"/>
  <c r="AD3670" i="4" s="1"/>
  <c r="AG3669" i="4"/>
  <c r="AC3669" i="4"/>
  <c r="AD3669" i="4" s="1"/>
  <c r="AG3668" i="4"/>
  <c r="AC3668" i="4"/>
  <c r="AD3668" i="4" s="1"/>
  <c r="AG3667" i="4"/>
  <c r="AC3667" i="4"/>
  <c r="AD3667" i="4" s="1"/>
  <c r="AG3666" i="4"/>
  <c r="AC3666" i="4"/>
  <c r="AD3666" i="4" s="1"/>
  <c r="AG3665" i="4"/>
  <c r="AC3665" i="4"/>
  <c r="AD3665" i="4" s="1"/>
  <c r="AG3664" i="4"/>
  <c r="AC3664" i="4"/>
  <c r="AD3664" i="4" s="1"/>
  <c r="AG3663" i="4"/>
  <c r="AC3663" i="4"/>
  <c r="AD3663" i="4" s="1"/>
  <c r="AG3662" i="4"/>
  <c r="AC3662" i="4"/>
  <c r="AD3662" i="4" s="1"/>
  <c r="AG3661" i="4"/>
  <c r="AC3661" i="4"/>
  <c r="AD3661" i="4" s="1"/>
  <c r="AG3660" i="4"/>
  <c r="AC3660" i="4"/>
  <c r="AD3660" i="4" s="1"/>
  <c r="AG3659" i="4"/>
  <c r="AC3659" i="4"/>
  <c r="AD3659" i="4" s="1"/>
  <c r="AG3658" i="4"/>
  <c r="AC3658" i="4"/>
  <c r="AD3658" i="4" s="1"/>
  <c r="AG3657" i="4"/>
  <c r="AC3657" i="4"/>
  <c r="AD3657" i="4" s="1"/>
  <c r="AG3656" i="4"/>
  <c r="AC3656" i="4"/>
  <c r="AD3656" i="4" s="1"/>
  <c r="AG3655" i="4"/>
  <c r="AC3655" i="4"/>
  <c r="AD3655" i="4" s="1"/>
  <c r="AG3654" i="4"/>
  <c r="AC3654" i="4"/>
  <c r="AD3654" i="4" s="1"/>
  <c r="AG3653" i="4"/>
  <c r="AC3653" i="4"/>
  <c r="AD3653" i="4" s="1"/>
  <c r="AG3652" i="4"/>
  <c r="AC3652" i="4"/>
  <c r="AD3652" i="4" s="1"/>
  <c r="AG3651" i="4"/>
  <c r="AC3651" i="4"/>
  <c r="AD3651" i="4" s="1"/>
  <c r="AG3650" i="4"/>
  <c r="AC3650" i="4"/>
  <c r="AD3650" i="4" s="1"/>
  <c r="AG3649" i="4"/>
  <c r="AC3649" i="4"/>
  <c r="AD3649" i="4" s="1"/>
  <c r="AG3648" i="4"/>
  <c r="AC3648" i="4"/>
  <c r="AD3648" i="4" s="1"/>
  <c r="AG3647" i="4"/>
  <c r="AC3647" i="4"/>
  <c r="AD3647" i="4" s="1"/>
  <c r="AG3646" i="4"/>
  <c r="AC3646" i="4"/>
  <c r="AD3646" i="4" s="1"/>
  <c r="AG3645" i="4"/>
  <c r="AC3645" i="4"/>
  <c r="AD3645" i="4" s="1"/>
  <c r="AG3644" i="4"/>
  <c r="AC3644" i="4"/>
  <c r="AD3644" i="4" s="1"/>
  <c r="AG3643" i="4"/>
  <c r="AC3643" i="4"/>
  <c r="AD3643" i="4" s="1"/>
  <c r="AG3642" i="4"/>
  <c r="AC3642" i="4"/>
  <c r="AD3642" i="4" s="1"/>
  <c r="AG3641" i="4"/>
  <c r="AC3641" i="4"/>
  <c r="AD3641" i="4" s="1"/>
  <c r="AG3640" i="4"/>
  <c r="AC3640" i="4"/>
  <c r="AD3640" i="4" s="1"/>
  <c r="AG3639" i="4"/>
  <c r="AC3639" i="4"/>
  <c r="AD3639" i="4" s="1"/>
  <c r="AG3638" i="4"/>
  <c r="AC3638" i="4"/>
  <c r="AD3638" i="4" s="1"/>
  <c r="AG3637" i="4"/>
  <c r="AC3637" i="4"/>
  <c r="AD3637" i="4" s="1"/>
  <c r="AG3636" i="4"/>
  <c r="AC3636" i="4"/>
  <c r="AD3636" i="4" s="1"/>
  <c r="AG3635" i="4"/>
  <c r="AC3635" i="4"/>
  <c r="AD3635" i="4" s="1"/>
  <c r="AG3634" i="4"/>
  <c r="AC3634" i="4"/>
  <c r="AD3634" i="4" s="1"/>
  <c r="AG3633" i="4"/>
  <c r="AC3633" i="4"/>
  <c r="AD3633" i="4" s="1"/>
  <c r="AG3632" i="4"/>
  <c r="AC3632" i="4"/>
  <c r="AD3632" i="4" s="1"/>
  <c r="AG3631" i="4"/>
  <c r="AC3631" i="4"/>
  <c r="AD3631" i="4" s="1"/>
  <c r="AG3630" i="4"/>
  <c r="AC3630" i="4"/>
  <c r="AD3630" i="4" s="1"/>
  <c r="AG3629" i="4"/>
  <c r="AC3629" i="4"/>
  <c r="AD3629" i="4" s="1"/>
  <c r="AG3628" i="4"/>
  <c r="AC3628" i="4"/>
  <c r="AD3628" i="4" s="1"/>
  <c r="AG3627" i="4"/>
  <c r="AC3627" i="4"/>
  <c r="AD3627" i="4" s="1"/>
  <c r="AG3626" i="4"/>
  <c r="AC3626" i="4"/>
  <c r="AD3626" i="4" s="1"/>
  <c r="AG3625" i="4"/>
  <c r="AC3625" i="4"/>
  <c r="AD3625" i="4" s="1"/>
  <c r="AG3624" i="4"/>
  <c r="AC3624" i="4"/>
  <c r="AD3624" i="4" s="1"/>
  <c r="AG3623" i="4"/>
  <c r="AC3623" i="4"/>
  <c r="AD3623" i="4" s="1"/>
  <c r="AG3622" i="4"/>
  <c r="AC3622" i="4"/>
  <c r="AD3622" i="4" s="1"/>
  <c r="AG3621" i="4"/>
  <c r="AC3621" i="4"/>
  <c r="AD3621" i="4" s="1"/>
  <c r="AG3620" i="4"/>
  <c r="AC3620" i="4"/>
  <c r="AD3620" i="4" s="1"/>
  <c r="AG3619" i="4"/>
  <c r="AC3619" i="4"/>
  <c r="AD3619" i="4" s="1"/>
  <c r="AG3618" i="4"/>
  <c r="AC3618" i="4"/>
  <c r="AD3618" i="4" s="1"/>
  <c r="AG3617" i="4"/>
  <c r="AC3617" i="4"/>
  <c r="AD3617" i="4" s="1"/>
  <c r="AG3616" i="4"/>
  <c r="AC3616" i="4"/>
  <c r="AD3616" i="4" s="1"/>
  <c r="AG3615" i="4"/>
  <c r="AC3615" i="4"/>
  <c r="AD3615" i="4" s="1"/>
  <c r="AG3614" i="4"/>
  <c r="AC3614" i="4"/>
  <c r="AD3614" i="4" s="1"/>
  <c r="AG3613" i="4"/>
  <c r="AC3613" i="4"/>
  <c r="AD3613" i="4" s="1"/>
  <c r="AG3612" i="4"/>
  <c r="AC3612" i="4"/>
  <c r="AD3612" i="4" s="1"/>
  <c r="AG3611" i="4"/>
  <c r="AC3611" i="4"/>
  <c r="AD3611" i="4" s="1"/>
  <c r="AG3610" i="4"/>
  <c r="AC3610" i="4"/>
  <c r="AD3610" i="4" s="1"/>
  <c r="AG3609" i="4"/>
  <c r="AC3609" i="4"/>
  <c r="AD3609" i="4" s="1"/>
  <c r="AG3608" i="4"/>
  <c r="AC3608" i="4"/>
  <c r="AD3608" i="4" s="1"/>
  <c r="AG3607" i="4"/>
  <c r="AC3607" i="4"/>
  <c r="AD3607" i="4" s="1"/>
  <c r="AG3606" i="4"/>
  <c r="AC3606" i="4"/>
  <c r="AD3606" i="4" s="1"/>
  <c r="AG3605" i="4"/>
  <c r="AC3605" i="4"/>
  <c r="AD3605" i="4" s="1"/>
  <c r="AG3604" i="4"/>
  <c r="AC3604" i="4"/>
  <c r="AD3604" i="4" s="1"/>
  <c r="AG3603" i="4"/>
  <c r="AC3603" i="4"/>
  <c r="AD3603" i="4" s="1"/>
  <c r="AG3602" i="4"/>
  <c r="AC3602" i="4"/>
  <c r="AD3602" i="4" s="1"/>
  <c r="AG3601" i="4"/>
  <c r="AC3601" i="4"/>
  <c r="AD3601" i="4" s="1"/>
  <c r="AG3600" i="4"/>
  <c r="AC3600" i="4"/>
  <c r="AD3600" i="4" s="1"/>
  <c r="AG3599" i="4"/>
  <c r="AC3599" i="4"/>
  <c r="AD3599" i="4" s="1"/>
  <c r="AG3598" i="4"/>
  <c r="AC3598" i="4"/>
  <c r="AD3598" i="4" s="1"/>
  <c r="AG3597" i="4"/>
  <c r="AC3597" i="4"/>
  <c r="AD3597" i="4" s="1"/>
  <c r="AG3596" i="4"/>
  <c r="AC3596" i="4"/>
  <c r="AD3596" i="4" s="1"/>
  <c r="AG3595" i="4"/>
  <c r="AC3595" i="4"/>
  <c r="AD3595" i="4" s="1"/>
  <c r="AG3594" i="4"/>
  <c r="AC3594" i="4"/>
  <c r="AD3594" i="4" s="1"/>
  <c r="AG3593" i="4"/>
  <c r="AC3593" i="4"/>
  <c r="AD3593" i="4" s="1"/>
  <c r="AG3592" i="4"/>
  <c r="AC3592" i="4"/>
  <c r="AD3592" i="4" s="1"/>
  <c r="AG3591" i="4"/>
  <c r="AC3591" i="4"/>
  <c r="AD3591" i="4" s="1"/>
  <c r="AG3590" i="4"/>
  <c r="AC3590" i="4"/>
  <c r="AD3590" i="4" s="1"/>
  <c r="AG3589" i="4"/>
  <c r="AC3589" i="4"/>
  <c r="AD3589" i="4" s="1"/>
  <c r="AG3588" i="4"/>
  <c r="AC3588" i="4"/>
  <c r="AD3588" i="4" s="1"/>
  <c r="AG3587" i="4"/>
  <c r="AC3587" i="4"/>
  <c r="AD3587" i="4" s="1"/>
  <c r="AG3586" i="4"/>
  <c r="AC3586" i="4"/>
  <c r="AD3586" i="4" s="1"/>
  <c r="AG3585" i="4"/>
  <c r="AC3585" i="4"/>
  <c r="AD3585" i="4" s="1"/>
  <c r="AG3584" i="4"/>
  <c r="AC3584" i="4"/>
  <c r="AD3584" i="4" s="1"/>
  <c r="AG3583" i="4"/>
  <c r="AC3583" i="4"/>
  <c r="AD3583" i="4" s="1"/>
  <c r="AG3582" i="4"/>
  <c r="AC3582" i="4"/>
  <c r="AD3582" i="4" s="1"/>
  <c r="AG3581" i="4"/>
  <c r="AC3581" i="4"/>
  <c r="AD3581" i="4" s="1"/>
  <c r="AG3580" i="4"/>
  <c r="AC3580" i="4"/>
  <c r="AD3580" i="4" s="1"/>
  <c r="AG3579" i="4"/>
  <c r="AC3579" i="4"/>
  <c r="AD3579" i="4" s="1"/>
  <c r="AG3578" i="4"/>
  <c r="AC3578" i="4"/>
  <c r="AD3578" i="4" s="1"/>
  <c r="AG3577" i="4"/>
  <c r="AC3577" i="4"/>
  <c r="AD3577" i="4" s="1"/>
  <c r="AG3576" i="4"/>
  <c r="AC3576" i="4"/>
  <c r="AD3576" i="4" s="1"/>
  <c r="AG3575" i="4"/>
  <c r="AC3575" i="4"/>
  <c r="AD3575" i="4" s="1"/>
  <c r="AG3574" i="4"/>
  <c r="AC3574" i="4"/>
  <c r="AD3574" i="4" s="1"/>
  <c r="AG3573" i="4"/>
  <c r="AC3573" i="4"/>
  <c r="AD3573" i="4" s="1"/>
  <c r="AG3572" i="4"/>
  <c r="AC3572" i="4"/>
  <c r="AD3572" i="4" s="1"/>
  <c r="AG3571" i="4"/>
  <c r="AC3571" i="4"/>
  <c r="AD3571" i="4" s="1"/>
  <c r="AG3570" i="4"/>
  <c r="AC3570" i="4"/>
  <c r="AD3570" i="4" s="1"/>
  <c r="AG3569" i="4"/>
  <c r="AC3569" i="4"/>
  <c r="AD3569" i="4" s="1"/>
  <c r="AG3568" i="4"/>
  <c r="AC3568" i="4"/>
  <c r="AD3568" i="4" s="1"/>
  <c r="AG3567" i="4"/>
  <c r="AC3567" i="4"/>
  <c r="AD3567" i="4" s="1"/>
  <c r="AG3566" i="4"/>
  <c r="AC3566" i="4"/>
  <c r="AD3566" i="4" s="1"/>
  <c r="AG3565" i="4"/>
  <c r="AC3565" i="4"/>
  <c r="AD3565" i="4" s="1"/>
  <c r="AG3564" i="4"/>
  <c r="AC3564" i="4"/>
  <c r="AD3564" i="4" s="1"/>
  <c r="AG3563" i="4"/>
  <c r="AC3563" i="4"/>
  <c r="AD3563" i="4" s="1"/>
  <c r="AG3562" i="4"/>
  <c r="AC3562" i="4"/>
  <c r="AD3562" i="4" s="1"/>
  <c r="AG3561" i="4"/>
  <c r="AC3561" i="4"/>
  <c r="AD3561" i="4" s="1"/>
  <c r="AG3560" i="4"/>
  <c r="AC3560" i="4"/>
  <c r="AD3560" i="4" s="1"/>
  <c r="AG3559" i="4"/>
  <c r="AC3559" i="4"/>
  <c r="AD3559" i="4" s="1"/>
  <c r="AG3558" i="4"/>
  <c r="AC3558" i="4"/>
  <c r="AD3558" i="4" s="1"/>
  <c r="AG3557" i="4"/>
  <c r="AC3557" i="4"/>
  <c r="AD3557" i="4" s="1"/>
  <c r="AG3556" i="4"/>
  <c r="AC3556" i="4"/>
  <c r="AD3556" i="4" s="1"/>
  <c r="AG3555" i="4"/>
  <c r="AC3555" i="4"/>
  <c r="AD3555" i="4" s="1"/>
  <c r="AG3554" i="4"/>
  <c r="AC3554" i="4"/>
  <c r="AD3554" i="4" s="1"/>
  <c r="AG3553" i="4"/>
  <c r="AC3553" i="4"/>
  <c r="AD3553" i="4" s="1"/>
  <c r="AG3552" i="4"/>
  <c r="AC3552" i="4"/>
  <c r="AD3552" i="4" s="1"/>
  <c r="AG3551" i="4"/>
  <c r="AC3551" i="4"/>
  <c r="AD3551" i="4" s="1"/>
  <c r="AG3550" i="4"/>
  <c r="AC3550" i="4"/>
  <c r="AD3550" i="4" s="1"/>
  <c r="AG3549" i="4"/>
  <c r="AC3549" i="4"/>
  <c r="AD3549" i="4" s="1"/>
  <c r="AG3548" i="4"/>
  <c r="AC3548" i="4"/>
  <c r="AD3548" i="4" s="1"/>
  <c r="AG3547" i="4"/>
  <c r="AC3547" i="4"/>
  <c r="AD3547" i="4" s="1"/>
  <c r="AG3546" i="4"/>
  <c r="AC3546" i="4"/>
  <c r="AD3546" i="4" s="1"/>
  <c r="AG3545" i="4"/>
  <c r="AC3545" i="4"/>
  <c r="AD3545" i="4" s="1"/>
  <c r="AG3544" i="4"/>
  <c r="AC3544" i="4"/>
  <c r="AD3544" i="4" s="1"/>
  <c r="AG3543" i="4"/>
  <c r="AC3543" i="4"/>
  <c r="AD3543" i="4" s="1"/>
  <c r="AG3542" i="4"/>
  <c r="AC3542" i="4"/>
  <c r="AD3542" i="4" s="1"/>
  <c r="AG3541" i="4"/>
  <c r="AC3541" i="4"/>
  <c r="AD3541" i="4" s="1"/>
  <c r="AG3540" i="4"/>
  <c r="AC3540" i="4"/>
  <c r="AD3540" i="4" s="1"/>
  <c r="AG3539" i="4"/>
  <c r="AC3539" i="4"/>
  <c r="AD3539" i="4" s="1"/>
  <c r="AG3538" i="4"/>
  <c r="AC3538" i="4"/>
  <c r="AD3538" i="4" s="1"/>
  <c r="AG3537" i="4"/>
  <c r="AC3537" i="4"/>
  <c r="AD3537" i="4" s="1"/>
  <c r="AG3536" i="4"/>
  <c r="AC3536" i="4"/>
  <c r="AD3536" i="4" s="1"/>
  <c r="AG3535" i="4"/>
  <c r="AC3535" i="4"/>
  <c r="AD3535" i="4" s="1"/>
  <c r="AG3534" i="4"/>
  <c r="AC3534" i="4"/>
  <c r="AD3534" i="4" s="1"/>
  <c r="AG3533" i="4"/>
  <c r="AC3533" i="4"/>
  <c r="AD3533" i="4" s="1"/>
  <c r="AG3532" i="4"/>
  <c r="AC3532" i="4"/>
  <c r="AD3532" i="4" s="1"/>
  <c r="AG3531" i="4"/>
  <c r="AC3531" i="4"/>
  <c r="AD3531" i="4" s="1"/>
  <c r="AG3530" i="4"/>
  <c r="AC3530" i="4"/>
  <c r="AD3530" i="4" s="1"/>
  <c r="AG3529" i="4"/>
  <c r="AC3529" i="4"/>
  <c r="AD3529" i="4" s="1"/>
  <c r="AG3528" i="4"/>
  <c r="AC3528" i="4"/>
  <c r="AD3528" i="4" s="1"/>
  <c r="AG3527" i="4"/>
  <c r="AC3527" i="4"/>
  <c r="AD3527" i="4" s="1"/>
  <c r="AG3526" i="4"/>
  <c r="AC3526" i="4"/>
  <c r="AD3526" i="4" s="1"/>
  <c r="AG3525" i="4"/>
  <c r="AC3525" i="4"/>
  <c r="AD3525" i="4" s="1"/>
  <c r="AG3524" i="4"/>
  <c r="AC3524" i="4"/>
  <c r="AD3524" i="4" s="1"/>
  <c r="AG3523" i="4"/>
  <c r="AC3523" i="4"/>
  <c r="AD3523" i="4" s="1"/>
  <c r="AG3522" i="4"/>
  <c r="AC3522" i="4"/>
  <c r="AD3522" i="4" s="1"/>
  <c r="AG3521" i="4"/>
  <c r="AC3521" i="4"/>
  <c r="AD3521" i="4" s="1"/>
  <c r="AG3520" i="4"/>
  <c r="AC3520" i="4"/>
  <c r="AD3520" i="4" s="1"/>
  <c r="AG3519" i="4"/>
  <c r="AC3519" i="4"/>
  <c r="AD3519" i="4" s="1"/>
  <c r="AG3518" i="4"/>
  <c r="AC3518" i="4"/>
  <c r="AD3518" i="4" s="1"/>
  <c r="AG3517" i="4"/>
  <c r="AC3517" i="4"/>
  <c r="AD3517" i="4" s="1"/>
  <c r="AG3516" i="4"/>
  <c r="AC3516" i="4"/>
  <c r="AD3516" i="4" s="1"/>
  <c r="AG3515" i="4"/>
  <c r="AC3515" i="4"/>
  <c r="AD3515" i="4" s="1"/>
  <c r="AG3514" i="4"/>
  <c r="AC3514" i="4"/>
  <c r="AD3514" i="4" s="1"/>
  <c r="AG3513" i="4"/>
  <c r="AC3513" i="4"/>
  <c r="AD3513" i="4" s="1"/>
  <c r="AG3512" i="4"/>
  <c r="AC3512" i="4"/>
  <c r="AD3512" i="4" s="1"/>
  <c r="AG3511" i="4"/>
  <c r="AC3511" i="4"/>
  <c r="AD3511" i="4" s="1"/>
  <c r="AG3510" i="4"/>
  <c r="AC3510" i="4"/>
  <c r="AD3510" i="4" s="1"/>
  <c r="AG3509" i="4"/>
  <c r="AC3509" i="4"/>
  <c r="AD3509" i="4" s="1"/>
  <c r="AG3508" i="4"/>
  <c r="AC3508" i="4"/>
  <c r="AD3508" i="4" s="1"/>
  <c r="AG3507" i="4"/>
  <c r="AC3507" i="4"/>
  <c r="AD3507" i="4" s="1"/>
  <c r="AG3506" i="4"/>
  <c r="AC3506" i="4"/>
  <c r="AD3506" i="4" s="1"/>
  <c r="AG3505" i="4"/>
  <c r="AC3505" i="4"/>
  <c r="AD3505" i="4" s="1"/>
  <c r="AG3504" i="4"/>
  <c r="AC3504" i="4"/>
  <c r="AD3504" i="4" s="1"/>
  <c r="AG3503" i="4"/>
  <c r="AC3503" i="4"/>
  <c r="AD3503" i="4" s="1"/>
  <c r="AG3502" i="4"/>
  <c r="AC3502" i="4"/>
  <c r="AD3502" i="4" s="1"/>
  <c r="AG3501" i="4"/>
  <c r="AC3501" i="4"/>
  <c r="AD3501" i="4" s="1"/>
  <c r="AG3500" i="4"/>
  <c r="AC3500" i="4"/>
  <c r="AD3500" i="4" s="1"/>
  <c r="AG3499" i="4"/>
  <c r="AC3499" i="4"/>
  <c r="AD3499" i="4" s="1"/>
  <c r="AG3498" i="4"/>
  <c r="AC3498" i="4"/>
  <c r="AD3498" i="4" s="1"/>
  <c r="AG3497" i="4"/>
  <c r="AC3497" i="4"/>
  <c r="AD3497" i="4" s="1"/>
  <c r="AG3496" i="4"/>
  <c r="AC3496" i="4"/>
  <c r="AD3496" i="4" s="1"/>
  <c r="AG3495" i="4"/>
  <c r="AC3495" i="4"/>
  <c r="AD3495" i="4" s="1"/>
  <c r="AG3494" i="4"/>
  <c r="AC3494" i="4"/>
  <c r="AD3494" i="4" s="1"/>
  <c r="AG3493" i="4"/>
  <c r="AC3493" i="4"/>
  <c r="AD3493" i="4" s="1"/>
  <c r="AG3492" i="4"/>
  <c r="AC3492" i="4"/>
  <c r="AD3492" i="4" s="1"/>
  <c r="AG3491" i="4"/>
  <c r="AC3491" i="4"/>
  <c r="AD3491" i="4" s="1"/>
  <c r="AG3490" i="4"/>
  <c r="AC3490" i="4"/>
  <c r="AD3490" i="4" s="1"/>
  <c r="AG3489" i="4"/>
  <c r="AC3489" i="4"/>
  <c r="AD3489" i="4" s="1"/>
  <c r="AG3488" i="4"/>
  <c r="AC3488" i="4"/>
  <c r="AD3488" i="4" s="1"/>
  <c r="AG3487" i="4"/>
  <c r="AC3487" i="4"/>
  <c r="AD3487" i="4" s="1"/>
  <c r="AG3486" i="4"/>
  <c r="AC3486" i="4"/>
  <c r="AD3486" i="4" s="1"/>
  <c r="AG3485" i="4"/>
  <c r="AC3485" i="4"/>
  <c r="AD3485" i="4" s="1"/>
  <c r="AG3484" i="4"/>
  <c r="AC3484" i="4"/>
  <c r="AD3484" i="4" s="1"/>
  <c r="AG3483" i="4"/>
  <c r="AC3483" i="4"/>
  <c r="AD3483" i="4" s="1"/>
  <c r="AG3482" i="4"/>
  <c r="AC3482" i="4"/>
  <c r="AD3482" i="4" s="1"/>
  <c r="AG3481" i="4"/>
  <c r="AC3481" i="4"/>
  <c r="AD3481" i="4" s="1"/>
  <c r="AG3480" i="4"/>
  <c r="AC3480" i="4"/>
  <c r="AD3480" i="4" s="1"/>
  <c r="AG3479" i="4"/>
  <c r="AC3479" i="4"/>
  <c r="AD3479" i="4" s="1"/>
  <c r="AG3478" i="4"/>
  <c r="AC3478" i="4"/>
  <c r="AD3478" i="4" s="1"/>
  <c r="AG3477" i="4"/>
  <c r="AC3477" i="4"/>
  <c r="AD3477" i="4" s="1"/>
  <c r="AG3476" i="4"/>
  <c r="AC3476" i="4"/>
  <c r="AD3476" i="4" s="1"/>
  <c r="AG3475" i="4"/>
  <c r="AC3475" i="4"/>
  <c r="AD3475" i="4" s="1"/>
  <c r="AG3474" i="4"/>
  <c r="AC3474" i="4"/>
  <c r="AD3474" i="4" s="1"/>
  <c r="AG3473" i="4"/>
  <c r="AC3473" i="4"/>
  <c r="AD3473" i="4" s="1"/>
  <c r="AG3472" i="4"/>
  <c r="AC3472" i="4"/>
  <c r="AD3472" i="4" s="1"/>
  <c r="AG3471" i="4"/>
  <c r="AC3471" i="4"/>
  <c r="AD3471" i="4" s="1"/>
  <c r="AG3470" i="4"/>
  <c r="AC3470" i="4"/>
  <c r="AD3470" i="4" s="1"/>
  <c r="AG3469" i="4"/>
  <c r="AC3469" i="4"/>
  <c r="AD3469" i="4" s="1"/>
  <c r="AG3468" i="4"/>
  <c r="AC3468" i="4"/>
  <c r="AD3468" i="4" s="1"/>
  <c r="AG3467" i="4"/>
  <c r="AC3467" i="4"/>
  <c r="AD3467" i="4" s="1"/>
  <c r="AG3466" i="4"/>
  <c r="AC3466" i="4"/>
  <c r="AD3466" i="4" s="1"/>
  <c r="AG3465" i="4"/>
  <c r="AC3465" i="4"/>
  <c r="AD3465" i="4" s="1"/>
  <c r="AG3464" i="4"/>
  <c r="AC3464" i="4"/>
  <c r="AD3464" i="4" s="1"/>
  <c r="AG3463" i="4"/>
  <c r="AC3463" i="4"/>
  <c r="AD3463" i="4" s="1"/>
  <c r="AG3462" i="4"/>
  <c r="AC3462" i="4"/>
  <c r="AD3462" i="4" s="1"/>
  <c r="AG3461" i="4"/>
  <c r="AC3461" i="4"/>
  <c r="AD3461" i="4" s="1"/>
  <c r="AG3460" i="4"/>
  <c r="AC3460" i="4"/>
  <c r="AD3460" i="4" s="1"/>
  <c r="AG3459" i="4"/>
  <c r="AC3459" i="4"/>
  <c r="AD3459" i="4" s="1"/>
  <c r="AG3458" i="4"/>
  <c r="AC3458" i="4"/>
  <c r="AD3458" i="4" s="1"/>
  <c r="AG3457" i="4"/>
  <c r="AC3457" i="4"/>
  <c r="AD3457" i="4" s="1"/>
  <c r="AG3456" i="4"/>
  <c r="AC3456" i="4"/>
  <c r="AD3456" i="4" s="1"/>
  <c r="AG3455" i="4"/>
  <c r="AC3455" i="4"/>
  <c r="AD3455" i="4" s="1"/>
  <c r="AG3454" i="4"/>
  <c r="AC3454" i="4"/>
  <c r="AD3454" i="4" s="1"/>
  <c r="AG3453" i="4"/>
  <c r="AC3453" i="4"/>
  <c r="AD3453" i="4" s="1"/>
  <c r="AG3452" i="4"/>
  <c r="AC3452" i="4"/>
  <c r="AD3452" i="4" s="1"/>
  <c r="AG3451" i="4"/>
  <c r="AC3451" i="4"/>
  <c r="AD3451" i="4" s="1"/>
  <c r="AG3450" i="4"/>
  <c r="AC3450" i="4"/>
  <c r="AD3450" i="4" s="1"/>
  <c r="AG3449" i="4"/>
  <c r="AC3449" i="4"/>
  <c r="AD3449" i="4" s="1"/>
  <c r="AG3448" i="4"/>
  <c r="AC3448" i="4"/>
  <c r="AD3448" i="4" s="1"/>
  <c r="AG3447" i="4"/>
  <c r="AC3447" i="4"/>
  <c r="AD3447" i="4" s="1"/>
  <c r="AG3446" i="4"/>
  <c r="AC3446" i="4"/>
  <c r="AD3446" i="4" s="1"/>
  <c r="AG3445" i="4"/>
  <c r="AC3445" i="4"/>
  <c r="AD3445" i="4" s="1"/>
  <c r="AG3444" i="4"/>
  <c r="AC3444" i="4"/>
  <c r="AD3444" i="4" s="1"/>
  <c r="AG3443" i="4"/>
  <c r="AC3443" i="4"/>
  <c r="AD3443" i="4" s="1"/>
  <c r="AG3442" i="4"/>
  <c r="AC3442" i="4"/>
  <c r="AD3442" i="4" s="1"/>
  <c r="AG3441" i="4"/>
  <c r="AC3441" i="4"/>
  <c r="AD3441" i="4" s="1"/>
  <c r="AG3440" i="4"/>
  <c r="AC3440" i="4"/>
  <c r="AD3440" i="4" s="1"/>
  <c r="AG3439" i="4"/>
  <c r="AC3439" i="4"/>
  <c r="AD3439" i="4" s="1"/>
  <c r="AG3438" i="4"/>
  <c r="AC3438" i="4"/>
  <c r="AD3438" i="4" s="1"/>
  <c r="AG3437" i="4"/>
  <c r="AC3437" i="4"/>
  <c r="AD3437" i="4" s="1"/>
  <c r="AG3436" i="4"/>
  <c r="AC3436" i="4"/>
  <c r="AD3436" i="4" s="1"/>
  <c r="AG3435" i="4"/>
  <c r="AC3435" i="4"/>
  <c r="AD3435" i="4" s="1"/>
  <c r="AG3434" i="4"/>
  <c r="AC3434" i="4"/>
  <c r="AD3434" i="4" s="1"/>
  <c r="AG3433" i="4"/>
  <c r="AC3433" i="4"/>
  <c r="AD3433" i="4" s="1"/>
  <c r="AG3432" i="4"/>
  <c r="AC3432" i="4"/>
  <c r="AD3432" i="4" s="1"/>
  <c r="AG3431" i="4"/>
  <c r="AC3431" i="4"/>
  <c r="AD3431" i="4" s="1"/>
  <c r="AG3430" i="4"/>
  <c r="AC3430" i="4"/>
  <c r="AD3430" i="4" s="1"/>
  <c r="AG3429" i="4"/>
  <c r="AC3429" i="4"/>
  <c r="AD3429" i="4" s="1"/>
  <c r="AG3428" i="4"/>
  <c r="AC3428" i="4"/>
  <c r="AD3428" i="4" s="1"/>
  <c r="AG3427" i="4"/>
  <c r="AC3427" i="4"/>
  <c r="AD3427" i="4" s="1"/>
  <c r="AG3426" i="4"/>
  <c r="AC3426" i="4"/>
  <c r="AD3426" i="4" s="1"/>
  <c r="AG3425" i="4"/>
  <c r="AC3425" i="4"/>
  <c r="AD3425" i="4" s="1"/>
  <c r="AG3424" i="4"/>
  <c r="AC3424" i="4"/>
  <c r="AD3424" i="4" s="1"/>
  <c r="AG3423" i="4"/>
  <c r="AC3423" i="4"/>
  <c r="AD3423" i="4" s="1"/>
  <c r="AG3422" i="4"/>
  <c r="AC3422" i="4"/>
  <c r="AD3422" i="4" s="1"/>
  <c r="AG3421" i="4"/>
  <c r="AC3421" i="4"/>
  <c r="AD3421" i="4" s="1"/>
  <c r="AG3420" i="4"/>
  <c r="AC3420" i="4"/>
  <c r="AD3420" i="4" s="1"/>
  <c r="AG3419" i="4"/>
  <c r="AC3419" i="4"/>
  <c r="AD3419" i="4" s="1"/>
  <c r="AG3418" i="4"/>
  <c r="AC3418" i="4"/>
  <c r="AD3418" i="4" s="1"/>
  <c r="AG3417" i="4"/>
  <c r="AC3417" i="4"/>
  <c r="AD3417" i="4" s="1"/>
  <c r="AG3416" i="4"/>
  <c r="AC3416" i="4"/>
  <c r="AD3416" i="4" s="1"/>
  <c r="AG3415" i="4"/>
  <c r="AC3415" i="4"/>
  <c r="AD3415" i="4" s="1"/>
  <c r="AG3414" i="4"/>
  <c r="AC3414" i="4"/>
  <c r="AD3414" i="4" s="1"/>
  <c r="AG3413" i="4"/>
  <c r="AC3413" i="4"/>
  <c r="AD3413" i="4" s="1"/>
  <c r="AG3412" i="4"/>
  <c r="AC3412" i="4"/>
  <c r="AD3412" i="4" s="1"/>
  <c r="AG3411" i="4"/>
  <c r="AC3411" i="4"/>
  <c r="AD3411" i="4" s="1"/>
  <c r="AG3410" i="4"/>
  <c r="AC3410" i="4"/>
  <c r="AD3410" i="4" s="1"/>
  <c r="AG3409" i="4"/>
  <c r="AC3409" i="4"/>
  <c r="AD3409" i="4" s="1"/>
  <c r="AG3408" i="4"/>
  <c r="AC3408" i="4"/>
  <c r="AD3408" i="4" s="1"/>
  <c r="AG3407" i="4"/>
  <c r="AC3407" i="4"/>
  <c r="AD3407" i="4" s="1"/>
  <c r="AG3406" i="4"/>
  <c r="AC3406" i="4"/>
  <c r="AD3406" i="4" s="1"/>
  <c r="AG3405" i="4"/>
  <c r="AC3405" i="4"/>
  <c r="AD3405" i="4" s="1"/>
  <c r="AG3404" i="4"/>
  <c r="AC3404" i="4"/>
  <c r="AD3404" i="4" s="1"/>
  <c r="AG3403" i="4"/>
  <c r="AC3403" i="4"/>
  <c r="AD3403" i="4" s="1"/>
  <c r="AG3402" i="4"/>
  <c r="AC3402" i="4"/>
  <c r="AD3402" i="4" s="1"/>
  <c r="AG3401" i="4"/>
  <c r="AC3401" i="4"/>
  <c r="AD3401" i="4" s="1"/>
  <c r="AG3400" i="4"/>
  <c r="AC3400" i="4"/>
  <c r="AD3400" i="4" s="1"/>
  <c r="AG3399" i="4"/>
  <c r="AC3399" i="4"/>
  <c r="AD3399" i="4" s="1"/>
  <c r="AG3398" i="4"/>
  <c r="AC3398" i="4"/>
  <c r="AD3398" i="4" s="1"/>
  <c r="AG3397" i="4"/>
  <c r="AC3397" i="4"/>
  <c r="AD3397" i="4" s="1"/>
  <c r="AG3396" i="4"/>
  <c r="AC3396" i="4"/>
  <c r="AD3396" i="4" s="1"/>
  <c r="AG3395" i="4"/>
  <c r="AC3395" i="4"/>
  <c r="AD3395" i="4" s="1"/>
  <c r="AG3394" i="4"/>
  <c r="AC3394" i="4"/>
  <c r="AD3394" i="4" s="1"/>
  <c r="AG3393" i="4"/>
  <c r="AC3393" i="4"/>
  <c r="AD3393" i="4" s="1"/>
  <c r="AG3392" i="4"/>
  <c r="AC3392" i="4"/>
  <c r="AD3392" i="4" s="1"/>
  <c r="AG3391" i="4"/>
  <c r="AC3391" i="4"/>
  <c r="AD3391" i="4" s="1"/>
  <c r="AG3390" i="4"/>
  <c r="AC3390" i="4"/>
  <c r="AD3390" i="4" s="1"/>
  <c r="AG3389" i="4"/>
  <c r="AC3389" i="4"/>
  <c r="AD3389" i="4" s="1"/>
  <c r="AG3388" i="4"/>
  <c r="AC3388" i="4"/>
  <c r="AD3388" i="4" s="1"/>
  <c r="AG3387" i="4"/>
  <c r="AC3387" i="4"/>
  <c r="AD3387" i="4" s="1"/>
  <c r="AG3386" i="4"/>
  <c r="AC3386" i="4"/>
  <c r="AD3386" i="4" s="1"/>
  <c r="AG3385" i="4"/>
  <c r="AC3385" i="4"/>
  <c r="AD3385" i="4" s="1"/>
  <c r="AG3384" i="4"/>
  <c r="AC3384" i="4"/>
  <c r="AD3384" i="4" s="1"/>
  <c r="AG3383" i="4"/>
  <c r="AC3383" i="4"/>
  <c r="AD3383" i="4" s="1"/>
  <c r="AG3382" i="4"/>
  <c r="AC3382" i="4"/>
  <c r="AD3382" i="4" s="1"/>
  <c r="AG3381" i="4"/>
  <c r="AC3381" i="4"/>
  <c r="AD3381" i="4" s="1"/>
  <c r="AG3380" i="4"/>
  <c r="AC3380" i="4"/>
  <c r="AD3380" i="4" s="1"/>
  <c r="AG3379" i="4"/>
  <c r="AC3379" i="4"/>
  <c r="AD3379" i="4" s="1"/>
  <c r="AG3378" i="4"/>
  <c r="AC3378" i="4"/>
  <c r="AD3378" i="4" s="1"/>
  <c r="AG3377" i="4"/>
  <c r="AC3377" i="4"/>
  <c r="AD3377" i="4" s="1"/>
  <c r="AG3376" i="4"/>
  <c r="AC3376" i="4"/>
  <c r="AD3376" i="4" s="1"/>
  <c r="AG3375" i="4"/>
  <c r="AC3375" i="4"/>
  <c r="AD3375" i="4" s="1"/>
  <c r="AG3374" i="4"/>
  <c r="AC3374" i="4"/>
  <c r="AD3374" i="4" s="1"/>
  <c r="AG3373" i="4"/>
  <c r="AC3373" i="4"/>
  <c r="AD3373" i="4" s="1"/>
  <c r="AG3372" i="4"/>
  <c r="AC3372" i="4"/>
  <c r="AD3372" i="4" s="1"/>
  <c r="AG3371" i="4"/>
  <c r="AC3371" i="4"/>
  <c r="AD3371" i="4" s="1"/>
  <c r="AG3370" i="4"/>
  <c r="AC3370" i="4"/>
  <c r="AD3370" i="4" s="1"/>
  <c r="AG3369" i="4"/>
  <c r="AC3369" i="4"/>
  <c r="AD3369" i="4" s="1"/>
  <c r="AG3368" i="4"/>
  <c r="AC3368" i="4"/>
  <c r="AD3368" i="4" s="1"/>
  <c r="AG3367" i="4"/>
  <c r="AC3367" i="4"/>
  <c r="AD3367" i="4" s="1"/>
  <c r="AG3366" i="4"/>
  <c r="AC3366" i="4"/>
  <c r="AD3366" i="4" s="1"/>
  <c r="AG3365" i="4"/>
  <c r="AC3365" i="4"/>
  <c r="AD3365" i="4" s="1"/>
  <c r="AG3364" i="4"/>
  <c r="AC3364" i="4"/>
  <c r="AD3364" i="4" s="1"/>
  <c r="AG3363" i="4"/>
  <c r="AC3363" i="4"/>
  <c r="AD3363" i="4" s="1"/>
  <c r="AG3362" i="4"/>
  <c r="AC3362" i="4"/>
  <c r="AD3362" i="4" s="1"/>
  <c r="AG3361" i="4"/>
  <c r="AC3361" i="4"/>
  <c r="AD3361" i="4" s="1"/>
  <c r="AG3360" i="4"/>
  <c r="AC3360" i="4"/>
  <c r="AD3360" i="4" s="1"/>
  <c r="AG3359" i="4"/>
  <c r="AC3359" i="4"/>
  <c r="AD3359" i="4" s="1"/>
  <c r="AG3358" i="4"/>
  <c r="AC3358" i="4"/>
  <c r="AD3358" i="4" s="1"/>
  <c r="AG3357" i="4"/>
  <c r="AC3357" i="4"/>
  <c r="AD3357" i="4" s="1"/>
  <c r="AG3356" i="4"/>
  <c r="AC3356" i="4"/>
  <c r="AD3356" i="4" s="1"/>
  <c r="AG3355" i="4"/>
  <c r="AC3355" i="4"/>
  <c r="AD3355" i="4" s="1"/>
  <c r="AG3354" i="4"/>
  <c r="AC3354" i="4"/>
  <c r="AD3354" i="4" s="1"/>
  <c r="AG3353" i="4"/>
  <c r="AC3353" i="4"/>
  <c r="AD3353" i="4" s="1"/>
  <c r="AG3352" i="4"/>
  <c r="AC3352" i="4"/>
  <c r="AD3352" i="4" s="1"/>
  <c r="AG3351" i="4"/>
  <c r="AC3351" i="4"/>
  <c r="AD3351" i="4" s="1"/>
  <c r="AG3350" i="4"/>
  <c r="AC3350" i="4"/>
  <c r="AD3350" i="4" s="1"/>
  <c r="AG3349" i="4"/>
  <c r="AC3349" i="4"/>
  <c r="AD3349" i="4" s="1"/>
  <c r="AG3348" i="4"/>
  <c r="AC3348" i="4"/>
  <c r="AD3348" i="4" s="1"/>
  <c r="AG3347" i="4"/>
  <c r="AC3347" i="4"/>
  <c r="AD3347" i="4" s="1"/>
  <c r="AG3346" i="4"/>
  <c r="AC3346" i="4"/>
  <c r="AD3346" i="4" s="1"/>
  <c r="AG3345" i="4"/>
  <c r="AC3345" i="4"/>
  <c r="AD3345" i="4" s="1"/>
  <c r="AG3344" i="4"/>
  <c r="AC3344" i="4"/>
  <c r="AD3344" i="4" s="1"/>
  <c r="AG3343" i="4"/>
  <c r="AC3343" i="4"/>
  <c r="AD3343" i="4" s="1"/>
  <c r="AG3342" i="4"/>
  <c r="AC3342" i="4"/>
  <c r="AD3342" i="4" s="1"/>
  <c r="AG3341" i="4"/>
  <c r="AC3341" i="4"/>
  <c r="AD3341" i="4" s="1"/>
  <c r="AG3340" i="4"/>
  <c r="AC3340" i="4"/>
  <c r="AD3340" i="4" s="1"/>
  <c r="AG3339" i="4"/>
  <c r="AC3339" i="4"/>
  <c r="AD3339" i="4" s="1"/>
  <c r="AG3338" i="4"/>
  <c r="AC3338" i="4"/>
  <c r="AD3338" i="4" s="1"/>
  <c r="AG3337" i="4"/>
  <c r="AC3337" i="4"/>
  <c r="AD3337" i="4" s="1"/>
  <c r="AG3336" i="4"/>
  <c r="AC3336" i="4"/>
  <c r="AD3336" i="4" s="1"/>
  <c r="AG3335" i="4"/>
  <c r="AC3335" i="4"/>
  <c r="AD3335" i="4" s="1"/>
  <c r="AG3334" i="4"/>
  <c r="AC3334" i="4"/>
  <c r="AD3334" i="4" s="1"/>
  <c r="AG3333" i="4"/>
  <c r="AC3333" i="4"/>
  <c r="AD3333" i="4" s="1"/>
  <c r="AG3332" i="4"/>
  <c r="AC3332" i="4"/>
  <c r="AD3332" i="4" s="1"/>
  <c r="AG3331" i="4"/>
  <c r="AC3331" i="4"/>
  <c r="AD3331" i="4" s="1"/>
  <c r="AG3330" i="4"/>
  <c r="AC3330" i="4"/>
  <c r="AD3330" i="4" s="1"/>
  <c r="AG3329" i="4"/>
  <c r="AC3329" i="4"/>
  <c r="AD3329" i="4" s="1"/>
  <c r="AG3328" i="4"/>
  <c r="AC3328" i="4"/>
  <c r="AD3328" i="4" s="1"/>
  <c r="AG3327" i="4"/>
  <c r="AC3327" i="4"/>
  <c r="AD3327" i="4" s="1"/>
  <c r="AG3326" i="4"/>
  <c r="AC3326" i="4"/>
  <c r="AD3326" i="4" s="1"/>
  <c r="AG3325" i="4"/>
  <c r="AC3325" i="4"/>
  <c r="AD3325" i="4" s="1"/>
  <c r="AG3324" i="4"/>
  <c r="AC3324" i="4"/>
  <c r="AD3324" i="4" s="1"/>
  <c r="AG3323" i="4"/>
  <c r="AC3323" i="4"/>
  <c r="AD3323" i="4" s="1"/>
  <c r="AG3322" i="4"/>
  <c r="AC3322" i="4"/>
  <c r="AD3322" i="4" s="1"/>
  <c r="AG3321" i="4"/>
  <c r="AC3321" i="4"/>
  <c r="AD3321" i="4" s="1"/>
  <c r="AG3320" i="4"/>
  <c r="AC3320" i="4"/>
  <c r="AD3320" i="4" s="1"/>
  <c r="AG3319" i="4"/>
  <c r="AC3319" i="4"/>
  <c r="AD3319" i="4" s="1"/>
  <c r="AG3318" i="4"/>
  <c r="AC3318" i="4"/>
  <c r="AD3318" i="4" s="1"/>
  <c r="AG3317" i="4"/>
  <c r="AC3317" i="4"/>
  <c r="AD3317" i="4" s="1"/>
  <c r="AG3316" i="4"/>
  <c r="AC3316" i="4"/>
  <c r="AD3316" i="4" s="1"/>
  <c r="AG3315" i="4"/>
  <c r="AC3315" i="4"/>
  <c r="AD3315" i="4" s="1"/>
  <c r="AG3314" i="4"/>
  <c r="AC3314" i="4"/>
  <c r="AD3314" i="4" s="1"/>
  <c r="AG3313" i="4"/>
  <c r="AC3313" i="4"/>
  <c r="AD3313" i="4" s="1"/>
  <c r="AG3312" i="4"/>
  <c r="AC3312" i="4"/>
  <c r="AD3312" i="4" s="1"/>
  <c r="AG3311" i="4"/>
  <c r="AC3311" i="4"/>
  <c r="AD3311" i="4" s="1"/>
  <c r="AG3310" i="4"/>
  <c r="AC3310" i="4"/>
  <c r="AD3310" i="4" s="1"/>
  <c r="AG3309" i="4"/>
  <c r="AC3309" i="4"/>
  <c r="AD3309" i="4" s="1"/>
  <c r="AG3308" i="4"/>
  <c r="AC3308" i="4"/>
  <c r="AD3308" i="4" s="1"/>
  <c r="AG3307" i="4"/>
  <c r="AC3307" i="4"/>
  <c r="AD3307" i="4" s="1"/>
  <c r="AG3306" i="4"/>
  <c r="AC3306" i="4"/>
  <c r="AD3306" i="4" s="1"/>
  <c r="AG3305" i="4"/>
  <c r="AC3305" i="4"/>
  <c r="AD3305" i="4" s="1"/>
  <c r="AG3304" i="4"/>
  <c r="AC3304" i="4"/>
  <c r="AD3304" i="4" s="1"/>
  <c r="AG3303" i="4"/>
  <c r="AC3303" i="4"/>
  <c r="AD3303" i="4" s="1"/>
  <c r="AG3302" i="4"/>
  <c r="AC3302" i="4"/>
  <c r="AD3302" i="4" s="1"/>
  <c r="AG3301" i="4"/>
  <c r="AC3301" i="4"/>
  <c r="AD3301" i="4" s="1"/>
  <c r="AG3300" i="4"/>
  <c r="AC3300" i="4"/>
  <c r="AD3300" i="4" s="1"/>
  <c r="AG3299" i="4"/>
  <c r="AC3299" i="4"/>
  <c r="AD3299" i="4" s="1"/>
  <c r="AG3298" i="4"/>
  <c r="AC3298" i="4"/>
  <c r="AD3298" i="4" s="1"/>
  <c r="AG3297" i="4"/>
  <c r="AC3297" i="4"/>
  <c r="AD3297" i="4" s="1"/>
  <c r="AG3296" i="4"/>
  <c r="AC3296" i="4"/>
  <c r="AD3296" i="4" s="1"/>
  <c r="AG3295" i="4"/>
  <c r="AC3295" i="4"/>
  <c r="AD3295" i="4" s="1"/>
  <c r="AG3294" i="4"/>
  <c r="AC3294" i="4"/>
  <c r="AD3294" i="4" s="1"/>
  <c r="AG3293" i="4"/>
  <c r="AC3293" i="4"/>
  <c r="AD3293" i="4" s="1"/>
  <c r="AG3292" i="4"/>
  <c r="AC3292" i="4"/>
  <c r="AD3292" i="4" s="1"/>
  <c r="AG3291" i="4"/>
  <c r="AC3291" i="4"/>
  <c r="AD3291" i="4" s="1"/>
  <c r="AG3290" i="4"/>
  <c r="AC3290" i="4"/>
  <c r="AD3290" i="4" s="1"/>
  <c r="AG3289" i="4"/>
  <c r="AC3289" i="4"/>
  <c r="AD3289" i="4" s="1"/>
  <c r="AG3288" i="4"/>
  <c r="AC3288" i="4"/>
  <c r="AD3288" i="4" s="1"/>
  <c r="AG3287" i="4"/>
  <c r="AC3287" i="4"/>
  <c r="AD3287" i="4" s="1"/>
  <c r="AG3286" i="4"/>
  <c r="AC3286" i="4"/>
  <c r="AD3286" i="4" s="1"/>
  <c r="AG3285" i="4"/>
  <c r="AC3285" i="4"/>
  <c r="AD3285" i="4" s="1"/>
  <c r="AG3284" i="4"/>
  <c r="AC3284" i="4"/>
  <c r="AD3284" i="4" s="1"/>
  <c r="AG3283" i="4"/>
  <c r="AC3283" i="4"/>
  <c r="AD3283" i="4" s="1"/>
  <c r="AG3282" i="4"/>
  <c r="AC3282" i="4"/>
  <c r="AD3282" i="4" s="1"/>
  <c r="AG3281" i="4"/>
  <c r="AC3281" i="4"/>
  <c r="AD3281" i="4" s="1"/>
  <c r="AG3280" i="4"/>
  <c r="AC3280" i="4"/>
  <c r="AD3280" i="4" s="1"/>
  <c r="AG3279" i="4"/>
  <c r="AC3279" i="4"/>
  <c r="AD3279" i="4" s="1"/>
  <c r="AG3278" i="4"/>
  <c r="AC3278" i="4"/>
  <c r="AD3278" i="4" s="1"/>
  <c r="AG3277" i="4"/>
  <c r="AC3277" i="4"/>
  <c r="AD3277" i="4" s="1"/>
  <c r="AG3276" i="4"/>
  <c r="AC3276" i="4"/>
  <c r="AD3276" i="4" s="1"/>
  <c r="AG3275" i="4"/>
  <c r="AC3275" i="4"/>
  <c r="AD3275" i="4" s="1"/>
  <c r="AG3274" i="4"/>
  <c r="AC3274" i="4"/>
  <c r="AD3274" i="4" s="1"/>
  <c r="AG3273" i="4"/>
  <c r="AC3273" i="4"/>
  <c r="AD3273" i="4" s="1"/>
  <c r="AG3272" i="4"/>
  <c r="AC3272" i="4"/>
  <c r="AD3272" i="4" s="1"/>
  <c r="AG3271" i="4"/>
  <c r="AC3271" i="4"/>
  <c r="AD3271" i="4" s="1"/>
  <c r="AG3270" i="4"/>
  <c r="AC3270" i="4"/>
  <c r="AD3270" i="4" s="1"/>
  <c r="AG3269" i="4"/>
  <c r="AC3269" i="4"/>
  <c r="AD3269" i="4" s="1"/>
  <c r="AG3268" i="4"/>
  <c r="AC3268" i="4"/>
  <c r="AD3268" i="4" s="1"/>
  <c r="AG3267" i="4"/>
  <c r="AC3267" i="4"/>
  <c r="AD3267" i="4" s="1"/>
  <c r="AG3266" i="4"/>
  <c r="AC3266" i="4"/>
  <c r="AD3266" i="4" s="1"/>
  <c r="AG3265" i="4"/>
  <c r="AC3265" i="4"/>
  <c r="AD3265" i="4" s="1"/>
  <c r="AG3264" i="4"/>
  <c r="AC3264" i="4"/>
  <c r="AD3264" i="4" s="1"/>
  <c r="AG3263" i="4"/>
  <c r="AC3263" i="4"/>
  <c r="AD3263" i="4" s="1"/>
  <c r="AG3262" i="4"/>
  <c r="AC3262" i="4"/>
  <c r="AD3262" i="4" s="1"/>
  <c r="AG3261" i="4"/>
  <c r="AC3261" i="4"/>
  <c r="AD3261" i="4" s="1"/>
  <c r="AG3260" i="4"/>
  <c r="AC3260" i="4"/>
  <c r="AD3260" i="4" s="1"/>
  <c r="AG3259" i="4"/>
  <c r="AC3259" i="4"/>
  <c r="AD3259" i="4" s="1"/>
  <c r="AG3258" i="4"/>
  <c r="AC3258" i="4"/>
  <c r="AD3258" i="4" s="1"/>
  <c r="AG3257" i="4"/>
  <c r="AC3257" i="4"/>
  <c r="AD3257" i="4" s="1"/>
  <c r="AG3256" i="4"/>
  <c r="AC3256" i="4"/>
  <c r="AD3256" i="4" s="1"/>
  <c r="AG3255" i="4"/>
  <c r="AC3255" i="4"/>
  <c r="AD3255" i="4" s="1"/>
  <c r="AG3254" i="4"/>
  <c r="AC3254" i="4"/>
  <c r="AD3254" i="4" s="1"/>
  <c r="AG3253" i="4"/>
  <c r="AC3253" i="4"/>
  <c r="AD3253" i="4" s="1"/>
  <c r="AG3252" i="4"/>
  <c r="AC3252" i="4"/>
  <c r="AD3252" i="4" s="1"/>
  <c r="AG3251" i="4"/>
  <c r="AC3251" i="4"/>
  <c r="AD3251" i="4" s="1"/>
  <c r="AG3250" i="4"/>
  <c r="AC3250" i="4"/>
  <c r="AD3250" i="4" s="1"/>
  <c r="AG3249" i="4"/>
  <c r="AC3249" i="4"/>
  <c r="AD3249" i="4" s="1"/>
  <c r="AG3248" i="4"/>
  <c r="AC3248" i="4"/>
  <c r="AD3248" i="4" s="1"/>
  <c r="AG3247" i="4"/>
  <c r="AC3247" i="4"/>
  <c r="AD3247" i="4" s="1"/>
  <c r="AG3246" i="4"/>
  <c r="AC3246" i="4"/>
  <c r="AD3246" i="4" s="1"/>
  <c r="AG3245" i="4"/>
  <c r="AC3245" i="4"/>
  <c r="AD3245" i="4" s="1"/>
  <c r="AG3244" i="4"/>
  <c r="AC3244" i="4"/>
  <c r="AD3244" i="4" s="1"/>
  <c r="AG3243" i="4"/>
  <c r="AC3243" i="4"/>
  <c r="AD3243" i="4" s="1"/>
  <c r="AG3242" i="4"/>
  <c r="AC3242" i="4"/>
  <c r="AD3242" i="4" s="1"/>
  <c r="AG3241" i="4"/>
  <c r="AC3241" i="4"/>
  <c r="AD3241" i="4" s="1"/>
  <c r="AG3240" i="4"/>
  <c r="AC3240" i="4"/>
  <c r="AD3240" i="4" s="1"/>
  <c r="AG3239" i="4"/>
  <c r="AC3239" i="4"/>
  <c r="AD3239" i="4" s="1"/>
  <c r="AG3238" i="4"/>
  <c r="AC3238" i="4"/>
  <c r="AD3238" i="4" s="1"/>
  <c r="AG3237" i="4"/>
  <c r="AC3237" i="4"/>
  <c r="AD3237" i="4" s="1"/>
  <c r="AG3236" i="4"/>
  <c r="AC3236" i="4"/>
  <c r="AD3236" i="4" s="1"/>
  <c r="AG3235" i="4"/>
  <c r="AC3235" i="4"/>
  <c r="AD3235" i="4" s="1"/>
  <c r="AG3234" i="4"/>
  <c r="AC3234" i="4"/>
  <c r="AD3234" i="4" s="1"/>
  <c r="AG3233" i="4"/>
  <c r="AC3233" i="4"/>
  <c r="AD3233" i="4" s="1"/>
  <c r="AG3232" i="4"/>
  <c r="AC3232" i="4"/>
  <c r="AD3232" i="4" s="1"/>
  <c r="AG3231" i="4"/>
  <c r="AC3231" i="4"/>
  <c r="AD3231" i="4" s="1"/>
  <c r="AG3230" i="4"/>
  <c r="AC3230" i="4"/>
  <c r="AD3230" i="4" s="1"/>
  <c r="AG3229" i="4"/>
  <c r="AC3229" i="4"/>
  <c r="AD3229" i="4" s="1"/>
  <c r="AG3228" i="4"/>
  <c r="AC3228" i="4"/>
  <c r="AD3228" i="4" s="1"/>
  <c r="AG3227" i="4"/>
  <c r="AC3227" i="4"/>
  <c r="AD3227" i="4" s="1"/>
  <c r="AG3226" i="4"/>
  <c r="AC3226" i="4"/>
  <c r="AD3226" i="4" s="1"/>
  <c r="AG3225" i="4"/>
  <c r="AC3225" i="4"/>
  <c r="AD3225" i="4" s="1"/>
  <c r="AG3224" i="4"/>
  <c r="AC3224" i="4"/>
  <c r="AD3224" i="4" s="1"/>
  <c r="AG3223" i="4"/>
  <c r="AC3223" i="4"/>
  <c r="AD3223" i="4" s="1"/>
  <c r="AG3222" i="4"/>
  <c r="AC3222" i="4"/>
  <c r="AD3222" i="4" s="1"/>
  <c r="AG3221" i="4"/>
  <c r="AC3221" i="4"/>
  <c r="AD3221" i="4" s="1"/>
  <c r="AG3220" i="4"/>
  <c r="AC3220" i="4"/>
  <c r="AD3220" i="4" s="1"/>
  <c r="AG3219" i="4"/>
  <c r="AC3219" i="4"/>
  <c r="AD3219" i="4" s="1"/>
  <c r="AG3218" i="4"/>
  <c r="AC3218" i="4"/>
  <c r="AD3218" i="4" s="1"/>
  <c r="AG3217" i="4"/>
  <c r="AC3217" i="4"/>
  <c r="AD3217" i="4" s="1"/>
  <c r="AG3216" i="4"/>
  <c r="AC3216" i="4"/>
  <c r="AD3216" i="4" s="1"/>
  <c r="AG3215" i="4"/>
  <c r="AC3215" i="4"/>
  <c r="AD3215" i="4" s="1"/>
  <c r="AG3214" i="4"/>
  <c r="AC3214" i="4"/>
  <c r="AD3214" i="4" s="1"/>
  <c r="AG3213" i="4"/>
  <c r="AC3213" i="4"/>
  <c r="AD3213" i="4" s="1"/>
  <c r="AG3212" i="4"/>
  <c r="AC3212" i="4"/>
  <c r="AD3212" i="4" s="1"/>
  <c r="AG3211" i="4"/>
  <c r="AC3211" i="4"/>
  <c r="AD3211" i="4" s="1"/>
  <c r="AG3210" i="4"/>
  <c r="AC3210" i="4"/>
  <c r="AD3210" i="4" s="1"/>
  <c r="AG3209" i="4"/>
  <c r="AC3209" i="4"/>
  <c r="AD3209" i="4" s="1"/>
  <c r="AG3208" i="4"/>
  <c r="AC3208" i="4"/>
  <c r="AD3208" i="4" s="1"/>
  <c r="AG3207" i="4"/>
  <c r="AC3207" i="4"/>
  <c r="AD3207" i="4" s="1"/>
  <c r="AG3206" i="4"/>
  <c r="AC3206" i="4"/>
  <c r="AD3206" i="4" s="1"/>
  <c r="AG3205" i="4"/>
  <c r="AC3205" i="4"/>
  <c r="AD3205" i="4" s="1"/>
  <c r="AG3204" i="4"/>
  <c r="AC3204" i="4"/>
  <c r="AD3204" i="4" s="1"/>
  <c r="AG3203" i="4"/>
  <c r="AC3203" i="4"/>
  <c r="AD3203" i="4" s="1"/>
  <c r="AG3202" i="4"/>
  <c r="AC3202" i="4"/>
  <c r="AD3202" i="4" s="1"/>
  <c r="AG3201" i="4"/>
  <c r="AC3201" i="4"/>
  <c r="AD3201" i="4" s="1"/>
  <c r="AG3200" i="4"/>
  <c r="AC3200" i="4"/>
  <c r="AD3200" i="4" s="1"/>
  <c r="AG3199" i="4"/>
  <c r="AC3199" i="4"/>
  <c r="AD3199" i="4" s="1"/>
  <c r="AG3198" i="4"/>
  <c r="AC3198" i="4"/>
  <c r="AD3198" i="4" s="1"/>
  <c r="AG3197" i="4"/>
  <c r="AC3197" i="4"/>
  <c r="AD3197" i="4" s="1"/>
  <c r="AG3196" i="4"/>
  <c r="AC3196" i="4"/>
  <c r="AD3196" i="4" s="1"/>
  <c r="AG3195" i="4"/>
  <c r="AC3195" i="4"/>
  <c r="AD3195" i="4" s="1"/>
  <c r="AG3194" i="4"/>
  <c r="AC3194" i="4"/>
  <c r="AD3194" i="4" s="1"/>
  <c r="AG3193" i="4"/>
  <c r="AC3193" i="4"/>
  <c r="AD3193" i="4" s="1"/>
  <c r="AG3192" i="4"/>
  <c r="AC3192" i="4"/>
  <c r="AD3192" i="4" s="1"/>
  <c r="AG3191" i="4"/>
  <c r="AC3191" i="4"/>
  <c r="AD3191" i="4" s="1"/>
  <c r="AG3190" i="4"/>
  <c r="AC3190" i="4"/>
  <c r="AD3190" i="4" s="1"/>
  <c r="AG3189" i="4"/>
  <c r="AC3189" i="4"/>
  <c r="AD3189" i="4" s="1"/>
  <c r="AG3188" i="4"/>
  <c r="AC3188" i="4"/>
  <c r="AD3188" i="4" s="1"/>
  <c r="AG3187" i="4"/>
  <c r="AC3187" i="4"/>
  <c r="AD3187" i="4" s="1"/>
  <c r="AG3186" i="4"/>
  <c r="AC3186" i="4"/>
  <c r="AD3186" i="4" s="1"/>
  <c r="AG3185" i="4"/>
  <c r="AC3185" i="4"/>
  <c r="AD3185" i="4" s="1"/>
  <c r="AG3184" i="4"/>
  <c r="AC3184" i="4"/>
  <c r="AD3184" i="4" s="1"/>
  <c r="AG3183" i="4"/>
  <c r="AC3183" i="4"/>
  <c r="AD3183" i="4" s="1"/>
  <c r="AG3182" i="4"/>
  <c r="AC3182" i="4"/>
  <c r="AD3182" i="4" s="1"/>
  <c r="AG3181" i="4"/>
  <c r="AC3181" i="4"/>
  <c r="AD3181" i="4" s="1"/>
  <c r="AG3180" i="4"/>
  <c r="AC3180" i="4"/>
  <c r="AD3180" i="4" s="1"/>
  <c r="AG3179" i="4"/>
  <c r="AC3179" i="4"/>
  <c r="AD3179" i="4" s="1"/>
  <c r="AG3178" i="4"/>
  <c r="AC3178" i="4"/>
  <c r="AD3178" i="4" s="1"/>
  <c r="AG3177" i="4"/>
  <c r="AC3177" i="4"/>
  <c r="AD3177" i="4" s="1"/>
  <c r="AG3176" i="4"/>
  <c r="AC3176" i="4"/>
  <c r="AD3176" i="4" s="1"/>
  <c r="AG3175" i="4"/>
  <c r="AC3175" i="4"/>
  <c r="AD3175" i="4" s="1"/>
  <c r="AG3174" i="4"/>
  <c r="AC3174" i="4"/>
  <c r="AD3174" i="4" s="1"/>
  <c r="AG3173" i="4"/>
  <c r="AC3173" i="4"/>
  <c r="AD3173" i="4" s="1"/>
  <c r="AG3172" i="4"/>
  <c r="AC3172" i="4"/>
  <c r="AD3172" i="4" s="1"/>
  <c r="AG3171" i="4"/>
  <c r="AC3171" i="4"/>
  <c r="AD3171" i="4" s="1"/>
  <c r="AG3170" i="4"/>
  <c r="AC3170" i="4"/>
  <c r="AD3170" i="4" s="1"/>
  <c r="AG3169" i="4"/>
  <c r="AC3169" i="4"/>
  <c r="AD3169" i="4" s="1"/>
  <c r="AG3168" i="4"/>
  <c r="AC3168" i="4"/>
  <c r="AD3168" i="4" s="1"/>
  <c r="AG3167" i="4"/>
  <c r="AC3167" i="4"/>
  <c r="AD3167" i="4" s="1"/>
  <c r="AG3166" i="4"/>
  <c r="AC3166" i="4"/>
  <c r="AD3166" i="4" s="1"/>
  <c r="AG3165" i="4"/>
  <c r="AC3165" i="4"/>
  <c r="AD3165" i="4" s="1"/>
  <c r="AG3164" i="4"/>
  <c r="AC3164" i="4"/>
  <c r="AD3164" i="4" s="1"/>
  <c r="AG3163" i="4"/>
  <c r="AC3163" i="4"/>
  <c r="AD3163" i="4" s="1"/>
  <c r="AG3162" i="4"/>
  <c r="AC3162" i="4"/>
  <c r="AD3162" i="4" s="1"/>
  <c r="AG3161" i="4"/>
  <c r="AC3161" i="4"/>
  <c r="AD3161" i="4" s="1"/>
  <c r="AG3160" i="4"/>
  <c r="AC3160" i="4"/>
  <c r="AD3160" i="4" s="1"/>
  <c r="AG3159" i="4"/>
  <c r="AC3159" i="4"/>
  <c r="AD3159" i="4" s="1"/>
  <c r="AG3158" i="4"/>
  <c r="AC3158" i="4"/>
  <c r="AD3158" i="4" s="1"/>
  <c r="AG3157" i="4"/>
  <c r="AC3157" i="4"/>
  <c r="AD3157" i="4" s="1"/>
  <c r="AG3156" i="4"/>
  <c r="AC3156" i="4"/>
  <c r="AD3156" i="4" s="1"/>
  <c r="AG3155" i="4"/>
  <c r="AC3155" i="4"/>
  <c r="AD3155" i="4" s="1"/>
  <c r="AG3154" i="4"/>
  <c r="AC3154" i="4"/>
  <c r="AD3154" i="4" s="1"/>
  <c r="AG3153" i="4"/>
  <c r="AC3153" i="4"/>
  <c r="AD3153" i="4" s="1"/>
  <c r="AG3152" i="4"/>
  <c r="AC3152" i="4"/>
  <c r="AD3152" i="4" s="1"/>
  <c r="AG3151" i="4"/>
  <c r="AC3151" i="4"/>
  <c r="AD3151" i="4" s="1"/>
  <c r="AG3150" i="4"/>
  <c r="AC3150" i="4"/>
  <c r="AD3150" i="4" s="1"/>
  <c r="AG3149" i="4"/>
  <c r="AC3149" i="4"/>
  <c r="AD3149" i="4" s="1"/>
  <c r="AG3148" i="4"/>
  <c r="AC3148" i="4"/>
  <c r="AD3148" i="4" s="1"/>
  <c r="AG3147" i="4"/>
  <c r="AC3147" i="4"/>
  <c r="AD3147" i="4" s="1"/>
  <c r="AG3146" i="4"/>
  <c r="AC3146" i="4"/>
  <c r="AD3146" i="4" s="1"/>
  <c r="AG3145" i="4"/>
  <c r="AC3145" i="4"/>
  <c r="AD3145" i="4" s="1"/>
  <c r="AG3144" i="4"/>
  <c r="AC3144" i="4"/>
  <c r="AD3144" i="4" s="1"/>
  <c r="AG3143" i="4"/>
  <c r="AC3143" i="4"/>
  <c r="AD3143" i="4" s="1"/>
  <c r="AG3142" i="4"/>
  <c r="AC3142" i="4"/>
  <c r="AD3142" i="4" s="1"/>
  <c r="AG3141" i="4"/>
  <c r="AC3141" i="4"/>
  <c r="AD3141" i="4" s="1"/>
  <c r="AG3140" i="4"/>
  <c r="AC3140" i="4"/>
  <c r="AD3140" i="4" s="1"/>
  <c r="AG3139" i="4"/>
  <c r="AC3139" i="4"/>
  <c r="AD3139" i="4" s="1"/>
  <c r="AG3138" i="4"/>
  <c r="AC3138" i="4"/>
  <c r="AD3138" i="4" s="1"/>
  <c r="AG3137" i="4"/>
  <c r="AC3137" i="4"/>
  <c r="AD3137" i="4" s="1"/>
  <c r="AG3136" i="4"/>
  <c r="AC3136" i="4"/>
  <c r="AD3136" i="4" s="1"/>
  <c r="AG3135" i="4"/>
  <c r="AC3135" i="4"/>
  <c r="AD3135" i="4" s="1"/>
  <c r="AG3134" i="4"/>
  <c r="AC3134" i="4"/>
  <c r="AD3134" i="4" s="1"/>
  <c r="AG3133" i="4"/>
  <c r="AC3133" i="4"/>
  <c r="AD3133" i="4" s="1"/>
  <c r="AG3132" i="4"/>
  <c r="AC3132" i="4"/>
  <c r="AD3132" i="4" s="1"/>
  <c r="AG3131" i="4"/>
  <c r="AC3131" i="4"/>
  <c r="AD3131" i="4" s="1"/>
  <c r="AG3130" i="4"/>
  <c r="AC3130" i="4"/>
  <c r="AD3130" i="4" s="1"/>
  <c r="AG3129" i="4"/>
  <c r="AC3129" i="4"/>
  <c r="AD3129" i="4" s="1"/>
  <c r="AG3128" i="4"/>
  <c r="AC3128" i="4"/>
  <c r="AD3128" i="4" s="1"/>
  <c r="AG3127" i="4"/>
  <c r="AC3127" i="4"/>
  <c r="AD3127" i="4" s="1"/>
  <c r="AG3126" i="4"/>
  <c r="AC3126" i="4"/>
  <c r="AD3126" i="4" s="1"/>
  <c r="AG3125" i="4"/>
  <c r="AC3125" i="4"/>
  <c r="AD3125" i="4" s="1"/>
  <c r="AG3124" i="4"/>
  <c r="AC3124" i="4"/>
  <c r="AD3124" i="4" s="1"/>
  <c r="AG3123" i="4"/>
  <c r="AC3123" i="4"/>
  <c r="AD3123" i="4" s="1"/>
  <c r="AG3122" i="4"/>
  <c r="AC3122" i="4"/>
  <c r="AD3122" i="4" s="1"/>
  <c r="AG3121" i="4"/>
  <c r="AC3121" i="4"/>
  <c r="AD3121" i="4" s="1"/>
  <c r="AG3120" i="4"/>
  <c r="AC3120" i="4"/>
  <c r="AD3120" i="4" s="1"/>
  <c r="AG3119" i="4"/>
  <c r="AC3119" i="4"/>
  <c r="AD3119" i="4" s="1"/>
  <c r="AG3118" i="4"/>
  <c r="AC3118" i="4"/>
  <c r="AD3118" i="4" s="1"/>
  <c r="AG3117" i="4"/>
  <c r="AC3117" i="4"/>
  <c r="AD3117" i="4" s="1"/>
  <c r="AG3116" i="4"/>
  <c r="AC3116" i="4"/>
  <c r="AD3116" i="4" s="1"/>
  <c r="AG3115" i="4"/>
  <c r="AC3115" i="4"/>
  <c r="AD3115" i="4" s="1"/>
  <c r="AG3114" i="4"/>
  <c r="AC3114" i="4"/>
  <c r="AD3114" i="4" s="1"/>
  <c r="AG3113" i="4"/>
  <c r="AC3113" i="4"/>
  <c r="AD3113" i="4" s="1"/>
  <c r="AG3112" i="4"/>
  <c r="AC3112" i="4"/>
  <c r="AD3112" i="4" s="1"/>
  <c r="AG3111" i="4"/>
  <c r="AC3111" i="4"/>
  <c r="AD3111" i="4" s="1"/>
  <c r="AG3110" i="4"/>
  <c r="AC3110" i="4"/>
  <c r="AD3110" i="4" s="1"/>
  <c r="AG3109" i="4"/>
  <c r="AC3109" i="4"/>
  <c r="AD3109" i="4" s="1"/>
  <c r="AG3108" i="4"/>
  <c r="AC3108" i="4"/>
  <c r="AD3108" i="4" s="1"/>
  <c r="AG3107" i="4"/>
  <c r="AC3107" i="4"/>
  <c r="AD3107" i="4" s="1"/>
  <c r="AG3106" i="4"/>
  <c r="AC3106" i="4"/>
  <c r="AD3106" i="4" s="1"/>
  <c r="AG3105" i="4"/>
  <c r="AC3105" i="4"/>
  <c r="AD3105" i="4" s="1"/>
  <c r="AG3104" i="4"/>
  <c r="AC3104" i="4"/>
  <c r="AD3104" i="4" s="1"/>
  <c r="AG3103" i="4"/>
  <c r="AC3103" i="4"/>
  <c r="AD3103" i="4" s="1"/>
  <c r="AG3102" i="4"/>
  <c r="AC3102" i="4"/>
  <c r="AD3102" i="4" s="1"/>
  <c r="AG3101" i="4"/>
  <c r="AC3101" i="4"/>
  <c r="AD3101" i="4" s="1"/>
  <c r="AG3100" i="4"/>
  <c r="AC3100" i="4"/>
  <c r="AD3100" i="4" s="1"/>
  <c r="AG3099" i="4"/>
  <c r="AC3099" i="4"/>
  <c r="AD3099" i="4" s="1"/>
  <c r="AG3098" i="4"/>
  <c r="AC3098" i="4"/>
  <c r="AD3098" i="4" s="1"/>
  <c r="AG3097" i="4"/>
  <c r="AC3097" i="4"/>
  <c r="AD3097" i="4" s="1"/>
  <c r="AG3096" i="4"/>
  <c r="AC3096" i="4"/>
  <c r="AD3096" i="4" s="1"/>
  <c r="AG3095" i="4"/>
  <c r="AC3095" i="4"/>
  <c r="AD3095" i="4" s="1"/>
  <c r="AG3094" i="4"/>
  <c r="AC3094" i="4"/>
  <c r="AD3094" i="4" s="1"/>
  <c r="AG3093" i="4"/>
  <c r="AC3093" i="4"/>
  <c r="AD3093" i="4" s="1"/>
  <c r="AG3092" i="4"/>
  <c r="AC3092" i="4"/>
  <c r="AD3092" i="4" s="1"/>
  <c r="AG3091" i="4"/>
  <c r="AC3091" i="4"/>
  <c r="AD3091" i="4" s="1"/>
  <c r="AG3090" i="4"/>
  <c r="AC3090" i="4"/>
  <c r="AD3090" i="4" s="1"/>
  <c r="AG3089" i="4"/>
  <c r="AC3089" i="4"/>
  <c r="AD3089" i="4" s="1"/>
  <c r="AG3088" i="4"/>
  <c r="AC3088" i="4"/>
  <c r="AD3088" i="4" s="1"/>
  <c r="AG3087" i="4"/>
  <c r="AC3087" i="4"/>
  <c r="AD3087" i="4" s="1"/>
  <c r="AG3086" i="4"/>
  <c r="AC3086" i="4"/>
  <c r="AD3086" i="4" s="1"/>
  <c r="AG3085" i="4"/>
  <c r="AC3085" i="4"/>
  <c r="AD3085" i="4" s="1"/>
  <c r="AG3084" i="4"/>
  <c r="AC3084" i="4"/>
  <c r="AD3084" i="4" s="1"/>
  <c r="AG3083" i="4"/>
  <c r="AC3083" i="4"/>
  <c r="AD3083" i="4" s="1"/>
  <c r="AG3082" i="4"/>
  <c r="AC3082" i="4"/>
  <c r="AD3082" i="4" s="1"/>
  <c r="AG3081" i="4"/>
  <c r="AC3081" i="4"/>
  <c r="AD3081" i="4" s="1"/>
  <c r="AG3080" i="4"/>
  <c r="AC3080" i="4"/>
  <c r="AD3080" i="4" s="1"/>
  <c r="AG3079" i="4"/>
  <c r="AC3079" i="4"/>
  <c r="AD3079" i="4" s="1"/>
  <c r="AG3078" i="4"/>
  <c r="AC3078" i="4"/>
  <c r="AD3078" i="4" s="1"/>
  <c r="AG3077" i="4"/>
  <c r="AC3077" i="4"/>
  <c r="AD3077" i="4" s="1"/>
  <c r="AG3076" i="4"/>
  <c r="AC3076" i="4"/>
  <c r="AD3076" i="4" s="1"/>
  <c r="AG3075" i="4"/>
  <c r="AC3075" i="4"/>
  <c r="AD3075" i="4" s="1"/>
  <c r="AG3074" i="4"/>
  <c r="AC3074" i="4"/>
  <c r="AD3074" i="4" s="1"/>
  <c r="AG3073" i="4"/>
  <c r="AC3073" i="4"/>
  <c r="AD3073" i="4" s="1"/>
  <c r="AG3072" i="4"/>
  <c r="AC3072" i="4"/>
  <c r="AD3072" i="4" s="1"/>
  <c r="AG3071" i="4"/>
  <c r="AC3071" i="4"/>
  <c r="AD3071" i="4" s="1"/>
  <c r="AG3070" i="4"/>
  <c r="AC3070" i="4"/>
  <c r="AD3070" i="4" s="1"/>
  <c r="AG3069" i="4"/>
  <c r="AC3069" i="4"/>
  <c r="AD3069" i="4" s="1"/>
  <c r="AG3068" i="4"/>
  <c r="AC3068" i="4"/>
  <c r="AD3068" i="4" s="1"/>
  <c r="AG3067" i="4"/>
  <c r="AC3067" i="4"/>
  <c r="AD3067" i="4" s="1"/>
  <c r="AG3066" i="4"/>
  <c r="AC3066" i="4"/>
  <c r="AD3066" i="4" s="1"/>
  <c r="AG3065" i="4"/>
  <c r="AC3065" i="4"/>
  <c r="AD3065" i="4" s="1"/>
  <c r="AG3064" i="4"/>
  <c r="AC3064" i="4"/>
  <c r="AD3064" i="4" s="1"/>
  <c r="AG3063" i="4"/>
  <c r="AC3063" i="4"/>
  <c r="AD3063" i="4" s="1"/>
  <c r="AG3062" i="4"/>
  <c r="AC3062" i="4"/>
  <c r="AD3062" i="4" s="1"/>
  <c r="AG3061" i="4"/>
  <c r="AC3061" i="4"/>
  <c r="AD3061" i="4" s="1"/>
  <c r="AG3060" i="4"/>
  <c r="AC3060" i="4"/>
  <c r="AD3060" i="4" s="1"/>
  <c r="AG3059" i="4"/>
  <c r="AC3059" i="4"/>
  <c r="AD3059" i="4" s="1"/>
  <c r="AG3058" i="4"/>
  <c r="AC3058" i="4"/>
  <c r="AD3058" i="4" s="1"/>
  <c r="AG3057" i="4"/>
  <c r="AC3057" i="4"/>
  <c r="AD3057" i="4" s="1"/>
  <c r="AG3056" i="4"/>
  <c r="AC3056" i="4"/>
  <c r="AD3056" i="4" s="1"/>
  <c r="AG3055" i="4"/>
  <c r="AC3055" i="4"/>
  <c r="AD3055" i="4" s="1"/>
  <c r="AG3054" i="4"/>
  <c r="AC3054" i="4"/>
  <c r="AD3054" i="4" s="1"/>
  <c r="AG3053" i="4"/>
  <c r="AC3053" i="4"/>
  <c r="AD3053" i="4" s="1"/>
  <c r="AG3052" i="4"/>
  <c r="AC3052" i="4"/>
  <c r="AD3052" i="4" s="1"/>
  <c r="AG3051" i="4"/>
  <c r="AC3051" i="4"/>
  <c r="AD3051" i="4" s="1"/>
  <c r="AG3050" i="4"/>
  <c r="AC3050" i="4"/>
  <c r="AD3050" i="4" s="1"/>
  <c r="AG3049" i="4"/>
  <c r="AC3049" i="4"/>
  <c r="AD3049" i="4" s="1"/>
  <c r="AG3048" i="4"/>
  <c r="AC3048" i="4"/>
  <c r="AD3048" i="4" s="1"/>
  <c r="AG3047" i="4"/>
  <c r="AC3047" i="4"/>
  <c r="AD3047" i="4" s="1"/>
  <c r="AG3046" i="4"/>
  <c r="AC3046" i="4"/>
  <c r="AD3046" i="4" s="1"/>
  <c r="AG3045" i="4"/>
  <c r="AC3045" i="4"/>
  <c r="AD3045" i="4" s="1"/>
  <c r="AG3044" i="4"/>
  <c r="AC3044" i="4"/>
  <c r="AD3044" i="4" s="1"/>
  <c r="AG3043" i="4"/>
  <c r="AC3043" i="4"/>
  <c r="AD3043" i="4" s="1"/>
  <c r="AG3042" i="4"/>
  <c r="AC3042" i="4"/>
  <c r="AD3042" i="4" s="1"/>
  <c r="AG3041" i="4"/>
  <c r="AC3041" i="4"/>
  <c r="AD3041" i="4" s="1"/>
  <c r="AG3040" i="4"/>
  <c r="AC3040" i="4"/>
  <c r="AD3040" i="4" s="1"/>
  <c r="AG3039" i="4"/>
  <c r="AC3039" i="4"/>
  <c r="AD3039" i="4" s="1"/>
  <c r="AG3038" i="4"/>
  <c r="AC3038" i="4"/>
  <c r="AD3038" i="4" s="1"/>
  <c r="AG3037" i="4"/>
  <c r="AC3037" i="4"/>
  <c r="AD3037" i="4" s="1"/>
  <c r="AG3036" i="4"/>
  <c r="AC3036" i="4"/>
  <c r="AD3036" i="4" s="1"/>
  <c r="AG3035" i="4"/>
  <c r="AC3035" i="4"/>
  <c r="AD3035" i="4" s="1"/>
  <c r="AG3034" i="4"/>
  <c r="AC3034" i="4"/>
  <c r="AD3034" i="4" s="1"/>
  <c r="AG3033" i="4"/>
  <c r="AC3033" i="4"/>
  <c r="AD3033" i="4" s="1"/>
  <c r="AG3032" i="4"/>
  <c r="AC3032" i="4"/>
  <c r="AD3032" i="4" s="1"/>
  <c r="AG3031" i="4"/>
  <c r="AC3031" i="4"/>
  <c r="AD3031" i="4" s="1"/>
  <c r="AG3030" i="4"/>
  <c r="AC3030" i="4"/>
  <c r="AD3030" i="4" s="1"/>
  <c r="AG3029" i="4"/>
  <c r="AC3029" i="4"/>
  <c r="AD3029" i="4" s="1"/>
  <c r="AG3028" i="4"/>
  <c r="AC3028" i="4"/>
  <c r="AD3028" i="4" s="1"/>
  <c r="AG3027" i="4"/>
  <c r="AC3027" i="4"/>
  <c r="AD3027" i="4" s="1"/>
  <c r="AG3026" i="4"/>
  <c r="AC3026" i="4"/>
  <c r="AD3026" i="4" s="1"/>
  <c r="AG3025" i="4"/>
  <c r="AC3025" i="4"/>
  <c r="AD3025" i="4" s="1"/>
  <c r="AG3024" i="4"/>
  <c r="AC3024" i="4"/>
  <c r="AD3024" i="4" s="1"/>
  <c r="AG3023" i="4"/>
  <c r="AC3023" i="4"/>
  <c r="AD3023" i="4" s="1"/>
  <c r="AG3022" i="4"/>
  <c r="AC3022" i="4"/>
  <c r="AD3022" i="4" s="1"/>
  <c r="AG3021" i="4"/>
  <c r="AC3021" i="4"/>
  <c r="AD3021" i="4" s="1"/>
  <c r="AG3020" i="4"/>
  <c r="AC3020" i="4"/>
  <c r="AD3020" i="4" s="1"/>
  <c r="AG3019" i="4"/>
  <c r="AC3019" i="4"/>
  <c r="AD3019" i="4" s="1"/>
  <c r="AG3018" i="4"/>
  <c r="AC3018" i="4"/>
  <c r="AD3018" i="4" s="1"/>
  <c r="AG3017" i="4"/>
  <c r="AC3017" i="4"/>
  <c r="AD3017" i="4" s="1"/>
  <c r="AG3016" i="4"/>
  <c r="AC3016" i="4"/>
  <c r="AD3016" i="4" s="1"/>
  <c r="AG3015" i="4"/>
  <c r="AC3015" i="4"/>
  <c r="AD3015" i="4" s="1"/>
  <c r="AG3014" i="4"/>
  <c r="AC3014" i="4"/>
  <c r="AD3014" i="4" s="1"/>
  <c r="AG3013" i="4"/>
  <c r="AC3013" i="4"/>
  <c r="AD3013" i="4" s="1"/>
  <c r="AG3012" i="4"/>
  <c r="AC3012" i="4"/>
  <c r="AD3012" i="4" s="1"/>
  <c r="AG3011" i="4"/>
  <c r="AC3011" i="4"/>
  <c r="AD3011" i="4" s="1"/>
  <c r="AG3010" i="4"/>
  <c r="AC3010" i="4"/>
  <c r="AD3010" i="4" s="1"/>
  <c r="AG3009" i="4"/>
  <c r="AC3009" i="4"/>
  <c r="AD3009" i="4" s="1"/>
  <c r="AG3008" i="4"/>
  <c r="AC3008" i="4"/>
  <c r="AD3008" i="4" s="1"/>
  <c r="AG3007" i="4"/>
  <c r="AC3007" i="4"/>
  <c r="AD3007" i="4" s="1"/>
  <c r="AG3006" i="4"/>
  <c r="AC3006" i="4"/>
  <c r="AD3006" i="4" s="1"/>
  <c r="AG3005" i="4"/>
  <c r="AC3005" i="4"/>
  <c r="AD3005" i="4" s="1"/>
  <c r="AG3004" i="4"/>
  <c r="AC3004" i="4"/>
  <c r="AD3004" i="4" s="1"/>
  <c r="AG3003" i="4"/>
  <c r="AC3003" i="4"/>
  <c r="AD3003" i="4" s="1"/>
  <c r="AG3002" i="4"/>
  <c r="AC3002" i="4"/>
  <c r="AD3002" i="4" s="1"/>
  <c r="AG3001" i="4"/>
  <c r="AC3001" i="4"/>
  <c r="AD3001" i="4" s="1"/>
  <c r="AG3000" i="4"/>
  <c r="AC3000" i="4"/>
  <c r="AD3000" i="4" s="1"/>
  <c r="AG2999" i="4"/>
  <c r="AC2999" i="4"/>
  <c r="AD2999" i="4" s="1"/>
  <c r="AG2998" i="4"/>
  <c r="AC2998" i="4"/>
  <c r="AD2998" i="4" s="1"/>
  <c r="AG2997" i="4"/>
  <c r="AC2997" i="4"/>
  <c r="AD2997" i="4" s="1"/>
  <c r="AG2996" i="4"/>
  <c r="AC2996" i="4"/>
  <c r="AD2996" i="4" s="1"/>
  <c r="AG2995" i="4"/>
  <c r="AC2995" i="4"/>
  <c r="AD2995" i="4" s="1"/>
  <c r="AG2994" i="4"/>
  <c r="AC2994" i="4"/>
  <c r="AD2994" i="4" s="1"/>
  <c r="AG2993" i="4"/>
  <c r="AC2993" i="4"/>
  <c r="AD2993" i="4" s="1"/>
  <c r="AG2992" i="4"/>
  <c r="AC2992" i="4"/>
  <c r="AD2992" i="4" s="1"/>
  <c r="AG2991" i="4"/>
  <c r="AC2991" i="4"/>
  <c r="AD2991" i="4" s="1"/>
  <c r="AG2990" i="4"/>
  <c r="AC2990" i="4"/>
  <c r="AD2990" i="4" s="1"/>
  <c r="AG2989" i="4"/>
  <c r="AC2989" i="4"/>
  <c r="AD2989" i="4" s="1"/>
  <c r="AG2988" i="4"/>
  <c r="AC2988" i="4"/>
  <c r="AD2988" i="4" s="1"/>
  <c r="AG2987" i="4"/>
  <c r="AC2987" i="4"/>
  <c r="AD2987" i="4" s="1"/>
  <c r="AG2986" i="4"/>
  <c r="AC2986" i="4"/>
  <c r="AD2986" i="4" s="1"/>
  <c r="AG2985" i="4"/>
  <c r="AC2985" i="4"/>
  <c r="AD2985" i="4" s="1"/>
  <c r="AG2984" i="4"/>
  <c r="AC2984" i="4"/>
  <c r="AD2984" i="4" s="1"/>
  <c r="AG2983" i="4"/>
  <c r="AC2983" i="4"/>
  <c r="AD2983" i="4" s="1"/>
  <c r="AG2982" i="4"/>
  <c r="AC2982" i="4"/>
  <c r="AD2982" i="4" s="1"/>
  <c r="AG2981" i="4"/>
  <c r="AC2981" i="4"/>
  <c r="AD2981" i="4" s="1"/>
  <c r="AG2980" i="4"/>
  <c r="AC2980" i="4"/>
  <c r="AD2980" i="4" s="1"/>
  <c r="AG2979" i="4"/>
  <c r="AC2979" i="4"/>
  <c r="AD2979" i="4" s="1"/>
  <c r="AG2978" i="4"/>
  <c r="AC2978" i="4"/>
  <c r="AD2978" i="4" s="1"/>
  <c r="AG2977" i="4"/>
  <c r="AC2977" i="4"/>
  <c r="AD2977" i="4" s="1"/>
  <c r="AG2976" i="4"/>
  <c r="AC2976" i="4"/>
  <c r="AD2976" i="4" s="1"/>
  <c r="AG2975" i="4"/>
  <c r="AC2975" i="4"/>
  <c r="AD2975" i="4" s="1"/>
  <c r="AG2974" i="4"/>
  <c r="AC2974" i="4"/>
  <c r="AD2974" i="4" s="1"/>
  <c r="AG2973" i="4"/>
  <c r="AC2973" i="4"/>
  <c r="AD2973" i="4" s="1"/>
  <c r="AG2972" i="4"/>
  <c r="AC2972" i="4"/>
  <c r="AD2972" i="4" s="1"/>
  <c r="AG2971" i="4"/>
  <c r="AC2971" i="4"/>
  <c r="AD2971" i="4" s="1"/>
  <c r="AG2970" i="4"/>
  <c r="AC2970" i="4"/>
  <c r="AD2970" i="4" s="1"/>
  <c r="AG2969" i="4"/>
  <c r="AC2969" i="4"/>
  <c r="AD2969" i="4" s="1"/>
  <c r="AG2968" i="4"/>
  <c r="AC2968" i="4"/>
  <c r="AD2968" i="4" s="1"/>
  <c r="AG2967" i="4"/>
  <c r="AC2967" i="4"/>
  <c r="AD2967" i="4" s="1"/>
  <c r="AG2966" i="4"/>
  <c r="AC2966" i="4"/>
  <c r="AD2966" i="4" s="1"/>
  <c r="AG2965" i="4"/>
  <c r="AC2965" i="4"/>
  <c r="AD2965" i="4" s="1"/>
  <c r="AG2964" i="4"/>
  <c r="AC2964" i="4"/>
  <c r="AD2964" i="4" s="1"/>
  <c r="AG2963" i="4"/>
  <c r="AC2963" i="4"/>
  <c r="AD2963" i="4" s="1"/>
  <c r="AG2962" i="4"/>
  <c r="AC2962" i="4"/>
  <c r="AD2962" i="4" s="1"/>
  <c r="AG2961" i="4"/>
  <c r="AC2961" i="4"/>
  <c r="AD2961" i="4" s="1"/>
  <c r="AG2960" i="4"/>
  <c r="AC2960" i="4"/>
  <c r="AD2960" i="4" s="1"/>
  <c r="AG2959" i="4"/>
  <c r="AC2959" i="4"/>
  <c r="AD2959" i="4" s="1"/>
  <c r="AG2958" i="4"/>
  <c r="AC2958" i="4"/>
  <c r="AD2958" i="4" s="1"/>
  <c r="AG2957" i="4"/>
  <c r="AC2957" i="4"/>
  <c r="AD2957" i="4" s="1"/>
  <c r="AG2956" i="4"/>
  <c r="AC2956" i="4"/>
  <c r="AD2956" i="4" s="1"/>
  <c r="AG2955" i="4"/>
  <c r="AC2955" i="4"/>
  <c r="AD2955" i="4" s="1"/>
  <c r="AG2954" i="4"/>
  <c r="AC2954" i="4"/>
  <c r="AD2954" i="4" s="1"/>
  <c r="AG2953" i="4"/>
  <c r="AC2953" i="4"/>
  <c r="AD2953" i="4" s="1"/>
  <c r="AG2952" i="4"/>
  <c r="AC2952" i="4"/>
  <c r="AD2952" i="4" s="1"/>
  <c r="AG2951" i="4"/>
  <c r="AC2951" i="4"/>
  <c r="AD2951" i="4" s="1"/>
  <c r="AG2950" i="4"/>
  <c r="AC2950" i="4"/>
  <c r="AD2950" i="4" s="1"/>
  <c r="AG2949" i="4"/>
  <c r="AC2949" i="4"/>
  <c r="AD2949" i="4" s="1"/>
  <c r="AG2948" i="4"/>
  <c r="AC2948" i="4"/>
  <c r="AD2948" i="4" s="1"/>
  <c r="AG2947" i="4"/>
  <c r="AC2947" i="4"/>
  <c r="AD2947" i="4" s="1"/>
  <c r="AG2946" i="4"/>
  <c r="AC2946" i="4"/>
  <c r="AD2946" i="4" s="1"/>
  <c r="AG2945" i="4"/>
  <c r="AC2945" i="4"/>
  <c r="AD2945" i="4" s="1"/>
  <c r="AG2944" i="4"/>
  <c r="AC2944" i="4"/>
  <c r="AD2944" i="4" s="1"/>
  <c r="AG2943" i="4"/>
  <c r="AC2943" i="4"/>
  <c r="AD2943" i="4" s="1"/>
  <c r="AG2942" i="4"/>
  <c r="AC2942" i="4"/>
  <c r="AD2942" i="4" s="1"/>
  <c r="AG2941" i="4"/>
  <c r="AC2941" i="4"/>
  <c r="AD2941" i="4" s="1"/>
  <c r="AG2940" i="4"/>
  <c r="AC2940" i="4"/>
  <c r="AD2940" i="4" s="1"/>
  <c r="AG2939" i="4"/>
  <c r="AC2939" i="4"/>
  <c r="AD2939" i="4" s="1"/>
  <c r="AG2938" i="4"/>
  <c r="AC2938" i="4"/>
  <c r="AD2938" i="4" s="1"/>
  <c r="AG2937" i="4"/>
  <c r="AC2937" i="4"/>
  <c r="AD2937" i="4" s="1"/>
  <c r="AG2936" i="4"/>
  <c r="AC2936" i="4"/>
  <c r="AD2936" i="4" s="1"/>
  <c r="AG2935" i="4"/>
  <c r="AC2935" i="4"/>
  <c r="AD2935" i="4" s="1"/>
  <c r="AG2934" i="4"/>
  <c r="AC2934" i="4"/>
  <c r="AD2934" i="4" s="1"/>
  <c r="AG2933" i="4"/>
  <c r="AC2933" i="4"/>
  <c r="AD2933" i="4" s="1"/>
  <c r="AG2932" i="4"/>
  <c r="AC2932" i="4"/>
  <c r="AD2932" i="4" s="1"/>
  <c r="AG2931" i="4"/>
  <c r="AC2931" i="4"/>
  <c r="AD2931" i="4" s="1"/>
  <c r="AG2930" i="4"/>
  <c r="AC2930" i="4"/>
  <c r="AD2930" i="4" s="1"/>
  <c r="AG2929" i="4"/>
  <c r="AC2929" i="4"/>
  <c r="AD2929" i="4" s="1"/>
  <c r="AG2928" i="4"/>
  <c r="AC2928" i="4"/>
  <c r="AD2928" i="4" s="1"/>
  <c r="AG2927" i="4"/>
  <c r="AC2927" i="4"/>
  <c r="AD2927" i="4" s="1"/>
  <c r="AG2926" i="4"/>
  <c r="AC2926" i="4"/>
  <c r="AD2926" i="4" s="1"/>
  <c r="AG2925" i="4"/>
  <c r="AC2925" i="4"/>
  <c r="AD2925" i="4" s="1"/>
  <c r="AG2924" i="4"/>
  <c r="AC2924" i="4"/>
  <c r="AD2924" i="4" s="1"/>
  <c r="AG2923" i="4"/>
  <c r="AC2923" i="4"/>
  <c r="AD2923" i="4" s="1"/>
  <c r="AG2922" i="4"/>
  <c r="AC2922" i="4"/>
  <c r="AD2922" i="4" s="1"/>
  <c r="AG2921" i="4"/>
  <c r="AC2921" i="4"/>
  <c r="AD2921" i="4" s="1"/>
  <c r="AG2920" i="4"/>
  <c r="AC2920" i="4"/>
  <c r="AD2920" i="4" s="1"/>
  <c r="AG2919" i="4"/>
  <c r="AC2919" i="4"/>
  <c r="AD2919" i="4" s="1"/>
  <c r="AG2918" i="4"/>
  <c r="AC2918" i="4"/>
  <c r="AD2918" i="4" s="1"/>
  <c r="AG2917" i="4"/>
  <c r="AC2917" i="4"/>
  <c r="AD2917" i="4" s="1"/>
  <c r="AG2916" i="4"/>
  <c r="AC2916" i="4"/>
  <c r="AD2916" i="4" s="1"/>
  <c r="AG2915" i="4"/>
  <c r="AC2915" i="4"/>
  <c r="AD2915" i="4" s="1"/>
  <c r="AG2914" i="4"/>
  <c r="AC2914" i="4"/>
  <c r="AD2914" i="4" s="1"/>
  <c r="AG2913" i="4"/>
  <c r="AC2913" i="4"/>
  <c r="AD2913" i="4" s="1"/>
  <c r="AG2912" i="4"/>
  <c r="AC2912" i="4"/>
  <c r="AD2912" i="4" s="1"/>
  <c r="AG2911" i="4"/>
  <c r="AC2911" i="4"/>
  <c r="AD2911" i="4" s="1"/>
  <c r="AG2910" i="4"/>
  <c r="AC2910" i="4"/>
  <c r="AD2910" i="4" s="1"/>
  <c r="AG2909" i="4"/>
  <c r="AC2909" i="4"/>
  <c r="AD2909" i="4" s="1"/>
  <c r="AG2908" i="4"/>
  <c r="AC2908" i="4"/>
  <c r="AD2908" i="4" s="1"/>
  <c r="AG2907" i="4"/>
  <c r="AC2907" i="4"/>
  <c r="AD2907" i="4" s="1"/>
  <c r="AG2906" i="4"/>
  <c r="AC2906" i="4"/>
  <c r="AD2906" i="4" s="1"/>
  <c r="AG2905" i="4"/>
  <c r="AC2905" i="4"/>
  <c r="AD2905" i="4" s="1"/>
  <c r="AG2904" i="4"/>
  <c r="AC2904" i="4"/>
  <c r="AD2904" i="4" s="1"/>
  <c r="AG2903" i="4"/>
  <c r="AC2903" i="4"/>
  <c r="AD2903" i="4" s="1"/>
  <c r="AG2902" i="4"/>
  <c r="AC2902" i="4"/>
  <c r="AD2902" i="4" s="1"/>
  <c r="AG2901" i="4"/>
  <c r="AC2901" i="4"/>
  <c r="AD2901" i="4" s="1"/>
  <c r="AG2900" i="4"/>
  <c r="AC2900" i="4"/>
  <c r="AD2900" i="4" s="1"/>
  <c r="AG2899" i="4"/>
  <c r="AC2899" i="4"/>
  <c r="AD2899" i="4" s="1"/>
  <c r="AG2898" i="4"/>
  <c r="AC2898" i="4"/>
  <c r="AD2898" i="4" s="1"/>
  <c r="AG2897" i="4"/>
  <c r="AC2897" i="4"/>
  <c r="AD2897" i="4" s="1"/>
  <c r="AG2896" i="4"/>
  <c r="AC2896" i="4"/>
  <c r="AD2896" i="4" s="1"/>
  <c r="AG2895" i="4"/>
  <c r="AC2895" i="4"/>
  <c r="AD2895" i="4" s="1"/>
  <c r="AG2894" i="4"/>
  <c r="AC2894" i="4"/>
  <c r="AD2894" i="4" s="1"/>
  <c r="AG2893" i="4"/>
  <c r="AC2893" i="4"/>
  <c r="AD2893" i="4" s="1"/>
  <c r="AG2892" i="4"/>
  <c r="AC2892" i="4"/>
  <c r="AD2892" i="4" s="1"/>
  <c r="AG2891" i="4"/>
  <c r="AC2891" i="4"/>
  <c r="AD2891" i="4" s="1"/>
  <c r="AG2890" i="4"/>
  <c r="AC2890" i="4"/>
  <c r="AD2890" i="4" s="1"/>
  <c r="AG2889" i="4"/>
  <c r="AC2889" i="4"/>
  <c r="AD2889" i="4" s="1"/>
  <c r="AG2888" i="4"/>
  <c r="AC2888" i="4"/>
  <c r="AD2888" i="4" s="1"/>
  <c r="AG2887" i="4"/>
  <c r="AC2887" i="4"/>
  <c r="AD2887" i="4" s="1"/>
  <c r="AG2886" i="4"/>
  <c r="AC2886" i="4"/>
  <c r="AD2886" i="4" s="1"/>
  <c r="AG2885" i="4"/>
  <c r="AC2885" i="4"/>
  <c r="AD2885" i="4" s="1"/>
  <c r="AG2884" i="4"/>
  <c r="AC2884" i="4"/>
  <c r="AD2884" i="4" s="1"/>
  <c r="AG2883" i="4"/>
  <c r="AC2883" i="4"/>
  <c r="AD2883" i="4" s="1"/>
  <c r="AG2882" i="4"/>
  <c r="AC2882" i="4"/>
  <c r="AD2882" i="4" s="1"/>
  <c r="AG2881" i="4"/>
  <c r="AC2881" i="4"/>
  <c r="AD2881" i="4" s="1"/>
  <c r="AG2880" i="4"/>
  <c r="AC2880" i="4"/>
  <c r="AD2880" i="4" s="1"/>
  <c r="AG2879" i="4"/>
  <c r="AC2879" i="4"/>
  <c r="AD2879" i="4" s="1"/>
  <c r="AG2878" i="4"/>
  <c r="AC2878" i="4"/>
  <c r="AD2878" i="4" s="1"/>
  <c r="AG2877" i="4"/>
  <c r="AC2877" i="4"/>
  <c r="AD2877" i="4" s="1"/>
  <c r="AG2876" i="4"/>
  <c r="AC2876" i="4"/>
  <c r="AD2876" i="4" s="1"/>
  <c r="AG2875" i="4"/>
  <c r="AC2875" i="4"/>
  <c r="AD2875" i="4" s="1"/>
  <c r="AG2874" i="4"/>
  <c r="AC2874" i="4"/>
  <c r="AD2874" i="4" s="1"/>
  <c r="AG2873" i="4"/>
  <c r="AC2873" i="4"/>
  <c r="AD2873" i="4" s="1"/>
  <c r="AG2872" i="4"/>
  <c r="AC2872" i="4"/>
  <c r="AD2872" i="4" s="1"/>
  <c r="AG2871" i="4"/>
  <c r="AC2871" i="4"/>
  <c r="AD2871" i="4" s="1"/>
  <c r="AG2870" i="4"/>
  <c r="AC2870" i="4"/>
  <c r="AD2870" i="4" s="1"/>
  <c r="AG2869" i="4"/>
  <c r="AC2869" i="4"/>
  <c r="AD2869" i="4" s="1"/>
  <c r="AG2868" i="4"/>
  <c r="AC2868" i="4"/>
  <c r="AD2868" i="4" s="1"/>
  <c r="AG2867" i="4"/>
  <c r="AC2867" i="4"/>
  <c r="AD2867" i="4" s="1"/>
  <c r="AG2866" i="4"/>
  <c r="AC2866" i="4"/>
  <c r="AD2866" i="4" s="1"/>
  <c r="AG2865" i="4"/>
  <c r="AC2865" i="4"/>
  <c r="AD2865" i="4" s="1"/>
  <c r="AG2864" i="4"/>
  <c r="AC2864" i="4"/>
  <c r="AD2864" i="4" s="1"/>
  <c r="AG2863" i="4"/>
  <c r="AC2863" i="4"/>
  <c r="AD2863" i="4" s="1"/>
  <c r="AG2862" i="4"/>
  <c r="AC2862" i="4"/>
  <c r="AD2862" i="4" s="1"/>
  <c r="AG2861" i="4"/>
  <c r="AC2861" i="4"/>
  <c r="AD2861" i="4" s="1"/>
  <c r="AG2860" i="4"/>
  <c r="AC2860" i="4"/>
  <c r="AD2860" i="4" s="1"/>
  <c r="AG2859" i="4"/>
  <c r="AC2859" i="4"/>
  <c r="AD2859" i="4" s="1"/>
  <c r="AG2858" i="4"/>
  <c r="AC2858" i="4"/>
  <c r="AD2858" i="4" s="1"/>
  <c r="AG2857" i="4"/>
  <c r="AC2857" i="4"/>
  <c r="AD2857" i="4" s="1"/>
  <c r="AG2856" i="4"/>
  <c r="AC2856" i="4"/>
  <c r="AD2856" i="4" s="1"/>
  <c r="AG2855" i="4"/>
  <c r="AC2855" i="4"/>
  <c r="AD2855" i="4" s="1"/>
  <c r="AG2854" i="4"/>
  <c r="AC2854" i="4"/>
  <c r="AD2854" i="4" s="1"/>
  <c r="AG2853" i="4"/>
  <c r="AC2853" i="4"/>
  <c r="AD2853" i="4" s="1"/>
  <c r="AG2852" i="4"/>
  <c r="AC2852" i="4"/>
  <c r="AD2852" i="4" s="1"/>
  <c r="AG2851" i="4"/>
  <c r="AC2851" i="4"/>
  <c r="AD2851" i="4" s="1"/>
  <c r="AG2850" i="4"/>
  <c r="AC2850" i="4"/>
  <c r="AD2850" i="4" s="1"/>
  <c r="AG2849" i="4"/>
  <c r="AC2849" i="4"/>
  <c r="AD2849" i="4" s="1"/>
  <c r="AG2848" i="4"/>
  <c r="AC2848" i="4"/>
  <c r="AD2848" i="4" s="1"/>
  <c r="AG2847" i="4"/>
  <c r="AC2847" i="4"/>
  <c r="AD2847" i="4" s="1"/>
  <c r="AG2846" i="4"/>
  <c r="AC2846" i="4"/>
  <c r="AD2846" i="4" s="1"/>
  <c r="AG2845" i="4"/>
  <c r="AC2845" i="4"/>
  <c r="AD2845" i="4" s="1"/>
  <c r="AG2844" i="4"/>
  <c r="AC2844" i="4"/>
  <c r="AD2844" i="4" s="1"/>
  <c r="AG2843" i="4"/>
  <c r="AC2843" i="4"/>
  <c r="AD2843" i="4" s="1"/>
  <c r="AG2842" i="4"/>
  <c r="AC2842" i="4"/>
  <c r="AD2842" i="4" s="1"/>
  <c r="AG2841" i="4"/>
  <c r="AC2841" i="4"/>
  <c r="AD2841" i="4" s="1"/>
  <c r="AG2840" i="4"/>
  <c r="AC2840" i="4"/>
  <c r="AD2840" i="4" s="1"/>
  <c r="AG2839" i="4"/>
  <c r="AC2839" i="4"/>
  <c r="AD2839" i="4" s="1"/>
  <c r="AG2838" i="4"/>
  <c r="AC2838" i="4"/>
  <c r="AD2838" i="4" s="1"/>
  <c r="AG2837" i="4"/>
  <c r="AC2837" i="4"/>
  <c r="AD2837" i="4" s="1"/>
  <c r="AG2836" i="4"/>
  <c r="AC2836" i="4"/>
  <c r="AD2836" i="4" s="1"/>
  <c r="AG2835" i="4"/>
  <c r="AC2835" i="4"/>
  <c r="AD2835" i="4" s="1"/>
  <c r="AG2834" i="4"/>
  <c r="AC2834" i="4"/>
  <c r="AD2834" i="4" s="1"/>
  <c r="AG2833" i="4"/>
  <c r="AC2833" i="4"/>
  <c r="AD2833" i="4" s="1"/>
  <c r="AG2832" i="4"/>
  <c r="AC2832" i="4"/>
  <c r="AD2832" i="4" s="1"/>
  <c r="AG2831" i="4"/>
  <c r="AC2831" i="4"/>
  <c r="AD2831" i="4" s="1"/>
  <c r="AG2830" i="4"/>
  <c r="AC2830" i="4"/>
  <c r="AD2830" i="4" s="1"/>
  <c r="AG2829" i="4"/>
  <c r="AC2829" i="4"/>
  <c r="AD2829" i="4" s="1"/>
  <c r="AG2828" i="4"/>
  <c r="AC2828" i="4"/>
  <c r="AD2828" i="4" s="1"/>
  <c r="AG2827" i="4"/>
  <c r="AC2827" i="4"/>
  <c r="AD2827" i="4" s="1"/>
  <c r="AG2826" i="4"/>
  <c r="AC2826" i="4"/>
  <c r="AD2826" i="4" s="1"/>
  <c r="AG2825" i="4"/>
  <c r="AC2825" i="4"/>
  <c r="AD2825" i="4" s="1"/>
  <c r="AG2824" i="4"/>
  <c r="AC2824" i="4"/>
  <c r="AD2824" i="4" s="1"/>
  <c r="AG2823" i="4"/>
  <c r="AC2823" i="4"/>
  <c r="AD2823" i="4" s="1"/>
  <c r="AG2822" i="4"/>
  <c r="AC2822" i="4"/>
  <c r="AD2822" i="4" s="1"/>
  <c r="AG2821" i="4"/>
  <c r="AC2821" i="4"/>
  <c r="AD2821" i="4" s="1"/>
  <c r="AG2820" i="4"/>
  <c r="AC2820" i="4"/>
  <c r="AD2820" i="4" s="1"/>
  <c r="AG2819" i="4"/>
  <c r="AC2819" i="4"/>
  <c r="AD2819" i="4" s="1"/>
  <c r="AG2818" i="4"/>
  <c r="AC2818" i="4"/>
  <c r="AD2818" i="4" s="1"/>
  <c r="AG2817" i="4"/>
  <c r="AC2817" i="4"/>
  <c r="AD2817" i="4" s="1"/>
  <c r="AG2816" i="4"/>
  <c r="AC2816" i="4"/>
  <c r="AD2816" i="4" s="1"/>
  <c r="AG2815" i="4"/>
  <c r="AC2815" i="4"/>
  <c r="AD2815" i="4" s="1"/>
  <c r="AG2814" i="4"/>
  <c r="AC2814" i="4"/>
  <c r="AD2814" i="4" s="1"/>
  <c r="AG2813" i="4"/>
  <c r="AC2813" i="4"/>
  <c r="AD2813" i="4" s="1"/>
  <c r="AG2812" i="4"/>
  <c r="AC2812" i="4"/>
  <c r="AD2812" i="4" s="1"/>
  <c r="AG2811" i="4"/>
  <c r="AC2811" i="4"/>
  <c r="AD2811" i="4" s="1"/>
  <c r="AG2810" i="4"/>
  <c r="AC2810" i="4"/>
  <c r="AD2810" i="4" s="1"/>
  <c r="AG2809" i="4"/>
  <c r="AC2809" i="4"/>
  <c r="AD2809" i="4" s="1"/>
  <c r="AG2808" i="4"/>
  <c r="AC2808" i="4"/>
  <c r="AD2808" i="4" s="1"/>
  <c r="AG2807" i="4"/>
  <c r="AC2807" i="4"/>
  <c r="AD2807" i="4" s="1"/>
  <c r="AG2806" i="4"/>
  <c r="AC2806" i="4"/>
  <c r="AD2806" i="4" s="1"/>
  <c r="AG2805" i="4"/>
  <c r="AC2805" i="4"/>
  <c r="AD2805" i="4" s="1"/>
  <c r="AG2804" i="4"/>
  <c r="AC2804" i="4"/>
  <c r="AD2804" i="4" s="1"/>
  <c r="AG2803" i="4"/>
  <c r="AC2803" i="4"/>
  <c r="AD2803" i="4" s="1"/>
  <c r="AG2802" i="4"/>
  <c r="AC2802" i="4"/>
  <c r="AD2802" i="4" s="1"/>
  <c r="AG2801" i="4"/>
  <c r="AC2801" i="4"/>
  <c r="AD2801" i="4" s="1"/>
  <c r="AG2800" i="4"/>
  <c r="AC2800" i="4"/>
  <c r="AD2800" i="4" s="1"/>
  <c r="AG2799" i="4"/>
  <c r="AC2799" i="4"/>
  <c r="AD2799" i="4" s="1"/>
  <c r="AG2798" i="4"/>
  <c r="AC2798" i="4"/>
  <c r="AD2798" i="4" s="1"/>
  <c r="AG2797" i="4"/>
  <c r="AC2797" i="4"/>
  <c r="AD2797" i="4" s="1"/>
  <c r="AG2796" i="4"/>
  <c r="AC2796" i="4"/>
  <c r="AD2796" i="4" s="1"/>
  <c r="AG2795" i="4"/>
  <c r="AC2795" i="4"/>
  <c r="AD2795" i="4" s="1"/>
  <c r="AG2794" i="4"/>
  <c r="AC2794" i="4"/>
  <c r="AD2794" i="4" s="1"/>
  <c r="AG2793" i="4"/>
  <c r="AC2793" i="4"/>
  <c r="AD2793" i="4" s="1"/>
  <c r="AG2792" i="4"/>
  <c r="AC2792" i="4"/>
  <c r="AD2792" i="4" s="1"/>
  <c r="AG2791" i="4"/>
  <c r="AC2791" i="4"/>
  <c r="AD2791" i="4" s="1"/>
  <c r="AG2790" i="4"/>
  <c r="AC2790" i="4"/>
  <c r="AD2790" i="4" s="1"/>
  <c r="AG2789" i="4"/>
  <c r="AC2789" i="4"/>
  <c r="AD2789" i="4" s="1"/>
  <c r="AG2788" i="4"/>
  <c r="AC2788" i="4"/>
  <c r="AD2788" i="4" s="1"/>
  <c r="AG2787" i="4"/>
  <c r="AC2787" i="4"/>
  <c r="AD2787" i="4" s="1"/>
  <c r="AG2786" i="4"/>
  <c r="AC2786" i="4"/>
  <c r="AD2786" i="4" s="1"/>
  <c r="AG2785" i="4"/>
  <c r="AC2785" i="4"/>
  <c r="AD2785" i="4" s="1"/>
  <c r="AG2784" i="4"/>
  <c r="AC2784" i="4"/>
  <c r="AD2784" i="4" s="1"/>
  <c r="AG2783" i="4"/>
  <c r="AC2783" i="4"/>
  <c r="AD2783" i="4" s="1"/>
  <c r="AG2782" i="4"/>
  <c r="AC2782" i="4"/>
  <c r="AD2782" i="4" s="1"/>
  <c r="AG2781" i="4"/>
  <c r="AC2781" i="4"/>
  <c r="AD2781" i="4" s="1"/>
  <c r="AG2780" i="4"/>
  <c r="AC2780" i="4"/>
  <c r="AD2780" i="4" s="1"/>
  <c r="AG2779" i="4"/>
  <c r="AC2779" i="4"/>
  <c r="AD2779" i="4" s="1"/>
  <c r="AG2778" i="4"/>
  <c r="AC2778" i="4"/>
  <c r="AD2778" i="4" s="1"/>
  <c r="AG2777" i="4"/>
  <c r="AC2777" i="4"/>
  <c r="AD2777" i="4" s="1"/>
  <c r="AG2776" i="4"/>
  <c r="AC2776" i="4"/>
  <c r="AD2776" i="4" s="1"/>
  <c r="AG2775" i="4"/>
  <c r="AC2775" i="4"/>
  <c r="AD2775" i="4" s="1"/>
  <c r="AG2774" i="4"/>
  <c r="AC2774" i="4"/>
  <c r="AD2774" i="4" s="1"/>
  <c r="AG2773" i="4"/>
  <c r="AC2773" i="4"/>
  <c r="AD2773" i="4" s="1"/>
  <c r="AG2772" i="4"/>
  <c r="AC2772" i="4"/>
  <c r="AD2772" i="4" s="1"/>
  <c r="AG2771" i="4"/>
  <c r="AC2771" i="4"/>
  <c r="AD2771" i="4" s="1"/>
  <c r="AG2770" i="4"/>
  <c r="AC2770" i="4"/>
  <c r="AD2770" i="4" s="1"/>
  <c r="AG2769" i="4"/>
  <c r="AC2769" i="4"/>
  <c r="AD2769" i="4" s="1"/>
  <c r="AG2768" i="4"/>
  <c r="AC2768" i="4"/>
  <c r="AD2768" i="4" s="1"/>
  <c r="AG2767" i="4"/>
  <c r="AC2767" i="4"/>
  <c r="AD2767" i="4" s="1"/>
  <c r="AG2766" i="4"/>
  <c r="AC2766" i="4"/>
  <c r="AD2766" i="4" s="1"/>
  <c r="AG2765" i="4"/>
  <c r="AC2765" i="4"/>
  <c r="AD2765" i="4" s="1"/>
  <c r="AG2764" i="4"/>
  <c r="AC2764" i="4"/>
  <c r="AD2764" i="4" s="1"/>
  <c r="AG2763" i="4"/>
  <c r="AC2763" i="4"/>
  <c r="AD2763" i="4" s="1"/>
  <c r="AG2762" i="4"/>
  <c r="AC2762" i="4"/>
  <c r="AD2762" i="4" s="1"/>
  <c r="AG2761" i="4"/>
  <c r="AC2761" i="4"/>
  <c r="AD2761" i="4" s="1"/>
  <c r="AG2760" i="4"/>
  <c r="AC2760" i="4"/>
  <c r="AD2760" i="4" s="1"/>
  <c r="AG2759" i="4"/>
  <c r="AC2759" i="4"/>
  <c r="AD2759" i="4" s="1"/>
  <c r="AG2758" i="4"/>
  <c r="AC2758" i="4"/>
  <c r="AD2758" i="4" s="1"/>
  <c r="AG2757" i="4"/>
  <c r="AC2757" i="4"/>
  <c r="AD2757" i="4" s="1"/>
  <c r="AG2756" i="4"/>
  <c r="AC2756" i="4"/>
  <c r="AD2756" i="4" s="1"/>
  <c r="AG2755" i="4"/>
  <c r="AC2755" i="4"/>
  <c r="AD2755" i="4" s="1"/>
  <c r="AG2754" i="4"/>
  <c r="AC2754" i="4"/>
  <c r="AD2754" i="4" s="1"/>
  <c r="AG2753" i="4"/>
  <c r="AC2753" i="4"/>
  <c r="AD2753" i="4" s="1"/>
  <c r="AG2752" i="4"/>
  <c r="AC2752" i="4"/>
  <c r="AD2752" i="4" s="1"/>
  <c r="AG2751" i="4"/>
  <c r="AC2751" i="4"/>
  <c r="AD2751" i="4" s="1"/>
  <c r="AG2750" i="4"/>
  <c r="AC2750" i="4"/>
  <c r="AD2750" i="4" s="1"/>
  <c r="AG2749" i="4"/>
  <c r="AC2749" i="4"/>
  <c r="AD2749" i="4" s="1"/>
  <c r="AG2748" i="4"/>
  <c r="AC2748" i="4"/>
  <c r="AD2748" i="4" s="1"/>
  <c r="AG2747" i="4"/>
  <c r="AC2747" i="4"/>
  <c r="AD2747" i="4" s="1"/>
  <c r="AG2746" i="4"/>
  <c r="AC2746" i="4"/>
  <c r="AD2746" i="4" s="1"/>
  <c r="AG2745" i="4"/>
  <c r="AC2745" i="4"/>
  <c r="AD2745" i="4" s="1"/>
  <c r="AG2744" i="4"/>
  <c r="AC2744" i="4"/>
  <c r="AD2744" i="4" s="1"/>
  <c r="AG2743" i="4"/>
  <c r="AC2743" i="4"/>
  <c r="AD2743" i="4" s="1"/>
  <c r="AG2742" i="4"/>
  <c r="AC2742" i="4"/>
  <c r="AD2742" i="4" s="1"/>
  <c r="AG2741" i="4"/>
  <c r="AC2741" i="4"/>
  <c r="AD2741" i="4" s="1"/>
  <c r="AG2740" i="4"/>
  <c r="AC2740" i="4"/>
  <c r="AD2740" i="4" s="1"/>
  <c r="AG2739" i="4"/>
  <c r="AC2739" i="4"/>
  <c r="AD2739" i="4" s="1"/>
  <c r="AG2738" i="4"/>
  <c r="AC2738" i="4"/>
  <c r="AD2738" i="4" s="1"/>
  <c r="AG2737" i="4"/>
  <c r="AC2737" i="4"/>
  <c r="AD2737" i="4" s="1"/>
  <c r="AG2736" i="4"/>
  <c r="AC2736" i="4"/>
  <c r="AD2736" i="4" s="1"/>
  <c r="AG2735" i="4"/>
  <c r="AC2735" i="4"/>
  <c r="AD2735" i="4" s="1"/>
  <c r="AG2734" i="4"/>
  <c r="AC2734" i="4"/>
  <c r="AD2734" i="4" s="1"/>
  <c r="AG2733" i="4"/>
  <c r="AC2733" i="4"/>
  <c r="AD2733" i="4" s="1"/>
  <c r="AG2732" i="4"/>
  <c r="AC2732" i="4"/>
  <c r="AD2732" i="4" s="1"/>
  <c r="AG2731" i="4"/>
  <c r="AC2731" i="4"/>
  <c r="AD2731" i="4" s="1"/>
  <c r="AG2730" i="4"/>
  <c r="AC2730" i="4"/>
  <c r="AD2730" i="4" s="1"/>
  <c r="AG2729" i="4"/>
  <c r="AC2729" i="4"/>
  <c r="AD2729" i="4" s="1"/>
  <c r="AG2728" i="4"/>
  <c r="AC2728" i="4"/>
  <c r="AD2728" i="4" s="1"/>
  <c r="AG2727" i="4"/>
  <c r="AC2727" i="4"/>
  <c r="AD2727" i="4" s="1"/>
  <c r="AG2726" i="4"/>
  <c r="AC2726" i="4"/>
  <c r="AD2726" i="4" s="1"/>
  <c r="AG2725" i="4"/>
  <c r="AC2725" i="4"/>
  <c r="AD2725" i="4" s="1"/>
  <c r="AG2724" i="4"/>
  <c r="AC2724" i="4"/>
  <c r="AD2724" i="4" s="1"/>
  <c r="AG2723" i="4"/>
  <c r="AC2723" i="4"/>
  <c r="AD2723" i="4" s="1"/>
  <c r="AG2722" i="4"/>
  <c r="AC2722" i="4"/>
  <c r="AD2722" i="4" s="1"/>
  <c r="AG2721" i="4"/>
  <c r="AC2721" i="4"/>
  <c r="AD2721" i="4" s="1"/>
  <c r="AG2720" i="4"/>
  <c r="AC2720" i="4"/>
  <c r="AD2720" i="4" s="1"/>
  <c r="AG2719" i="4"/>
  <c r="AC2719" i="4"/>
  <c r="AD2719" i="4" s="1"/>
  <c r="AG2718" i="4"/>
  <c r="AC2718" i="4"/>
  <c r="AD2718" i="4" s="1"/>
  <c r="AG2717" i="4"/>
  <c r="AC2717" i="4"/>
  <c r="AD2717" i="4" s="1"/>
  <c r="AG2716" i="4"/>
  <c r="AC2716" i="4"/>
  <c r="AD2716" i="4" s="1"/>
  <c r="AG2715" i="4"/>
  <c r="AC2715" i="4"/>
  <c r="AD2715" i="4" s="1"/>
  <c r="AG2714" i="4"/>
  <c r="AC2714" i="4"/>
  <c r="AD2714" i="4" s="1"/>
  <c r="AG2713" i="4"/>
  <c r="AC2713" i="4"/>
  <c r="AD2713" i="4" s="1"/>
  <c r="AG2712" i="4"/>
  <c r="AC2712" i="4"/>
  <c r="AD2712" i="4" s="1"/>
  <c r="AG2711" i="4"/>
  <c r="AC2711" i="4"/>
  <c r="AD2711" i="4" s="1"/>
  <c r="AG2710" i="4"/>
  <c r="AC2710" i="4"/>
  <c r="AD2710" i="4" s="1"/>
  <c r="AG2709" i="4"/>
  <c r="AC2709" i="4"/>
  <c r="AD2709" i="4" s="1"/>
  <c r="AG2708" i="4"/>
  <c r="AC2708" i="4"/>
  <c r="AD2708" i="4" s="1"/>
  <c r="AG2707" i="4"/>
  <c r="AC2707" i="4"/>
  <c r="AD2707" i="4" s="1"/>
  <c r="AG2706" i="4"/>
  <c r="AC2706" i="4"/>
  <c r="AD2706" i="4" s="1"/>
  <c r="AG2705" i="4"/>
  <c r="AC2705" i="4"/>
  <c r="AD2705" i="4" s="1"/>
  <c r="AG2704" i="4"/>
  <c r="AC2704" i="4"/>
  <c r="AD2704" i="4" s="1"/>
  <c r="AG2703" i="4"/>
  <c r="AC2703" i="4"/>
  <c r="AD2703" i="4" s="1"/>
  <c r="AG2702" i="4"/>
  <c r="AC2702" i="4"/>
  <c r="AD2702" i="4" s="1"/>
  <c r="AG2701" i="4"/>
  <c r="AC2701" i="4"/>
  <c r="AD2701" i="4" s="1"/>
  <c r="AG2700" i="4"/>
  <c r="AC2700" i="4"/>
  <c r="AD2700" i="4" s="1"/>
  <c r="AG2699" i="4"/>
  <c r="AC2699" i="4"/>
  <c r="AD2699" i="4" s="1"/>
  <c r="AG2698" i="4"/>
  <c r="AC2698" i="4"/>
  <c r="AD2698" i="4" s="1"/>
  <c r="AG2697" i="4"/>
  <c r="AC2697" i="4"/>
  <c r="AD2697" i="4" s="1"/>
  <c r="AG2696" i="4"/>
  <c r="AC2696" i="4"/>
  <c r="AD2696" i="4" s="1"/>
  <c r="AG2695" i="4"/>
  <c r="AC2695" i="4"/>
  <c r="AD2695" i="4" s="1"/>
  <c r="AG2694" i="4"/>
  <c r="AC2694" i="4"/>
  <c r="AD2694" i="4" s="1"/>
  <c r="AG2693" i="4"/>
  <c r="AC2693" i="4"/>
  <c r="AD2693" i="4" s="1"/>
  <c r="AG2692" i="4"/>
  <c r="AC2692" i="4"/>
  <c r="AD2692" i="4" s="1"/>
  <c r="AG2691" i="4"/>
  <c r="AC2691" i="4"/>
  <c r="AD2691" i="4" s="1"/>
  <c r="AG2690" i="4"/>
  <c r="AC2690" i="4"/>
  <c r="AD2690" i="4" s="1"/>
  <c r="AG2689" i="4"/>
  <c r="AC2689" i="4"/>
  <c r="AD2689" i="4" s="1"/>
  <c r="AG2688" i="4"/>
  <c r="AC2688" i="4"/>
  <c r="AD2688" i="4" s="1"/>
  <c r="AG2687" i="4"/>
  <c r="AC2687" i="4"/>
  <c r="AD2687" i="4" s="1"/>
  <c r="AG2686" i="4"/>
  <c r="AC2686" i="4"/>
  <c r="AD2686" i="4" s="1"/>
  <c r="AG2685" i="4"/>
  <c r="AC2685" i="4"/>
  <c r="AD2685" i="4" s="1"/>
  <c r="AG2684" i="4"/>
  <c r="AC2684" i="4"/>
  <c r="AD2684" i="4" s="1"/>
  <c r="AG2683" i="4"/>
  <c r="AC2683" i="4"/>
  <c r="AD2683" i="4" s="1"/>
  <c r="AG2682" i="4"/>
  <c r="AC2682" i="4"/>
  <c r="AD2682" i="4" s="1"/>
  <c r="AG2681" i="4"/>
  <c r="AC2681" i="4"/>
  <c r="AD2681" i="4" s="1"/>
  <c r="AG2680" i="4"/>
  <c r="AC2680" i="4"/>
  <c r="AD2680" i="4" s="1"/>
  <c r="AG2679" i="4"/>
  <c r="AC2679" i="4"/>
  <c r="AD2679" i="4" s="1"/>
  <c r="AG2678" i="4"/>
  <c r="AC2678" i="4"/>
  <c r="AD2678" i="4" s="1"/>
  <c r="AG2677" i="4"/>
  <c r="AC2677" i="4"/>
  <c r="AD2677" i="4" s="1"/>
  <c r="AG2676" i="4"/>
  <c r="AC2676" i="4"/>
  <c r="AD2676" i="4" s="1"/>
  <c r="AG2675" i="4"/>
  <c r="AC2675" i="4"/>
  <c r="AD2675" i="4" s="1"/>
  <c r="AG2674" i="4"/>
  <c r="AC2674" i="4"/>
  <c r="AD2674" i="4" s="1"/>
  <c r="AG2673" i="4"/>
  <c r="AC2673" i="4"/>
  <c r="AD2673" i="4" s="1"/>
  <c r="AG2672" i="4"/>
  <c r="AC2672" i="4"/>
  <c r="AD2672" i="4" s="1"/>
  <c r="AG2671" i="4"/>
  <c r="AC2671" i="4"/>
  <c r="AD2671" i="4" s="1"/>
  <c r="AG2670" i="4"/>
  <c r="AC2670" i="4"/>
  <c r="AD2670" i="4" s="1"/>
  <c r="AG2669" i="4"/>
  <c r="AC2669" i="4"/>
  <c r="AD2669" i="4" s="1"/>
  <c r="AG2668" i="4"/>
  <c r="AC2668" i="4"/>
  <c r="AD2668" i="4" s="1"/>
  <c r="AG2667" i="4"/>
  <c r="AC2667" i="4"/>
  <c r="AD2667" i="4" s="1"/>
  <c r="AG2666" i="4"/>
  <c r="AC2666" i="4"/>
  <c r="AD2666" i="4" s="1"/>
  <c r="AG2665" i="4"/>
  <c r="AC2665" i="4"/>
  <c r="AD2665" i="4" s="1"/>
  <c r="AG2664" i="4"/>
  <c r="AC2664" i="4"/>
  <c r="AD2664" i="4" s="1"/>
  <c r="AG2663" i="4"/>
  <c r="AC2663" i="4"/>
  <c r="AD2663" i="4" s="1"/>
  <c r="AG2662" i="4"/>
  <c r="AC2662" i="4"/>
  <c r="AD2662" i="4" s="1"/>
  <c r="AG2661" i="4"/>
  <c r="AC2661" i="4"/>
  <c r="AD2661" i="4" s="1"/>
  <c r="AG2660" i="4"/>
  <c r="AC2660" i="4"/>
  <c r="AD2660" i="4" s="1"/>
  <c r="AG2659" i="4"/>
  <c r="AC2659" i="4"/>
  <c r="AD2659" i="4" s="1"/>
  <c r="AG2658" i="4"/>
  <c r="AC2658" i="4"/>
  <c r="AD2658" i="4" s="1"/>
  <c r="AG2657" i="4"/>
  <c r="AC2657" i="4"/>
  <c r="AD2657" i="4" s="1"/>
  <c r="AG2656" i="4"/>
  <c r="AC2656" i="4"/>
  <c r="AD2656" i="4" s="1"/>
  <c r="AG2655" i="4"/>
  <c r="AC2655" i="4"/>
  <c r="AD2655" i="4" s="1"/>
  <c r="AG2654" i="4"/>
  <c r="AC2654" i="4"/>
  <c r="AD2654" i="4" s="1"/>
  <c r="AG2653" i="4"/>
  <c r="AC2653" i="4"/>
  <c r="AD2653" i="4" s="1"/>
  <c r="AG2652" i="4"/>
  <c r="AC2652" i="4"/>
  <c r="AD2652" i="4" s="1"/>
  <c r="AG2651" i="4"/>
  <c r="AC2651" i="4"/>
  <c r="AD2651" i="4" s="1"/>
  <c r="AG2650" i="4"/>
  <c r="AC2650" i="4"/>
  <c r="AD2650" i="4" s="1"/>
  <c r="AG2649" i="4"/>
  <c r="AC2649" i="4"/>
  <c r="AD2649" i="4" s="1"/>
  <c r="AG2648" i="4"/>
  <c r="AC2648" i="4"/>
  <c r="AD2648" i="4" s="1"/>
  <c r="AG2647" i="4"/>
  <c r="AC2647" i="4"/>
  <c r="AD2647" i="4" s="1"/>
  <c r="AG2646" i="4"/>
  <c r="AC2646" i="4"/>
  <c r="AD2646" i="4" s="1"/>
  <c r="AG2645" i="4"/>
  <c r="AC2645" i="4"/>
  <c r="AD2645" i="4" s="1"/>
  <c r="AG2644" i="4"/>
  <c r="AC2644" i="4"/>
  <c r="AD2644" i="4" s="1"/>
  <c r="AG2643" i="4"/>
  <c r="AC2643" i="4"/>
  <c r="AD2643" i="4" s="1"/>
  <c r="AG2642" i="4"/>
  <c r="AC2642" i="4"/>
  <c r="AD2642" i="4" s="1"/>
  <c r="AG2641" i="4"/>
  <c r="AC2641" i="4"/>
  <c r="AD2641" i="4" s="1"/>
  <c r="AG2640" i="4"/>
  <c r="AC2640" i="4"/>
  <c r="AD2640" i="4" s="1"/>
  <c r="AG2639" i="4"/>
  <c r="AC2639" i="4"/>
  <c r="AD2639" i="4" s="1"/>
  <c r="AG2638" i="4"/>
  <c r="AC2638" i="4"/>
  <c r="AD2638" i="4" s="1"/>
  <c r="AG2637" i="4"/>
  <c r="AC2637" i="4"/>
  <c r="AD2637" i="4" s="1"/>
  <c r="AG2636" i="4"/>
  <c r="AC2636" i="4"/>
  <c r="AD2636" i="4" s="1"/>
  <c r="AG2635" i="4"/>
  <c r="AC2635" i="4"/>
  <c r="AD2635" i="4" s="1"/>
  <c r="AG2634" i="4"/>
  <c r="AC2634" i="4"/>
  <c r="AD2634" i="4" s="1"/>
  <c r="AG2633" i="4"/>
  <c r="AC2633" i="4"/>
  <c r="AD2633" i="4" s="1"/>
  <c r="AG2632" i="4"/>
  <c r="AC2632" i="4"/>
  <c r="AD2632" i="4" s="1"/>
  <c r="AG2631" i="4"/>
  <c r="AC2631" i="4"/>
  <c r="AD2631" i="4" s="1"/>
  <c r="AG2630" i="4"/>
  <c r="AC2630" i="4"/>
  <c r="AD2630" i="4" s="1"/>
  <c r="AG2629" i="4"/>
  <c r="AC2629" i="4"/>
  <c r="AD2629" i="4" s="1"/>
  <c r="AG2628" i="4"/>
  <c r="AC2628" i="4"/>
  <c r="AD2628" i="4" s="1"/>
  <c r="AG2627" i="4"/>
  <c r="AC2627" i="4"/>
  <c r="AD2627" i="4" s="1"/>
  <c r="AG2626" i="4"/>
  <c r="AC2626" i="4"/>
  <c r="AD2626" i="4" s="1"/>
  <c r="AG2625" i="4"/>
  <c r="AC2625" i="4"/>
  <c r="AD2625" i="4" s="1"/>
  <c r="AG2624" i="4"/>
  <c r="AC2624" i="4"/>
  <c r="AD2624" i="4" s="1"/>
  <c r="AG2623" i="4"/>
  <c r="AC2623" i="4"/>
  <c r="AD2623" i="4" s="1"/>
  <c r="AG2622" i="4"/>
  <c r="AC2622" i="4"/>
  <c r="AD2622" i="4" s="1"/>
  <c r="AG2621" i="4"/>
  <c r="AC2621" i="4"/>
  <c r="AD2621" i="4" s="1"/>
  <c r="AG2620" i="4"/>
  <c r="AC2620" i="4"/>
  <c r="AD2620" i="4" s="1"/>
  <c r="AG2619" i="4"/>
  <c r="AC2619" i="4"/>
  <c r="AD2619" i="4" s="1"/>
  <c r="AG2618" i="4"/>
  <c r="AC2618" i="4"/>
  <c r="AD2618" i="4" s="1"/>
  <c r="AG2617" i="4"/>
  <c r="AC2617" i="4"/>
  <c r="AD2617" i="4" s="1"/>
  <c r="AG2616" i="4"/>
  <c r="AC2616" i="4"/>
  <c r="AD2616" i="4" s="1"/>
  <c r="AG2615" i="4"/>
  <c r="AC2615" i="4"/>
  <c r="AD2615" i="4" s="1"/>
  <c r="AG2614" i="4"/>
  <c r="AC2614" i="4"/>
  <c r="AD2614" i="4" s="1"/>
  <c r="AG2613" i="4"/>
  <c r="AC2613" i="4"/>
  <c r="AD2613" i="4" s="1"/>
  <c r="AG2612" i="4"/>
  <c r="AC2612" i="4"/>
  <c r="AD2612" i="4" s="1"/>
  <c r="AG2611" i="4"/>
  <c r="AC2611" i="4"/>
  <c r="AD2611" i="4" s="1"/>
  <c r="AG2610" i="4"/>
  <c r="AC2610" i="4"/>
  <c r="AD2610" i="4" s="1"/>
  <c r="AG2609" i="4"/>
  <c r="AC2609" i="4"/>
  <c r="AD2609" i="4" s="1"/>
  <c r="AG2608" i="4"/>
  <c r="AC2608" i="4"/>
  <c r="AD2608" i="4" s="1"/>
  <c r="AG2607" i="4"/>
  <c r="AC2607" i="4"/>
  <c r="AD2607" i="4" s="1"/>
  <c r="AG2606" i="4"/>
  <c r="AC2606" i="4"/>
  <c r="AD2606" i="4" s="1"/>
  <c r="AG2605" i="4"/>
  <c r="AC2605" i="4"/>
  <c r="AD2605" i="4" s="1"/>
  <c r="AG2604" i="4"/>
  <c r="AC2604" i="4"/>
  <c r="AD2604" i="4" s="1"/>
  <c r="AG2603" i="4"/>
  <c r="AC2603" i="4"/>
  <c r="AD2603" i="4" s="1"/>
  <c r="AG2602" i="4"/>
  <c r="AC2602" i="4"/>
  <c r="AD2602" i="4" s="1"/>
  <c r="AG2601" i="4"/>
  <c r="AC2601" i="4"/>
  <c r="AD2601" i="4" s="1"/>
  <c r="AG2600" i="4"/>
  <c r="AC2600" i="4"/>
  <c r="AD2600" i="4" s="1"/>
  <c r="AG2599" i="4"/>
  <c r="AC2599" i="4"/>
  <c r="AD2599" i="4" s="1"/>
  <c r="AG2598" i="4"/>
  <c r="AC2598" i="4"/>
  <c r="AD2598" i="4" s="1"/>
  <c r="AG2597" i="4"/>
  <c r="AC2597" i="4"/>
  <c r="AD2597" i="4" s="1"/>
  <c r="AG2596" i="4"/>
  <c r="AC2596" i="4"/>
  <c r="AD2596" i="4" s="1"/>
  <c r="AG2595" i="4"/>
  <c r="AC2595" i="4"/>
  <c r="AD2595" i="4" s="1"/>
  <c r="AG2594" i="4"/>
  <c r="AC2594" i="4"/>
  <c r="AD2594" i="4" s="1"/>
  <c r="AG2593" i="4"/>
  <c r="AC2593" i="4"/>
  <c r="AD2593" i="4" s="1"/>
  <c r="AG2592" i="4"/>
  <c r="AC2592" i="4"/>
  <c r="AD2592" i="4" s="1"/>
  <c r="AG2591" i="4"/>
  <c r="AC2591" i="4"/>
  <c r="AD2591" i="4" s="1"/>
  <c r="AG2590" i="4"/>
  <c r="AC2590" i="4"/>
  <c r="AD2590" i="4" s="1"/>
  <c r="AG2589" i="4"/>
  <c r="AC2589" i="4"/>
  <c r="AD2589" i="4" s="1"/>
  <c r="AG2588" i="4"/>
  <c r="AC2588" i="4"/>
  <c r="AD2588" i="4" s="1"/>
  <c r="AG2587" i="4"/>
  <c r="AC2587" i="4"/>
  <c r="AD2587" i="4" s="1"/>
  <c r="AG2586" i="4"/>
  <c r="AC2586" i="4"/>
  <c r="AD2586" i="4" s="1"/>
  <c r="AG2585" i="4"/>
  <c r="AC2585" i="4"/>
  <c r="AD2585" i="4" s="1"/>
  <c r="AG2584" i="4"/>
  <c r="AC2584" i="4"/>
  <c r="AD2584" i="4" s="1"/>
  <c r="AG2583" i="4"/>
  <c r="AC2583" i="4"/>
  <c r="AD2583" i="4" s="1"/>
  <c r="AG2582" i="4"/>
  <c r="AC2582" i="4"/>
  <c r="AD2582" i="4" s="1"/>
  <c r="AG2581" i="4"/>
  <c r="AC2581" i="4"/>
  <c r="AD2581" i="4" s="1"/>
  <c r="AG2580" i="4"/>
  <c r="AC2580" i="4"/>
  <c r="AD2580" i="4" s="1"/>
  <c r="AG2579" i="4"/>
  <c r="AC2579" i="4"/>
  <c r="AD2579" i="4" s="1"/>
  <c r="AG2578" i="4"/>
  <c r="AC2578" i="4"/>
  <c r="AD2578" i="4" s="1"/>
  <c r="AG2577" i="4"/>
  <c r="AC2577" i="4"/>
  <c r="AD2577" i="4" s="1"/>
  <c r="AG2576" i="4"/>
  <c r="AC2576" i="4"/>
  <c r="AD2576" i="4" s="1"/>
  <c r="AG2575" i="4"/>
  <c r="AC2575" i="4"/>
  <c r="AD2575" i="4" s="1"/>
  <c r="AG2574" i="4"/>
  <c r="AC2574" i="4"/>
  <c r="AD2574" i="4" s="1"/>
  <c r="AG2573" i="4"/>
  <c r="AC2573" i="4"/>
  <c r="AD2573" i="4" s="1"/>
  <c r="AG2572" i="4"/>
  <c r="AC2572" i="4"/>
  <c r="AD2572" i="4" s="1"/>
  <c r="AG2571" i="4"/>
  <c r="AC2571" i="4"/>
  <c r="AD2571" i="4" s="1"/>
  <c r="AG2570" i="4"/>
  <c r="AC2570" i="4"/>
  <c r="AD2570" i="4" s="1"/>
  <c r="AG2569" i="4"/>
  <c r="AC2569" i="4"/>
  <c r="AD2569" i="4" s="1"/>
  <c r="AG2568" i="4"/>
  <c r="AC2568" i="4"/>
  <c r="AD2568" i="4" s="1"/>
  <c r="AG2567" i="4"/>
  <c r="AC2567" i="4"/>
  <c r="AD2567" i="4" s="1"/>
  <c r="AG2566" i="4"/>
  <c r="AC2566" i="4"/>
  <c r="AD2566" i="4" s="1"/>
  <c r="AG2565" i="4"/>
  <c r="AC2565" i="4"/>
  <c r="AD2565" i="4" s="1"/>
  <c r="AG2564" i="4"/>
  <c r="AC2564" i="4"/>
  <c r="AD2564" i="4" s="1"/>
  <c r="AG2563" i="4"/>
  <c r="AC2563" i="4"/>
  <c r="AD2563" i="4" s="1"/>
  <c r="AG2562" i="4"/>
  <c r="AC2562" i="4"/>
  <c r="AD2562" i="4" s="1"/>
  <c r="AG2561" i="4"/>
  <c r="AC2561" i="4"/>
  <c r="AD2561" i="4" s="1"/>
  <c r="AG2560" i="4"/>
  <c r="AC2560" i="4"/>
  <c r="AD2560" i="4" s="1"/>
  <c r="AG2559" i="4"/>
  <c r="AC2559" i="4"/>
  <c r="AD2559" i="4" s="1"/>
  <c r="AG2558" i="4"/>
  <c r="AC2558" i="4"/>
  <c r="AD2558" i="4" s="1"/>
  <c r="AG2557" i="4"/>
  <c r="AC2557" i="4"/>
  <c r="AD2557" i="4" s="1"/>
  <c r="AG2556" i="4"/>
  <c r="AC2556" i="4"/>
  <c r="AD2556" i="4" s="1"/>
  <c r="AG2555" i="4"/>
  <c r="AC2555" i="4"/>
  <c r="AD2555" i="4" s="1"/>
  <c r="AG2554" i="4"/>
  <c r="AC2554" i="4"/>
  <c r="AD2554" i="4" s="1"/>
  <c r="AG2553" i="4"/>
  <c r="AC2553" i="4"/>
  <c r="AD2553" i="4" s="1"/>
  <c r="AG2552" i="4"/>
  <c r="AC2552" i="4"/>
  <c r="AD2552" i="4" s="1"/>
  <c r="AG2551" i="4"/>
  <c r="AC2551" i="4"/>
  <c r="AD2551" i="4" s="1"/>
  <c r="AG2550" i="4"/>
  <c r="AC2550" i="4"/>
  <c r="AD2550" i="4" s="1"/>
  <c r="AG2549" i="4"/>
  <c r="AC2549" i="4"/>
  <c r="AD2549" i="4" s="1"/>
  <c r="AG2548" i="4"/>
  <c r="AC2548" i="4"/>
  <c r="AD2548" i="4" s="1"/>
  <c r="AG2547" i="4"/>
  <c r="AC2547" i="4"/>
  <c r="AD2547" i="4" s="1"/>
  <c r="AG2546" i="4"/>
  <c r="AC2546" i="4"/>
  <c r="AD2546" i="4" s="1"/>
  <c r="AG2545" i="4"/>
  <c r="AC2545" i="4"/>
  <c r="AD2545" i="4" s="1"/>
  <c r="AG2544" i="4"/>
  <c r="AC2544" i="4"/>
  <c r="AD2544" i="4" s="1"/>
  <c r="AG2543" i="4"/>
  <c r="AC2543" i="4"/>
  <c r="AD2543" i="4" s="1"/>
  <c r="AG2542" i="4"/>
  <c r="AC2542" i="4"/>
  <c r="AD2542" i="4" s="1"/>
  <c r="AG2541" i="4"/>
  <c r="AC2541" i="4"/>
  <c r="AD2541" i="4" s="1"/>
  <c r="AG2540" i="4"/>
  <c r="AC2540" i="4"/>
  <c r="AD2540" i="4" s="1"/>
  <c r="AG2539" i="4"/>
  <c r="AC2539" i="4"/>
  <c r="AD2539" i="4" s="1"/>
  <c r="AG2538" i="4"/>
  <c r="AC2538" i="4"/>
  <c r="AD2538" i="4" s="1"/>
  <c r="AG2537" i="4"/>
  <c r="AC2537" i="4"/>
  <c r="AD2537" i="4" s="1"/>
  <c r="AG2536" i="4"/>
  <c r="AC2536" i="4"/>
  <c r="AD2536" i="4" s="1"/>
  <c r="AG2535" i="4"/>
  <c r="AC2535" i="4"/>
  <c r="AD2535" i="4" s="1"/>
  <c r="AG2534" i="4"/>
  <c r="AC2534" i="4"/>
  <c r="AD2534" i="4" s="1"/>
  <c r="AG2533" i="4"/>
  <c r="AC2533" i="4"/>
  <c r="AD2533" i="4" s="1"/>
  <c r="AG2532" i="4"/>
  <c r="AC2532" i="4"/>
  <c r="AD2532" i="4" s="1"/>
  <c r="AG2531" i="4"/>
  <c r="AC2531" i="4"/>
  <c r="AD2531" i="4" s="1"/>
  <c r="AG2530" i="4"/>
  <c r="AC2530" i="4"/>
  <c r="AD2530" i="4" s="1"/>
  <c r="AG2529" i="4"/>
  <c r="AC2529" i="4"/>
  <c r="AD2529" i="4" s="1"/>
  <c r="AG2528" i="4"/>
  <c r="AC2528" i="4"/>
  <c r="AD2528" i="4" s="1"/>
  <c r="AG2527" i="4"/>
  <c r="AC2527" i="4"/>
  <c r="AD2527" i="4" s="1"/>
  <c r="AG2526" i="4"/>
  <c r="AC2526" i="4"/>
  <c r="AD2526" i="4" s="1"/>
  <c r="AG2525" i="4"/>
  <c r="AC2525" i="4"/>
  <c r="AD2525" i="4" s="1"/>
  <c r="AG2524" i="4"/>
  <c r="AC2524" i="4"/>
  <c r="AD2524" i="4" s="1"/>
  <c r="AG2523" i="4"/>
  <c r="AC2523" i="4"/>
  <c r="AD2523" i="4" s="1"/>
  <c r="AG2522" i="4"/>
  <c r="AC2522" i="4"/>
  <c r="AD2522" i="4" s="1"/>
  <c r="AG2521" i="4"/>
  <c r="AC2521" i="4"/>
  <c r="AD2521" i="4" s="1"/>
  <c r="AG2520" i="4"/>
  <c r="AC2520" i="4"/>
  <c r="AD2520" i="4" s="1"/>
  <c r="AG2519" i="4"/>
  <c r="AC2519" i="4"/>
  <c r="AD2519" i="4" s="1"/>
  <c r="AG2518" i="4"/>
  <c r="AC2518" i="4"/>
  <c r="AD2518" i="4" s="1"/>
  <c r="AG2517" i="4"/>
  <c r="AC2517" i="4"/>
  <c r="AD2517" i="4" s="1"/>
  <c r="AG2516" i="4"/>
  <c r="AC2516" i="4"/>
  <c r="AD2516" i="4" s="1"/>
  <c r="AG2515" i="4"/>
  <c r="AC2515" i="4"/>
  <c r="AD2515" i="4" s="1"/>
  <c r="AG2514" i="4"/>
  <c r="AC2514" i="4"/>
  <c r="AD2514" i="4" s="1"/>
  <c r="AG2513" i="4"/>
  <c r="AC2513" i="4"/>
  <c r="AD2513" i="4" s="1"/>
  <c r="AG2512" i="4"/>
  <c r="AC2512" i="4"/>
  <c r="AD2512" i="4" s="1"/>
  <c r="AG2511" i="4"/>
  <c r="AC2511" i="4"/>
  <c r="AD2511" i="4" s="1"/>
  <c r="AG2510" i="4"/>
  <c r="AC2510" i="4"/>
  <c r="AD2510" i="4" s="1"/>
  <c r="AG2509" i="4"/>
  <c r="AC2509" i="4"/>
  <c r="AD2509" i="4" s="1"/>
  <c r="AG2508" i="4"/>
  <c r="AC2508" i="4"/>
  <c r="AD2508" i="4" s="1"/>
  <c r="AG2507" i="4"/>
  <c r="AC2507" i="4"/>
  <c r="AD2507" i="4" s="1"/>
  <c r="AG2506" i="4"/>
  <c r="AC2506" i="4"/>
  <c r="AD2506" i="4" s="1"/>
  <c r="AG2505" i="4"/>
  <c r="AC2505" i="4"/>
  <c r="AD2505" i="4" s="1"/>
  <c r="AG2504" i="4"/>
  <c r="AC2504" i="4"/>
  <c r="AD2504" i="4" s="1"/>
  <c r="AG2503" i="4"/>
  <c r="AC2503" i="4"/>
  <c r="AD2503" i="4" s="1"/>
  <c r="AG2502" i="4"/>
  <c r="AC2502" i="4"/>
  <c r="AD2502" i="4" s="1"/>
  <c r="AG2501" i="4"/>
  <c r="AC2501" i="4"/>
  <c r="AD2501" i="4" s="1"/>
  <c r="AG2500" i="4"/>
  <c r="AC2500" i="4"/>
  <c r="AD2500" i="4" s="1"/>
  <c r="AG2499" i="4"/>
  <c r="AC2499" i="4"/>
  <c r="AD2499" i="4" s="1"/>
  <c r="AG2498" i="4"/>
  <c r="AC2498" i="4"/>
  <c r="AD2498" i="4" s="1"/>
  <c r="AG2497" i="4"/>
  <c r="AC2497" i="4"/>
  <c r="AD2497" i="4" s="1"/>
  <c r="AG2496" i="4"/>
  <c r="AC2496" i="4"/>
  <c r="AD2496" i="4" s="1"/>
  <c r="AG2495" i="4"/>
  <c r="AC2495" i="4"/>
  <c r="AD2495" i="4" s="1"/>
  <c r="AG2494" i="4"/>
  <c r="AC2494" i="4"/>
  <c r="AD2494" i="4" s="1"/>
  <c r="AG2493" i="4"/>
  <c r="AC2493" i="4"/>
  <c r="AD2493" i="4" s="1"/>
  <c r="AG2492" i="4"/>
  <c r="AC2492" i="4"/>
  <c r="AD2492" i="4" s="1"/>
  <c r="AG2491" i="4"/>
  <c r="AC2491" i="4"/>
  <c r="AD2491" i="4" s="1"/>
  <c r="AG2490" i="4"/>
  <c r="AC2490" i="4"/>
  <c r="AD2490" i="4" s="1"/>
  <c r="AG2489" i="4"/>
  <c r="AC2489" i="4"/>
  <c r="AD2489" i="4" s="1"/>
  <c r="AG2488" i="4"/>
  <c r="AC2488" i="4"/>
  <c r="AD2488" i="4" s="1"/>
  <c r="AG2487" i="4"/>
  <c r="AC2487" i="4"/>
  <c r="AD2487" i="4" s="1"/>
  <c r="AG2486" i="4"/>
  <c r="AC2486" i="4"/>
  <c r="AD2486" i="4" s="1"/>
  <c r="AG2485" i="4"/>
  <c r="AC2485" i="4"/>
  <c r="AD2485" i="4" s="1"/>
  <c r="AG2484" i="4"/>
  <c r="AC2484" i="4"/>
  <c r="AD2484" i="4" s="1"/>
  <c r="AG2483" i="4"/>
  <c r="AC2483" i="4"/>
  <c r="AD2483" i="4" s="1"/>
  <c r="AG2482" i="4"/>
  <c r="AC2482" i="4"/>
  <c r="AD2482" i="4" s="1"/>
  <c r="AG2481" i="4"/>
  <c r="AC2481" i="4"/>
  <c r="AD2481" i="4" s="1"/>
  <c r="AG2480" i="4"/>
  <c r="AC2480" i="4"/>
  <c r="AD2480" i="4" s="1"/>
  <c r="AG2479" i="4"/>
  <c r="AC2479" i="4"/>
  <c r="AD2479" i="4" s="1"/>
  <c r="AG2478" i="4"/>
  <c r="AC2478" i="4"/>
  <c r="AD2478" i="4" s="1"/>
  <c r="AG2477" i="4"/>
  <c r="AC2477" i="4"/>
  <c r="AD2477" i="4" s="1"/>
  <c r="AG2476" i="4"/>
  <c r="AC2476" i="4"/>
  <c r="AD2476" i="4" s="1"/>
  <c r="AG2475" i="4"/>
  <c r="AC2475" i="4"/>
  <c r="AD2475" i="4" s="1"/>
  <c r="AG2474" i="4"/>
  <c r="AC2474" i="4"/>
  <c r="AD2474" i="4" s="1"/>
  <c r="AG2473" i="4"/>
  <c r="AC2473" i="4"/>
  <c r="AD2473" i="4" s="1"/>
  <c r="AG2472" i="4"/>
  <c r="AC2472" i="4"/>
  <c r="AD2472" i="4" s="1"/>
  <c r="AG2471" i="4"/>
  <c r="AC2471" i="4"/>
  <c r="AD2471" i="4" s="1"/>
  <c r="AG2470" i="4"/>
  <c r="AC2470" i="4"/>
  <c r="AD2470" i="4" s="1"/>
  <c r="AG2469" i="4"/>
  <c r="AC2469" i="4"/>
  <c r="AD2469" i="4" s="1"/>
  <c r="AG2468" i="4"/>
  <c r="AC2468" i="4"/>
  <c r="AD2468" i="4" s="1"/>
  <c r="AG2467" i="4"/>
  <c r="AC2467" i="4"/>
  <c r="AD2467" i="4" s="1"/>
  <c r="AG2466" i="4"/>
  <c r="AC2466" i="4"/>
  <c r="AD2466" i="4" s="1"/>
  <c r="AG2465" i="4"/>
  <c r="AC2465" i="4"/>
  <c r="AD2465" i="4" s="1"/>
  <c r="AG2464" i="4"/>
  <c r="AC2464" i="4"/>
  <c r="AD2464" i="4" s="1"/>
  <c r="AG2463" i="4"/>
  <c r="AC2463" i="4"/>
  <c r="AD2463" i="4" s="1"/>
  <c r="AG2462" i="4"/>
  <c r="AC2462" i="4"/>
  <c r="AD2462" i="4" s="1"/>
  <c r="AG2461" i="4"/>
  <c r="AC2461" i="4"/>
  <c r="AD2461" i="4" s="1"/>
  <c r="AG2460" i="4"/>
  <c r="AC2460" i="4"/>
  <c r="AD2460" i="4" s="1"/>
  <c r="AG2459" i="4"/>
  <c r="AC2459" i="4"/>
  <c r="AD2459" i="4" s="1"/>
  <c r="AG2458" i="4"/>
  <c r="AC2458" i="4"/>
  <c r="AD2458" i="4" s="1"/>
  <c r="AG2457" i="4"/>
  <c r="AC2457" i="4"/>
  <c r="AD2457" i="4" s="1"/>
  <c r="AG2456" i="4"/>
  <c r="AC2456" i="4"/>
  <c r="AD2456" i="4" s="1"/>
  <c r="AG2455" i="4"/>
  <c r="AC2455" i="4"/>
  <c r="AD2455" i="4" s="1"/>
  <c r="AG2454" i="4"/>
  <c r="AC2454" i="4"/>
  <c r="AD2454" i="4" s="1"/>
  <c r="AG2453" i="4"/>
  <c r="AC2453" i="4"/>
  <c r="AD2453" i="4" s="1"/>
  <c r="AG2452" i="4"/>
  <c r="AC2452" i="4"/>
  <c r="AD2452" i="4" s="1"/>
  <c r="AG2451" i="4"/>
  <c r="AC2451" i="4"/>
  <c r="AD2451" i="4" s="1"/>
  <c r="AG2450" i="4"/>
  <c r="AC2450" i="4"/>
  <c r="AD2450" i="4" s="1"/>
  <c r="AG2449" i="4"/>
  <c r="AC2449" i="4"/>
  <c r="AD2449" i="4" s="1"/>
  <c r="AG2448" i="4"/>
  <c r="AC2448" i="4"/>
  <c r="AD2448" i="4" s="1"/>
  <c r="AG2447" i="4"/>
  <c r="AC2447" i="4"/>
  <c r="AD2447" i="4" s="1"/>
  <c r="AG2446" i="4"/>
  <c r="AC2446" i="4"/>
  <c r="AD2446" i="4" s="1"/>
  <c r="AG2445" i="4"/>
  <c r="AC2445" i="4"/>
  <c r="AD2445" i="4" s="1"/>
  <c r="AG2444" i="4"/>
  <c r="AC2444" i="4"/>
  <c r="AD2444" i="4" s="1"/>
  <c r="AG2443" i="4"/>
  <c r="AC2443" i="4"/>
  <c r="AD2443" i="4" s="1"/>
  <c r="AG2442" i="4"/>
  <c r="AC2442" i="4"/>
  <c r="AD2442" i="4" s="1"/>
  <c r="AG2441" i="4"/>
  <c r="AC2441" i="4"/>
  <c r="AD2441" i="4" s="1"/>
  <c r="AG2440" i="4"/>
  <c r="AC2440" i="4"/>
  <c r="AD2440" i="4" s="1"/>
  <c r="AG2439" i="4"/>
  <c r="AC2439" i="4"/>
  <c r="AD2439" i="4" s="1"/>
  <c r="AG2438" i="4"/>
  <c r="AC2438" i="4"/>
  <c r="AD2438" i="4" s="1"/>
  <c r="AG2437" i="4"/>
  <c r="AC2437" i="4"/>
  <c r="AD2437" i="4" s="1"/>
  <c r="AG2436" i="4"/>
  <c r="AC2436" i="4"/>
  <c r="AD2436" i="4" s="1"/>
  <c r="AG2435" i="4"/>
  <c r="AC2435" i="4"/>
  <c r="AD2435" i="4" s="1"/>
  <c r="AG2434" i="4"/>
  <c r="AC2434" i="4"/>
  <c r="AD2434" i="4" s="1"/>
  <c r="AG2433" i="4"/>
  <c r="AC2433" i="4"/>
  <c r="AD2433" i="4" s="1"/>
  <c r="AG2432" i="4"/>
  <c r="AC2432" i="4"/>
  <c r="AD2432" i="4" s="1"/>
  <c r="AG2431" i="4"/>
  <c r="AC2431" i="4"/>
  <c r="AD2431" i="4" s="1"/>
  <c r="AG2430" i="4"/>
  <c r="AC2430" i="4"/>
  <c r="AD2430" i="4" s="1"/>
  <c r="AG2429" i="4"/>
  <c r="AC2429" i="4"/>
  <c r="AD2429" i="4" s="1"/>
  <c r="AG2428" i="4"/>
  <c r="AC2428" i="4"/>
  <c r="AD2428" i="4" s="1"/>
  <c r="AG2427" i="4"/>
  <c r="AC2427" i="4"/>
  <c r="AD2427" i="4" s="1"/>
  <c r="AG2426" i="4"/>
  <c r="AC2426" i="4"/>
  <c r="AD2426" i="4" s="1"/>
  <c r="AG2425" i="4"/>
  <c r="AC2425" i="4"/>
  <c r="AD2425" i="4" s="1"/>
  <c r="AG2424" i="4"/>
  <c r="AC2424" i="4"/>
  <c r="AD2424" i="4" s="1"/>
  <c r="AG2423" i="4"/>
  <c r="AC2423" i="4"/>
  <c r="AD2423" i="4" s="1"/>
  <c r="AG2422" i="4"/>
  <c r="AC2422" i="4"/>
  <c r="AD2422" i="4" s="1"/>
  <c r="AG2421" i="4"/>
  <c r="AC2421" i="4"/>
  <c r="AD2421" i="4" s="1"/>
  <c r="AG2420" i="4"/>
  <c r="AC2420" i="4"/>
  <c r="AD2420" i="4" s="1"/>
  <c r="AG2419" i="4"/>
  <c r="AC2419" i="4"/>
  <c r="AD2419" i="4" s="1"/>
  <c r="AG2418" i="4"/>
  <c r="AC2418" i="4"/>
  <c r="AD2418" i="4" s="1"/>
  <c r="AG2417" i="4"/>
  <c r="AC2417" i="4"/>
  <c r="AD2417" i="4" s="1"/>
  <c r="AG2416" i="4"/>
  <c r="AC2416" i="4"/>
  <c r="AD2416" i="4" s="1"/>
  <c r="AG2415" i="4"/>
  <c r="AC2415" i="4"/>
  <c r="AD2415" i="4" s="1"/>
  <c r="AG2414" i="4"/>
  <c r="AC2414" i="4"/>
  <c r="AD2414" i="4" s="1"/>
  <c r="AG2413" i="4"/>
  <c r="AC2413" i="4"/>
  <c r="AD2413" i="4" s="1"/>
  <c r="AG2412" i="4"/>
  <c r="AC2412" i="4"/>
  <c r="AD2412" i="4" s="1"/>
  <c r="AG2411" i="4"/>
  <c r="AC2411" i="4"/>
  <c r="AD2411" i="4" s="1"/>
  <c r="AG2410" i="4"/>
  <c r="AC2410" i="4"/>
  <c r="AD2410" i="4" s="1"/>
  <c r="AG2409" i="4"/>
  <c r="AC2409" i="4"/>
  <c r="AD2409" i="4" s="1"/>
  <c r="AG2408" i="4"/>
  <c r="AC2408" i="4"/>
  <c r="AD2408" i="4" s="1"/>
  <c r="AG2407" i="4"/>
  <c r="AC2407" i="4"/>
  <c r="AD2407" i="4" s="1"/>
  <c r="AG2406" i="4"/>
  <c r="AC2406" i="4"/>
  <c r="AD2406" i="4" s="1"/>
  <c r="AG2405" i="4"/>
  <c r="AC2405" i="4"/>
  <c r="AD2405" i="4" s="1"/>
  <c r="AG2404" i="4"/>
  <c r="AC2404" i="4"/>
  <c r="AD2404" i="4" s="1"/>
  <c r="AG2403" i="4"/>
  <c r="AC2403" i="4"/>
  <c r="AD2403" i="4" s="1"/>
  <c r="AG2402" i="4"/>
  <c r="AC2402" i="4"/>
  <c r="AD2402" i="4" s="1"/>
  <c r="AG2401" i="4"/>
  <c r="AC2401" i="4"/>
  <c r="AD2401" i="4" s="1"/>
  <c r="AG2400" i="4"/>
  <c r="AC2400" i="4"/>
  <c r="AD2400" i="4" s="1"/>
  <c r="AG2399" i="4"/>
  <c r="AC2399" i="4"/>
  <c r="AD2399" i="4" s="1"/>
  <c r="AG2398" i="4"/>
  <c r="AC2398" i="4"/>
  <c r="AD2398" i="4" s="1"/>
  <c r="AG2397" i="4"/>
  <c r="AC2397" i="4"/>
  <c r="AD2397" i="4" s="1"/>
  <c r="AG2396" i="4"/>
  <c r="AC2396" i="4"/>
  <c r="AD2396" i="4" s="1"/>
  <c r="AG2395" i="4"/>
  <c r="AC2395" i="4"/>
  <c r="AD2395" i="4" s="1"/>
  <c r="AG2394" i="4"/>
  <c r="AC2394" i="4"/>
  <c r="AD2394" i="4" s="1"/>
  <c r="AG2393" i="4"/>
  <c r="AC2393" i="4"/>
  <c r="AD2393" i="4" s="1"/>
  <c r="AG2392" i="4"/>
  <c r="AC2392" i="4"/>
  <c r="AD2392" i="4" s="1"/>
  <c r="AG2391" i="4"/>
  <c r="AC2391" i="4"/>
  <c r="AD2391" i="4" s="1"/>
  <c r="AG2390" i="4"/>
  <c r="AC2390" i="4"/>
  <c r="AD2390" i="4" s="1"/>
  <c r="AG2389" i="4"/>
  <c r="AC2389" i="4"/>
  <c r="AD2389" i="4" s="1"/>
  <c r="AG2388" i="4"/>
  <c r="AC2388" i="4"/>
  <c r="AD2388" i="4" s="1"/>
  <c r="AG2387" i="4"/>
  <c r="AC2387" i="4"/>
  <c r="AD2387" i="4" s="1"/>
  <c r="AG2386" i="4"/>
  <c r="AC2386" i="4"/>
  <c r="AD2386" i="4" s="1"/>
  <c r="AG2385" i="4"/>
  <c r="AC2385" i="4"/>
  <c r="AD2385" i="4" s="1"/>
  <c r="AG2384" i="4"/>
  <c r="AC2384" i="4"/>
  <c r="AD2384" i="4" s="1"/>
  <c r="AG2383" i="4"/>
  <c r="AC2383" i="4"/>
  <c r="AD2383" i="4" s="1"/>
  <c r="AG2382" i="4"/>
  <c r="AC2382" i="4"/>
  <c r="AD2382" i="4" s="1"/>
  <c r="AG2381" i="4"/>
  <c r="AC2381" i="4"/>
  <c r="AD2381" i="4" s="1"/>
  <c r="AG2380" i="4"/>
  <c r="AC2380" i="4"/>
  <c r="AD2380" i="4" s="1"/>
  <c r="AG2379" i="4"/>
  <c r="AC2379" i="4"/>
  <c r="AD2379" i="4" s="1"/>
  <c r="AG2378" i="4"/>
  <c r="AC2378" i="4"/>
  <c r="AD2378" i="4" s="1"/>
  <c r="AG2377" i="4"/>
  <c r="AC2377" i="4"/>
  <c r="AD2377" i="4" s="1"/>
  <c r="AG2376" i="4"/>
  <c r="AC2376" i="4"/>
  <c r="AD2376" i="4" s="1"/>
  <c r="AG2375" i="4"/>
  <c r="AC2375" i="4"/>
  <c r="AD2375" i="4" s="1"/>
  <c r="AG2374" i="4"/>
  <c r="AC2374" i="4"/>
  <c r="AD2374" i="4" s="1"/>
  <c r="AG2373" i="4"/>
  <c r="AC2373" i="4"/>
  <c r="AD2373" i="4" s="1"/>
  <c r="AG2372" i="4"/>
  <c r="AC2372" i="4"/>
  <c r="AD2372" i="4" s="1"/>
  <c r="AG2371" i="4"/>
  <c r="AC2371" i="4"/>
  <c r="AD2371" i="4" s="1"/>
  <c r="AG2370" i="4"/>
  <c r="AC2370" i="4"/>
  <c r="AD2370" i="4" s="1"/>
  <c r="AG2369" i="4"/>
  <c r="AC2369" i="4"/>
  <c r="AD2369" i="4" s="1"/>
  <c r="AG2368" i="4"/>
  <c r="AC2368" i="4"/>
  <c r="AD2368" i="4" s="1"/>
  <c r="AG2367" i="4"/>
  <c r="AC2367" i="4"/>
  <c r="AD2367" i="4" s="1"/>
  <c r="AG2366" i="4"/>
  <c r="AC2366" i="4"/>
  <c r="AD2366" i="4" s="1"/>
  <c r="AG2365" i="4"/>
  <c r="AC2365" i="4"/>
  <c r="AD2365" i="4" s="1"/>
  <c r="AG2364" i="4"/>
  <c r="AC2364" i="4"/>
  <c r="AD2364" i="4" s="1"/>
  <c r="AG2363" i="4"/>
  <c r="AC2363" i="4"/>
  <c r="AD2363" i="4" s="1"/>
  <c r="AG2362" i="4"/>
  <c r="AC2362" i="4"/>
  <c r="AD2362" i="4" s="1"/>
  <c r="AG2361" i="4"/>
  <c r="AC2361" i="4"/>
  <c r="AD2361" i="4" s="1"/>
  <c r="AG2360" i="4"/>
  <c r="AC2360" i="4"/>
  <c r="AD2360" i="4" s="1"/>
  <c r="AG2359" i="4"/>
  <c r="AC2359" i="4"/>
  <c r="AD2359" i="4" s="1"/>
  <c r="AG2358" i="4"/>
  <c r="AC2358" i="4"/>
  <c r="AD2358" i="4" s="1"/>
  <c r="AG2357" i="4"/>
  <c r="AC2357" i="4"/>
  <c r="AD2357" i="4" s="1"/>
  <c r="AG2356" i="4"/>
  <c r="AC2356" i="4"/>
  <c r="AD2356" i="4" s="1"/>
  <c r="AG2355" i="4"/>
  <c r="AC2355" i="4"/>
  <c r="AD2355" i="4" s="1"/>
  <c r="AG2354" i="4"/>
  <c r="AC2354" i="4"/>
  <c r="AD2354" i="4" s="1"/>
  <c r="AG2353" i="4"/>
  <c r="AC2353" i="4"/>
  <c r="AD2353" i="4" s="1"/>
  <c r="AG2352" i="4"/>
  <c r="AC2352" i="4"/>
  <c r="AD2352" i="4" s="1"/>
  <c r="AG2351" i="4"/>
  <c r="AC2351" i="4"/>
  <c r="AD2351" i="4" s="1"/>
  <c r="AG2350" i="4"/>
  <c r="AC2350" i="4"/>
  <c r="AD2350" i="4" s="1"/>
  <c r="AG2349" i="4"/>
  <c r="AC2349" i="4"/>
  <c r="AD2349" i="4" s="1"/>
  <c r="AG2348" i="4"/>
  <c r="AC2348" i="4"/>
  <c r="AD2348" i="4" s="1"/>
  <c r="AG2347" i="4"/>
  <c r="AC2347" i="4"/>
  <c r="AD2347" i="4" s="1"/>
  <c r="AG2346" i="4"/>
  <c r="AC2346" i="4"/>
  <c r="AD2346" i="4" s="1"/>
  <c r="AG2345" i="4"/>
  <c r="AC2345" i="4"/>
  <c r="AD2345" i="4" s="1"/>
  <c r="AG2344" i="4"/>
  <c r="AC2344" i="4"/>
  <c r="AD2344" i="4" s="1"/>
  <c r="AG2343" i="4"/>
  <c r="AC2343" i="4"/>
  <c r="AD2343" i="4" s="1"/>
  <c r="AG2342" i="4"/>
  <c r="AC2342" i="4"/>
  <c r="AD2342" i="4" s="1"/>
  <c r="AG2341" i="4"/>
  <c r="AC2341" i="4"/>
  <c r="AD2341" i="4" s="1"/>
  <c r="AG2340" i="4"/>
  <c r="AC2340" i="4"/>
  <c r="AD2340" i="4" s="1"/>
  <c r="AG2339" i="4"/>
  <c r="AC2339" i="4"/>
  <c r="AD2339" i="4" s="1"/>
  <c r="AG2338" i="4"/>
  <c r="AC2338" i="4"/>
  <c r="AD2338" i="4" s="1"/>
  <c r="AG2337" i="4"/>
  <c r="AC2337" i="4"/>
  <c r="AD2337" i="4" s="1"/>
  <c r="AG2336" i="4"/>
  <c r="AC2336" i="4"/>
  <c r="AD2336" i="4" s="1"/>
  <c r="AG2335" i="4"/>
  <c r="AC2335" i="4"/>
  <c r="AD2335" i="4" s="1"/>
  <c r="AG2334" i="4"/>
  <c r="AC2334" i="4"/>
  <c r="AD2334" i="4" s="1"/>
  <c r="AG2333" i="4"/>
  <c r="AC2333" i="4"/>
  <c r="AD2333" i="4" s="1"/>
  <c r="AG2332" i="4"/>
  <c r="AC2332" i="4"/>
  <c r="AD2332" i="4" s="1"/>
  <c r="AG2331" i="4"/>
  <c r="AC2331" i="4"/>
  <c r="AD2331" i="4" s="1"/>
  <c r="AG2330" i="4"/>
  <c r="AC2330" i="4"/>
  <c r="AD2330" i="4" s="1"/>
  <c r="AG2329" i="4"/>
  <c r="AC2329" i="4"/>
  <c r="AD2329" i="4" s="1"/>
  <c r="AG2328" i="4"/>
  <c r="AC2328" i="4"/>
  <c r="AD2328" i="4" s="1"/>
  <c r="AG2327" i="4"/>
  <c r="AC2327" i="4"/>
  <c r="AD2327" i="4" s="1"/>
  <c r="AG2326" i="4"/>
  <c r="AC2326" i="4"/>
  <c r="AD2326" i="4" s="1"/>
  <c r="AG2325" i="4"/>
  <c r="AC2325" i="4"/>
  <c r="AD2325" i="4" s="1"/>
  <c r="AG2324" i="4"/>
  <c r="AC2324" i="4"/>
  <c r="AD2324" i="4" s="1"/>
  <c r="AG2323" i="4"/>
  <c r="AC2323" i="4"/>
  <c r="AD2323" i="4" s="1"/>
  <c r="AG2322" i="4"/>
  <c r="AC2322" i="4"/>
  <c r="AD2322" i="4" s="1"/>
  <c r="AG2321" i="4"/>
  <c r="AC2321" i="4"/>
  <c r="AD2321" i="4" s="1"/>
  <c r="AG2320" i="4"/>
  <c r="AC2320" i="4"/>
  <c r="AD2320" i="4" s="1"/>
  <c r="AG2319" i="4"/>
  <c r="AC2319" i="4"/>
  <c r="AD2319" i="4" s="1"/>
  <c r="AG2318" i="4"/>
  <c r="AC2318" i="4"/>
  <c r="AD2318" i="4" s="1"/>
  <c r="AG2317" i="4"/>
  <c r="AC2317" i="4"/>
  <c r="AD2317" i="4" s="1"/>
  <c r="AG2316" i="4"/>
  <c r="AC2316" i="4"/>
  <c r="AD2316" i="4" s="1"/>
  <c r="AG2314" i="4"/>
  <c r="AC2314" i="4"/>
  <c r="AD2314" i="4" s="1"/>
  <c r="AG2313" i="4"/>
  <c r="AC2313" i="4"/>
  <c r="AD2313" i="4" s="1"/>
  <c r="AG2312" i="4"/>
  <c r="AC2312" i="4"/>
  <c r="AD2312" i="4" s="1"/>
  <c r="AG2311" i="4"/>
  <c r="AC2311" i="4"/>
  <c r="AD2311" i="4" s="1"/>
  <c r="AG2310" i="4"/>
  <c r="AC2310" i="4"/>
  <c r="AD2310" i="4" s="1"/>
  <c r="AG2309" i="4"/>
  <c r="AC2309" i="4"/>
  <c r="AD2309" i="4" s="1"/>
  <c r="AG2308" i="4"/>
  <c r="AC2308" i="4"/>
  <c r="AD2308" i="4" s="1"/>
  <c r="AG2307" i="4"/>
  <c r="AC2307" i="4"/>
  <c r="AD2307" i="4" s="1"/>
  <c r="AG2306" i="4"/>
  <c r="AC2306" i="4"/>
  <c r="AD2306" i="4" s="1"/>
  <c r="AG2305" i="4"/>
  <c r="AC2305" i="4"/>
  <c r="AD2305" i="4" s="1"/>
  <c r="AG2304" i="4"/>
  <c r="AC2304" i="4"/>
  <c r="AD2304" i="4" s="1"/>
  <c r="AG2303" i="4"/>
  <c r="AC2303" i="4"/>
  <c r="AD2303" i="4" s="1"/>
  <c r="AG2302" i="4"/>
  <c r="AC2302" i="4"/>
  <c r="AD2302" i="4" s="1"/>
  <c r="AG2301" i="4"/>
  <c r="AC2301" i="4"/>
  <c r="AD2301" i="4" s="1"/>
  <c r="AG2300" i="4"/>
  <c r="AC2300" i="4"/>
  <c r="AD2300" i="4" s="1"/>
  <c r="AG2299" i="4"/>
  <c r="AC2299" i="4"/>
  <c r="AD2299" i="4" s="1"/>
  <c r="AG2298" i="4"/>
  <c r="AC2298" i="4"/>
  <c r="AD2298" i="4" s="1"/>
  <c r="AG2297" i="4"/>
  <c r="AC2297" i="4"/>
  <c r="AD2297" i="4" s="1"/>
  <c r="AG2296" i="4"/>
  <c r="AC2296" i="4"/>
  <c r="AD2296" i="4" s="1"/>
  <c r="AG2295" i="4"/>
  <c r="AC2295" i="4"/>
  <c r="AD2295" i="4" s="1"/>
  <c r="AG2294" i="4"/>
  <c r="AC2294" i="4"/>
  <c r="AD2294" i="4" s="1"/>
  <c r="AG2293" i="4"/>
  <c r="AC2293" i="4"/>
  <c r="AD2293" i="4" s="1"/>
  <c r="AG2292" i="4"/>
  <c r="AC2292" i="4"/>
  <c r="AD2292" i="4" s="1"/>
  <c r="AG2291" i="4"/>
  <c r="AC2291" i="4"/>
  <c r="AD2291" i="4" s="1"/>
  <c r="AG2290" i="4"/>
  <c r="AC2290" i="4"/>
  <c r="AD2290" i="4" s="1"/>
  <c r="AG2289" i="4"/>
  <c r="AC2289" i="4"/>
  <c r="AD2289" i="4" s="1"/>
  <c r="AG2288" i="4"/>
  <c r="AC2288" i="4"/>
  <c r="AD2288" i="4" s="1"/>
  <c r="AG2287" i="4"/>
  <c r="AC2287" i="4"/>
  <c r="AD2287" i="4" s="1"/>
  <c r="AG2286" i="4"/>
  <c r="AC2286" i="4"/>
  <c r="AD2286" i="4" s="1"/>
  <c r="AG2285" i="4"/>
  <c r="AC2285" i="4"/>
  <c r="AD2285" i="4" s="1"/>
  <c r="AG2284" i="4"/>
  <c r="AC2284" i="4"/>
  <c r="AD2284" i="4" s="1"/>
  <c r="AG2283" i="4"/>
  <c r="AC2283" i="4"/>
  <c r="AD2283" i="4" s="1"/>
  <c r="AG2282" i="4"/>
  <c r="AC2282" i="4"/>
  <c r="AD2282" i="4" s="1"/>
  <c r="AG2281" i="4"/>
  <c r="AC2281" i="4"/>
  <c r="AD2281" i="4" s="1"/>
  <c r="AG2280" i="4"/>
  <c r="AC2280" i="4"/>
  <c r="AD2280" i="4" s="1"/>
  <c r="AG2279" i="4"/>
  <c r="AC2279" i="4"/>
  <c r="AD2279" i="4" s="1"/>
  <c r="AG2278" i="4"/>
  <c r="AC2278" i="4"/>
  <c r="AD2278" i="4" s="1"/>
  <c r="AG2277" i="4"/>
  <c r="AC2277" i="4"/>
  <c r="AD2277" i="4" s="1"/>
  <c r="AG2276" i="4"/>
  <c r="AC2276" i="4"/>
  <c r="AD2276" i="4" s="1"/>
  <c r="AG2275" i="4"/>
  <c r="AC2275" i="4"/>
  <c r="AD2275" i="4" s="1"/>
  <c r="AG2274" i="4"/>
  <c r="AC2274" i="4"/>
  <c r="AD2274" i="4" s="1"/>
  <c r="AG2273" i="4"/>
  <c r="AC2273" i="4"/>
  <c r="AD2273" i="4" s="1"/>
  <c r="AG2272" i="4"/>
  <c r="AC2272" i="4"/>
  <c r="AD2272" i="4" s="1"/>
  <c r="AG2271" i="4"/>
  <c r="AC2271" i="4"/>
  <c r="AD2271" i="4" s="1"/>
  <c r="AG2270" i="4"/>
  <c r="AC2270" i="4"/>
  <c r="AD2270" i="4" s="1"/>
  <c r="AG2269" i="4"/>
  <c r="AC2269" i="4"/>
  <c r="AD2269" i="4" s="1"/>
  <c r="AG2268" i="4"/>
  <c r="AC2268" i="4"/>
  <c r="AD2268" i="4" s="1"/>
  <c r="AG2267" i="4"/>
  <c r="AC2267" i="4"/>
  <c r="AD2267" i="4" s="1"/>
  <c r="AG2266" i="4"/>
  <c r="AC2266" i="4"/>
  <c r="AD2266" i="4" s="1"/>
  <c r="AG2265" i="4"/>
  <c r="AC2265" i="4"/>
  <c r="AD2265" i="4" s="1"/>
  <c r="AG2264" i="4"/>
  <c r="AC2264" i="4"/>
  <c r="AD2264" i="4" s="1"/>
  <c r="AG2263" i="4"/>
  <c r="AC2263" i="4"/>
  <c r="AD2263" i="4" s="1"/>
  <c r="AG2262" i="4"/>
  <c r="AC2262" i="4"/>
  <c r="AD2262" i="4" s="1"/>
  <c r="AG2261" i="4"/>
  <c r="AC2261" i="4"/>
  <c r="AD2261" i="4" s="1"/>
  <c r="AG2260" i="4"/>
  <c r="AC2260" i="4"/>
  <c r="AD2260" i="4" s="1"/>
  <c r="AG2259" i="4"/>
  <c r="AC2259" i="4"/>
  <c r="AD2259" i="4" s="1"/>
  <c r="AG2258" i="4"/>
  <c r="AC2258" i="4"/>
  <c r="AD2258" i="4" s="1"/>
  <c r="AG2257" i="4"/>
  <c r="AC2257" i="4"/>
  <c r="AD2257" i="4" s="1"/>
  <c r="AG2256" i="4"/>
  <c r="AC2256" i="4"/>
  <c r="AD2256" i="4" s="1"/>
  <c r="AG2255" i="4"/>
  <c r="AC2255" i="4"/>
  <c r="AD2255" i="4" s="1"/>
  <c r="AG2254" i="4"/>
  <c r="AC2254" i="4"/>
  <c r="AD2254" i="4" s="1"/>
  <c r="AG2253" i="4"/>
  <c r="AC2253" i="4"/>
  <c r="AD2253" i="4" s="1"/>
  <c r="AG2252" i="4"/>
  <c r="AC2252" i="4"/>
  <c r="AD2252" i="4" s="1"/>
  <c r="AG2251" i="4"/>
  <c r="AC2251" i="4"/>
  <c r="AD2251" i="4" s="1"/>
  <c r="AG2250" i="4"/>
  <c r="AC2250" i="4"/>
  <c r="AD2250" i="4" s="1"/>
  <c r="AG2249" i="4"/>
  <c r="AC2249" i="4"/>
  <c r="AD2249" i="4" s="1"/>
  <c r="AG2248" i="4"/>
  <c r="AC2248" i="4"/>
  <c r="AD2248" i="4" s="1"/>
  <c r="AG2247" i="4"/>
  <c r="AC2247" i="4"/>
  <c r="AD2247" i="4" s="1"/>
  <c r="AG2246" i="4"/>
  <c r="AC2246" i="4"/>
  <c r="AD2246" i="4" s="1"/>
  <c r="AG2245" i="4"/>
  <c r="AC2245" i="4"/>
  <c r="AD2245" i="4" s="1"/>
  <c r="AG2244" i="4"/>
  <c r="AC2244" i="4"/>
  <c r="AD2244" i="4" s="1"/>
  <c r="AG2243" i="4"/>
  <c r="AC2243" i="4"/>
  <c r="AD2243" i="4" s="1"/>
  <c r="AG2242" i="4"/>
  <c r="AC2242" i="4"/>
  <c r="AD2242" i="4" s="1"/>
  <c r="AG2241" i="4"/>
  <c r="AC2241" i="4"/>
  <c r="AD2241" i="4" s="1"/>
  <c r="AG2240" i="4"/>
  <c r="AC2240" i="4"/>
  <c r="AD2240" i="4" s="1"/>
  <c r="AG2239" i="4"/>
  <c r="AC2239" i="4"/>
  <c r="AD2239" i="4" s="1"/>
  <c r="AG2238" i="4"/>
  <c r="AC2238" i="4"/>
  <c r="AD2238" i="4" s="1"/>
  <c r="AG2237" i="4"/>
  <c r="AC2237" i="4"/>
  <c r="AD2237" i="4" s="1"/>
  <c r="AG2236" i="4"/>
  <c r="AC2236" i="4"/>
  <c r="AD2236" i="4" s="1"/>
  <c r="AG2235" i="4"/>
  <c r="AC2235" i="4"/>
  <c r="AD2235" i="4" s="1"/>
  <c r="AG2234" i="4"/>
  <c r="AC2234" i="4"/>
  <c r="AD2234" i="4" s="1"/>
  <c r="AG2233" i="4"/>
  <c r="AC2233" i="4"/>
  <c r="AD2233" i="4" s="1"/>
  <c r="AG2232" i="4"/>
  <c r="AC2232" i="4"/>
  <c r="AD2232" i="4" s="1"/>
  <c r="AG2231" i="4"/>
  <c r="AC2231" i="4"/>
  <c r="AD2231" i="4" s="1"/>
  <c r="AG2230" i="4"/>
  <c r="AC2230" i="4"/>
  <c r="AD2230" i="4" s="1"/>
  <c r="AG2229" i="4"/>
  <c r="AC2229" i="4"/>
  <c r="AD2229" i="4" s="1"/>
  <c r="AG2228" i="4"/>
  <c r="AC2228" i="4"/>
  <c r="AD2228" i="4" s="1"/>
  <c r="AG2227" i="4"/>
  <c r="AC2227" i="4"/>
  <c r="AD2227" i="4" s="1"/>
  <c r="AG2226" i="4"/>
  <c r="AC2226" i="4"/>
  <c r="AD2226" i="4" s="1"/>
  <c r="AG2225" i="4"/>
  <c r="AC2225" i="4"/>
  <c r="AD2225" i="4" s="1"/>
  <c r="AG2224" i="4"/>
  <c r="AC2224" i="4"/>
  <c r="AD2224" i="4" s="1"/>
  <c r="AG2223" i="4"/>
  <c r="AC2223" i="4"/>
  <c r="AD2223" i="4" s="1"/>
  <c r="AG2222" i="4"/>
  <c r="AC2222" i="4"/>
  <c r="AD2222" i="4" s="1"/>
  <c r="AG2221" i="4"/>
  <c r="AC2221" i="4"/>
  <c r="AD2221" i="4" s="1"/>
  <c r="AG2220" i="4"/>
  <c r="AC2220" i="4"/>
  <c r="AD2220" i="4" s="1"/>
  <c r="AG2219" i="4"/>
  <c r="AC2219" i="4"/>
  <c r="AD2219" i="4" s="1"/>
  <c r="AG2218" i="4"/>
  <c r="AC2218" i="4"/>
  <c r="AD2218" i="4" s="1"/>
  <c r="AG2217" i="4"/>
  <c r="AC2217" i="4"/>
  <c r="AD2217" i="4" s="1"/>
  <c r="AG2216" i="4"/>
  <c r="AC2216" i="4"/>
  <c r="AD2216" i="4" s="1"/>
  <c r="AG2215" i="4"/>
  <c r="AC2215" i="4"/>
  <c r="AD2215" i="4" s="1"/>
  <c r="AG2214" i="4"/>
  <c r="AC2214" i="4"/>
  <c r="AD2214" i="4" s="1"/>
  <c r="AG2213" i="4"/>
  <c r="AC2213" i="4"/>
  <c r="AD2213" i="4" s="1"/>
  <c r="AG2212" i="4"/>
  <c r="AC2212" i="4"/>
  <c r="AD2212" i="4" s="1"/>
  <c r="AG2211" i="4"/>
  <c r="AC2211" i="4"/>
  <c r="AD2211" i="4" s="1"/>
  <c r="AG2210" i="4"/>
  <c r="AC2210" i="4"/>
  <c r="AD2210" i="4" s="1"/>
  <c r="AG2209" i="4"/>
  <c r="AC2209" i="4"/>
  <c r="AD2209" i="4" s="1"/>
  <c r="AG2208" i="4"/>
  <c r="AC2208" i="4"/>
  <c r="AD2208" i="4" s="1"/>
  <c r="AG2207" i="4"/>
  <c r="AC2207" i="4"/>
  <c r="AD2207" i="4" s="1"/>
  <c r="AG2206" i="4"/>
  <c r="AC2206" i="4"/>
  <c r="AD2206" i="4" s="1"/>
  <c r="AG2205" i="4"/>
  <c r="AC2205" i="4"/>
  <c r="AD2205" i="4" s="1"/>
  <c r="AG2204" i="4"/>
  <c r="AC2204" i="4"/>
  <c r="AD2204" i="4" s="1"/>
  <c r="AG2203" i="4"/>
  <c r="AC2203" i="4"/>
  <c r="AD2203" i="4" s="1"/>
  <c r="AG2202" i="4"/>
  <c r="AC2202" i="4"/>
  <c r="AD2202" i="4" s="1"/>
  <c r="AG2201" i="4"/>
  <c r="AC2201" i="4"/>
  <c r="AD2201" i="4" s="1"/>
  <c r="AG2200" i="4"/>
  <c r="AC2200" i="4"/>
  <c r="AD2200" i="4" s="1"/>
  <c r="AG2199" i="4"/>
  <c r="AC2199" i="4"/>
  <c r="AD2199" i="4" s="1"/>
  <c r="AG2198" i="4"/>
  <c r="AC2198" i="4"/>
  <c r="AD2198" i="4" s="1"/>
  <c r="AG2197" i="4"/>
  <c r="AC2197" i="4"/>
  <c r="AD2197" i="4" s="1"/>
  <c r="AG2196" i="4"/>
  <c r="AC2196" i="4"/>
  <c r="AD2196" i="4" s="1"/>
  <c r="AG2195" i="4"/>
  <c r="AC2195" i="4"/>
  <c r="AD2195" i="4" s="1"/>
  <c r="AG2194" i="4"/>
  <c r="AC2194" i="4"/>
  <c r="AD2194" i="4" s="1"/>
  <c r="AG2193" i="4"/>
  <c r="AC2193" i="4"/>
  <c r="AD2193" i="4" s="1"/>
  <c r="AG2192" i="4"/>
  <c r="AC2192" i="4"/>
  <c r="AD2192" i="4" s="1"/>
  <c r="AG2191" i="4"/>
  <c r="AC2191" i="4"/>
  <c r="AD2191" i="4" s="1"/>
  <c r="AG2190" i="4"/>
  <c r="AC2190" i="4"/>
  <c r="AD2190" i="4" s="1"/>
  <c r="AG2189" i="4"/>
  <c r="AC2189" i="4"/>
  <c r="AD2189" i="4" s="1"/>
  <c r="AG2188" i="4"/>
  <c r="AC2188" i="4"/>
  <c r="AD2188" i="4" s="1"/>
  <c r="AG2187" i="4"/>
  <c r="AC2187" i="4"/>
  <c r="AD2187" i="4" s="1"/>
  <c r="AG2186" i="4"/>
  <c r="AC2186" i="4"/>
  <c r="AD2186" i="4" s="1"/>
  <c r="AG2185" i="4"/>
  <c r="AC2185" i="4"/>
  <c r="AD2185" i="4" s="1"/>
  <c r="AG2184" i="4"/>
  <c r="AC2184" i="4"/>
  <c r="AD2184" i="4" s="1"/>
  <c r="AG2183" i="4"/>
  <c r="AC2183" i="4"/>
  <c r="AD2183" i="4" s="1"/>
  <c r="AG2182" i="4"/>
  <c r="AC2182" i="4"/>
  <c r="AD2182" i="4" s="1"/>
  <c r="AG2181" i="4"/>
  <c r="AC2181" i="4"/>
  <c r="AD2181" i="4" s="1"/>
  <c r="AG2180" i="4"/>
  <c r="AC2180" i="4"/>
  <c r="AD2180" i="4" s="1"/>
  <c r="AG2179" i="4"/>
  <c r="AC2179" i="4"/>
  <c r="AD2179" i="4" s="1"/>
  <c r="AG2178" i="4"/>
  <c r="AC2178" i="4"/>
  <c r="AD2178" i="4" s="1"/>
  <c r="AG2177" i="4"/>
  <c r="AC2177" i="4"/>
  <c r="AD2177" i="4" s="1"/>
  <c r="AG2176" i="4"/>
  <c r="AC2176" i="4"/>
  <c r="AD2176" i="4" s="1"/>
  <c r="AG2175" i="4"/>
  <c r="AC2175" i="4"/>
  <c r="AD2175" i="4" s="1"/>
  <c r="AG2174" i="4"/>
  <c r="AC2174" i="4"/>
  <c r="AD2174" i="4" s="1"/>
  <c r="AG2173" i="4"/>
  <c r="AC2173" i="4"/>
  <c r="AD2173" i="4" s="1"/>
  <c r="AG2172" i="4"/>
  <c r="AC2172" i="4"/>
  <c r="AD2172" i="4" s="1"/>
  <c r="AG2171" i="4"/>
  <c r="AC2171" i="4"/>
  <c r="AD2171" i="4" s="1"/>
  <c r="AG2170" i="4"/>
  <c r="AC2170" i="4"/>
  <c r="AD2170" i="4" s="1"/>
  <c r="AG2169" i="4"/>
  <c r="AC2169" i="4"/>
  <c r="AD2169" i="4" s="1"/>
  <c r="AG2168" i="4"/>
  <c r="AC2168" i="4"/>
  <c r="AD2168" i="4" s="1"/>
  <c r="AG2167" i="4"/>
  <c r="AC2167" i="4"/>
  <c r="AD2167" i="4" s="1"/>
  <c r="AG2166" i="4"/>
  <c r="AC2166" i="4"/>
  <c r="AD2166" i="4" s="1"/>
  <c r="AG2165" i="4"/>
  <c r="AC2165" i="4"/>
  <c r="AD2165" i="4" s="1"/>
  <c r="AG2164" i="4"/>
  <c r="AC2164" i="4"/>
  <c r="AD2164" i="4" s="1"/>
  <c r="AG2163" i="4"/>
  <c r="AC2163" i="4"/>
  <c r="AD2163" i="4" s="1"/>
  <c r="AG2162" i="4"/>
  <c r="AC2162" i="4"/>
  <c r="AD2162" i="4" s="1"/>
  <c r="AG2161" i="4"/>
  <c r="AC2161" i="4"/>
  <c r="AD2161" i="4" s="1"/>
  <c r="AG2160" i="4"/>
  <c r="AC2160" i="4"/>
  <c r="AD2160" i="4" s="1"/>
  <c r="AG2159" i="4"/>
  <c r="AC2159" i="4"/>
  <c r="AD2159" i="4" s="1"/>
  <c r="AG2158" i="4"/>
  <c r="AC2158" i="4"/>
  <c r="AD2158" i="4" s="1"/>
  <c r="AG2157" i="4"/>
  <c r="AC2157" i="4"/>
  <c r="AD2157" i="4" s="1"/>
  <c r="AG2156" i="4"/>
  <c r="AC2156" i="4"/>
  <c r="AD2156" i="4" s="1"/>
  <c r="AG2155" i="4"/>
  <c r="AC2155" i="4"/>
  <c r="AD2155" i="4" s="1"/>
  <c r="AG2154" i="4"/>
  <c r="AC2154" i="4"/>
  <c r="AD2154" i="4" s="1"/>
  <c r="AG2153" i="4"/>
  <c r="AC2153" i="4"/>
  <c r="AD2153" i="4" s="1"/>
  <c r="AG2152" i="4"/>
  <c r="AC2152" i="4"/>
  <c r="AD2152" i="4" s="1"/>
  <c r="AG2151" i="4"/>
  <c r="AC2151" i="4"/>
  <c r="AD2151" i="4" s="1"/>
  <c r="AG2150" i="4"/>
  <c r="AC2150" i="4"/>
  <c r="AD2150" i="4" s="1"/>
  <c r="AG2149" i="4"/>
  <c r="AC2149" i="4"/>
  <c r="AD2149" i="4" s="1"/>
  <c r="AG2148" i="4"/>
  <c r="AC2148" i="4"/>
  <c r="AD2148" i="4" s="1"/>
  <c r="AG2147" i="4"/>
  <c r="AC2147" i="4"/>
  <c r="AD2147" i="4" s="1"/>
  <c r="AG2146" i="4"/>
  <c r="AC2146" i="4"/>
  <c r="AD2146" i="4" s="1"/>
  <c r="AG2145" i="4"/>
  <c r="AC2145" i="4"/>
  <c r="AD2145" i="4" s="1"/>
  <c r="AG2144" i="4"/>
  <c r="AC2144" i="4"/>
  <c r="AD2144" i="4" s="1"/>
  <c r="AG2143" i="4"/>
  <c r="AC2143" i="4"/>
  <c r="AD2143" i="4" s="1"/>
  <c r="AG2142" i="4"/>
  <c r="AC2142" i="4"/>
  <c r="AD2142" i="4" s="1"/>
  <c r="AG2141" i="4"/>
  <c r="AC2141" i="4"/>
  <c r="AD2141" i="4" s="1"/>
  <c r="AG2140" i="4"/>
  <c r="AC2140" i="4"/>
  <c r="AD2140" i="4" s="1"/>
  <c r="AG2139" i="4"/>
  <c r="AC2139" i="4"/>
  <c r="AD2139" i="4" s="1"/>
  <c r="AG2138" i="4"/>
  <c r="AC2138" i="4"/>
  <c r="AD2138" i="4" s="1"/>
  <c r="AG2137" i="4"/>
  <c r="AC2137" i="4"/>
  <c r="AD2137" i="4" s="1"/>
  <c r="AG2136" i="4"/>
  <c r="AC2136" i="4"/>
  <c r="AD2136" i="4" s="1"/>
  <c r="AG2135" i="4"/>
  <c r="AC2135" i="4"/>
  <c r="AD2135" i="4" s="1"/>
  <c r="AG2134" i="4"/>
  <c r="AC2134" i="4"/>
  <c r="AD2134" i="4" s="1"/>
  <c r="AG2133" i="4"/>
  <c r="AC2133" i="4"/>
  <c r="AD2133" i="4" s="1"/>
  <c r="AG2132" i="4"/>
  <c r="AC2132" i="4"/>
  <c r="AD2132" i="4" s="1"/>
  <c r="AG2131" i="4"/>
  <c r="AC2131" i="4"/>
  <c r="AD2131" i="4" s="1"/>
  <c r="AG2130" i="4"/>
  <c r="AC2130" i="4"/>
  <c r="AD2130" i="4" s="1"/>
  <c r="AG2129" i="4"/>
  <c r="AC2129" i="4"/>
  <c r="AD2129" i="4" s="1"/>
  <c r="AG2128" i="4"/>
  <c r="AC2128" i="4"/>
  <c r="AD2128" i="4" s="1"/>
  <c r="AG2127" i="4"/>
  <c r="AC2127" i="4"/>
  <c r="AD2127" i="4" s="1"/>
  <c r="AG2126" i="4"/>
  <c r="AC2126" i="4"/>
  <c r="AD2126" i="4" s="1"/>
  <c r="AG2125" i="4"/>
  <c r="AC2125" i="4"/>
  <c r="AD2125" i="4" s="1"/>
  <c r="AG2124" i="4"/>
  <c r="AC2124" i="4"/>
  <c r="AD2124" i="4" s="1"/>
  <c r="AG2123" i="4"/>
  <c r="AC2123" i="4"/>
  <c r="AD2123" i="4" s="1"/>
  <c r="AG2122" i="4"/>
  <c r="AC2122" i="4"/>
  <c r="AD2122" i="4" s="1"/>
  <c r="AG2121" i="4"/>
  <c r="AC2121" i="4"/>
  <c r="AD2121" i="4" s="1"/>
  <c r="AG2120" i="4"/>
  <c r="AC2120" i="4"/>
  <c r="AD2120" i="4" s="1"/>
  <c r="AG2119" i="4"/>
  <c r="AC2119" i="4"/>
  <c r="AD2119" i="4" s="1"/>
  <c r="AG2118" i="4"/>
  <c r="AC2118" i="4"/>
  <c r="AD2118" i="4" s="1"/>
  <c r="AG2117" i="4"/>
  <c r="AC2117" i="4"/>
  <c r="AD2117" i="4" s="1"/>
  <c r="AG2116" i="4"/>
  <c r="AC2116" i="4"/>
  <c r="AD2116" i="4" s="1"/>
  <c r="AG2115" i="4"/>
  <c r="AC2115" i="4"/>
  <c r="AD2115" i="4" s="1"/>
  <c r="AG2114" i="4"/>
  <c r="AC2114" i="4"/>
  <c r="AD2114" i="4" s="1"/>
  <c r="AG2113" i="4"/>
  <c r="AC2113" i="4"/>
  <c r="AD2113" i="4" s="1"/>
  <c r="AG2112" i="4"/>
  <c r="AC2112" i="4"/>
  <c r="AD2112" i="4" s="1"/>
  <c r="AG2111" i="4"/>
  <c r="AC2111" i="4"/>
  <c r="AD2111" i="4" s="1"/>
  <c r="AG2110" i="4"/>
  <c r="AC2110" i="4"/>
  <c r="AD2110" i="4" s="1"/>
  <c r="AG2109" i="4"/>
  <c r="AC2109" i="4"/>
  <c r="AD2109" i="4" s="1"/>
  <c r="AG2108" i="4"/>
  <c r="AC2108" i="4"/>
  <c r="AD2108" i="4" s="1"/>
  <c r="AG2107" i="4"/>
  <c r="AC2107" i="4"/>
  <c r="AD2107" i="4" s="1"/>
  <c r="AG2106" i="4"/>
  <c r="AC2106" i="4"/>
  <c r="AD2106" i="4" s="1"/>
  <c r="AG2105" i="4"/>
  <c r="AC2105" i="4"/>
  <c r="AD2105" i="4" s="1"/>
  <c r="AG2104" i="4"/>
  <c r="AC2104" i="4"/>
  <c r="AD2104" i="4" s="1"/>
  <c r="AG2103" i="4"/>
  <c r="AC2103" i="4"/>
  <c r="AD2103" i="4" s="1"/>
  <c r="AG2102" i="4"/>
  <c r="AC2102" i="4"/>
  <c r="AD2102" i="4" s="1"/>
  <c r="AG2101" i="4"/>
  <c r="AC2101" i="4"/>
  <c r="AD2101" i="4" s="1"/>
  <c r="AG2100" i="4"/>
  <c r="AC2100" i="4"/>
  <c r="AD2100" i="4" s="1"/>
  <c r="AG2099" i="4"/>
  <c r="AC2099" i="4"/>
  <c r="AD2099" i="4" s="1"/>
  <c r="AG2098" i="4"/>
  <c r="AC2098" i="4"/>
  <c r="AD2098" i="4" s="1"/>
  <c r="AG2097" i="4"/>
  <c r="AC2097" i="4"/>
  <c r="AD2097" i="4" s="1"/>
  <c r="AG2096" i="4"/>
  <c r="AC2096" i="4"/>
  <c r="AD2096" i="4" s="1"/>
  <c r="AG2095" i="4"/>
  <c r="AC2095" i="4"/>
  <c r="AD2095" i="4" s="1"/>
  <c r="AG2094" i="4"/>
  <c r="AC2094" i="4"/>
  <c r="AD2094" i="4" s="1"/>
  <c r="AG2093" i="4"/>
  <c r="AC2093" i="4"/>
  <c r="AD2093" i="4" s="1"/>
  <c r="AG2092" i="4"/>
  <c r="AC2092" i="4"/>
  <c r="AD2092" i="4" s="1"/>
  <c r="AG2091" i="4"/>
  <c r="AC2091" i="4"/>
  <c r="AD2091" i="4" s="1"/>
  <c r="AG2090" i="4"/>
  <c r="AC2090" i="4"/>
  <c r="AD2090" i="4" s="1"/>
  <c r="AG2089" i="4"/>
  <c r="AC2089" i="4"/>
  <c r="AD2089" i="4" s="1"/>
  <c r="AG2088" i="4"/>
  <c r="AC2088" i="4"/>
  <c r="AD2088" i="4" s="1"/>
  <c r="AG2087" i="4"/>
  <c r="AC2087" i="4"/>
  <c r="AD2087" i="4" s="1"/>
  <c r="AG2086" i="4"/>
  <c r="AC2086" i="4"/>
  <c r="AD2086" i="4" s="1"/>
  <c r="AG2085" i="4"/>
  <c r="AC2085" i="4"/>
  <c r="AD2085" i="4" s="1"/>
  <c r="AG2084" i="4"/>
  <c r="AC2084" i="4"/>
  <c r="AD2084" i="4" s="1"/>
  <c r="AG2083" i="4"/>
  <c r="AC2083" i="4"/>
  <c r="AD2083" i="4" s="1"/>
  <c r="AG2082" i="4"/>
  <c r="AC2082" i="4"/>
  <c r="AD2082" i="4" s="1"/>
  <c r="AG2081" i="4"/>
  <c r="AC2081" i="4"/>
  <c r="AD2081" i="4" s="1"/>
  <c r="AG2080" i="4"/>
  <c r="AC2080" i="4"/>
  <c r="AD2080" i="4" s="1"/>
  <c r="AG2079" i="4"/>
  <c r="AC2079" i="4"/>
  <c r="AD2079" i="4" s="1"/>
  <c r="AG2078" i="4"/>
  <c r="AC2078" i="4"/>
  <c r="AD2078" i="4" s="1"/>
  <c r="AG2077" i="4"/>
  <c r="AC2077" i="4"/>
  <c r="AD2077" i="4" s="1"/>
  <c r="AG2076" i="4"/>
  <c r="AC2076" i="4"/>
  <c r="AD2076" i="4" s="1"/>
  <c r="AG2075" i="4"/>
  <c r="AC2075" i="4"/>
  <c r="AD2075" i="4" s="1"/>
  <c r="AG2074" i="4"/>
  <c r="AC2074" i="4"/>
  <c r="AD2074" i="4" s="1"/>
  <c r="AG2073" i="4"/>
  <c r="AC2073" i="4"/>
  <c r="AD2073" i="4" s="1"/>
  <c r="AG2072" i="4"/>
  <c r="AC2072" i="4"/>
  <c r="AD2072" i="4" s="1"/>
  <c r="AG2071" i="4"/>
  <c r="AC2071" i="4"/>
  <c r="AD2071" i="4" s="1"/>
  <c r="AG2070" i="4"/>
  <c r="AC2070" i="4"/>
  <c r="AD2070" i="4" s="1"/>
  <c r="AG2069" i="4"/>
  <c r="AC2069" i="4"/>
  <c r="AD2069" i="4" s="1"/>
  <c r="AG2068" i="4"/>
  <c r="AC2068" i="4"/>
  <c r="AD2068" i="4" s="1"/>
  <c r="AG2067" i="4"/>
  <c r="AC2067" i="4"/>
  <c r="AD2067" i="4" s="1"/>
  <c r="AG2066" i="4"/>
  <c r="AC2066" i="4"/>
  <c r="AD2066" i="4" s="1"/>
  <c r="AG2065" i="4"/>
  <c r="AC2065" i="4"/>
  <c r="AD2065" i="4" s="1"/>
  <c r="AG2064" i="4"/>
  <c r="AC2064" i="4"/>
  <c r="AD2064" i="4" s="1"/>
  <c r="AG2063" i="4"/>
  <c r="AC2063" i="4"/>
  <c r="AD2063" i="4" s="1"/>
  <c r="AG2062" i="4"/>
  <c r="AC2062" i="4"/>
  <c r="AD2062" i="4" s="1"/>
  <c r="AG2061" i="4"/>
  <c r="AC2061" i="4"/>
  <c r="AD2061" i="4" s="1"/>
  <c r="AG2060" i="4"/>
  <c r="AC2060" i="4"/>
  <c r="AD2060" i="4" s="1"/>
  <c r="AG2059" i="4"/>
  <c r="AC2059" i="4"/>
  <c r="AD2059" i="4" s="1"/>
  <c r="AG2058" i="4"/>
  <c r="AC2058" i="4"/>
  <c r="AD2058" i="4" s="1"/>
  <c r="AG2057" i="4"/>
  <c r="AC2057" i="4"/>
  <c r="AD2057" i="4" s="1"/>
  <c r="AG2056" i="4"/>
  <c r="AC2056" i="4"/>
  <c r="AD2056" i="4" s="1"/>
  <c r="AG2055" i="4"/>
  <c r="AC2055" i="4"/>
  <c r="AD2055" i="4" s="1"/>
  <c r="AG2054" i="4"/>
  <c r="AC2054" i="4"/>
  <c r="AD2054" i="4" s="1"/>
  <c r="AG2053" i="4"/>
  <c r="AC2053" i="4"/>
  <c r="AD2053" i="4" s="1"/>
  <c r="AG2052" i="4"/>
  <c r="AC2052" i="4"/>
  <c r="AD2052" i="4" s="1"/>
  <c r="AG2051" i="4"/>
  <c r="AC2051" i="4"/>
  <c r="AD2051" i="4" s="1"/>
  <c r="AG2050" i="4"/>
  <c r="AC2050" i="4"/>
  <c r="AD2050" i="4" s="1"/>
  <c r="AG2049" i="4"/>
  <c r="AC2049" i="4"/>
  <c r="AD2049" i="4" s="1"/>
  <c r="AG2048" i="4"/>
  <c r="AC2048" i="4"/>
  <c r="AD2048" i="4" s="1"/>
  <c r="AG2047" i="4"/>
  <c r="AC2047" i="4"/>
  <c r="AD2047" i="4" s="1"/>
  <c r="AG2046" i="4"/>
  <c r="AC2046" i="4"/>
  <c r="AD2046" i="4" s="1"/>
  <c r="AG2045" i="4"/>
  <c r="AC2045" i="4"/>
  <c r="AD2045" i="4" s="1"/>
  <c r="AG2044" i="4"/>
  <c r="AC2044" i="4"/>
  <c r="AD2044" i="4" s="1"/>
  <c r="AG2043" i="4"/>
  <c r="AC2043" i="4"/>
  <c r="AD2043" i="4" s="1"/>
  <c r="AG2042" i="4"/>
  <c r="AC2042" i="4"/>
  <c r="AD2042" i="4" s="1"/>
  <c r="AG2041" i="4"/>
  <c r="AC2041" i="4"/>
  <c r="AD2041" i="4" s="1"/>
  <c r="AG2040" i="4"/>
  <c r="AC2040" i="4"/>
  <c r="AD2040" i="4" s="1"/>
  <c r="AG2039" i="4"/>
  <c r="AC2039" i="4"/>
  <c r="AD2039" i="4" s="1"/>
  <c r="AG2038" i="4"/>
  <c r="AC2038" i="4"/>
  <c r="AD2038" i="4" s="1"/>
  <c r="AG2037" i="4"/>
  <c r="AC2037" i="4"/>
  <c r="AD2037" i="4" s="1"/>
  <c r="AG2036" i="4"/>
  <c r="AC2036" i="4"/>
  <c r="AD2036" i="4" s="1"/>
  <c r="AG2035" i="4"/>
  <c r="AC2035" i="4"/>
  <c r="AD2035" i="4" s="1"/>
  <c r="AG2034" i="4"/>
  <c r="AC2034" i="4"/>
  <c r="AD2034" i="4" s="1"/>
  <c r="AG2033" i="4"/>
  <c r="AC2033" i="4"/>
  <c r="AD2033" i="4" s="1"/>
  <c r="AG2032" i="4"/>
  <c r="AC2032" i="4"/>
  <c r="AD2032" i="4" s="1"/>
  <c r="AG2031" i="4"/>
  <c r="AC2031" i="4"/>
  <c r="AD2031" i="4" s="1"/>
  <c r="AG2030" i="4"/>
  <c r="AC2030" i="4"/>
  <c r="AD2030" i="4" s="1"/>
  <c r="AG2029" i="4"/>
  <c r="AC2029" i="4"/>
  <c r="AD2029" i="4" s="1"/>
  <c r="AG2028" i="4"/>
  <c r="AC2028" i="4"/>
  <c r="AD2028" i="4" s="1"/>
  <c r="AG2027" i="4"/>
  <c r="AC2027" i="4"/>
  <c r="AD2027" i="4" s="1"/>
  <c r="AG2026" i="4"/>
  <c r="AC2026" i="4"/>
  <c r="AD2026" i="4" s="1"/>
  <c r="AG2025" i="4"/>
  <c r="AC2025" i="4"/>
  <c r="AD2025" i="4" s="1"/>
  <c r="AG2024" i="4"/>
  <c r="AC2024" i="4"/>
  <c r="AD2024" i="4" s="1"/>
  <c r="AG2023" i="4"/>
  <c r="AC2023" i="4"/>
  <c r="AD2023" i="4" s="1"/>
  <c r="AG2022" i="4"/>
  <c r="AC2022" i="4"/>
  <c r="AD2022" i="4" s="1"/>
  <c r="AG2021" i="4"/>
  <c r="AC2021" i="4"/>
  <c r="AD2021" i="4" s="1"/>
  <c r="AG2020" i="4"/>
  <c r="AC2020" i="4"/>
  <c r="AD2020" i="4" s="1"/>
  <c r="AG2019" i="4"/>
  <c r="AC2019" i="4"/>
  <c r="AD2019" i="4" s="1"/>
  <c r="AG2018" i="4"/>
  <c r="AC2018" i="4"/>
  <c r="AD2018" i="4" s="1"/>
  <c r="AG2017" i="4"/>
  <c r="AC2017" i="4"/>
  <c r="AD2017" i="4" s="1"/>
  <c r="AG2016" i="4"/>
  <c r="AC2016" i="4"/>
  <c r="AD2016" i="4" s="1"/>
  <c r="AG2015" i="4"/>
  <c r="AC2015" i="4"/>
  <c r="AD2015" i="4" s="1"/>
  <c r="AG2014" i="4"/>
  <c r="AC2014" i="4"/>
  <c r="AD2014" i="4" s="1"/>
  <c r="AG2013" i="4"/>
  <c r="AC2013" i="4"/>
  <c r="AD2013" i="4" s="1"/>
  <c r="AG2012" i="4"/>
  <c r="AC2012" i="4"/>
  <c r="AD2012" i="4" s="1"/>
  <c r="AG2011" i="4"/>
  <c r="AC2011" i="4"/>
  <c r="AD2011" i="4" s="1"/>
  <c r="AG2010" i="4"/>
  <c r="AC2010" i="4"/>
  <c r="AD2010" i="4" s="1"/>
  <c r="AG2009" i="4"/>
  <c r="AC2009" i="4"/>
  <c r="AD2009" i="4" s="1"/>
  <c r="AG2008" i="4"/>
  <c r="AC2008" i="4"/>
  <c r="AD2008" i="4" s="1"/>
  <c r="AG2007" i="4"/>
  <c r="AC2007" i="4"/>
  <c r="AD2007" i="4" s="1"/>
  <c r="AG2006" i="4"/>
  <c r="AC2006" i="4"/>
  <c r="AD2006" i="4" s="1"/>
  <c r="AG2005" i="4"/>
  <c r="AC2005" i="4"/>
  <c r="AD2005" i="4" s="1"/>
  <c r="AG2004" i="4"/>
  <c r="AC2004" i="4"/>
  <c r="AD2004" i="4" s="1"/>
  <c r="AG2003" i="4"/>
  <c r="AC2003" i="4"/>
  <c r="AD2003" i="4" s="1"/>
  <c r="AG2002" i="4"/>
  <c r="AC2002" i="4"/>
  <c r="AD2002" i="4" s="1"/>
  <c r="AG2001" i="4"/>
  <c r="AC2001" i="4"/>
  <c r="AD2001" i="4" s="1"/>
  <c r="AG2000" i="4"/>
  <c r="AC2000" i="4"/>
  <c r="AD2000" i="4" s="1"/>
  <c r="AG1999" i="4"/>
  <c r="AC1999" i="4"/>
  <c r="AD1999" i="4" s="1"/>
  <c r="AG1998" i="4"/>
  <c r="AC1998" i="4"/>
  <c r="AD1998" i="4" s="1"/>
  <c r="AG1997" i="4"/>
  <c r="AC1997" i="4"/>
  <c r="AD1997" i="4" s="1"/>
  <c r="AG1996" i="4"/>
  <c r="AC1996" i="4"/>
  <c r="AD1996" i="4" s="1"/>
  <c r="AG1995" i="4"/>
  <c r="AC1995" i="4"/>
  <c r="AD1995" i="4" s="1"/>
  <c r="AG1994" i="4"/>
  <c r="AC1994" i="4"/>
  <c r="AD1994" i="4" s="1"/>
  <c r="AG1993" i="4"/>
  <c r="AC1993" i="4"/>
  <c r="AD1993" i="4" s="1"/>
  <c r="AG1992" i="4"/>
  <c r="AC1992" i="4"/>
  <c r="AD1992" i="4" s="1"/>
  <c r="AG1991" i="4"/>
  <c r="AC1991" i="4"/>
  <c r="AD1991" i="4" s="1"/>
  <c r="AG1990" i="4"/>
  <c r="AC1990" i="4"/>
  <c r="AD1990" i="4" s="1"/>
  <c r="AG1989" i="4"/>
  <c r="AC1989" i="4"/>
  <c r="AD1989" i="4" s="1"/>
  <c r="AG1988" i="4"/>
  <c r="AC1988" i="4"/>
  <c r="AD1988" i="4" s="1"/>
  <c r="AG1987" i="4"/>
  <c r="AC1987" i="4"/>
  <c r="AD1987" i="4" s="1"/>
  <c r="AG1986" i="4"/>
  <c r="AC1986" i="4"/>
  <c r="AD1986" i="4" s="1"/>
  <c r="AG1985" i="4"/>
  <c r="AC1985" i="4"/>
  <c r="AD1985" i="4" s="1"/>
  <c r="AG1984" i="4"/>
  <c r="AC1984" i="4"/>
  <c r="AD1984" i="4" s="1"/>
  <c r="AG1983" i="4"/>
  <c r="AC1983" i="4"/>
  <c r="AD1983" i="4" s="1"/>
  <c r="AG1982" i="4"/>
  <c r="AC1982" i="4"/>
  <c r="AD1982" i="4" s="1"/>
  <c r="AG1981" i="4"/>
  <c r="AC1981" i="4"/>
  <c r="AD1981" i="4" s="1"/>
  <c r="AG1980" i="4"/>
  <c r="AC1980" i="4"/>
  <c r="AD1980" i="4" s="1"/>
  <c r="AG1979" i="4"/>
  <c r="AC1979" i="4"/>
  <c r="AD1979" i="4" s="1"/>
  <c r="AG1978" i="4"/>
  <c r="AC1978" i="4"/>
  <c r="AD1978" i="4" s="1"/>
  <c r="AG1977" i="4"/>
  <c r="AC1977" i="4"/>
  <c r="AD1977" i="4" s="1"/>
  <c r="AG1976" i="4"/>
  <c r="AC1976" i="4"/>
  <c r="AD1976" i="4" s="1"/>
  <c r="AG1975" i="4"/>
  <c r="AC1975" i="4"/>
  <c r="AD1975" i="4" s="1"/>
  <c r="AG1974" i="4"/>
  <c r="AC1974" i="4"/>
  <c r="AD1974" i="4" s="1"/>
  <c r="AG1973" i="4"/>
  <c r="AC1973" i="4"/>
  <c r="AD1973" i="4" s="1"/>
  <c r="AG1972" i="4"/>
  <c r="AC1972" i="4"/>
  <c r="AD1972" i="4" s="1"/>
  <c r="AG1971" i="4"/>
  <c r="AC1971" i="4"/>
  <c r="AD1971" i="4" s="1"/>
  <c r="AG1970" i="4"/>
  <c r="AC1970" i="4"/>
  <c r="AD1970" i="4" s="1"/>
  <c r="AG1969" i="4"/>
  <c r="AC1969" i="4"/>
  <c r="AD1969" i="4" s="1"/>
  <c r="AG1968" i="4"/>
  <c r="AC1968" i="4"/>
  <c r="AD1968" i="4" s="1"/>
  <c r="AG1967" i="4"/>
  <c r="AC1967" i="4"/>
  <c r="AD1967" i="4" s="1"/>
  <c r="AG1966" i="4"/>
  <c r="AC1966" i="4"/>
  <c r="AD1966" i="4" s="1"/>
  <c r="AG1965" i="4"/>
  <c r="AC1965" i="4"/>
  <c r="AD1965" i="4" s="1"/>
  <c r="AG1964" i="4"/>
  <c r="AC1964" i="4"/>
  <c r="AD1964" i="4" s="1"/>
  <c r="AG1963" i="4"/>
  <c r="AC1963" i="4"/>
  <c r="AD1963" i="4" s="1"/>
  <c r="AG1962" i="4"/>
  <c r="AC1962" i="4"/>
  <c r="AD1962" i="4" s="1"/>
  <c r="AG1961" i="4"/>
  <c r="AC1961" i="4"/>
  <c r="AD1961" i="4" s="1"/>
  <c r="AG1960" i="4"/>
  <c r="AC1960" i="4"/>
  <c r="AD1960" i="4" s="1"/>
  <c r="AG1959" i="4"/>
  <c r="AC1959" i="4"/>
  <c r="AD1959" i="4" s="1"/>
  <c r="AG1958" i="4"/>
  <c r="AC1958" i="4"/>
  <c r="AD1958" i="4" s="1"/>
  <c r="AG1957" i="4"/>
  <c r="AC1957" i="4"/>
  <c r="AD1957" i="4" s="1"/>
  <c r="AG1956" i="4"/>
  <c r="AC1956" i="4"/>
  <c r="AD1956" i="4" s="1"/>
  <c r="AG1955" i="4"/>
  <c r="AC1955" i="4"/>
  <c r="AD1955" i="4" s="1"/>
  <c r="AG1954" i="4"/>
  <c r="AC1954" i="4"/>
  <c r="AD1954" i="4" s="1"/>
  <c r="AG1953" i="4"/>
  <c r="AC1953" i="4"/>
  <c r="AD1953" i="4" s="1"/>
  <c r="AG1952" i="4"/>
  <c r="AC1952" i="4"/>
  <c r="AD1952" i="4" s="1"/>
  <c r="AG1951" i="4"/>
  <c r="AC1951" i="4"/>
  <c r="AD1951" i="4" s="1"/>
  <c r="AG1950" i="4"/>
  <c r="AC1950" i="4"/>
  <c r="AD1950" i="4" s="1"/>
  <c r="AG1949" i="4"/>
  <c r="AC1949" i="4"/>
  <c r="AD1949" i="4" s="1"/>
  <c r="AG1948" i="4"/>
  <c r="AC1948" i="4"/>
  <c r="AD1948" i="4" s="1"/>
  <c r="AG1947" i="4"/>
  <c r="AC1947" i="4"/>
  <c r="AD1947" i="4" s="1"/>
  <c r="AG1946" i="4"/>
  <c r="AC1946" i="4"/>
  <c r="AD1946" i="4" s="1"/>
  <c r="AG1945" i="4"/>
  <c r="AC1945" i="4"/>
  <c r="AD1945" i="4" s="1"/>
  <c r="AG1944" i="4"/>
  <c r="AC1944" i="4"/>
  <c r="AD1944" i="4" s="1"/>
  <c r="AG1943" i="4"/>
  <c r="AC1943" i="4"/>
  <c r="AD1943" i="4" s="1"/>
  <c r="AG1942" i="4"/>
  <c r="AC1942" i="4"/>
  <c r="AD1942" i="4" s="1"/>
  <c r="AG1941" i="4"/>
  <c r="AC1941" i="4"/>
  <c r="AD1941" i="4" s="1"/>
  <c r="AG1940" i="4"/>
  <c r="AC1940" i="4"/>
  <c r="AD1940" i="4" s="1"/>
  <c r="AG1939" i="4"/>
  <c r="AC1939" i="4"/>
  <c r="AD1939" i="4" s="1"/>
  <c r="AG1938" i="4"/>
  <c r="AC1938" i="4"/>
  <c r="AD1938" i="4" s="1"/>
  <c r="AG1937" i="4"/>
  <c r="AC1937" i="4"/>
  <c r="AD1937" i="4" s="1"/>
  <c r="AG1936" i="4"/>
  <c r="AC1936" i="4"/>
  <c r="AD1936" i="4" s="1"/>
  <c r="AG1935" i="4"/>
  <c r="AC1935" i="4"/>
  <c r="AD1935" i="4" s="1"/>
  <c r="AG1934" i="4"/>
  <c r="AC1934" i="4"/>
  <c r="AD1934" i="4" s="1"/>
  <c r="AG1933" i="4"/>
  <c r="AC1933" i="4"/>
  <c r="AD1933" i="4" s="1"/>
  <c r="AG1932" i="4"/>
  <c r="AC1932" i="4"/>
  <c r="AD1932" i="4" s="1"/>
  <c r="AG1931" i="4"/>
  <c r="AC1931" i="4"/>
  <c r="AD1931" i="4" s="1"/>
  <c r="AG1930" i="4"/>
  <c r="AC1930" i="4"/>
  <c r="AD1930" i="4" s="1"/>
  <c r="AG1929" i="4"/>
  <c r="AC1929" i="4"/>
  <c r="AD1929" i="4" s="1"/>
  <c r="AG1928" i="4"/>
  <c r="AC1928" i="4"/>
  <c r="AD1928" i="4" s="1"/>
  <c r="AG1927" i="4"/>
  <c r="AC1927" i="4"/>
  <c r="AD1927" i="4" s="1"/>
  <c r="AG1926" i="4"/>
  <c r="AC1926" i="4"/>
  <c r="AD1926" i="4" s="1"/>
  <c r="AG1925" i="4"/>
  <c r="AC1925" i="4"/>
  <c r="AD1925" i="4" s="1"/>
  <c r="AG1924" i="4"/>
  <c r="AC1924" i="4"/>
  <c r="AD1924" i="4" s="1"/>
  <c r="AG1923" i="4"/>
  <c r="AC1923" i="4"/>
  <c r="AD1923" i="4" s="1"/>
  <c r="AG1922" i="4"/>
  <c r="AC1922" i="4"/>
  <c r="AD1922" i="4" s="1"/>
  <c r="AG1921" i="4"/>
  <c r="AC1921" i="4"/>
  <c r="AD1921" i="4" s="1"/>
  <c r="AG1920" i="4"/>
  <c r="AC1920" i="4"/>
  <c r="AD1920" i="4" s="1"/>
  <c r="AG1919" i="4"/>
  <c r="AC1919" i="4"/>
  <c r="AD1919" i="4" s="1"/>
  <c r="AG1918" i="4"/>
  <c r="AC1918" i="4"/>
  <c r="AD1918" i="4" s="1"/>
  <c r="AG1917" i="4"/>
  <c r="AC1917" i="4"/>
  <c r="AD1917" i="4" s="1"/>
  <c r="AG1916" i="4"/>
  <c r="AC1916" i="4"/>
  <c r="AD1916" i="4" s="1"/>
  <c r="AG1915" i="4"/>
  <c r="AC1915" i="4"/>
  <c r="AD1915" i="4" s="1"/>
  <c r="AG1914" i="4"/>
  <c r="AC1914" i="4"/>
  <c r="AD1914" i="4" s="1"/>
  <c r="AG1913" i="4"/>
  <c r="AC1913" i="4"/>
  <c r="AD1913" i="4" s="1"/>
  <c r="AG1912" i="4"/>
  <c r="AC1912" i="4"/>
  <c r="AD1912" i="4" s="1"/>
  <c r="AG1911" i="4"/>
  <c r="AC1911" i="4"/>
  <c r="AD1911" i="4" s="1"/>
  <c r="AG1910" i="4"/>
  <c r="AC1910" i="4"/>
  <c r="AD1910" i="4" s="1"/>
  <c r="AG1909" i="4"/>
  <c r="AC1909" i="4"/>
  <c r="AD1909" i="4" s="1"/>
  <c r="AG1908" i="4"/>
  <c r="AC1908" i="4"/>
  <c r="AD1908" i="4" s="1"/>
  <c r="AG1907" i="4"/>
  <c r="AC1907" i="4"/>
  <c r="AD1907" i="4" s="1"/>
  <c r="AG1906" i="4"/>
  <c r="AC1906" i="4"/>
  <c r="AD1906" i="4" s="1"/>
  <c r="AG1905" i="4"/>
  <c r="AC1905" i="4"/>
  <c r="AD1905" i="4" s="1"/>
  <c r="AG1904" i="4"/>
  <c r="AC1904" i="4"/>
  <c r="AD1904" i="4" s="1"/>
  <c r="AG1903" i="4"/>
  <c r="AC1903" i="4"/>
  <c r="AD1903" i="4" s="1"/>
  <c r="AG1902" i="4"/>
  <c r="AC1902" i="4"/>
  <c r="AD1902" i="4" s="1"/>
  <c r="AG1901" i="4"/>
  <c r="AC1901" i="4"/>
  <c r="AD1901" i="4" s="1"/>
  <c r="AG1900" i="4"/>
  <c r="AC1900" i="4"/>
  <c r="AD1900" i="4" s="1"/>
  <c r="AG1899" i="4"/>
  <c r="AC1899" i="4"/>
  <c r="AD1899" i="4" s="1"/>
  <c r="AG1898" i="4"/>
  <c r="AC1898" i="4"/>
  <c r="AD1898" i="4" s="1"/>
  <c r="AG1897" i="4"/>
  <c r="AC1897" i="4"/>
  <c r="AD1897" i="4" s="1"/>
  <c r="AG1896" i="4"/>
  <c r="AC1896" i="4"/>
  <c r="AD1896" i="4" s="1"/>
  <c r="AG1895" i="4"/>
  <c r="AC1895" i="4"/>
  <c r="AD1895" i="4" s="1"/>
  <c r="AG1894" i="4"/>
  <c r="AC1894" i="4"/>
  <c r="AD1894" i="4" s="1"/>
  <c r="AG1893" i="4"/>
  <c r="AC1893" i="4"/>
  <c r="AD1893" i="4" s="1"/>
  <c r="AG1892" i="4"/>
  <c r="AC1892" i="4"/>
  <c r="AD1892" i="4" s="1"/>
  <c r="AG1891" i="4"/>
  <c r="AC1891" i="4"/>
  <c r="AD1891" i="4" s="1"/>
  <c r="AG1890" i="4"/>
  <c r="AC1890" i="4"/>
  <c r="AD1890" i="4" s="1"/>
  <c r="AG1889" i="4"/>
  <c r="AC1889" i="4"/>
  <c r="AD1889" i="4" s="1"/>
  <c r="AG1888" i="4"/>
  <c r="AC1888" i="4"/>
  <c r="AD1888" i="4" s="1"/>
  <c r="AG1887" i="4"/>
  <c r="AC1887" i="4"/>
  <c r="AD1887" i="4" s="1"/>
  <c r="AG1886" i="4"/>
  <c r="AC1886" i="4"/>
  <c r="AD1886" i="4" s="1"/>
  <c r="AG1885" i="4"/>
  <c r="AC1885" i="4"/>
  <c r="AD1885" i="4" s="1"/>
  <c r="AG1884" i="4"/>
  <c r="AC1884" i="4"/>
  <c r="AD1884" i="4" s="1"/>
  <c r="AG1883" i="4"/>
  <c r="AC1883" i="4"/>
  <c r="AD1883" i="4" s="1"/>
  <c r="AG1882" i="4"/>
  <c r="AC1882" i="4"/>
  <c r="AD1882" i="4" s="1"/>
  <c r="AG1881" i="4"/>
  <c r="AC1881" i="4"/>
  <c r="AD1881" i="4" s="1"/>
  <c r="AG1880" i="4"/>
  <c r="AC1880" i="4"/>
  <c r="AD1880" i="4" s="1"/>
  <c r="AG1879" i="4"/>
  <c r="AC1879" i="4"/>
  <c r="AD1879" i="4" s="1"/>
  <c r="AG1878" i="4"/>
  <c r="AC1878" i="4"/>
  <c r="AD1878" i="4" s="1"/>
  <c r="AG1877" i="4"/>
  <c r="AC1877" i="4"/>
  <c r="AD1877" i="4" s="1"/>
  <c r="AG1876" i="4"/>
  <c r="AC1876" i="4"/>
  <c r="AD1876" i="4" s="1"/>
  <c r="AG1875" i="4"/>
  <c r="AC1875" i="4"/>
  <c r="AD1875" i="4" s="1"/>
  <c r="AG1874" i="4"/>
  <c r="AC1874" i="4"/>
  <c r="AD1874" i="4" s="1"/>
  <c r="AG1873" i="4"/>
  <c r="AC1873" i="4"/>
  <c r="AD1873" i="4" s="1"/>
  <c r="AG1872" i="4"/>
  <c r="AC1872" i="4"/>
  <c r="AD1872" i="4" s="1"/>
  <c r="AG1871" i="4"/>
  <c r="AC1871" i="4"/>
  <c r="AD1871" i="4" s="1"/>
  <c r="AG1870" i="4"/>
  <c r="AC1870" i="4"/>
  <c r="AD1870" i="4" s="1"/>
  <c r="AG1869" i="4"/>
  <c r="AC1869" i="4"/>
  <c r="AD1869" i="4" s="1"/>
  <c r="AG1868" i="4"/>
  <c r="AC1868" i="4"/>
  <c r="AD1868" i="4" s="1"/>
  <c r="AG1867" i="4"/>
  <c r="AC1867" i="4"/>
  <c r="AD1867" i="4" s="1"/>
  <c r="AG1866" i="4"/>
  <c r="AC1866" i="4"/>
  <c r="AD1866" i="4" s="1"/>
  <c r="AG1865" i="4"/>
  <c r="AC1865" i="4"/>
  <c r="AD1865" i="4" s="1"/>
  <c r="AG1864" i="4"/>
  <c r="AC1864" i="4"/>
  <c r="AD1864" i="4" s="1"/>
  <c r="AG1863" i="4"/>
  <c r="AC1863" i="4"/>
  <c r="AD1863" i="4" s="1"/>
  <c r="AG1862" i="4"/>
  <c r="AC1862" i="4"/>
  <c r="AD1862" i="4" s="1"/>
  <c r="AG1861" i="4"/>
  <c r="AC1861" i="4"/>
  <c r="AD1861" i="4" s="1"/>
  <c r="AG1860" i="4"/>
  <c r="AC1860" i="4"/>
  <c r="AD1860" i="4" s="1"/>
  <c r="AG1859" i="4"/>
  <c r="AC1859" i="4"/>
  <c r="AD1859" i="4" s="1"/>
  <c r="AG1858" i="4"/>
  <c r="AC1858" i="4"/>
  <c r="AD1858" i="4" s="1"/>
  <c r="AG1857" i="4"/>
  <c r="AC1857" i="4"/>
  <c r="AD1857" i="4" s="1"/>
  <c r="AG1856" i="4"/>
  <c r="AC1856" i="4"/>
  <c r="AD1856" i="4" s="1"/>
  <c r="AG1855" i="4"/>
  <c r="AC1855" i="4"/>
  <c r="AD1855" i="4" s="1"/>
  <c r="AG1854" i="4"/>
  <c r="AC1854" i="4"/>
  <c r="AD1854" i="4" s="1"/>
  <c r="AG1853" i="4"/>
  <c r="AC1853" i="4"/>
  <c r="AD1853" i="4" s="1"/>
  <c r="AG1852" i="4"/>
  <c r="AC1852" i="4"/>
  <c r="AD1852" i="4" s="1"/>
  <c r="AG1851" i="4"/>
  <c r="AC1851" i="4"/>
  <c r="AD1851" i="4" s="1"/>
  <c r="AG1850" i="4"/>
  <c r="AC1850" i="4"/>
  <c r="AD1850" i="4" s="1"/>
  <c r="AG1849" i="4"/>
  <c r="AC1849" i="4"/>
  <c r="AD1849" i="4" s="1"/>
  <c r="AG1848" i="4"/>
  <c r="AC1848" i="4"/>
  <c r="AD1848" i="4" s="1"/>
  <c r="AG1847" i="4"/>
  <c r="AC1847" i="4"/>
  <c r="AD1847" i="4" s="1"/>
  <c r="AG1846" i="4"/>
  <c r="AC1846" i="4"/>
  <c r="AD1846" i="4" s="1"/>
  <c r="AG1845" i="4"/>
  <c r="AC1845" i="4"/>
  <c r="AD1845" i="4" s="1"/>
  <c r="AG1844" i="4"/>
  <c r="AC1844" i="4"/>
  <c r="AD1844" i="4" s="1"/>
  <c r="AG1843" i="4"/>
  <c r="AC1843" i="4"/>
  <c r="AD1843" i="4" s="1"/>
  <c r="AG1842" i="4"/>
  <c r="AC1842" i="4"/>
  <c r="AD1842" i="4" s="1"/>
  <c r="AG1841" i="4"/>
  <c r="AC1841" i="4"/>
  <c r="AD1841" i="4" s="1"/>
  <c r="AG1840" i="4"/>
  <c r="AC1840" i="4"/>
  <c r="AD1840" i="4" s="1"/>
  <c r="AG1839" i="4"/>
  <c r="AC1839" i="4"/>
  <c r="AD1839" i="4" s="1"/>
  <c r="AG1838" i="4"/>
  <c r="AC1838" i="4"/>
  <c r="AD1838" i="4" s="1"/>
  <c r="AG1837" i="4"/>
  <c r="AC1837" i="4"/>
  <c r="AD1837" i="4" s="1"/>
  <c r="AG1836" i="4"/>
  <c r="AC1836" i="4"/>
  <c r="AD1836" i="4" s="1"/>
  <c r="AG1835" i="4"/>
  <c r="AC1835" i="4"/>
  <c r="AD1835" i="4" s="1"/>
  <c r="AG1834" i="4"/>
  <c r="AC1834" i="4"/>
  <c r="AD1834" i="4" s="1"/>
  <c r="AG1833" i="4"/>
  <c r="AC1833" i="4"/>
  <c r="AD1833" i="4" s="1"/>
  <c r="AG1832" i="4"/>
  <c r="AC1832" i="4"/>
  <c r="AD1832" i="4" s="1"/>
  <c r="AG1831" i="4"/>
  <c r="AC1831" i="4"/>
  <c r="AD1831" i="4" s="1"/>
  <c r="AG1830" i="4"/>
  <c r="AC1830" i="4"/>
  <c r="AD1830" i="4" s="1"/>
  <c r="AG1829" i="4"/>
  <c r="AC1829" i="4"/>
  <c r="AD1829" i="4" s="1"/>
  <c r="AG1828" i="4"/>
  <c r="AC1828" i="4"/>
  <c r="AD1828" i="4" s="1"/>
  <c r="AG1827" i="4"/>
  <c r="AC1827" i="4"/>
  <c r="AD1827" i="4" s="1"/>
  <c r="AG1826" i="4"/>
  <c r="AC1826" i="4"/>
  <c r="AD1826" i="4" s="1"/>
  <c r="AG1825" i="4"/>
  <c r="AC1825" i="4"/>
  <c r="AD1825" i="4" s="1"/>
  <c r="AG1824" i="4"/>
  <c r="AC1824" i="4"/>
  <c r="AD1824" i="4" s="1"/>
  <c r="AG1823" i="4"/>
  <c r="AC1823" i="4"/>
  <c r="AD1823" i="4" s="1"/>
  <c r="AG1822" i="4"/>
  <c r="AC1822" i="4"/>
  <c r="AD1822" i="4" s="1"/>
  <c r="AG1821" i="4"/>
  <c r="AC1821" i="4"/>
  <c r="AD1821" i="4" s="1"/>
  <c r="AG1820" i="4"/>
  <c r="AC1820" i="4"/>
  <c r="AD1820" i="4" s="1"/>
  <c r="AG1819" i="4"/>
  <c r="AC1819" i="4"/>
  <c r="AD1819" i="4" s="1"/>
  <c r="AG1818" i="4"/>
  <c r="AC1818" i="4"/>
  <c r="AD1818" i="4" s="1"/>
  <c r="AG1817" i="4"/>
  <c r="AC1817" i="4"/>
  <c r="AD1817" i="4" s="1"/>
  <c r="AG1816" i="4"/>
  <c r="AC1816" i="4"/>
  <c r="AD1816" i="4" s="1"/>
  <c r="AG1815" i="4"/>
  <c r="AC1815" i="4"/>
  <c r="AD1815" i="4" s="1"/>
  <c r="AG1814" i="4"/>
  <c r="AC1814" i="4"/>
  <c r="AD1814" i="4" s="1"/>
  <c r="AG1813" i="4"/>
  <c r="AC1813" i="4"/>
  <c r="AD1813" i="4" s="1"/>
  <c r="AG1812" i="4"/>
  <c r="AC1812" i="4"/>
  <c r="AD1812" i="4" s="1"/>
  <c r="AG1811" i="4"/>
  <c r="AC1811" i="4"/>
  <c r="AD1811" i="4" s="1"/>
  <c r="AG1810" i="4"/>
  <c r="AC1810" i="4"/>
  <c r="AD1810" i="4" s="1"/>
  <c r="AG1809" i="4"/>
  <c r="AC1809" i="4"/>
  <c r="AD1809" i="4" s="1"/>
  <c r="AG1808" i="4"/>
  <c r="AC1808" i="4"/>
  <c r="AD1808" i="4" s="1"/>
  <c r="AG1807" i="4"/>
  <c r="AC1807" i="4"/>
  <c r="AD1807" i="4" s="1"/>
  <c r="AG1806" i="4"/>
  <c r="AC1806" i="4"/>
  <c r="AD1806" i="4" s="1"/>
  <c r="AG1805" i="4"/>
  <c r="AC1805" i="4"/>
  <c r="AD1805" i="4" s="1"/>
  <c r="AG1804" i="4"/>
  <c r="AC1804" i="4"/>
  <c r="AD1804" i="4" s="1"/>
  <c r="AG1803" i="4"/>
  <c r="AC1803" i="4"/>
  <c r="AD1803" i="4" s="1"/>
  <c r="AG1802" i="4"/>
  <c r="AC1802" i="4"/>
  <c r="AD1802" i="4" s="1"/>
  <c r="AG1801" i="4"/>
  <c r="AC1801" i="4"/>
  <c r="AD1801" i="4" s="1"/>
  <c r="AG1800" i="4"/>
  <c r="AC1800" i="4"/>
  <c r="AD1800" i="4" s="1"/>
  <c r="AG1799" i="4"/>
  <c r="AC1799" i="4"/>
  <c r="AD1799" i="4" s="1"/>
  <c r="AG1798" i="4"/>
  <c r="AC1798" i="4"/>
  <c r="AD1798" i="4" s="1"/>
  <c r="AG1797" i="4"/>
  <c r="AC1797" i="4"/>
  <c r="AD1797" i="4" s="1"/>
  <c r="AG1796" i="4"/>
  <c r="AC1796" i="4"/>
  <c r="AD1796" i="4" s="1"/>
  <c r="AG1795" i="4"/>
  <c r="AC1795" i="4"/>
  <c r="AD1795" i="4" s="1"/>
  <c r="AG1794" i="4"/>
  <c r="AC1794" i="4"/>
  <c r="AD1794" i="4" s="1"/>
  <c r="AG1793" i="4"/>
  <c r="AC1793" i="4"/>
  <c r="AD1793" i="4" s="1"/>
  <c r="AG1792" i="4"/>
  <c r="AC1792" i="4"/>
  <c r="AD1792" i="4" s="1"/>
  <c r="AG1791" i="4"/>
  <c r="AC1791" i="4"/>
  <c r="AD1791" i="4" s="1"/>
  <c r="AG1790" i="4"/>
  <c r="AC1790" i="4"/>
  <c r="AD1790" i="4" s="1"/>
  <c r="AG1789" i="4"/>
  <c r="AC1789" i="4"/>
  <c r="AD1789" i="4" s="1"/>
  <c r="AG1788" i="4"/>
  <c r="AC1788" i="4"/>
  <c r="AD1788" i="4" s="1"/>
  <c r="AG1787" i="4"/>
  <c r="AC1787" i="4"/>
  <c r="AD1787" i="4" s="1"/>
  <c r="AG1786" i="4"/>
  <c r="AC1786" i="4"/>
  <c r="AD1786" i="4" s="1"/>
  <c r="AG1785" i="4"/>
  <c r="AC1785" i="4"/>
  <c r="AD1785" i="4" s="1"/>
  <c r="AG1784" i="4"/>
  <c r="AC1784" i="4"/>
  <c r="AD1784" i="4" s="1"/>
  <c r="AG1783" i="4"/>
  <c r="AC1783" i="4"/>
  <c r="AD1783" i="4" s="1"/>
  <c r="AG1782" i="4"/>
  <c r="AC1782" i="4"/>
  <c r="AD1782" i="4" s="1"/>
  <c r="AG1781" i="4"/>
  <c r="AC1781" i="4"/>
  <c r="AD1781" i="4" s="1"/>
  <c r="AG1780" i="4"/>
  <c r="AC1780" i="4"/>
  <c r="AD1780" i="4" s="1"/>
  <c r="AG1779" i="4"/>
  <c r="AC1779" i="4"/>
  <c r="AD1779" i="4" s="1"/>
  <c r="AG1778" i="4"/>
  <c r="AC1778" i="4"/>
  <c r="AD1778" i="4" s="1"/>
  <c r="AG1777" i="4"/>
  <c r="AC1777" i="4"/>
  <c r="AD1777" i="4" s="1"/>
  <c r="AG1776" i="4"/>
  <c r="AC1776" i="4"/>
  <c r="AD1776" i="4" s="1"/>
  <c r="AG1775" i="4"/>
  <c r="AC1775" i="4"/>
  <c r="AD1775" i="4" s="1"/>
  <c r="AG1774" i="4"/>
  <c r="AC1774" i="4"/>
  <c r="AD1774" i="4" s="1"/>
  <c r="AG1773" i="4"/>
  <c r="AC1773" i="4"/>
  <c r="AD1773" i="4" s="1"/>
  <c r="AG1772" i="4"/>
  <c r="AC1772" i="4"/>
  <c r="AD1772" i="4" s="1"/>
  <c r="AG1771" i="4"/>
  <c r="AC1771" i="4"/>
  <c r="AD1771" i="4" s="1"/>
  <c r="AG1770" i="4"/>
  <c r="AC1770" i="4"/>
  <c r="AD1770" i="4" s="1"/>
  <c r="AG1769" i="4"/>
  <c r="AC1769" i="4"/>
  <c r="AD1769" i="4" s="1"/>
  <c r="AG1768" i="4"/>
  <c r="AC1768" i="4"/>
  <c r="AD1768" i="4" s="1"/>
  <c r="AG1767" i="4"/>
  <c r="AC1767" i="4"/>
  <c r="AD1767" i="4" s="1"/>
  <c r="AG1766" i="4"/>
  <c r="AC1766" i="4"/>
  <c r="AD1766" i="4" s="1"/>
  <c r="AG1765" i="4"/>
  <c r="AC1765" i="4"/>
  <c r="AD1765" i="4" s="1"/>
  <c r="AG1764" i="4"/>
  <c r="AC1764" i="4"/>
  <c r="AD1764" i="4" s="1"/>
  <c r="AG1763" i="4"/>
  <c r="AC1763" i="4"/>
  <c r="AD1763" i="4" s="1"/>
  <c r="AG1762" i="4"/>
  <c r="AC1762" i="4"/>
  <c r="AD1762" i="4" s="1"/>
  <c r="AG1761" i="4"/>
  <c r="AC1761" i="4"/>
  <c r="AD1761" i="4" s="1"/>
  <c r="AG1760" i="4"/>
  <c r="AC1760" i="4"/>
  <c r="AD1760" i="4" s="1"/>
  <c r="AG1759" i="4"/>
  <c r="AC1759" i="4"/>
  <c r="AD1759" i="4" s="1"/>
  <c r="AG1758" i="4"/>
  <c r="AC1758" i="4"/>
  <c r="AD1758" i="4" s="1"/>
  <c r="AG1757" i="4"/>
  <c r="AC1757" i="4"/>
  <c r="AD1757" i="4" s="1"/>
  <c r="AG1756" i="4"/>
  <c r="AC1756" i="4"/>
  <c r="AD1756" i="4" s="1"/>
  <c r="AG1755" i="4"/>
  <c r="AC1755" i="4"/>
  <c r="AD1755" i="4" s="1"/>
  <c r="AG1754" i="4"/>
  <c r="AC1754" i="4"/>
  <c r="AD1754" i="4" s="1"/>
  <c r="AG1753" i="4"/>
  <c r="AC1753" i="4"/>
  <c r="AD1753" i="4" s="1"/>
  <c r="AG1752" i="4"/>
  <c r="AC1752" i="4"/>
  <c r="AD1752" i="4" s="1"/>
  <c r="AG1751" i="4"/>
  <c r="AC1751" i="4"/>
  <c r="AD1751" i="4" s="1"/>
  <c r="AG1750" i="4"/>
  <c r="AC1750" i="4"/>
  <c r="AD1750" i="4" s="1"/>
  <c r="AG1749" i="4"/>
  <c r="AC1749" i="4"/>
  <c r="AD1749" i="4" s="1"/>
  <c r="AG1748" i="4"/>
  <c r="AC1748" i="4"/>
  <c r="AD1748" i="4" s="1"/>
  <c r="AG1747" i="4"/>
  <c r="AC1747" i="4"/>
  <c r="AD1747" i="4" s="1"/>
  <c r="AG1746" i="4"/>
  <c r="AC1746" i="4"/>
  <c r="AD1746" i="4" s="1"/>
  <c r="AG1745" i="4"/>
  <c r="AC1745" i="4"/>
  <c r="AD1745" i="4" s="1"/>
  <c r="AG1744" i="4"/>
  <c r="AC1744" i="4"/>
  <c r="AD1744" i="4" s="1"/>
  <c r="AG1743" i="4"/>
  <c r="AC1743" i="4"/>
  <c r="AD1743" i="4" s="1"/>
  <c r="AG1742" i="4"/>
  <c r="AC1742" i="4"/>
  <c r="AD1742" i="4" s="1"/>
  <c r="AG1741" i="4"/>
  <c r="AC1741" i="4"/>
  <c r="AD1741" i="4" s="1"/>
  <c r="AG1740" i="4"/>
  <c r="AC1740" i="4"/>
  <c r="AD1740" i="4" s="1"/>
  <c r="AG1739" i="4"/>
  <c r="AC1739" i="4"/>
  <c r="AD1739" i="4" s="1"/>
  <c r="AG1738" i="4"/>
  <c r="AC1738" i="4"/>
  <c r="AD1738" i="4" s="1"/>
  <c r="AG1737" i="4"/>
  <c r="AC1737" i="4"/>
  <c r="AD1737" i="4" s="1"/>
  <c r="AG1736" i="4"/>
  <c r="AC1736" i="4"/>
  <c r="AD1736" i="4" s="1"/>
  <c r="AG1735" i="4"/>
  <c r="AC1735" i="4"/>
  <c r="AD1735" i="4" s="1"/>
  <c r="AG1734" i="4"/>
  <c r="AC1734" i="4"/>
  <c r="AD1734" i="4" s="1"/>
  <c r="AG1733" i="4"/>
  <c r="AC1733" i="4"/>
  <c r="AD1733" i="4" s="1"/>
  <c r="AG1732" i="4"/>
  <c r="AC1732" i="4"/>
  <c r="AD1732" i="4" s="1"/>
  <c r="AG1731" i="4"/>
  <c r="AC1731" i="4"/>
  <c r="AD1731" i="4" s="1"/>
  <c r="AG1730" i="4"/>
  <c r="AC1730" i="4"/>
  <c r="AD1730" i="4" s="1"/>
  <c r="AG1729" i="4"/>
  <c r="AC1729" i="4"/>
  <c r="AD1729" i="4" s="1"/>
  <c r="AG1728" i="4"/>
  <c r="AC1728" i="4"/>
  <c r="AD1728" i="4" s="1"/>
  <c r="AG1727" i="4"/>
  <c r="AC1727" i="4"/>
  <c r="AD1727" i="4" s="1"/>
  <c r="AG1726" i="4"/>
  <c r="AC1726" i="4"/>
  <c r="AD1726" i="4" s="1"/>
  <c r="AG1725" i="4"/>
  <c r="AC1725" i="4"/>
  <c r="AD1725" i="4" s="1"/>
  <c r="AG1724" i="4"/>
  <c r="AC1724" i="4"/>
  <c r="AD1724" i="4" s="1"/>
  <c r="AG1723" i="4"/>
  <c r="AC1723" i="4"/>
  <c r="AD1723" i="4" s="1"/>
  <c r="AG1722" i="4"/>
  <c r="AC1722" i="4"/>
  <c r="AD1722" i="4" s="1"/>
  <c r="AG1721" i="4"/>
  <c r="AC1721" i="4"/>
  <c r="AD1721" i="4" s="1"/>
  <c r="AG1720" i="4"/>
  <c r="AC1720" i="4"/>
  <c r="AD1720" i="4" s="1"/>
  <c r="AG1719" i="4"/>
  <c r="AC1719" i="4"/>
  <c r="AD1719" i="4" s="1"/>
  <c r="AG1718" i="4"/>
  <c r="AC1718" i="4"/>
  <c r="AD1718" i="4" s="1"/>
  <c r="AG1717" i="4"/>
  <c r="AC1717" i="4"/>
  <c r="AD1717" i="4" s="1"/>
  <c r="AG1716" i="4"/>
  <c r="AC1716" i="4"/>
  <c r="AD1716" i="4" s="1"/>
  <c r="AG1715" i="4"/>
  <c r="AC1715" i="4"/>
  <c r="AD1715" i="4" s="1"/>
  <c r="AG1714" i="4"/>
  <c r="AC1714" i="4"/>
  <c r="AD1714" i="4" s="1"/>
  <c r="AG1713" i="4"/>
  <c r="AC1713" i="4"/>
  <c r="AD1713" i="4" s="1"/>
  <c r="AG1712" i="4"/>
  <c r="AC1712" i="4"/>
  <c r="AD1712" i="4" s="1"/>
  <c r="AG1711" i="4"/>
  <c r="AC1711" i="4"/>
  <c r="AD1711" i="4" s="1"/>
  <c r="AG1710" i="4"/>
  <c r="AC1710" i="4"/>
  <c r="AD1710" i="4" s="1"/>
  <c r="AG1709" i="4"/>
  <c r="AC1709" i="4"/>
  <c r="AD1709" i="4" s="1"/>
  <c r="AG1708" i="4"/>
  <c r="AC1708" i="4"/>
  <c r="AD1708" i="4" s="1"/>
  <c r="AG1707" i="4"/>
  <c r="AC1707" i="4"/>
  <c r="AD1707" i="4" s="1"/>
  <c r="AG1706" i="4"/>
  <c r="AC1706" i="4"/>
  <c r="AD1706" i="4" s="1"/>
  <c r="AG1705" i="4"/>
  <c r="AC1705" i="4"/>
  <c r="AD1705" i="4" s="1"/>
  <c r="AG1704" i="4"/>
  <c r="AC1704" i="4"/>
  <c r="AD1704" i="4" s="1"/>
  <c r="AG1703" i="4"/>
  <c r="AC1703" i="4"/>
  <c r="AD1703" i="4" s="1"/>
  <c r="AG1702" i="4"/>
  <c r="AC1702" i="4"/>
  <c r="AD1702" i="4" s="1"/>
  <c r="AG1701" i="4"/>
  <c r="AC1701" i="4"/>
  <c r="AD1701" i="4" s="1"/>
  <c r="AG1700" i="4"/>
  <c r="AC1700" i="4"/>
  <c r="AD1700" i="4" s="1"/>
  <c r="AG1699" i="4"/>
  <c r="AC1699" i="4"/>
  <c r="AD1699" i="4" s="1"/>
  <c r="AG1698" i="4"/>
  <c r="AC1698" i="4"/>
  <c r="AD1698" i="4" s="1"/>
  <c r="AG1697" i="4"/>
  <c r="AC1697" i="4"/>
  <c r="AD1697" i="4" s="1"/>
  <c r="AG1696" i="4"/>
  <c r="AC1696" i="4"/>
  <c r="AD1696" i="4" s="1"/>
  <c r="AG1695" i="4"/>
  <c r="AC1695" i="4"/>
  <c r="AD1695" i="4" s="1"/>
  <c r="AG1694" i="4"/>
  <c r="AC1694" i="4"/>
  <c r="AD1694" i="4" s="1"/>
  <c r="AG1693" i="4"/>
  <c r="AC1693" i="4"/>
  <c r="AD1693" i="4" s="1"/>
  <c r="AG1692" i="4"/>
  <c r="AC1692" i="4"/>
  <c r="AD1692" i="4" s="1"/>
  <c r="AG1691" i="4"/>
  <c r="AC1691" i="4"/>
  <c r="AD1691" i="4" s="1"/>
  <c r="AG1690" i="4"/>
  <c r="AC1690" i="4"/>
  <c r="AD1690" i="4" s="1"/>
  <c r="AG1689" i="4"/>
  <c r="AC1689" i="4"/>
  <c r="AD1689" i="4" s="1"/>
  <c r="AG1688" i="4"/>
  <c r="AC1688" i="4"/>
  <c r="AD1688" i="4" s="1"/>
  <c r="AG1687" i="4"/>
  <c r="AC1687" i="4"/>
  <c r="AD1687" i="4" s="1"/>
  <c r="AG1686" i="4"/>
  <c r="AC1686" i="4"/>
  <c r="AD1686" i="4" s="1"/>
  <c r="AG1685" i="4"/>
  <c r="AC1685" i="4"/>
  <c r="AD1685" i="4" s="1"/>
  <c r="AG1684" i="4"/>
  <c r="AC1684" i="4"/>
  <c r="AD1684" i="4" s="1"/>
  <c r="AG1683" i="4"/>
  <c r="AC1683" i="4"/>
  <c r="AD1683" i="4" s="1"/>
  <c r="AG1682" i="4"/>
  <c r="AC1682" i="4"/>
  <c r="AD1682" i="4" s="1"/>
  <c r="AG1681" i="4"/>
  <c r="AC1681" i="4"/>
  <c r="AD1681" i="4" s="1"/>
  <c r="AG1680" i="4"/>
  <c r="AC1680" i="4"/>
  <c r="AD1680" i="4" s="1"/>
  <c r="AG1679" i="4"/>
  <c r="AC1679" i="4"/>
  <c r="AD1679" i="4" s="1"/>
  <c r="AG1678" i="4"/>
  <c r="AC1678" i="4"/>
  <c r="AD1678" i="4" s="1"/>
  <c r="AG1677" i="4"/>
  <c r="AC1677" i="4"/>
  <c r="AD1677" i="4" s="1"/>
  <c r="AG1676" i="4"/>
  <c r="AC1676" i="4"/>
  <c r="AD1676" i="4" s="1"/>
  <c r="AG1675" i="4"/>
  <c r="AC1675" i="4"/>
  <c r="AD1675" i="4" s="1"/>
  <c r="AG1674" i="4"/>
  <c r="AC1674" i="4"/>
  <c r="AD1674" i="4" s="1"/>
  <c r="AG1673" i="4"/>
  <c r="AC1673" i="4"/>
  <c r="AD1673" i="4" s="1"/>
  <c r="AG1672" i="4"/>
  <c r="AC1672" i="4"/>
  <c r="AD1672" i="4" s="1"/>
  <c r="AG1671" i="4"/>
  <c r="AC1671" i="4"/>
  <c r="AD1671" i="4" s="1"/>
  <c r="AG1670" i="4"/>
  <c r="AC1670" i="4"/>
  <c r="AD1670" i="4" s="1"/>
  <c r="AG1669" i="4"/>
  <c r="AC1669" i="4"/>
  <c r="AD1669" i="4" s="1"/>
  <c r="AG1668" i="4"/>
  <c r="AC1668" i="4"/>
  <c r="AD1668" i="4" s="1"/>
  <c r="AG1667" i="4"/>
  <c r="AC1667" i="4"/>
  <c r="AD1667" i="4" s="1"/>
  <c r="AG1666" i="4"/>
  <c r="AC1666" i="4"/>
  <c r="AD1666" i="4" s="1"/>
  <c r="AG1665" i="4"/>
  <c r="AC1665" i="4"/>
  <c r="AD1665" i="4" s="1"/>
  <c r="AG1664" i="4"/>
  <c r="AC1664" i="4"/>
  <c r="AD1664" i="4" s="1"/>
  <c r="AG1663" i="4"/>
  <c r="AC1663" i="4"/>
  <c r="AD1663" i="4" s="1"/>
  <c r="AG1662" i="4"/>
  <c r="AC1662" i="4"/>
  <c r="AD1662" i="4" s="1"/>
  <c r="AG1661" i="4"/>
  <c r="AC1661" i="4"/>
  <c r="AD1661" i="4" s="1"/>
  <c r="AG1660" i="4"/>
  <c r="AC1660" i="4"/>
  <c r="AD1660" i="4" s="1"/>
  <c r="AG1659" i="4"/>
  <c r="AC1659" i="4"/>
  <c r="AD1659" i="4" s="1"/>
  <c r="AG1658" i="4"/>
  <c r="AC1658" i="4"/>
  <c r="AD1658" i="4" s="1"/>
  <c r="AG1657" i="4"/>
  <c r="AC1657" i="4"/>
  <c r="AD1657" i="4" s="1"/>
  <c r="AG1656" i="4"/>
  <c r="AC1656" i="4"/>
  <c r="AD1656" i="4" s="1"/>
  <c r="AG1655" i="4"/>
  <c r="AC1655" i="4"/>
  <c r="AD1655" i="4" s="1"/>
  <c r="AG1654" i="4"/>
  <c r="AC1654" i="4"/>
  <c r="AD1654" i="4" s="1"/>
  <c r="AG1653" i="4"/>
  <c r="AC1653" i="4"/>
  <c r="AD1653" i="4" s="1"/>
  <c r="AG1652" i="4"/>
  <c r="AC1652" i="4"/>
  <c r="AD1652" i="4" s="1"/>
  <c r="AG1651" i="4"/>
  <c r="AC1651" i="4"/>
  <c r="AD1651" i="4" s="1"/>
  <c r="AG1650" i="4"/>
  <c r="AC1650" i="4"/>
  <c r="AD1650" i="4" s="1"/>
  <c r="AG1649" i="4"/>
  <c r="AC1649" i="4"/>
  <c r="AD1649" i="4" s="1"/>
  <c r="AG1648" i="4"/>
  <c r="AC1648" i="4"/>
  <c r="AD1648" i="4" s="1"/>
  <c r="AG1647" i="4"/>
  <c r="AC1647" i="4"/>
  <c r="AD1647" i="4" s="1"/>
  <c r="AG1646" i="4"/>
  <c r="AC1646" i="4"/>
  <c r="AD1646" i="4" s="1"/>
  <c r="AG1645" i="4"/>
  <c r="AC1645" i="4"/>
  <c r="AD1645" i="4" s="1"/>
  <c r="AG1644" i="4"/>
  <c r="AC1644" i="4"/>
  <c r="AD1644" i="4" s="1"/>
  <c r="AG1643" i="4"/>
  <c r="AC1643" i="4"/>
  <c r="AD1643" i="4" s="1"/>
  <c r="AG1642" i="4"/>
  <c r="AC1642" i="4"/>
  <c r="AD1642" i="4" s="1"/>
  <c r="AG1641" i="4"/>
  <c r="AC1641" i="4"/>
  <c r="AD1641" i="4" s="1"/>
  <c r="AG1640" i="4"/>
  <c r="AC1640" i="4"/>
  <c r="AD1640" i="4" s="1"/>
  <c r="AG1639" i="4"/>
  <c r="AC1639" i="4"/>
  <c r="AD1639" i="4" s="1"/>
  <c r="AG1638" i="4"/>
  <c r="AC1638" i="4"/>
  <c r="AD1638" i="4" s="1"/>
  <c r="AG1637" i="4"/>
  <c r="AC1637" i="4"/>
  <c r="AD1637" i="4" s="1"/>
  <c r="AG1636" i="4"/>
  <c r="AC1636" i="4"/>
  <c r="AD1636" i="4" s="1"/>
  <c r="AG1635" i="4"/>
  <c r="AC1635" i="4"/>
  <c r="AD1635" i="4" s="1"/>
  <c r="AG1634" i="4"/>
  <c r="AC1634" i="4"/>
  <c r="AD1634" i="4" s="1"/>
  <c r="AG1633" i="4"/>
  <c r="AC1633" i="4"/>
  <c r="AD1633" i="4" s="1"/>
  <c r="AG1632" i="4"/>
  <c r="AC1632" i="4"/>
  <c r="AD1632" i="4" s="1"/>
  <c r="AG1631" i="4"/>
  <c r="AC1631" i="4"/>
  <c r="AD1631" i="4" s="1"/>
  <c r="AG1630" i="4"/>
  <c r="AC1630" i="4"/>
  <c r="AD1630" i="4" s="1"/>
  <c r="AG1629" i="4"/>
  <c r="AC1629" i="4"/>
  <c r="AD1629" i="4" s="1"/>
  <c r="AG1628" i="4"/>
  <c r="AC1628" i="4"/>
  <c r="AD1628" i="4" s="1"/>
  <c r="AG1627" i="4"/>
  <c r="AC1627" i="4"/>
  <c r="AD1627" i="4" s="1"/>
  <c r="AG1626" i="4"/>
  <c r="AC1626" i="4"/>
  <c r="AD1626" i="4" s="1"/>
  <c r="AG1625" i="4"/>
  <c r="AC1625" i="4"/>
  <c r="AD1625" i="4" s="1"/>
  <c r="AG1624" i="4"/>
  <c r="AC1624" i="4"/>
  <c r="AD1624" i="4" s="1"/>
  <c r="AG1623" i="4"/>
  <c r="AC1623" i="4"/>
  <c r="AD1623" i="4" s="1"/>
  <c r="AG1622" i="4"/>
  <c r="AC1622" i="4"/>
  <c r="AD1622" i="4" s="1"/>
  <c r="AG1621" i="4"/>
  <c r="AC1621" i="4"/>
  <c r="AD1621" i="4" s="1"/>
  <c r="AG1620" i="4"/>
  <c r="AC1620" i="4"/>
  <c r="AD1620" i="4" s="1"/>
  <c r="AG1619" i="4"/>
  <c r="AC1619" i="4"/>
  <c r="AD1619" i="4" s="1"/>
  <c r="AG1618" i="4"/>
  <c r="AC1618" i="4"/>
  <c r="AD1618" i="4" s="1"/>
  <c r="AG1617" i="4"/>
  <c r="AC1617" i="4"/>
  <c r="AD1617" i="4" s="1"/>
  <c r="AG1616" i="4"/>
  <c r="AC1616" i="4"/>
  <c r="AD1616" i="4" s="1"/>
  <c r="AG1615" i="4"/>
  <c r="AC1615" i="4"/>
  <c r="AD1615" i="4" s="1"/>
  <c r="AG1614" i="4"/>
  <c r="AC1614" i="4"/>
  <c r="AD1614" i="4" s="1"/>
  <c r="AG1613" i="4"/>
  <c r="AC1613" i="4"/>
  <c r="AD1613" i="4" s="1"/>
  <c r="AG1612" i="4"/>
  <c r="AC1612" i="4"/>
  <c r="AD1612" i="4" s="1"/>
  <c r="AG1611" i="4"/>
  <c r="AC1611" i="4"/>
  <c r="AD1611" i="4" s="1"/>
  <c r="AG1610" i="4"/>
  <c r="AC1610" i="4"/>
  <c r="AD1610" i="4" s="1"/>
  <c r="AG1609" i="4"/>
  <c r="AC1609" i="4"/>
  <c r="AD1609" i="4" s="1"/>
  <c r="AG1608" i="4"/>
  <c r="AC1608" i="4"/>
  <c r="AD1608" i="4" s="1"/>
  <c r="AG1607" i="4"/>
  <c r="AC1607" i="4"/>
  <c r="AD1607" i="4" s="1"/>
  <c r="AG1606" i="4"/>
  <c r="AC1606" i="4"/>
  <c r="AD1606" i="4" s="1"/>
  <c r="AG1605" i="4"/>
  <c r="AC1605" i="4"/>
  <c r="AD1605" i="4" s="1"/>
  <c r="AG1604" i="4"/>
  <c r="AC1604" i="4"/>
  <c r="AD1604" i="4" s="1"/>
  <c r="AG1603" i="4"/>
  <c r="AC1603" i="4"/>
  <c r="AD1603" i="4" s="1"/>
  <c r="AG1602" i="4"/>
  <c r="AC1602" i="4"/>
  <c r="AD1602" i="4" s="1"/>
  <c r="AG1601" i="4"/>
  <c r="AC1601" i="4"/>
  <c r="AD1601" i="4" s="1"/>
  <c r="AG1600" i="4"/>
  <c r="AC1600" i="4"/>
  <c r="AD1600" i="4" s="1"/>
  <c r="AG1599" i="4"/>
  <c r="AC1599" i="4"/>
  <c r="AD1599" i="4" s="1"/>
  <c r="AG1598" i="4"/>
  <c r="AC1598" i="4"/>
  <c r="AD1598" i="4" s="1"/>
  <c r="AG1597" i="4"/>
  <c r="AC1597" i="4"/>
  <c r="AD1597" i="4" s="1"/>
  <c r="AG1596" i="4"/>
  <c r="AC1596" i="4"/>
  <c r="AD1596" i="4" s="1"/>
  <c r="AG1595" i="4"/>
  <c r="AC1595" i="4"/>
  <c r="AD1595" i="4" s="1"/>
  <c r="AG1594" i="4"/>
  <c r="AC1594" i="4"/>
  <c r="AD1594" i="4" s="1"/>
  <c r="AG1593" i="4"/>
  <c r="AC1593" i="4"/>
  <c r="AD1593" i="4" s="1"/>
  <c r="AG1592" i="4"/>
  <c r="AC1592" i="4"/>
  <c r="AD1592" i="4" s="1"/>
  <c r="AG1591" i="4"/>
  <c r="AC1591" i="4"/>
  <c r="AD1591" i="4" s="1"/>
  <c r="AG1590" i="4"/>
  <c r="AC1590" i="4"/>
  <c r="AD1590" i="4" s="1"/>
  <c r="AG1589" i="4"/>
  <c r="AC1589" i="4"/>
  <c r="AD1589" i="4" s="1"/>
  <c r="AG1588" i="4"/>
  <c r="AC1588" i="4"/>
  <c r="AD1588" i="4" s="1"/>
  <c r="AG1587" i="4"/>
  <c r="AC1587" i="4"/>
  <c r="AD1587" i="4" s="1"/>
  <c r="AG1586" i="4"/>
  <c r="AC1586" i="4"/>
  <c r="AD1586" i="4" s="1"/>
  <c r="AG1585" i="4"/>
  <c r="AC1585" i="4"/>
  <c r="AD1585" i="4" s="1"/>
  <c r="AG1584" i="4"/>
  <c r="AC1584" i="4"/>
  <c r="AD1584" i="4" s="1"/>
  <c r="AG1583" i="4"/>
  <c r="AC1583" i="4"/>
  <c r="AD1583" i="4" s="1"/>
  <c r="AG1582" i="4"/>
  <c r="AC1582" i="4"/>
  <c r="AD1582" i="4" s="1"/>
  <c r="AG1581" i="4"/>
  <c r="AC1581" i="4"/>
  <c r="AD1581" i="4" s="1"/>
  <c r="AG1580" i="4"/>
  <c r="AC1580" i="4"/>
  <c r="AD1580" i="4" s="1"/>
  <c r="AG1579" i="4"/>
  <c r="AC1579" i="4"/>
  <c r="AD1579" i="4" s="1"/>
  <c r="AG1578" i="4"/>
  <c r="AC1578" i="4"/>
  <c r="AD1578" i="4" s="1"/>
  <c r="AG1577" i="4"/>
  <c r="AC1577" i="4"/>
  <c r="AD1577" i="4" s="1"/>
  <c r="AG1576" i="4"/>
  <c r="AC1576" i="4"/>
  <c r="AD1576" i="4" s="1"/>
  <c r="AG1575" i="4"/>
  <c r="AC1575" i="4"/>
  <c r="AD1575" i="4" s="1"/>
  <c r="AG1574" i="4"/>
  <c r="AC1574" i="4"/>
  <c r="AD1574" i="4" s="1"/>
  <c r="AG1573" i="4"/>
  <c r="AC1573" i="4"/>
  <c r="AD1573" i="4" s="1"/>
  <c r="AG1572" i="4"/>
  <c r="AC1572" i="4"/>
  <c r="AD1572" i="4" s="1"/>
  <c r="AG1571" i="4"/>
  <c r="AC1571" i="4"/>
  <c r="AD1571" i="4" s="1"/>
  <c r="AG1570" i="4"/>
  <c r="AC1570" i="4"/>
  <c r="AD1570" i="4" s="1"/>
  <c r="AG1569" i="4"/>
  <c r="AC1569" i="4"/>
  <c r="AD1569" i="4" s="1"/>
  <c r="AG1568" i="4"/>
  <c r="AC1568" i="4"/>
  <c r="AD1568" i="4" s="1"/>
  <c r="AG1567" i="4"/>
  <c r="AC1567" i="4"/>
  <c r="AD1567" i="4" s="1"/>
  <c r="AG1566" i="4"/>
  <c r="AC1566" i="4"/>
  <c r="AD1566" i="4" s="1"/>
  <c r="AG1565" i="4"/>
  <c r="AC1565" i="4"/>
  <c r="AD1565" i="4" s="1"/>
  <c r="AG1564" i="4"/>
  <c r="AC1564" i="4"/>
  <c r="AD1564" i="4" s="1"/>
  <c r="AG1563" i="4"/>
  <c r="AC1563" i="4"/>
  <c r="AD1563" i="4" s="1"/>
  <c r="AG1562" i="4"/>
  <c r="AC1562" i="4"/>
  <c r="AD1562" i="4" s="1"/>
  <c r="AG1561" i="4"/>
  <c r="AC1561" i="4"/>
  <c r="AD1561" i="4" s="1"/>
  <c r="AG1560" i="4"/>
  <c r="AC1560" i="4"/>
  <c r="AD1560" i="4" s="1"/>
  <c r="AG1559" i="4"/>
  <c r="AC1559" i="4"/>
  <c r="AD1559" i="4" s="1"/>
  <c r="AG1558" i="4"/>
  <c r="AC1558" i="4"/>
  <c r="AD1558" i="4" s="1"/>
  <c r="AG1557" i="4"/>
  <c r="AC1557" i="4"/>
  <c r="AD1557" i="4" s="1"/>
  <c r="AG1556" i="4"/>
  <c r="AC1556" i="4"/>
  <c r="AD1556" i="4" s="1"/>
  <c r="AG1555" i="4"/>
  <c r="AC1555" i="4"/>
  <c r="AD1555" i="4" s="1"/>
  <c r="AG1554" i="4"/>
  <c r="AC1554" i="4"/>
  <c r="AD1554" i="4" s="1"/>
  <c r="AG1553" i="4"/>
  <c r="AC1553" i="4"/>
  <c r="AD1553" i="4" s="1"/>
  <c r="AG1552" i="4"/>
  <c r="AC1552" i="4"/>
  <c r="AD1552" i="4" s="1"/>
  <c r="AG1551" i="4"/>
  <c r="AC1551" i="4"/>
  <c r="AD1551" i="4" s="1"/>
  <c r="AG1550" i="4"/>
  <c r="AC1550" i="4"/>
  <c r="AD1550" i="4" s="1"/>
  <c r="AG1549" i="4"/>
  <c r="AC1549" i="4"/>
  <c r="AD1549" i="4" s="1"/>
  <c r="AG1548" i="4"/>
  <c r="AC1548" i="4"/>
  <c r="AD1548" i="4" s="1"/>
  <c r="AG1547" i="4"/>
  <c r="AC1547" i="4"/>
  <c r="AD1547" i="4" s="1"/>
  <c r="AG1546" i="4"/>
  <c r="AC1546" i="4"/>
  <c r="AD1546" i="4" s="1"/>
  <c r="AG1545" i="4"/>
  <c r="AC1545" i="4"/>
  <c r="AD1545" i="4" s="1"/>
  <c r="AG1544" i="4"/>
  <c r="AC1544" i="4"/>
  <c r="AD1544" i="4" s="1"/>
  <c r="AG1543" i="4"/>
  <c r="AC1543" i="4"/>
  <c r="AD1543" i="4" s="1"/>
  <c r="AG1542" i="4"/>
  <c r="AC1542" i="4"/>
  <c r="AD1542" i="4" s="1"/>
  <c r="AG1541" i="4"/>
  <c r="AC1541" i="4"/>
  <c r="AD1541" i="4" s="1"/>
  <c r="AG1540" i="4"/>
  <c r="AC1540" i="4"/>
  <c r="AD1540" i="4" s="1"/>
  <c r="AG1539" i="4"/>
  <c r="AC1539" i="4"/>
  <c r="AD1539" i="4" s="1"/>
  <c r="AG1538" i="4"/>
  <c r="AC1538" i="4"/>
  <c r="AD1538" i="4" s="1"/>
  <c r="AG1537" i="4"/>
  <c r="AC1537" i="4"/>
  <c r="AD1537" i="4" s="1"/>
  <c r="AG1536" i="4"/>
  <c r="AC1536" i="4"/>
  <c r="AD1536" i="4" s="1"/>
  <c r="AG1535" i="4"/>
  <c r="AC1535" i="4"/>
  <c r="AD1535" i="4" s="1"/>
  <c r="AG1534" i="4"/>
  <c r="AC1534" i="4"/>
  <c r="AD1534" i="4" s="1"/>
  <c r="AG1533" i="4"/>
  <c r="AC1533" i="4"/>
  <c r="AD1533" i="4" s="1"/>
  <c r="AG1532" i="4"/>
  <c r="AC1532" i="4"/>
  <c r="AD1532" i="4" s="1"/>
  <c r="AG1531" i="4"/>
  <c r="AC1531" i="4"/>
  <c r="AD1531" i="4" s="1"/>
  <c r="AG1530" i="4"/>
  <c r="AC1530" i="4"/>
  <c r="AD1530" i="4" s="1"/>
  <c r="AG1529" i="4"/>
  <c r="AC1529" i="4"/>
  <c r="AD1529" i="4" s="1"/>
  <c r="AG1528" i="4"/>
  <c r="AC1528" i="4"/>
  <c r="AD1528" i="4" s="1"/>
  <c r="AG1527" i="4"/>
  <c r="AC1527" i="4"/>
  <c r="AD1527" i="4" s="1"/>
  <c r="AG1526" i="4"/>
  <c r="AC1526" i="4"/>
  <c r="AD1526" i="4" s="1"/>
  <c r="AG1525" i="4"/>
  <c r="AC1525" i="4"/>
  <c r="AD1525" i="4" s="1"/>
  <c r="AG1524" i="4"/>
  <c r="AC1524" i="4"/>
  <c r="AD1524" i="4" s="1"/>
  <c r="AG1523" i="4"/>
  <c r="AC1523" i="4"/>
  <c r="AD1523" i="4" s="1"/>
  <c r="AG1522" i="4"/>
  <c r="AC1522" i="4"/>
  <c r="AD1522" i="4" s="1"/>
  <c r="AG1521" i="4"/>
  <c r="AC1521" i="4"/>
  <c r="AD1521" i="4" s="1"/>
  <c r="AG1520" i="4"/>
  <c r="AC1520" i="4"/>
  <c r="AD1520" i="4" s="1"/>
  <c r="AG1519" i="4"/>
  <c r="AC1519" i="4"/>
  <c r="AD1519" i="4" s="1"/>
  <c r="AG1518" i="4"/>
  <c r="AC1518" i="4"/>
  <c r="AD1518" i="4" s="1"/>
  <c r="AG1517" i="4"/>
  <c r="AC1517" i="4"/>
  <c r="AD1517" i="4" s="1"/>
  <c r="AG1516" i="4"/>
  <c r="AC1516" i="4"/>
  <c r="AD1516" i="4" s="1"/>
  <c r="AG1515" i="4"/>
  <c r="AC1515" i="4"/>
  <c r="AD1515" i="4" s="1"/>
  <c r="AG1514" i="4"/>
  <c r="AC1514" i="4"/>
  <c r="AD1514" i="4" s="1"/>
  <c r="AG1513" i="4"/>
  <c r="AC1513" i="4"/>
  <c r="AD1513" i="4" s="1"/>
  <c r="AG1512" i="4"/>
  <c r="AC1512" i="4"/>
  <c r="AD1512" i="4" s="1"/>
  <c r="AG1511" i="4"/>
  <c r="AC1511" i="4"/>
  <c r="AD1511" i="4" s="1"/>
  <c r="AG1510" i="4"/>
  <c r="AC1510" i="4"/>
  <c r="AD1510" i="4" s="1"/>
  <c r="AG1509" i="4"/>
  <c r="AC1509" i="4"/>
  <c r="AD1509" i="4" s="1"/>
  <c r="AG1508" i="4"/>
  <c r="AC1508" i="4"/>
  <c r="AD1508" i="4" s="1"/>
  <c r="AG1507" i="4"/>
  <c r="AC1507" i="4"/>
  <c r="AD1507" i="4" s="1"/>
  <c r="AG1506" i="4"/>
  <c r="AC1506" i="4"/>
  <c r="AD1506" i="4" s="1"/>
  <c r="AG1505" i="4"/>
  <c r="AC1505" i="4"/>
  <c r="AD1505" i="4" s="1"/>
  <c r="AG1504" i="4"/>
  <c r="AC1504" i="4"/>
  <c r="AD1504" i="4" s="1"/>
  <c r="AG1503" i="4"/>
  <c r="AC1503" i="4"/>
  <c r="AD1503" i="4" s="1"/>
  <c r="AG1502" i="4"/>
  <c r="AC1502" i="4"/>
  <c r="AD1502" i="4" s="1"/>
  <c r="AG1501" i="4"/>
  <c r="AC1501" i="4"/>
  <c r="AD1501" i="4" s="1"/>
  <c r="AG1500" i="4"/>
  <c r="AC1500" i="4"/>
  <c r="AD1500" i="4" s="1"/>
  <c r="AG1499" i="4"/>
  <c r="AC1499" i="4"/>
  <c r="AD1499" i="4" s="1"/>
  <c r="AG1498" i="4"/>
  <c r="AC1498" i="4"/>
  <c r="AD1498" i="4" s="1"/>
  <c r="AG1497" i="4"/>
  <c r="AC1497" i="4"/>
  <c r="AD1497" i="4" s="1"/>
  <c r="AG1496" i="4"/>
  <c r="AC1496" i="4"/>
  <c r="AD1496" i="4" s="1"/>
  <c r="AG1495" i="4"/>
  <c r="AC1495" i="4"/>
  <c r="AD1495" i="4" s="1"/>
  <c r="AG1494" i="4"/>
  <c r="AC1494" i="4"/>
  <c r="AD1494" i="4" s="1"/>
  <c r="AG1493" i="4"/>
  <c r="AC1493" i="4"/>
  <c r="AD1493" i="4" s="1"/>
  <c r="AG1492" i="4"/>
  <c r="AC1492" i="4"/>
  <c r="AD1492" i="4" s="1"/>
  <c r="AG1491" i="4"/>
  <c r="AC1491" i="4"/>
  <c r="AD1491" i="4" s="1"/>
  <c r="AG1490" i="4"/>
  <c r="AC1490" i="4"/>
  <c r="AD1490" i="4" s="1"/>
  <c r="AG1489" i="4"/>
  <c r="AC1489" i="4"/>
  <c r="AD1489" i="4" s="1"/>
  <c r="AG1488" i="4"/>
  <c r="AC1488" i="4"/>
  <c r="AD1488" i="4" s="1"/>
  <c r="AG1487" i="4"/>
  <c r="AC1487" i="4"/>
  <c r="AD1487" i="4" s="1"/>
  <c r="AG1486" i="4"/>
  <c r="AC1486" i="4"/>
  <c r="AD1486" i="4" s="1"/>
  <c r="AG1485" i="4"/>
  <c r="AC1485" i="4"/>
  <c r="AD1485" i="4" s="1"/>
  <c r="AG1484" i="4"/>
  <c r="AC1484" i="4"/>
  <c r="AD1484" i="4" s="1"/>
  <c r="AG1483" i="4"/>
  <c r="AC1483" i="4"/>
  <c r="AD1483" i="4" s="1"/>
  <c r="AG1482" i="4"/>
  <c r="AC1482" i="4"/>
  <c r="AD1482" i="4" s="1"/>
  <c r="AG1481" i="4"/>
  <c r="AC1481" i="4"/>
  <c r="AD1481" i="4" s="1"/>
  <c r="AG1480" i="4"/>
  <c r="AC1480" i="4"/>
  <c r="AD1480" i="4" s="1"/>
  <c r="AG1479" i="4"/>
  <c r="AC1479" i="4"/>
  <c r="AD1479" i="4" s="1"/>
  <c r="AG1478" i="4"/>
  <c r="AC1478" i="4"/>
  <c r="AD1478" i="4" s="1"/>
  <c r="AG1477" i="4"/>
  <c r="AC1477" i="4"/>
  <c r="AD1477" i="4" s="1"/>
  <c r="AG1476" i="4"/>
  <c r="AC1476" i="4"/>
  <c r="AD1476" i="4" s="1"/>
  <c r="AG1475" i="4"/>
  <c r="AC1475" i="4"/>
  <c r="AD1475" i="4" s="1"/>
  <c r="AG1474" i="4"/>
  <c r="AC1474" i="4"/>
  <c r="AD1474" i="4" s="1"/>
  <c r="AG1473" i="4"/>
  <c r="AC1473" i="4"/>
  <c r="AD1473" i="4" s="1"/>
  <c r="AG1472" i="4"/>
  <c r="AC1472" i="4"/>
  <c r="AD1472" i="4" s="1"/>
  <c r="AG1471" i="4"/>
  <c r="AC1471" i="4"/>
  <c r="AD1471" i="4" s="1"/>
  <c r="AG1470" i="4"/>
  <c r="AC1470" i="4"/>
  <c r="AD1470" i="4" s="1"/>
  <c r="AG1469" i="4"/>
  <c r="AC1469" i="4"/>
  <c r="AD1469" i="4" s="1"/>
  <c r="AG1468" i="4"/>
  <c r="AC1468" i="4"/>
  <c r="AD1468" i="4" s="1"/>
  <c r="AG1467" i="4"/>
  <c r="AC1467" i="4"/>
  <c r="AD1467" i="4" s="1"/>
  <c r="AG1466" i="4"/>
  <c r="AC1466" i="4"/>
  <c r="AD1466" i="4" s="1"/>
  <c r="AG1465" i="4"/>
  <c r="AC1465" i="4"/>
  <c r="AD1465" i="4" s="1"/>
  <c r="AG1464" i="4"/>
  <c r="AC1464" i="4"/>
  <c r="AD1464" i="4" s="1"/>
  <c r="AG1463" i="4"/>
  <c r="AC1463" i="4"/>
  <c r="AD1463" i="4" s="1"/>
  <c r="AG1462" i="4"/>
  <c r="AC1462" i="4"/>
  <c r="AD1462" i="4" s="1"/>
  <c r="AG1461" i="4"/>
  <c r="AC1461" i="4"/>
  <c r="AD1461" i="4" s="1"/>
  <c r="AG1460" i="4"/>
  <c r="AC1460" i="4"/>
  <c r="AD1460" i="4" s="1"/>
  <c r="AG1459" i="4"/>
  <c r="AC1459" i="4"/>
  <c r="AD1459" i="4" s="1"/>
  <c r="AG1458" i="4"/>
  <c r="AC1458" i="4"/>
  <c r="AD1458" i="4" s="1"/>
  <c r="AG1457" i="4"/>
  <c r="AC1457" i="4"/>
  <c r="AD1457" i="4" s="1"/>
  <c r="AG1456" i="4"/>
  <c r="AC1456" i="4"/>
  <c r="AD1456" i="4" s="1"/>
  <c r="AG1455" i="4"/>
  <c r="AC1455" i="4"/>
  <c r="AD1455" i="4" s="1"/>
  <c r="AG1454" i="4"/>
  <c r="AC1454" i="4"/>
  <c r="AD1454" i="4" s="1"/>
  <c r="AG1453" i="4"/>
  <c r="AC1453" i="4"/>
  <c r="AD1453" i="4" s="1"/>
  <c r="AG1452" i="4"/>
  <c r="AC1452" i="4"/>
  <c r="AD1452" i="4" s="1"/>
  <c r="AG1451" i="4"/>
  <c r="AC1451" i="4"/>
  <c r="AD1451" i="4" s="1"/>
  <c r="AG1450" i="4"/>
  <c r="AC1450" i="4"/>
  <c r="AD1450" i="4" s="1"/>
  <c r="AG1449" i="4"/>
  <c r="AC1449" i="4"/>
  <c r="AD1449" i="4" s="1"/>
  <c r="AG1448" i="4"/>
  <c r="AC1448" i="4"/>
  <c r="AD1448" i="4" s="1"/>
  <c r="AG1447" i="4"/>
  <c r="AC1447" i="4"/>
  <c r="AD1447" i="4" s="1"/>
  <c r="AG1446" i="4"/>
  <c r="AC1446" i="4"/>
  <c r="AD1446" i="4" s="1"/>
  <c r="AG1445" i="4"/>
  <c r="AC1445" i="4"/>
  <c r="AD1445" i="4" s="1"/>
  <c r="AG1444" i="4"/>
  <c r="AC1444" i="4"/>
  <c r="AD1444" i="4" s="1"/>
  <c r="AG1443" i="4"/>
  <c r="AC1443" i="4"/>
  <c r="AD1443" i="4" s="1"/>
  <c r="AG1442" i="4"/>
  <c r="AC1442" i="4"/>
  <c r="AD1442" i="4" s="1"/>
  <c r="AG1441" i="4"/>
  <c r="AC1441" i="4"/>
  <c r="AD1441" i="4" s="1"/>
  <c r="AG1440" i="4"/>
  <c r="AC1440" i="4"/>
  <c r="AD1440" i="4" s="1"/>
  <c r="AG1439" i="4"/>
  <c r="AC1439" i="4"/>
  <c r="AD1439" i="4" s="1"/>
  <c r="AG1438" i="4"/>
  <c r="AC1438" i="4"/>
  <c r="AD1438" i="4" s="1"/>
  <c r="AG1437" i="4"/>
  <c r="AC1437" i="4"/>
  <c r="AD1437" i="4" s="1"/>
  <c r="AG1436" i="4"/>
  <c r="AC1436" i="4"/>
  <c r="AD1436" i="4" s="1"/>
  <c r="AG1435" i="4"/>
  <c r="AC1435" i="4"/>
  <c r="AD1435" i="4" s="1"/>
  <c r="AG1434" i="4"/>
  <c r="AC1434" i="4"/>
  <c r="AD1434" i="4" s="1"/>
  <c r="AG1433" i="4"/>
  <c r="AC1433" i="4"/>
  <c r="AD1433" i="4" s="1"/>
  <c r="AG1432" i="4"/>
  <c r="AC1432" i="4"/>
  <c r="AD1432" i="4" s="1"/>
  <c r="AG1431" i="4"/>
  <c r="AC1431" i="4"/>
  <c r="AD1431" i="4" s="1"/>
  <c r="AG1430" i="4"/>
  <c r="AC1430" i="4"/>
  <c r="AD1430" i="4" s="1"/>
  <c r="AG1429" i="4"/>
  <c r="AC1429" i="4"/>
  <c r="AD1429" i="4" s="1"/>
  <c r="AG1428" i="4"/>
  <c r="AC1428" i="4"/>
  <c r="AD1428" i="4" s="1"/>
  <c r="AG1427" i="4"/>
  <c r="AC1427" i="4"/>
  <c r="AD1427" i="4" s="1"/>
  <c r="AG1426" i="4"/>
  <c r="AC1426" i="4"/>
  <c r="AD1426" i="4" s="1"/>
  <c r="AG1425" i="4"/>
  <c r="AC1425" i="4"/>
  <c r="AD1425" i="4" s="1"/>
  <c r="AG1424" i="4"/>
  <c r="AC1424" i="4"/>
  <c r="AD1424" i="4" s="1"/>
  <c r="AG1423" i="4"/>
  <c r="AC1423" i="4"/>
  <c r="AD1423" i="4" s="1"/>
  <c r="AG1422" i="4"/>
  <c r="AC1422" i="4"/>
  <c r="AD1422" i="4" s="1"/>
  <c r="AG1421" i="4"/>
  <c r="AC1421" i="4"/>
  <c r="AD1421" i="4" s="1"/>
  <c r="AG1420" i="4"/>
  <c r="AC1420" i="4"/>
  <c r="AD1420" i="4" s="1"/>
  <c r="AG1419" i="4"/>
  <c r="AC1419" i="4"/>
  <c r="AD1419" i="4" s="1"/>
  <c r="AG1418" i="4"/>
  <c r="AC1418" i="4"/>
  <c r="AD1418" i="4" s="1"/>
  <c r="AG1417" i="4"/>
  <c r="AC1417" i="4"/>
  <c r="AD1417" i="4" s="1"/>
  <c r="AG1416" i="4"/>
  <c r="AC1416" i="4"/>
  <c r="AD1416" i="4" s="1"/>
  <c r="AG1415" i="4"/>
  <c r="AC1415" i="4"/>
  <c r="AD1415" i="4" s="1"/>
  <c r="AG1414" i="4"/>
  <c r="AC1414" i="4"/>
  <c r="AD1414" i="4" s="1"/>
  <c r="AG1413" i="4"/>
  <c r="AC1413" i="4"/>
  <c r="AD1413" i="4" s="1"/>
  <c r="AG1412" i="4"/>
  <c r="AC1412" i="4"/>
  <c r="AD1412" i="4" s="1"/>
  <c r="AG1411" i="4"/>
  <c r="AC1411" i="4"/>
  <c r="AD1411" i="4" s="1"/>
  <c r="AG1410" i="4"/>
  <c r="AC1410" i="4"/>
  <c r="AD1410" i="4" s="1"/>
  <c r="AG1409" i="4"/>
  <c r="AC1409" i="4"/>
  <c r="AD1409" i="4" s="1"/>
  <c r="AG1408" i="4"/>
  <c r="AC1408" i="4"/>
  <c r="AD1408" i="4" s="1"/>
  <c r="AG1407" i="4"/>
  <c r="AC1407" i="4"/>
  <c r="AD1407" i="4" s="1"/>
  <c r="AG1406" i="4"/>
  <c r="AC1406" i="4"/>
  <c r="AD1406" i="4" s="1"/>
  <c r="AG1405" i="4"/>
  <c r="AC1405" i="4"/>
  <c r="AD1405" i="4" s="1"/>
  <c r="AG1404" i="4"/>
  <c r="AC1404" i="4"/>
  <c r="AD1404" i="4" s="1"/>
  <c r="AG1403" i="4"/>
  <c r="AC1403" i="4"/>
  <c r="AD1403" i="4" s="1"/>
  <c r="AG1402" i="4"/>
  <c r="AC1402" i="4"/>
  <c r="AD1402" i="4" s="1"/>
  <c r="AG1401" i="4"/>
  <c r="AC1401" i="4"/>
  <c r="AD1401" i="4" s="1"/>
  <c r="AG1400" i="4"/>
  <c r="AC1400" i="4"/>
  <c r="AD1400" i="4" s="1"/>
  <c r="AG1399" i="4"/>
  <c r="AC1399" i="4"/>
  <c r="AD1399" i="4" s="1"/>
  <c r="AG1398" i="4"/>
  <c r="AC1398" i="4"/>
  <c r="AD1398" i="4" s="1"/>
  <c r="AG1397" i="4"/>
  <c r="AC1397" i="4"/>
  <c r="AD1397" i="4" s="1"/>
  <c r="AG1396" i="4"/>
  <c r="AC1396" i="4"/>
  <c r="AD1396" i="4" s="1"/>
  <c r="AG1395" i="4"/>
  <c r="AC1395" i="4"/>
  <c r="AD1395" i="4" s="1"/>
  <c r="AG1394" i="4"/>
  <c r="AC1394" i="4"/>
  <c r="AD1394" i="4" s="1"/>
  <c r="AG1393" i="4"/>
  <c r="AC1393" i="4"/>
  <c r="AD1393" i="4" s="1"/>
  <c r="AG1392" i="4"/>
  <c r="AC1392" i="4"/>
  <c r="AD1392" i="4" s="1"/>
  <c r="AG1391" i="4"/>
  <c r="AC1391" i="4"/>
  <c r="AD1391" i="4" s="1"/>
  <c r="AG1390" i="4"/>
  <c r="AC1390" i="4"/>
  <c r="AD1390" i="4" s="1"/>
  <c r="AG1389" i="4"/>
  <c r="AC1389" i="4"/>
  <c r="AD1389" i="4" s="1"/>
  <c r="AG1388" i="4"/>
  <c r="AC1388" i="4"/>
  <c r="AD1388" i="4" s="1"/>
  <c r="AG1387" i="4"/>
  <c r="AC1387" i="4"/>
  <c r="AD1387" i="4" s="1"/>
  <c r="AG1386" i="4"/>
  <c r="AC1386" i="4"/>
  <c r="AD1386" i="4" s="1"/>
  <c r="AG1385" i="4"/>
  <c r="AC1385" i="4"/>
  <c r="AD1385" i="4" s="1"/>
  <c r="AG1384" i="4"/>
  <c r="AC1384" i="4"/>
  <c r="AD1384" i="4" s="1"/>
  <c r="AG1383" i="4"/>
  <c r="AC1383" i="4"/>
  <c r="AD1383" i="4" s="1"/>
  <c r="AG1382" i="4"/>
  <c r="AC1382" i="4"/>
  <c r="AD1382" i="4" s="1"/>
  <c r="AG1381" i="4"/>
  <c r="AC1381" i="4"/>
  <c r="AD1381" i="4" s="1"/>
  <c r="AG1380" i="4"/>
  <c r="AC1380" i="4"/>
  <c r="AD1380" i="4" s="1"/>
  <c r="AG1379" i="4"/>
  <c r="AC1379" i="4"/>
  <c r="AD1379" i="4" s="1"/>
  <c r="AG1378" i="4"/>
  <c r="AC1378" i="4"/>
  <c r="AD1378" i="4" s="1"/>
  <c r="AG1377" i="4"/>
  <c r="AC1377" i="4"/>
  <c r="AD1377" i="4" s="1"/>
  <c r="AG1376" i="4"/>
  <c r="AC1376" i="4"/>
  <c r="AD1376" i="4" s="1"/>
  <c r="AG1375" i="4"/>
  <c r="AC1375" i="4"/>
  <c r="AD1375" i="4" s="1"/>
  <c r="AG1374" i="4"/>
  <c r="AC1374" i="4"/>
  <c r="AD1374" i="4" s="1"/>
  <c r="AG1373" i="4"/>
  <c r="AC1373" i="4"/>
  <c r="AD1373" i="4" s="1"/>
  <c r="AG1372" i="4"/>
  <c r="AC1372" i="4"/>
  <c r="AD1372" i="4" s="1"/>
  <c r="AG1371" i="4"/>
  <c r="AC1371" i="4"/>
  <c r="AD1371" i="4" s="1"/>
  <c r="AG1370" i="4"/>
  <c r="AC1370" i="4"/>
  <c r="AD1370" i="4" s="1"/>
  <c r="AG1369" i="4"/>
  <c r="AC1369" i="4"/>
  <c r="AD1369" i="4" s="1"/>
  <c r="AG1368" i="4"/>
  <c r="AC1368" i="4"/>
  <c r="AD1368" i="4" s="1"/>
  <c r="AG1367" i="4"/>
  <c r="AC1367" i="4"/>
  <c r="AD1367" i="4" s="1"/>
  <c r="AG1366" i="4"/>
  <c r="AC1366" i="4"/>
  <c r="AD1366" i="4" s="1"/>
  <c r="AG1365" i="4"/>
  <c r="AC1365" i="4"/>
  <c r="AD1365" i="4" s="1"/>
  <c r="AG1364" i="4"/>
  <c r="AC1364" i="4"/>
  <c r="AD1364" i="4" s="1"/>
  <c r="AG1363" i="4"/>
  <c r="AC1363" i="4"/>
  <c r="AD1363" i="4" s="1"/>
  <c r="AG1362" i="4"/>
  <c r="AC1362" i="4"/>
  <c r="AD1362" i="4" s="1"/>
  <c r="AG1361" i="4"/>
  <c r="AC1361" i="4"/>
  <c r="AD1361" i="4" s="1"/>
  <c r="AG1360" i="4"/>
  <c r="AC1360" i="4"/>
  <c r="AD1360" i="4" s="1"/>
  <c r="AG1359" i="4"/>
  <c r="AC1359" i="4"/>
  <c r="AD1359" i="4" s="1"/>
  <c r="AG1358" i="4"/>
  <c r="AC1358" i="4"/>
  <c r="AD1358" i="4" s="1"/>
  <c r="AG1357" i="4"/>
  <c r="AC1357" i="4"/>
  <c r="AD1357" i="4" s="1"/>
  <c r="AG1356" i="4"/>
  <c r="AC1356" i="4"/>
  <c r="AD1356" i="4" s="1"/>
  <c r="AG1355" i="4"/>
  <c r="AC1355" i="4"/>
  <c r="AD1355" i="4" s="1"/>
  <c r="AG1354" i="4"/>
  <c r="AC1354" i="4"/>
  <c r="AD1354" i="4" s="1"/>
  <c r="AG1353" i="4"/>
  <c r="AC1353" i="4"/>
  <c r="AD1353" i="4" s="1"/>
  <c r="AG1352" i="4"/>
  <c r="AC1352" i="4"/>
  <c r="AD1352" i="4" s="1"/>
  <c r="AG1351" i="4"/>
  <c r="AC1351" i="4"/>
  <c r="AD1351" i="4" s="1"/>
  <c r="AG1350" i="4"/>
  <c r="AC1350" i="4"/>
  <c r="AD1350" i="4" s="1"/>
  <c r="AG1349" i="4"/>
  <c r="AC1349" i="4"/>
  <c r="AD1349" i="4" s="1"/>
  <c r="AG1348" i="4"/>
  <c r="AC1348" i="4"/>
  <c r="AD1348" i="4" s="1"/>
  <c r="AG1347" i="4"/>
  <c r="AC1347" i="4"/>
  <c r="AD1347" i="4" s="1"/>
  <c r="AG1346" i="4"/>
  <c r="AC1346" i="4"/>
  <c r="AD1346" i="4" s="1"/>
  <c r="AG1345" i="4"/>
  <c r="AC1345" i="4"/>
  <c r="AD1345" i="4" s="1"/>
  <c r="AG1344" i="4"/>
  <c r="AC1344" i="4"/>
  <c r="AD1344" i="4" s="1"/>
  <c r="AG1343" i="4"/>
  <c r="AC1343" i="4"/>
  <c r="AD1343" i="4" s="1"/>
  <c r="AG1342" i="4"/>
  <c r="AC1342" i="4"/>
  <c r="AD1342" i="4" s="1"/>
  <c r="AG1341" i="4"/>
  <c r="AC1341" i="4"/>
  <c r="AD1341" i="4" s="1"/>
  <c r="AG1340" i="4"/>
  <c r="AC1340" i="4"/>
  <c r="AD1340" i="4" s="1"/>
  <c r="AG1339" i="4"/>
  <c r="AC1339" i="4"/>
  <c r="AD1339" i="4" s="1"/>
  <c r="AG1338" i="4"/>
  <c r="AC1338" i="4"/>
  <c r="AD1338" i="4" s="1"/>
  <c r="AG1337" i="4"/>
  <c r="AC1337" i="4"/>
  <c r="AD1337" i="4" s="1"/>
  <c r="AG1336" i="4"/>
  <c r="AC1336" i="4"/>
  <c r="AD1336" i="4" s="1"/>
  <c r="AG1335" i="4"/>
  <c r="AC1335" i="4"/>
  <c r="AD1335" i="4" s="1"/>
  <c r="AG1334" i="4"/>
  <c r="AC1334" i="4"/>
  <c r="AD1334" i="4" s="1"/>
  <c r="AG1333" i="4"/>
  <c r="AC1333" i="4"/>
  <c r="AD1333" i="4" s="1"/>
  <c r="AG1332" i="4"/>
  <c r="AC1332" i="4"/>
  <c r="AD1332" i="4" s="1"/>
  <c r="AG1331" i="4"/>
  <c r="AC1331" i="4"/>
  <c r="AD1331" i="4" s="1"/>
  <c r="AG1330" i="4"/>
  <c r="AC1330" i="4"/>
  <c r="AD1330" i="4" s="1"/>
  <c r="AG1329" i="4"/>
  <c r="AC1329" i="4"/>
  <c r="AD1329" i="4" s="1"/>
  <c r="AG1328" i="4"/>
  <c r="AC1328" i="4"/>
  <c r="AD1328" i="4" s="1"/>
  <c r="AG1327" i="4"/>
  <c r="AC1327" i="4"/>
  <c r="AD1327" i="4" s="1"/>
  <c r="AG1326" i="4"/>
  <c r="AC1326" i="4"/>
  <c r="AD1326" i="4" s="1"/>
  <c r="AG1325" i="4"/>
  <c r="AC1325" i="4"/>
  <c r="AD1325" i="4" s="1"/>
  <c r="AG1324" i="4"/>
  <c r="AC1324" i="4"/>
  <c r="AD1324" i="4" s="1"/>
  <c r="AG1323" i="4"/>
  <c r="AC1323" i="4"/>
  <c r="AD1323" i="4" s="1"/>
  <c r="AG1322" i="4"/>
  <c r="AC1322" i="4"/>
  <c r="AD1322" i="4" s="1"/>
  <c r="AG1321" i="4"/>
  <c r="AC1321" i="4"/>
  <c r="AD1321" i="4" s="1"/>
  <c r="AG1320" i="4"/>
  <c r="AC1320" i="4"/>
  <c r="AD1320" i="4" s="1"/>
  <c r="AG1319" i="4"/>
  <c r="AC1319" i="4"/>
  <c r="AD1319" i="4" s="1"/>
  <c r="AG1318" i="4"/>
  <c r="AC1318" i="4"/>
  <c r="AD1318" i="4" s="1"/>
  <c r="AG1317" i="4"/>
  <c r="AC1317" i="4"/>
  <c r="AD1317" i="4" s="1"/>
  <c r="AG1316" i="4"/>
  <c r="AC1316" i="4"/>
  <c r="AD1316" i="4" s="1"/>
  <c r="AG1315" i="4"/>
  <c r="AC1315" i="4"/>
  <c r="AD1315" i="4" s="1"/>
  <c r="AG1314" i="4"/>
  <c r="AC1314" i="4"/>
  <c r="AD1314" i="4" s="1"/>
  <c r="AG1313" i="4"/>
  <c r="AC1313" i="4"/>
  <c r="AD1313" i="4" s="1"/>
  <c r="AG1312" i="4"/>
  <c r="AC1312" i="4"/>
  <c r="AD1312" i="4" s="1"/>
  <c r="AG1311" i="4"/>
  <c r="AC1311" i="4"/>
  <c r="AD1311" i="4" s="1"/>
  <c r="AG1310" i="4"/>
  <c r="AC1310" i="4"/>
  <c r="AD1310" i="4" s="1"/>
  <c r="AG1309" i="4"/>
  <c r="AC1309" i="4"/>
  <c r="AD1309" i="4" s="1"/>
  <c r="AG1308" i="4"/>
  <c r="AC1308" i="4"/>
  <c r="AD1308" i="4" s="1"/>
  <c r="AG1307" i="4"/>
  <c r="AC1307" i="4"/>
  <c r="AD1307" i="4" s="1"/>
  <c r="AG1306" i="4"/>
  <c r="AC1306" i="4"/>
  <c r="AD1306" i="4" s="1"/>
  <c r="AG1305" i="4"/>
  <c r="AC1305" i="4"/>
  <c r="AD1305" i="4" s="1"/>
  <c r="AG1304" i="4"/>
  <c r="AC1304" i="4"/>
  <c r="AD1304" i="4" s="1"/>
  <c r="AG1303" i="4"/>
  <c r="AC1303" i="4"/>
  <c r="AD1303" i="4" s="1"/>
  <c r="AG1302" i="4"/>
  <c r="AC1302" i="4"/>
  <c r="AD1302" i="4" s="1"/>
  <c r="AG1301" i="4"/>
  <c r="AC1301" i="4"/>
  <c r="AD1301" i="4" s="1"/>
  <c r="AG1300" i="4"/>
  <c r="AC1300" i="4"/>
  <c r="AD1300" i="4" s="1"/>
  <c r="AG1299" i="4"/>
  <c r="AC1299" i="4"/>
  <c r="AD1299" i="4" s="1"/>
  <c r="AG1298" i="4"/>
  <c r="AC1298" i="4"/>
  <c r="AD1298" i="4" s="1"/>
  <c r="AG1297" i="4"/>
  <c r="AC1297" i="4"/>
  <c r="AD1297" i="4" s="1"/>
  <c r="AG1296" i="4"/>
  <c r="AC1296" i="4"/>
  <c r="AD1296" i="4" s="1"/>
  <c r="AG1295" i="4"/>
  <c r="AC1295" i="4"/>
  <c r="AD1295" i="4" s="1"/>
  <c r="AG1294" i="4"/>
  <c r="AC1294" i="4"/>
  <c r="AD1294" i="4" s="1"/>
  <c r="AG1293" i="4"/>
  <c r="AC1293" i="4"/>
  <c r="AD1293" i="4" s="1"/>
  <c r="AG1292" i="4"/>
  <c r="AC1292" i="4"/>
  <c r="AD1292" i="4" s="1"/>
  <c r="AG1291" i="4"/>
  <c r="AC1291" i="4"/>
  <c r="AD1291" i="4" s="1"/>
  <c r="AG1290" i="4"/>
  <c r="AC1290" i="4"/>
  <c r="AD1290" i="4" s="1"/>
  <c r="AG1289" i="4"/>
  <c r="AC1289" i="4"/>
  <c r="AD1289" i="4" s="1"/>
  <c r="AG1288" i="4"/>
  <c r="AC1288" i="4"/>
  <c r="AD1288" i="4" s="1"/>
  <c r="AG1287" i="4"/>
  <c r="AC1287" i="4"/>
  <c r="AD1287" i="4" s="1"/>
  <c r="AG1286" i="4"/>
  <c r="AC1286" i="4"/>
  <c r="AD1286" i="4" s="1"/>
  <c r="AG1285" i="4"/>
  <c r="AC1285" i="4"/>
  <c r="AD1285" i="4" s="1"/>
  <c r="AG1284" i="4"/>
  <c r="AC1284" i="4"/>
  <c r="AD1284" i="4" s="1"/>
  <c r="AG1283" i="4"/>
  <c r="AC1283" i="4"/>
  <c r="AD1283" i="4" s="1"/>
  <c r="AG1282" i="4"/>
  <c r="AC1282" i="4"/>
  <c r="AD1282" i="4" s="1"/>
  <c r="AG1281" i="4"/>
  <c r="AC1281" i="4"/>
  <c r="AD1281" i="4" s="1"/>
  <c r="AG1280" i="4"/>
  <c r="AC1280" i="4"/>
  <c r="AD1280" i="4" s="1"/>
  <c r="AG1279" i="4"/>
  <c r="AC1279" i="4"/>
  <c r="AD1279" i="4" s="1"/>
  <c r="AG1278" i="4"/>
  <c r="AC1278" i="4"/>
  <c r="AD1278" i="4" s="1"/>
  <c r="AG1277" i="4"/>
  <c r="AC1277" i="4"/>
  <c r="AD1277" i="4" s="1"/>
  <c r="AG1276" i="4"/>
  <c r="AC1276" i="4"/>
  <c r="AD1276" i="4" s="1"/>
  <c r="AG1275" i="4"/>
  <c r="AC1275" i="4"/>
  <c r="AD1275" i="4" s="1"/>
  <c r="AG1274" i="4"/>
  <c r="AC1274" i="4"/>
  <c r="AD1274" i="4" s="1"/>
  <c r="AG1273" i="4"/>
  <c r="AC1273" i="4"/>
  <c r="AD1273" i="4" s="1"/>
  <c r="AG1272" i="4"/>
  <c r="AC1272" i="4"/>
  <c r="AD1272" i="4" s="1"/>
  <c r="AG1271" i="4"/>
  <c r="AC1271" i="4"/>
  <c r="AD1271" i="4" s="1"/>
  <c r="AG1270" i="4"/>
  <c r="AC1270" i="4"/>
  <c r="AD1270" i="4" s="1"/>
  <c r="AG1269" i="4"/>
  <c r="AC1269" i="4"/>
  <c r="AD1269" i="4" s="1"/>
  <c r="AG1268" i="4"/>
  <c r="AC1268" i="4"/>
  <c r="AD1268" i="4" s="1"/>
  <c r="AG1267" i="4"/>
  <c r="AC1267" i="4"/>
  <c r="AD1267" i="4" s="1"/>
  <c r="AG1266" i="4"/>
  <c r="AC1266" i="4"/>
  <c r="AD1266" i="4" s="1"/>
  <c r="AG1265" i="4"/>
  <c r="AC1265" i="4"/>
  <c r="AD1265" i="4" s="1"/>
  <c r="AG1264" i="4"/>
  <c r="AC1264" i="4"/>
  <c r="AD1264" i="4" s="1"/>
  <c r="AG1263" i="4"/>
  <c r="AC1263" i="4"/>
  <c r="AD1263" i="4" s="1"/>
  <c r="AG1262" i="4"/>
  <c r="AC1262" i="4"/>
  <c r="AD1262" i="4" s="1"/>
  <c r="AG1261" i="4"/>
  <c r="AC1261" i="4"/>
  <c r="AD1261" i="4" s="1"/>
  <c r="AG1260" i="4"/>
  <c r="AC1260" i="4"/>
  <c r="AD1260" i="4" s="1"/>
  <c r="AG1259" i="4"/>
  <c r="AC1259" i="4"/>
  <c r="AD1259" i="4" s="1"/>
  <c r="AG1258" i="4"/>
  <c r="AC1258" i="4"/>
  <c r="AD1258" i="4" s="1"/>
  <c r="AG1257" i="4"/>
  <c r="AC1257" i="4"/>
  <c r="AD1257" i="4" s="1"/>
  <c r="AG1256" i="4"/>
  <c r="AC1256" i="4"/>
  <c r="AD1256" i="4" s="1"/>
  <c r="AG1255" i="4"/>
  <c r="AC1255" i="4"/>
  <c r="AD1255" i="4" s="1"/>
  <c r="AG1254" i="4"/>
  <c r="AC1254" i="4"/>
  <c r="AD1254" i="4" s="1"/>
  <c r="AG1253" i="4"/>
  <c r="AC1253" i="4"/>
  <c r="AD1253" i="4" s="1"/>
  <c r="AG1252" i="4"/>
  <c r="AC1252" i="4"/>
  <c r="AD1252" i="4" s="1"/>
  <c r="AG1251" i="4"/>
  <c r="AC1251" i="4"/>
  <c r="AD1251" i="4" s="1"/>
  <c r="AG1250" i="4"/>
  <c r="AC1250" i="4"/>
  <c r="AD1250" i="4" s="1"/>
  <c r="AG1249" i="4"/>
  <c r="AC1249" i="4"/>
  <c r="AD1249" i="4" s="1"/>
  <c r="AG1248" i="4"/>
  <c r="AC1248" i="4"/>
  <c r="AD1248" i="4" s="1"/>
  <c r="AG1247" i="4"/>
  <c r="AC1247" i="4"/>
  <c r="AD1247" i="4" s="1"/>
  <c r="AG1246" i="4"/>
  <c r="AC1246" i="4"/>
  <c r="AD1246" i="4" s="1"/>
  <c r="AG1245" i="4"/>
  <c r="AC1245" i="4"/>
  <c r="AD1245" i="4" s="1"/>
  <c r="AG1244" i="4"/>
  <c r="AC1244" i="4"/>
  <c r="AD1244" i="4" s="1"/>
  <c r="AG1243" i="4"/>
  <c r="AC1243" i="4"/>
  <c r="AD1243" i="4" s="1"/>
  <c r="AG1242" i="4"/>
  <c r="AC1242" i="4"/>
  <c r="AD1242" i="4" s="1"/>
  <c r="AG1241" i="4"/>
  <c r="AC1241" i="4"/>
  <c r="AD1241" i="4" s="1"/>
  <c r="AG1240" i="4"/>
  <c r="AC1240" i="4"/>
  <c r="AD1240" i="4" s="1"/>
  <c r="AG1239" i="4"/>
  <c r="AC1239" i="4"/>
  <c r="AD1239" i="4" s="1"/>
  <c r="AG1238" i="4"/>
  <c r="AC1238" i="4"/>
  <c r="AD1238" i="4" s="1"/>
  <c r="AG1237" i="4"/>
  <c r="AC1237" i="4"/>
  <c r="AD1237" i="4" s="1"/>
  <c r="AG1236" i="4"/>
  <c r="AC1236" i="4"/>
  <c r="AD1236" i="4" s="1"/>
  <c r="AG1235" i="4"/>
  <c r="AC1235" i="4"/>
  <c r="AD1235" i="4" s="1"/>
  <c r="AG1234" i="4"/>
  <c r="AC1234" i="4"/>
  <c r="AD1234" i="4" s="1"/>
  <c r="AG1233" i="4"/>
  <c r="AC1233" i="4"/>
  <c r="AD1233" i="4" s="1"/>
  <c r="AG1232" i="4"/>
  <c r="AC1232" i="4"/>
  <c r="AD1232" i="4" s="1"/>
  <c r="AG1231" i="4"/>
  <c r="AC1231" i="4"/>
  <c r="AD1231" i="4" s="1"/>
  <c r="AG1230" i="4"/>
  <c r="AC1230" i="4"/>
  <c r="AD1230" i="4" s="1"/>
  <c r="AG1229" i="4"/>
  <c r="AC1229" i="4"/>
  <c r="AD1229" i="4" s="1"/>
  <c r="AG1228" i="4"/>
  <c r="AC1228" i="4"/>
  <c r="AD1228" i="4" s="1"/>
  <c r="AG1227" i="4"/>
  <c r="AC1227" i="4"/>
  <c r="AD1227" i="4" s="1"/>
  <c r="AG1226" i="4"/>
  <c r="AC1226" i="4"/>
  <c r="AD1226" i="4" s="1"/>
  <c r="AG1225" i="4"/>
  <c r="AC1225" i="4"/>
  <c r="AD1225" i="4" s="1"/>
  <c r="AG1224" i="4"/>
  <c r="AC1224" i="4"/>
  <c r="AD1224" i="4" s="1"/>
  <c r="AG1223" i="4"/>
  <c r="AC1223" i="4"/>
  <c r="AD1223" i="4" s="1"/>
  <c r="AG1222" i="4"/>
  <c r="AC1222" i="4"/>
  <c r="AD1222" i="4" s="1"/>
  <c r="AG1221" i="4"/>
  <c r="AC1221" i="4"/>
  <c r="AD1221" i="4" s="1"/>
  <c r="AG1220" i="4"/>
  <c r="AC1220" i="4"/>
  <c r="AD1220" i="4" s="1"/>
  <c r="AG1219" i="4"/>
  <c r="AC1219" i="4"/>
  <c r="AD1219" i="4" s="1"/>
  <c r="AG1218" i="4"/>
  <c r="AC1218" i="4"/>
  <c r="AD1218" i="4" s="1"/>
  <c r="AG1217" i="4"/>
  <c r="AC1217" i="4"/>
  <c r="AD1217" i="4" s="1"/>
  <c r="AG1216" i="4"/>
  <c r="AC1216" i="4"/>
  <c r="AD1216" i="4" s="1"/>
  <c r="AG1215" i="4"/>
  <c r="AC1215" i="4"/>
  <c r="AD1215" i="4" s="1"/>
  <c r="AG1214" i="4"/>
  <c r="AC1214" i="4"/>
  <c r="AD1214" i="4" s="1"/>
  <c r="AG1213" i="4"/>
  <c r="AC1213" i="4"/>
  <c r="AD1213" i="4" s="1"/>
  <c r="AG1212" i="4"/>
  <c r="AC1212" i="4"/>
  <c r="AD1212" i="4" s="1"/>
  <c r="AG1211" i="4"/>
  <c r="AC1211" i="4"/>
  <c r="AD1211" i="4" s="1"/>
  <c r="AG1210" i="4"/>
  <c r="AC1210" i="4"/>
  <c r="AD1210" i="4" s="1"/>
  <c r="AG1209" i="4"/>
  <c r="AC1209" i="4"/>
  <c r="AD1209" i="4" s="1"/>
  <c r="AG1208" i="4"/>
  <c r="AC1208" i="4"/>
  <c r="AD1208" i="4" s="1"/>
  <c r="AG1207" i="4"/>
  <c r="AC1207" i="4"/>
  <c r="AD1207" i="4" s="1"/>
  <c r="AG1206" i="4"/>
  <c r="AC1206" i="4"/>
  <c r="AD1206" i="4" s="1"/>
  <c r="AG1205" i="4"/>
  <c r="AC1205" i="4"/>
  <c r="AD1205" i="4" s="1"/>
  <c r="AG1204" i="4"/>
  <c r="AC1204" i="4"/>
  <c r="AD1204" i="4" s="1"/>
  <c r="AG1203" i="4"/>
  <c r="AC1203" i="4"/>
  <c r="AD1203" i="4" s="1"/>
  <c r="AG1202" i="4"/>
  <c r="AC1202" i="4"/>
  <c r="AD1202" i="4" s="1"/>
  <c r="AG1201" i="4"/>
  <c r="AC1201" i="4"/>
  <c r="AD1201" i="4" s="1"/>
  <c r="AG1200" i="4"/>
  <c r="AC1200" i="4"/>
  <c r="AD1200" i="4" s="1"/>
  <c r="AG1199" i="4"/>
  <c r="AC1199" i="4"/>
  <c r="AD1199" i="4" s="1"/>
  <c r="AG1198" i="4"/>
  <c r="AC1198" i="4"/>
  <c r="AD1198" i="4" s="1"/>
  <c r="AG1197" i="4"/>
  <c r="AC1197" i="4"/>
  <c r="AD1197" i="4" s="1"/>
  <c r="AG1196" i="4"/>
  <c r="AC1196" i="4"/>
  <c r="AD1196" i="4" s="1"/>
  <c r="AG1195" i="4"/>
  <c r="AC1195" i="4"/>
  <c r="AD1195" i="4" s="1"/>
  <c r="AG1194" i="4"/>
  <c r="AC1194" i="4"/>
  <c r="AD1194" i="4" s="1"/>
  <c r="AG1193" i="4"/>
  <c r="AC1193" i="4"/>
  <c r="AD1193" i="4" s="1"/>
  <c r="AG1192" i="4"/>
  <c r="AC1192" i="4"/>
  <c r="AD1192" i="4" s="1"/>
  <c r="AG1191" i="4"/>
  <c r="AC1191" i="4"/>
  <c r="AD1191" i="4" s="1"/>
  <c r="AG1190" i="4"/>
  <c r="AC1190" i="4"/>
  <c r="AD1190" i="4" s="1"/>
  <c r="AG1189" i="4"/>
  <c r="AC1189" i="4"/>
  <c r="AD1189" i="4" s="1"/>
  <c r="AG1188" i="4"/>
  <c r="AC1188" i="4"/>
  <c r="AD1188" i="4" s="1"/>
  <c r="AG1187" i="4"/>
  <c r="AC1187" i="4"/>
  <c r="AD1187" i="4" s="1"/>
  <c r="AG1186" i="4"/>
  <c r="AC1186" i="4"/>
  <c r="AD1186" i="4" s="1"/>
  <c r="AG1185" i="4"/>
  <c r="AC1185" i="4"/>
  <c r="AD1185" i="4" s="1"/>
  <c r="AG1184" i="4"/>
  <c r="AC1184" i="4"/>
  <c r="AD1184" i="4" s="1"/>
  <c r="AG1183" i="4"/>
  <c r="AC1183" i="4"/>
  <c r="AD1183" i="4" s="1"/>
  <c r="AG1182" i="4"/>
  <c r="AC1182" i="4"/>
  <c r="AD1182" i="4" s="1"/>
  <c r="AG1181" i="4"/>
  <c r="AC1181" i="4"/>
  <c r="AD1181" i="4" s="1"/>
  <c r="AG1180" i="4"/>
  <c r="AC1180" i="4"/>
  <c r="AD1180" i="4" s="1"/>
  <c r="AG1179" i="4"/>
  <c r="AC1179" i="4"/>
  <c r="AD1179" i="4" s="1"/>
  <c r="AG1178" i="4"/>
  <c r="AC1178" i="4"/>
  <c r="AD1178" i="4" s="1"/>
  <c r="AG1177" i="4"/>
  <c r="AC1177" i="4"/>
  <c r="AD1177" i="4" s="1"/>
  <c r="AG1176" i="4"/>
  <c r="AC1176" i="4"/>
  <c r="AD1176" i="4" s="1"/>
  <c r="AG1175" i="4"/>
  <c r="AC1175" i="4"/>
  <c r="AD1175" i="4" s="1"/>
  <c r="AG1174" i="4"/>
  <c r="AC1174" i="4"/>
  <c r="AD1174" i="4" s="1"/>
  <c r="AG1173" i="4"/>
  <c r="AC1173" i="4"/>
  <c r="AD1173" i="4" s="1"/>
  <c r="AG1172" i="4"/>
  <c r="AC1172" i="4"/>
  <c r="AD1172" i="4" s="1"/>
  <c r="AG1171" i="4"/>
  <c r="AC1171" i="4"/>
  <c r="AD1171" i="4" s="1"/>
  <c r="AG1170" i="4"/>
  <c r="AC1170" i="4"/>
  <c r="AD1170" i="4" s="1"/>
  <c r="AG1169" i="4"/>
  <c r="AC1169" i="4"/>
  <c r="AD1169" i="4" s="1"/>
  <c r="AG1168" i="4"/>
  <c r="AC1168" i="4"/>
  <c r="AD1168" i="4" s="1"/>
  <c r="AG1167" i="4"/>
  <c r="AC1167" i="4"/>
  <c r="AD1167" i="4" s="1"/>
  <c r="AG1166" i="4"/>
  <c r="AC1166" i="4"/>
  <c r="AD1166" i="4" s="1"/>
  <c r="AG1165" i="4"/>
  <c r="AC1165" i="4"/>
  <c r="AD1165" i="4" s="1"/>
  <c r="AG1164" i="4"/>
  <c r="AC1164" i="4"/>
  <c r="AD1164" i="4" s="1"/>
  <c r="AG1163" i="4"/>
  <c r="AC1163" i="4"/>
  <c r="AD1163" i="4" s="1"/>
  <c r="AG1162" i="4"/>
  <c r="AC1162" i="4"/>
  <c r="AD1162" i="4" s="1"/>
  <c r="AG1161" i="4"/>
  <c r="AC1161" i="4"/>
  <c r="AD1161" i="4" s="1"/>
  <c r="AG1160" i="4"/>
  <c r="AC1160" i="4"/>
  <c r="AD1160" i="4" s="1"/>
  <c r="AG1159" i="4"/>
  <c r="AC1159" i="4"/>
  <c r="AD1159" i="4" s="1"/>
  <c r="AG1158" i="4"/>
  <c r="AC1158" i="4"/>
  <c r="AD1158" i="4" s="1"/>
  <c r="AG1157" i="4"/>
  <c r="AC1157" i="4"/>
  <c r="AD1157" i="4" s="1"/>
  <c r="AG1156" i="4"/>
  <c r="AC1156" i="4"/>
  <c r="AD1156" i="4" s="1"/>
  <c r="AG1155" i="4"/>
  <c r="AC1155" i="4"/>
  <c r="AD1155" i="4" s="1"/>
  <c r="AG1154" i="4"/>
  <c r="AC1154" i="4"/>
  <c r="AD1154" i="4" s="1"/>
  <c r="AG1153" i="4"/>
  <c r="AC1153" i="4"/>
  <c r="AD1153" i="4" s="1"/>
  <c r="AG1152" i="4"/>
  <c r="AC1152" i="4"/>
  <c r="AD1152" i="4" s="1"/>
  <c r="AG1151" i="4"/>
  <c r="AC1151" i="4"/>
  <c r="AD1151" i="4" s="1"/>
  <c r="AG1150" i="4"/>
  <c r="AC1150" i="4"/>
  <c r="AD1150" i="4" s="1"/>
  <c r="AG1149" i="4"/>
  <c r="AC1149" i="4"/>
  <c r="AD1149" i="4" s="1"/>
  <c r="AG1148" i="4"/>
  <c r="AC1148" i="4"/>
  <c r="AD1148" i="4" s="1"/>
  <c r="AG1147" i="4"/>
  <c r="AC1147" i="4"/>
  <c r="AD1147" i="4" s="1"/>
  <c r="AG1146" i="4"/>
  <c r="AC1146" i="4"/>
  <c r="AD1146" i="4" s="1"/>
  <c r="AG1145" i="4"/>
  <c r="AC1145" i="4"/>
  <c r="AD1145" i="4" s="1"/>
  <c r="AG1144" i="4"/>
  <c r="AC1144" i="4"/>
  <c r="AD1144" i="4" s="1"/>
  <c r="AG1143" i="4"/>
  <c r="AC1143" i="4"/>
  <c r="AD1143" i="4" s="1"/>
  <c r="AG1142" i="4"/>
  <c r="AC1142" i="4"/>
  <c r="AD1142" i="4" s="1"/>
  <c r="AG1141" i="4"/>
  <c r="AC1141" i="4"/>
  <c r="AD1141" i="4" s="1"/>
  <c r="AG1140" i="4"/>
  <c r="AC1140" i="4"/>
  <c r="AD1140" i="4" s="1"/>
  <c r="AG1139" i="4"/>
  <c r="AC1139" i="4"/>
  <c r="AD1139" i="4" s="1"/>
  <c r="AG1138" i="4"/>
  <c r="AC1138" i="4"/>
  <c r="AD1138" i="4" s="1"/>
  <c r="AG1137" i="4"/>
  <c r="AC1137" i="4"/>
  <c r="AD1137" i="4" s="1"/>
  <c r="AG1136" i="4"/>
  <c r="AC1136" i="4"/>
  <c r="AD1136" i="4" s="1"/>
  <c r="AG1135" i="4"/>
  <c r="AC1135" i="4"/>
  <c r="AD1135" i="4" s="1"/>
  <c r="AG1134" i="4"/>
  <c r="AC1134" i="4"/>
  <c r="AD1134" i="4" s="1"/>
  <c r="AG1133" i="4"/>
  <c r="AC1133" i="4"/>
  <c r="AD1133" i="4" s="1"/>
  <c r="AG1132" i="4"/>
  <c r="AC1132" i="4"/>
  <c r="AD1132" i="4" s="1"/>
  <c r="AG1131" i="4"/>
  <c r="AC1131" i="4"/>
  <c r="AD1131" i="4" s="1"/>
  <c r="AG1130" i="4"/>
  <c r="AC1130" i="4"/>
  <c r="AD1130" i="4" s="1"/>
  <c r="AG1129" i="4"/>
  <c r="AC1129" i="4"/>
  <c r="AD1129" i="4" s="1"/>
  <c r="AG1128" i="4"/>
  <c r="AC1128" i="4"/>
  <c r="AD1128" i="4" s="1"/>
  <c r="AG1127" i="4"/>
  <c r="AC1127" i="4"/>
  <c r="AD1127" i="4" s="1"/>
  <c r="AG1126" i="4"/>
  <c r="AC1126" i="4"/>
  <c r="AD1126" i="4" s="1"/>
  <c r="AG1125" i="4"/>
  <c r="AC1125" i="4"/>
  <c r="AD1125" i="4" s="1"/>
  <c r="AG1124" i="4"/>
  <c r="AC1124" i="4"/>
  <c r="AD1124" i="4" s="1"/>
  <c r="AG1123" i="4"/>
  <c r="AC1123" i="4"/>
  <c r="AD1123" i="4" s="1"/>
  <c r="AG1122" i="4"/>
  <c r="AC1122" i="4"/>
  <c r="AD1122" i="4" s="1"/>
  <c r="AG1121" i="4"/>
  <c r="AC1121" i="4"/>
  <c r="AD1121" i="4" s="1"/>
  <c r="AG1120" i="4"/>
  <c r="AC1120" i="4"/>
  <c r="AD1120" i="4" s="1"/>
  <c r="AG1119" i="4"/>
  <c r="AC1119" i="4"/>
  <c r="AD1119" i="4" s="1"/>
  <c r="AG1118" i="4"/>
  <c r="AC1118" i="4"/>
  <c r="AD1118" i="4" s="1"/>
  <c r="AG1117" i="4"/>
  <c r="AC1117" i="4"/>
  <c r="AD1117" i="4" s="1"/>
  <c r="AG1116" i="4"/>
  <c r="AC1116" i="4"/>
  <c r="AD1116" i="4" s="1"/>
  <c r="AG1115" i="4"/>
  <c r="AC1115" i="4"/>
  <c r="AD1115" i="4" s="1"/>
  <c r="AG1114" i="4"/>
  <c r="AC1114" i="4"/>
  <c r="AD1114" i="4" s="1"/>
  <c r="AG1113" i="4"/>
  <c r="AC1113" i="4"/>
  <c r="AD1113" i="4" s="1"/>
  <c r="AG1112" i="4"/>
  <c r="AC1112" i="4"/>
  <c r="AD1112" i="4" s="1"/>
  <c r="AG1111" i="4"/>
  <c r="AC1111" i="4"/>
  <c r="AD1111" i="4" s="1"/>
  <c r="AG1110" i="4"/>
  <c r="AC1110" i="4"/>
  <c r="AD1110" i="4" s="1"/>
  <c r="AG1109" i="4"/>
  <c r="AC1109" i="4"/>
  <c r="AD1109" i="4" s="1"/>
  <c r="AG1108" i="4"/>
  <c r="AC1108" i="4"/>
  <c r="AD1108" i="4" s="1"/>
  <c r="AG1107" i="4"/>
  <c r="AC1107" i="4"/>
  <c r="AD1107" i="4" s="1"/>
  <c r="AG1106" i="4"/>
  <c r="AC1106" i="4"/>
  <c r="AD1106" i="4" s="1"/>
  <c r="AG1105" i="4"/>
  <c r="AC1105" i="4"/>
  <c r="AD1105" i="4" s="1"/>
  <c r="AG1104" i="4"/>
  <c r="AC1104" i="4"/>
  <c r="AD1104" i="4" s="1"/>
  <c r="AG1103" i="4"/>
  <c r="AC1103" i="4"/>
  <c r="AD1103" i="4" s="1"/>
  <c r="AG1102" i="4"/>
  <c r="AC1102" i="4"/>
  <c r="AD1102" i="4" s="1"/>
  <c r="AG1101" i="4"/>
  <c r="AC1101" i="4"/>
  <c r="AD1101" i="4" s="1"/>
  <c r="AG1100" i="4"/>
  <c r="AC1100" i="4"/>
  <c r="AD1100" i="4" s="1"/>
  <c r="AG1099" i="4"/>
  <c r="AC1099" i="4"/>
  <c r="AD1099" i="4" s="1"/>
  <c r="AG1098" i="4"/>
  <c r="AC1098" i="4"/>
  <c r="AD1098" i="4" s="1"/>
  <c r="AG1097" i="4"/>
  <c r="AC1097" i="4"/>
  <c r="AD1097" i="4" s="1"/>
  <c r="AG1096" i="4"/>
  <c r="AC1096" i="4"/>
  <c r="AD1096" i="4" s="1"/>
  <c r="AG1095" i="4"/>
  <c r="AC1095" i="4"/>
  <c r="AD1095" i="4" s="1"/>
  <c r="AG1094" i="4"/>
  <c r="AC1094" i="4"/>
  <c r="AD1094" i="4" s="1"/>
  <c r="AG1093" i="4"/>
  <c r="AC1093" i="4"/>
  <c r="AD1093" i="4" s="1"/>
  <c r="AG1092" i="4"/>
  <c r="AC1092" i="4"/>
  <c r="AD1092" i="4" s="1"/>
  <c r="AG1091" i="4"/>
  <c r="AC1091" i="4"/>
  <c r="AD1091" i="4" s="1"/>
  <c r="AG1090" i="4"/>
  <c r="AC1090" i="4"/>
  <c r="AD1090" i="4" s="1"/>
  <c r="AG1089" i="4"/>
  <c r="AC1089" i="4"/>
  <c r="AD1089" i="4" s="1"/>
  <c r="AG1088" i="4"/>
  <c r="AC1088" i="4"/>
  <c r="AD1088" i="4" s="1"/>
  <c r="AG1087" i="4"/>
  <c r="AC1087" i="4"/>
  <c r="AD1087" i="4" s="1"/>
  <c r="AG1086" i="4"/>
  <c r="AC1086" i="4"/>
  <c r="AD1086" i="4" s="1"/>
  <c r="AG1085" i="4"/>
  <c r="AC1085" i="4"/>
  <c r="AD1085" i="4" s="1"/>
  <c r="AG1084" i="4"/>
  <c r="AC1084" i="4"/>
  <c r="AD1084" i="4" s="1"/>
  <c r="AG1083" i="4"/>
  <c r="AC1083" i="4"/>
  <c r="AD1083" i="4" s="1"/>
  <c r="AG1082" i="4"/>
  <c r="AC1082" i="4"/>
  <c r="AD1082" i="4" s="1"/>
  <c r="AG1081" i="4"/>
  <c r="AC1081" i="4"/>
  <c r="AD1081" i="4" s="1"/>
  <c r="AG1080" i="4"/>
  <c r="AC1080" i="4"/>
  <c r="AD1080" i="4" s="1"/>
  <c r="AG1079" i="4"/>
  <c r="AC1079" i="4"/>
  <c r="AD1079" i="4" s="1"/>
  <c r="AG1078" i="4"/>
  <c r="AC1078" i="4"/>
  <c r="AD1078" i="4" s="1"/>
  <c r="AG1077" i="4"/>
  <c r="AC1077" i="4"/>
  <c r="AD1077" i="4" s="1"/>
  <c r="AG1076" i="4"/>
  <c r="AC1076" i="4"/>
  <c r="AD1076" i="4" s="1"/>
  <c r="AG1075" i="4"/>
  <c r="AC1075" i="4"/>
  <c r="AD1075" i="4" s="1"/>
  <c r="AG1074" i="4"/>
  <c r="AC1074" i="4"/>
  <c r="AD1074" i="4" s="1"/>
  <c r="AG1073" i="4"/>
  <c r="AC1073" i="4"/>
  <c r="AD1073" i="4" s="1"/>
  <c r="AG1072" i="4"/>
  <c r="AC1072" i="4"/>
  <c r="AD1072" i="4" s="1"/>
  <c r="AG1071" i="4"/>
  <c r="AC1071" i="4"/>
  <c r="AD1071" i="4" s="1"/>
  <c r="AG1070" i="4"/>
  <c r="AC1070" i="4"/>
  <c r="AD1070" i="4" s="1"/>
  <c r="AG1069" i="4"/>
  <c r="AC1069" i="4"/>
  <c r="AD1069" i="4" s="1"/>
  <c r="AG1068" i="4"/>
  <c r="AC1068" i="4"/>
  <c r="AD1068" i="4" s="1"/>
  <c r="AG1067" i="4"/>
  <c r="AC1067" i="4"/>
  <c r="AD1067" i="4" s="1"/>
  <c r="AG1066" i="4"/>
  <c r="AC1066" i="4"/>
  <c r="AD1066" i="4" s="1"/>
  <c r="AG1065" i="4"/>
  <c r="AC1065" i="4"/>
  <c r="AD1065" i="4" s="1"/>
  <c r="AG1064" i="4"/>
  <c r="AC1064" i="4"/>
  <c r="AD1064" i="4" s="1"/>
  <c r="AG1063" i="4"/>
  <c r="AC1063" i="4"/>
  <c r="AD1063" i="4" s="1"/>
  <c r="AG1062" i="4"/>
  <c r="AC1062" i="4"/>
  <c r="AD1062" i="4" s="1"/>
  <c r="AG1061" i="4"/>
  <c r="AC1061" i="4"/>
  <c r="AD1061" i="4" s="1"/>
  <c r="AG1060" i="4"/>
  <c r="AC1060" i="4"/>
  <c r="AD1060" i="4" s="1"/>
  <c r="AG1059" i="4"/>
  <c r="AC1059" i="4"/>
  <c r="AD1059" i="4" s="1"/>
  <c r="AG1058" i="4"/>
  <c r="AC1058" i="4"/>
  <c r="AD1058" i="4" s="1"/>
  <c r="AG1057" i="4"/>
  <c r="AC1057" i="4"/>
  <c r="AD1057" i="4" s="1"/>
  <c r="AG1056" i="4"/>
  <c r="AC1056" i="4"/>
  <c r="AD1056" i="4" s="1"/>
  <c r="AG1055" i="4"/>
  <c r="AC1055" i="4"/>
  <c r="AD1055" i="4" s="1"/>
  <c r="AG1054" i="4"/>
  <c r="AC1054" i="4"/>
  <c r="AD1054" i="4" s="1"/>
  <c r="AG1053" i="4"/>
  <c r="AC1053" i="4"/>
  <c r="AD1053" i="4" s="1"/>
  <c r="AG1052" i="4"/>
  <c r="AC1052" i="4"/>
  <c r="AD1052" i="4" s="1"/>
  <c r="AG1051" i="4"/>
  <c r="AC1051" i="4"/>
  <c r="AD1051" i="4" s="1"/>
  <c r="AG1050" i="4"/>
  <c r="AC1050" i="4"/>
  <c r="AD1050" i="4" s="1"/>
  <c r="AG1049" i="4"/>
  <c r="AC1049" i="4"/>
  <c r="AD1049" i="4" s="1"/>
  <c r="AG1048" i="4"/>
  <c r="AC1048" i="4"/>
  <c r="AD1048" i="4" s="1"/>
  <c r="AG1047" i="4"/>
  <c r="AC1047" i="4"/>
  <c r="AD1047" i="4" s="1"/>
  <c r="AG1046" i="4"/>
  <c r="AC1046" i="4"/>
  <c r="AD1046" i="4" s="1"/>
  <c r="AG1045" i="4"/>
  <c r="AC1045" i="4"/>
  <c r="AD1045" i="4" s="1"/>
  <c r="AG1044" i="4"/>
  <c r="AC1044" i="4"/>
  <c r="AD1044" i="4" s="1"/>
  <c r="AG1043" i="4"/>
  <c r="AC1043" i="4"/>
  <c r="AD1043" i="4" s="1"/>
  <c r="AG1042" i="4"/>
  <c r="AC1042" i="4"/>
  <c r="AD1042" i="4" s="1"/>
  <c r="AG1041" i="4"/>
  <c r="AC1041" i="4"/>
  <c r="AD1041" i="4" s="1"/>
  <c r="AG1040" i="4"/>
  <c r="AC1040" i="4"/>
  <c r="AD1040" i="4" s="1"/>
  <c r="AG1039" i="4"/>
  <c r="AC1039" i="4"/>
  <c r="AD1039" i="4" s="1"/>
  <c r="AG1038" i="4"/>
  <c r="AC1038" i="4"/>
  <c r="AD1038" i="4" s="1"/>
  <c r="AG1037" i="4"/>
  <c r="AC1037" i="4"/>
  <c r="AD1037" i="4" s="1"/>
  <c r="AG1036" i="4"/>
  <c r="AC1036" i="4"/>
  <c r="AD1036" i="4" s="1"/>
  <c r="AG1035" i="4"/>
  <c r="AC1035" i="4"/>
  <c r="AD1035" i="4" s="1"/>
  <c r="AG1034" i="4"/>
  <c r="AC1034" i="4"/>
  <c r="AD1034" i="4" s="1"/>
  <c r="AG1033" i="4"/>
  <c r="AC1033" i="4"/>
  <c r="AD1033" i="4" s="1"/>
  <c r="AG1032" i="4"/>
  <c r="AC1032" i="4"/>
  <c r="AD1032" i="4" s="1"/>
  <c r="AG1031" i="4"/>
  <c r="AC1031" i="4"/>
  <c r="AD1031" i="4" s="1"/>
  <c r="AG1030" i="4"/>
  <c r="AC1030" i="4"/>
  <c r="AD1030" i="4" s="1"/>
  <c r="AG1029" i="4"/>
  <c r="AC1029" i="4"/>
  <c r="AD1029" i="4" s="1"/>
  <c r="AG1028" i="4"/>
  <c r="AC1028" i="4"/>
  <c r="AD1028" i="4" s="1"/>
  <c r="AG1027" i="4"/>
  <c r="AC1027" i="4"/>
  <c r="AD1027" i="4" s="1"/>
  <c r="AG1026" i="4"/>
  <c r="AC1026" i="4"/>
  <c r="AD1026" i="4" s="1"/>
  <c r="AG1025" i="4"/>
  <c r="AC1025" i="4"/>
  <c r="AD1025" i="4" s="1"/>
  <c r="AG1024" i="4"/>
  <c r="AC1024" i="4"/>
  <c r="AD1024" i="4" s="1"/>
  <c r="AG1023" i="4"/>
  <c r="AC1023" i="4"/>
  <c r="AD1023" i="4" s="1"/>
  <c r="AG1022" i="4"/>
  <c r="AC1022" i="4"/>
  <c r="AD1022" i="4" s="1"/>
  <c r="AG1021" i="4"/>
  <c r="AC1021" i="4"/>
  <c r="AD1021" i="4" s="1"/>
  <c r="AG1020" i="4"/>
  <c r="AC1020" i="4"/>
  <c r="AD1020" i="4" s="1"/>
  <c r="AG1019" i="4"/>
  <c r="AC1019" i="4"/>
  <c r="AD1019" i="4" s="1"/>
  <c r="AG1018" i="4"/>
  <c r="AC1018" i="4"/>
  <c r="AD1018" i="4" s="1"/>
  <c r="AG1017" i="4"/>
  <c r="AC1017" i="4"/>
  <c r="AD1017" i="4" s="1"/>
  <c r="AG1016" i="4"/>
  <c r="AC1016" i="4"/>
  <c r="AD1016" i="4" s="1"/>
  <c r="AG1015" i="4"/>
  <c r="AC1015" i="4"/>
  <c r="AD1015" i="4" s="1"/>
  <c r="AG1014" i="4"/>
  <c r="AC1014" i="4"/>
  <c r="AD1014" i="4" s="1"/>
  <c r="AG1013" i="4"/>
  <c r="AC1013" i="4"/>
  <c r="AD1013" i="4" s="1"/>
  <c r="AG1012" i="4"/>
  <c r="AC1012" i="4"/>
  <c r="AD1012" i="4" s="1"/>
  <c r="AG1011" i="4"/>
  <c r="AC1011" i="4"/>
  <c r="AD1011" i="4" s="1"/>
  <c r="AG1010" i="4"/>
  <c r="AC1010" i="4"/>
  <c r="AD1010" i="4" s="1"/>
  <c r="AG1009" i="4"/>
  <c r="AC1009" i="4"/>
  <c r="AD1009" i="4" s="1"/>
  <c r="AG1008" i="4"/>
  <c r="AC1008" i="4"/>
  <c r="AD1008" i="4" s="1"/>
  <c r="AG1007" i="4"/>
  <c r="AC1007" i="4"/>
  <c r="AD1007" i="4" s="1"/>
  <c r="AG1006" i="4"/>
  <c r="AC1006" i="4"/>
  <c r="AD1006" i="4" s="1"/>
  <c r="AG1005" i="4"/>
  <c r="AC1005" i="4"/>
  <c r="AD1005" i="4" s="1"/>
  <c r="AG1004" i="4"/>
  <c r="AC1004" i="4"/>
  <c r="AD1004" i="4" s="1"/>
  <c r="AG1003" i="4"/>
  <c r="AC1003" i="4"/>
  <c r="AD1003" i="4" s="1"/>
  <c r="AG1002" i="4"/>
  <c r="AC1002" i="4"/>
  <c r="AD1002" i="4" s="1"/>
  <c r="AG1001" i="4"/>
  <c r="AC1001" i="4"/>
  <c r="AD1001" i="4" s="1"/>
  <c r="AG1000" i="4"/>
  <c r="AC1000" i="4"/>
  <c r="AD1000" i="4" s="1"/>
  <c r="AG999" i="4"/>
  <c r="AC999" i="4"/>
  <c r="AD999" i="4" s="1"/>
  <c r="AG998" i="4"/>
  <c r="AC998" i="4"/>
  <c r="AD998" i="4" s="1"/>
  <c r="AG997" i="4"/>
  <c r="AC997" i="4"/>
  <c r="AD997" i="4" s="1"/>
  <c r="AG996" i="4"/>
  <c r="AC996" i="4"/>
  <c r="AD996" i="4" s="1"/>
  <c r="AG995" i="4"/>
  <c r="AC995" i="4"/>
  <c r="AD995" i="4" s="1"/>
  <c r="AG994" i="4"/>
  <c r="AC994" i="4"/>
  <c r="AD994" i="4" s="1"/>
  <c r="AG993" i="4"/>
  <c r="AC993" i="4"/>
  <c r="AD993" i="4" s="1"/>
  <c r="AG992" i="4"/>
  <c r="AC992" i="4"/>
  <c r="AD992" i="4" s="1"/>
  <c r="AG991" i="4"/>
  <c r="AC991" i="4"/>
  <c r="AD991" i="4" s="1"/>
  <c r="AG990" i="4"/>
  <c r="AC990" i="4"/>
  <c r="AD990" i="4" s="1"/>
  <c r="AG989" i="4"/>
  <c r="AC989" i="4"/>
  <c r="AD989" i="4" s="1"/>
  <c r="AG988" i="4"/>
  <c r="AC988" i="4"/>
  <c r="AD988" i="4" s="1"/>
  <c r="AG987" i="4"/>
  <c r="AC987" i="4"/>
  <c r="AD987" i="4" s="1"/>
  <c r="AG986" i="4"/>
  <c r="AC986" i="4"/>
  <c r="AD986" i="4" s="1"/>
  <c r="AG985" i="4"/>
  <c r="AC985" i="4"/>
  <c r="AD985" i="4" s="1"/>
  <c r="AG984" i="4"/>
  <c r="AC984" i="4"/>
  <c r="AD984" i="4" s="1"/>
  <c r="AG983" i="4"/>
  <c r="AC983" i="4"/>
  <c r="AD983" i="4" s="1"/>
  <c r="AG982" i="4"/>
  <c r="AC982" i="4"/>
  <c r="AD982" i="4" s="1"/>
  <c r="AG981" i="4"/>
  <c r="AC981" i="4"/>
  <c r="AD981" i="4" s="1"/>
  <c r="AG980" i="4"/>
  <c r="AC980" i="4"/>
  <c r="AD980" i="4" s="1"/>
  <c r="AG979" i="4"/>
  <c r="AC979" i="4"/>
  <c r="AD979" i="4" s="1"/>
  <c r="AG978" i="4"/>
  <c r="AC978" i="4"/>
  <c r="AD978" i="4" s="1"/>
  <c r="AG977" i="4"/>
  <c r="AC977" i="4"/>
  <c r="AD977" i="4" s="1"/>
  <c r="AG976" i="4"/>
  <c r="AC976" i="4"/>
  <c r="AD976" i="4" s="1"/>
  <c r="AG975" i="4"/>
  <c r="AC975" i="4"/>
  <c r="AD975" i="4" s="1"/>
  <c r="AG974" i="4"/>
  <c r="AC974" i="4"/>
  <c r="AD974" i="4" s="1"/>
  <c r="AG973" i="4"/>
  <c r="AC973" i="4"/>
  <c r="AD973" i="4" s="1"/>
  <c r="AG972" i="4"/>
  <c r="AC972" i="4"/>
  <c r="AD972" i="4" s="1"/>
  <c r="AG971" i="4"/>
  <c r="AC971" i="4"/>
  <c r="AD971" i="4" s="1"/>
  <c r="AG970" i="4"/>
  <c r="AC970" i="4"/>
  <c r="AD970" i="4" s="1"/>
  <c r="AG969" i="4"/>
  <c r="AC969" i="4"/>
  <c r="AD969" i="4" s="1"/>
  <c r="AG968" i="4"/>
  <c r="AC968" i="4"/>
  <c r="AD968" i="4" s="1"/>
  <c r="AG967" i="4"/>
  <c r="AC967" i="4"/>
  <c r="AD967" i="4" s="1"/>
  <c r="AG966" i="4"/>
  <c r="AC966" i="4"/>
  <c r="AD966" i="4" s="1"/>
  <c r="AG965" i="4"/>
  <c r="AC965" i="4"/>
  <c r="AD965" i="4" s="1"/>
  <c r="AG964" i="4"/>
  <c r="AC964" i="4"/>
  <c r="AD964" i="4" s="1"/>
  <c r="AG963" i="4"/>
  <c r="AC963" i="4"/>
  <c r="AD963" i="4" s="1"/>
  <c r="AG962" i="4"/>
  <c r="AC962" i="4"/>
  <c r="AD962" i="4" s="1"/>
  <c r="AG961" i="4"/>
  <c r="AC961" i="4"/>
  <c r="AD961" i="4" s="1"/>
  <c r="AG960" i="4"/>
  <c r="AC960" i="4"/>
  <c r="AD960" i="4" s="1"/>
  <c r="AG959" i="4"/>
  <c r="AC959" i="4"/>
  <c r="AD959" i="4" s="1"/>
  <c r="AG958" i="4"/>
  <c r="AC958" i="4"/>
  <c r="AD958" i="4" s="1"/>
  <c r="AG957" i="4"/>
  <c r="AC957" i="4"/>
  <c r="AD957" i="4" s="1"/>
  <c r="AG956" i="4"/>
  <c r="AC956" i="4"/>
  <c r="AD956" i="4" s="1"/>
  <c r="AG955" i="4"/>
  <c r="AC955" i="4"/>
  <c r="AD955" i="4" s="1"/>
  <c r="AG954" i="4"/>
  <c r="AC954" i="4"/>
  <c r="AD954" i="4" s="1"/>
  <c r="AG953" i="4"/>
  <c r="AC953" i="4"/>
  <c r="AD953" i="4" s="1"/>
  <c r="AG952" i="4"/>
  <c r="AC952" i="4"/>
  <c r="AD952" i="4" s="1"/>
  <c r="AG951" i="4"/>
  <c r="AC951" i="4"/>
  <c r="AD951" i="4" s="1"/>
  <c r="AG950" i="4"/>
  <c r="AC950" i="4"/>
  <c r="AD950" i="4" s="1"/>
  <c r="AG949" i="4"/>
  <c r="AC949" i="4"/>
  <c r="AD949" i="4" s="1"/>
  <c r="AG948" i="4"/>
  <c r="AC948" i="4"/>
  <c r="AD948" i="4" s="1"/>
  <c r="AG947" i="4"/>
  <c r="AC947" i="4"/>
  <c r="AD947" i="4" s="1"/>
  <c r="AG946" i="4"/>
  <c r="AC946" i="4"/>
  <c r="AD946" i="4" s="1"/>
  <c r="AG945" i="4"/>
  <c r="AC945" i="4"/>
  <c r="AD945" i="4" s="1"/>
  <c r="AG944" i="4"/>
  <c r="AC944" i="4"/>
  <c r="AD944" i="4" s="1"/>
  <c r="AG943" i="4"/>
  <c r="AC943" i="4"/>
  <c r="AD943" i="4" s="1"/>
  <c r="AG942" i="4"/>
  <c r="AC942" i="4"/>
  <c r="AD942" i="4" s="1"/>
  <c r="AG941" i="4"/>
  <c r="AC941" i="4"/>
  <c r="AD941" i="4" s="1"/>
  <c r="AG940" i="4"/>
  <c r="AC940" i="4"/>
  <c r="AD940" i="4" s="1"/>
  <c r="AG939" i="4"/>
  <c r="AC939" i="4"/>
  <c r="AD939" i="4" s="1"/>
  <c r="AG938" i="4"/>
  <c r="AC938" i="4"/>
  <c r="AD938" i="4" s="1"/>
  <c r="AG937" i="4"/>
  <c r="AC937" i="4"/>
  <c r="AD937" i="4" s="1"/>
  <c r="AG936" i="4"/>
  <c r="AC936" i="4"/>
  <c r="AD936" i="4" s="1"/>
  <c r="AG935" i="4"/>
  <c r="AC935" i="4"/>
  <c r="AD935" i="4" s="1"/>
  <c r="AG934" i="4"/>
  <c r="AC934" i="4"/>
  <c r="AD934" i="4" s="1"/>
  <c r="AG933" i="4"/>
  <c r="AC933" i="4"/>
  <c r="AD933" i="4" s="1"/>
  <c r="AG932" i="4"/>
  <c r="AC932" i="4"/>
  <c r="AD932" i="4" s="1"/>
  <c r="AG931" i="4"/>
  <c r="AC931" i="4"/>
  <c r="AD931" i="4" s="1"/>
  <c r="AG930" i="4"/>
  <c r="AC930" i="4"/>
  <c r="AD930" i="4" s="1"/>
  <c r="AG929" i="4"/>
  <c r="AC929" i="4"/>
  <c r="AD929" i="4" s="1"/>
  <c r="AG928" i="4"/>
  <c r="AC928" i="4"/>
  <c r="AD928" i="4" s="1"/>
  <c r="AG927" i="4"/>
  <c r="AC927" i="4"/>
  <c r="AD927" i="4" s="1"/>
  <c r="AG926" i="4"/>
  <c r="AC926" i="4"/>
  <c r="AD926" i="4" s="1"/>
  <c r="AG925" i="4"/>
  <c r="AC925" i="4"/>
  <c r="AD925" i="4" s="1"/>
  <c r="AG924" i="4"/>
  <c r="AC924" i="4"/>
  <c r="AD924" i="4" s="1"/>
  <c r="AG923" i="4"/>
  <c r="AC923" i="4"/>
  <c r="AD923" i="4" s="1"/>
  <c r="AG922" i="4"/>
  <c r="AC922" i="4"/>
  <c r="AD922" i="4" s="1"/>
  <c r="AG921" i="4"/>
  <c r="AC921" i="4"/>
  <c r="AD921" i="4" s="1"/>
  <c r="AG920" i="4"/>
  <c r="AC920" i="4"/>
  <c r="AD920" i="4" s="1"/>
  <c r="AG919" i="4"/>
  <c r="AC919" i="4"/>
  <c r="AD919" i="4" s="1"/>
  <c r="AG918" i="4"/>
  <c r="AC918" i="4"/>
  <c r="AD918" i="4" s="1"/>
  <c r="AG917" i="4"/>
  <c r="AC917" i="4"/>
  <c r="AD917" i="4" s="1"/>
  <c r="AG916" i="4"/>
  <c r="AC916" i="4"/>
  <c r="AD916" i="4" s="1"/>
  <c r="AG915" i="4"/>
  <c r="AC915" i="4"/>
  <c r="AD915" i="4" s="1"/>
  <c r="AG914" i="4"/>
  <c r="AC914" i="4"/>
  <c r="AD914" i="4" s="1"/>
  <c r="AG913" i="4"/>
  <c r="AC913" i="4"/>
  <c r="AD913" i="4" s="1"/>
  <c r="AG912" i="4"/>
  <c r="AC912" i="4"/>
  <c r="AD912" i="4" s="1"/>
  <c r="AG911" i="4"/>
  <c r="AC911" i="4"/>
  <c r="AD911" i="4" s="1"/>
  <c r="AG910" i="4"/>
  <c r="AC910" i="4"/>
  <c r="AD910" i="4" s="1"/>
  <c r="AG909" i="4"/>
  <c r="AC909" i="4"/>
  <c r="AD909" i="4" s="1"/>
  <c r="AG908" i="4"/>
  <c r="AC908" i="4"/>
  <c r="AD908" i="4" s="1"/>
  <c r="AG907" i="4"/>
  <c r="AC907" i="4"/>
  <c r="AD907" i="4" s="1"/>
  <c r="AG906" i="4"/>
  <c r="AC906" i="4"/>
  <c r="AD906" i="4" s="1"/>
  <c r="AG905" i="4"/>
  <c r="AC905" i="4"/>
  <c r="AD905" i="4" s="1"/>
  <c r="AG904" i="4"/>
  <c r="AC904" i="4"/>
  <c r="AD904" i="4" s="1"/>
  <c r="AG903" i="4"/>
  <c r="AC903" i="4"/>
  <c r="AD903" i="4" s="1"/>
  <c r="AG902" i="4"/>
  <c r="AC902" i="4"/>
  <c r="AD902" i="4" s="1"/>
  <c r="AG901" i="4"/>
  <c r="AC901" i="4"/>
  <c r="AD901" i="4" s="1"/>
  <c r="AG900" i="4"/>
  <c r="AC900" i="4"/>
  <c r="AD900" i="4" s="1"/>
  <c r="AG899" i="4"/>
  <c r="AC899" i="4"/>
  <c r="AD899" i="4" s="1"/>
  <c r="AG898" i="4"/>
  <c r="AC898" i="4"/>
  <c r="AD898" i="4" s="1"/>
  <c r="AG897" i="4"/>
  <c r="AC897" i="4"/>
  <c r="AD897" i="4" s="1"/>
  <c r="AG896" i="4"/>
  <c r="AC896" i="4"/>
  <c r="AD896" i="4" s="1"/>
  <c r="AG895" i="4"/>
  <c r="AC895" i="4"/>
  <c r="AD895" i="4" s="1"/>
  <c r="AG894" i="4"/>
  <c r="AC894" i="4"/>
  <c r="AD894" i="4" s="1"/>
  <c r="AG893" i="4"/>
  <c r="AC893" i="4"/>
  <c r="AD893" i="4" s="1"/>
  <c r="AG892" i="4"/>
  <c r="AC892" i="4"/>
  <c r="AD892" i="4" s="1"/>
  <c r="AG891" i="4"/>
  <c r="AC891" i="4"/>
  <c r="AD891" i="4" s="1"/>
  <c r="AG890" i="4"/>
  <c r="AC890" i="4"/>
  <c r="AD890" i="4" s="1"/>
  <c r="AG889" i="4"/>
  <c r="AC889" i="4"/>
  <c r="AD889" i="4" s="1"/>
  <c r="AG888" i="4"/>
  <c r="AC888" i="4"/>
  <c r="AD888" i="4" s="1"/>
  <c r="AG887" i="4"/>
  <c r="AC887" i="4"/>
  <c r="AD887" i="4" s="1"/>
  <c r="AG886" i="4"/>
  <c r="AC886" i="4"/>
  <c r="AD886" i="4" s="1"/>
  <c r="AG885" i="4"/>
  <c r="AC885" i="4"/>
  <c r="AD885" i="4" s="1"/>
  <c r="AG884" i="4"/>
  <c r="AC884" i="4"/>
  <c r="AD884" i="4" s="1"/>
  <c r="AG883" i="4"/>
  <c r="AC883" i="4"/>
  <c r="AD883" i="4" s="1"/>
  <c r="AG882" i="4"/>
  <c r="AC882" i="4"/>
  <c r="AD882" i="4" s="1"/>
  <c r="AG881" i="4"/>
  <c r="AC881" i="4"/>
  <c r="AD881" i="4" s="1"/>
  <c r="AG880" i="4"/>
  <c r="AC880" i="4"/>
  <c r="AD880" i="4" s="1"/>
  <c r="AG879" i="4"/>
  <c r="AC879" i="4"/>
  <c r="AD879" i="4" s="1"/>
  <c r="AG878" i="4"/>
  <c r="AC878" i="4"/>
  <c r="AD878" i="4" s="1"/>
  <c r="AG877" i="4"/>
  <c r="AC877" i="4"/>
  <c r="AD877" i="4" s="1"/>
  <c r="AG876" i="4"/>
  <c r="AC876" i="4"/>
  <c r="AD876" i="4" s="1"/>
  <c r="AG875" i="4"/>
  <c r="AC875" i="4"/>
  <c r="AD875" i="4" s="1"/>
  <c r="AG874" i="4"/>
  <c r="AC874" i="4"/>
  <c r="AD874" i="4" s="1"/>
  <c r="AG873" i="4"/>
  <c r="AC873" i="4"/>
  <c r="AD873" i="4" s="1"/>
  <c r="AG872" i="4"/>
  <c r="AC872" i="4"/>
  <c r="AD872" i="4" s="1"/>
  <c r="AG871" i="4"/>
  <c r="AC871" i="4"/>
  <c r="AD871" i="4" s="1"/>
  <c r="AG870" i="4"/>
  <c r="AC870" i="4"/>
  <c r="AD870" i="4" s="1"/>
  <c r="AG869" i="4"/>
  <c r="AC869" i="4"/>
  <c r="AD869" i="4" s="1"/>
  <c r="AG868" i="4"/>
  <c r="AC868" i="4"/>
  <c r="AD868" i="4" s="1"/>
  <c r="AG867" i="4"/>
  <c r="AC867" i="4"/>
  <c r="AD867" i="4" s="1"/>
  <c r="AG866" i="4"/>
  <c r="AC866" i="4"/>
  <c r="AD866" i="4" s="1"/>
  <c r="AG865" i="4"/>
  <c r="AC865" i="4"/>
  <c r="AD865" i="4" s="1"/>
  <c r="AG864" i="4"/>
  <c r="AC864" i="4"/>
  <c r="AD864" i="4" s="1"/>
  <c r="AG863" i="4"/>
  <c r="AC863" i="4"/>
  <c r="AD863" i="4" s="1"/>
  <c r="AG862" i="4"/>
  <c r="AC862" i="4"/>
  <c r="AD862" i="4" s="1"/>
  <c r="AG861" i="4"/>
  <c r="AC861" i="4"/>
  <c r="AD861" i="4" s="1"/>
  <c r="AG860" i="4"/>
  <c r="AC860" i="4"/>
  <c r="AD860" i="4" s="1"/>
  <c r="AG859" i="4"/>
  <c r="AC859" i="4"/>
  <c r="AD859" i="4" s="1"/>
  <c r="AG858" i="4"/>
  <c r="AC858" i="4"/>
  <c r="AD858" i="4" s="1"/>
  <c r="AG857" i="4"/>
  <c r="AC857" i="4"/>
  <c r="AD857" i="4" s="1"/>
  <c r="AG856" i="4"/>
  <c r="AC856" i="4"/>
  <c r="AD856" i="4" s="1"/>
  <c r="AG855" i="4"/>
  <c r="AC855" i="4"/>
  <c r="AD855" i="4" s="1"/>
  <c r="AG854" i="4"/>
  <c r="AC854" i="4"/>
  <c r="AD854" i="4" s="1"/>
  <c r="AG853" i="4"/>
  <c r="AC853" i="4"/>
  <c r="AD853" i="4" s="1"/>
  <c r="AG852" i="4"/>
  <c r="AC852" i="4"/>
  <c r="AD852" i="4" s="1"/>
  <c r="AG851" i="4"/>
  <c r="AC851" i="4"/>
  <c r="AD851" i="4" s="1"/>
  <c r="AG850" i="4"/>
  <c r="AC850" i="4"/>
  <c r="AD850" i="4" s="1"/>
  <c r="AG849" i="4"/>
  <c r="AC849" i="4"/>
  <c r="AD849" i="4" s="1"/>
  <c r="AG848" i="4"/>
  <c r="AC848" i="4"/>
  <c r="AD848" i="4" s="1"/>
  <c r="AG847" i="4"/>
  <c r="AC847" i="4"/>
  <c r="AD847" i="4" s="1"/>
  <c r="AG846" i="4"/>
  <c r="AC846" i="4"/>
  <c r="AD846" i="4" s="1"/>
  <c r="AG845" i="4"/>
  <c r="AC845" i="4"/>
  <c r="AD845" i="4" s="1"/>
  <c r="AG844" i="4"/>
  <c r="AC844" i="4"/>
  <c r="AD844" i="4" s="1"/>
  <c r="AG843" i="4"/>
  <c r="AC843" i="4"/>
  <c r="AD843" i="4" s="1"/>
  <c r="AG842" i="4"/>
  <c r="AC842" i="4"/>
  <c r="AD842" i="4" s="1"/>
  <c r="AG841" i="4"/>
  <c r="AC841" i="4"/>
  <c r="AD841" i="4" s="1"/>
  <c r="AG840" i="4"/>
  <c r="AC840" i="4"/>
  <c r="AD840" i="4" s="1"/>
  <c r="AG839" i="4"/>
  <c r="AC839" i="4"/>
  <c r="AD839" i="4" s="1"/>
  <c r="AG838" i="4"/>
  <c r="AC838" i="4"/>
  <c r="AD838" i="4" s="1"/>
  <c r="AG837" i="4"/>
  <c r="AC837" i="4"/>
  <c r="AD837" i="4" s="1"/>
  <c r="AG836" i="4"/>
  <c r="AC836" i="4"/>
  <c r="AD836" i="4" s="1"/>
  <c r="AG835" i="4"/>
  <c r="AC835" i="4"/>
  <c r="AD835" i="4" s="1"/>
  <c r="AG834" i="4"/>
  <c r="AC834" i="4"/>
  <c r="AD834" i="4" s="1"/>
  <c r="AG833" i="4"/>
  <c r="AC833" i="4"/>
  <c r="AD833" i="4" s="1"/>
  <c r="AG832" i="4"/>
  <c r="AC832" i="4"/>
  <c r="AD832" i="4" s="1"/>
  <c r="AG831" i="4"/>
  <c r="AC831" i="4"/>
  <c r="AD831" i="4" s="1"/>
  <c r="AG830" i="4"/>
  <c r="AC830" i="4"/>
  <c r="AD830" i="4" s="1"/>
  <c r="AG829" i="4"/>
  <c r="AC829" i="4"/>
  <c r="AD829" i="4" s="1"/>
  <c r="AG828" i="4"/>
  <c r="AC828" i="4"/>
  <c r="AD828" i="4" s="1"/>
  <c r="AG827" i="4"/>
  <c r="AC827" i="4"/>
  <c r="AD827" i="4" s="1"/>
  <c r="AG826" i="4"/>
  <c r="AC826" i="4"/>
  <c r="AD826" i="4" s="1"/>
  <c r="AG825" i="4"/>
  <c r="AC825" i="4"/>
  <c r="AD825" i="4" s="1"/>
  <c r="AG824" i="4"/>
  <c r="AC824" i="4"/>
  <c r="AD824" i="4" s="1"/>
  <c r="AG823" i="4"/>
  <c r="AC823" i="4"/>
  <c r="AD823" i="4" s="1"/>
  <c r="AG822" i="4"/>
  <c r="AC822" i="4"/>
  <c r="AD822" i="4" s="1"/>
  <c r="AG821" i="4"/>
  <c r="AC821" i="4"/>
  <c r="AD821" i="4" s="1"/>
  <c r="AG820" i="4"/>
  <c r="AC820" i="4"/>
  <c r="AD820" i="4" s="1"/>
  <c r="AG819" i="4"/>
  <c r="AC819" i="4"/>
  <c r="AD819" i="4" s="1"/>
  <c r="AG818" i="4"/>
  <c r="AC818" i="4"/>
  <c r="AD818" i="4" s="1"/>
  <c r="AG817" i="4"/>
  <c r="AC817" i="4"/>
  <c r="AD817" i="4" s="1"/>
  <c r="AG816" i="4"/>
  <c r="AC816" i="4"/>
  <c r="AD816" i="4" s="1"/>
  <c r="AG815" i="4"/>
  <c r="AC815" i="4"/>
  <c r="AD815" i="4" s="1"/>
  <c r="AG814" i="4"/>
  <c r="AC814" i="4"/>
  <c r="AD814" i="4" s="1"/>
  <c r="AG813" i="4"/>
  <c r="AC813" i="4"/>
  <c r="AD813" i="4" s="1"/>
  <c r="AG812" i="4"/>
  <c r="AC812" i="4"/>
  <c r="AD812" i="4" s="1"/>
  <c r="AG811" i="4"/>
  <c r="AC811" i="4"/>
  <c r="AD811" i="4" s="1"/>
  <c r="AG810" i="4"/>
  <c r="AC810" i="4"/>
  <c r="AD810" i="4" s="1"/>
  <c r="AG809" i="4"/>
  <c r="AC809" i="4"/>
  <c r="AD809" i="4" s="1"/>
  <c r="AG808" i="4"/>
  <c r="AC808" i="4"/>
  <c r="AD808" i="4" s="1"/>
  <c r="AG807" i="4"/>
  <c r="AC807" i="4"/>
  <c r="AD807" i="4" s="1"/>
  <c r="AG806" i="4"/>
  <c r="AC806" i="4"/>
  <c r="AD806" i="4" s="1"/>
  <c r="AG805" i="4"/>
  <c r="AC805" i="4"/>
  <c r="AD805" i="4" s="1"/>
  <c r="AG804" i="4"/>
  <c r="AC804" i="4"/>
  <c r="AD804" i="4" s="1"/>
  <c r="AG803" i="4"/>
  <c r="AC803" i="4"/>
  <c r="AD803" i="4" s="1"/>
  <c r="AG802" i="4"/>
  <c r="AC802" i="4"/>
  <c r="AD802" i="4" s="1"/>
  <c r="AG801" i="4"/>
  <c r="AC801" i="4"/>
  <c r="AD801" i="4" s="1"/>
  <c r="AG800" i="4"/>
  <c r="AC800" i="4"/>
  <c r="AD800" i="4" s="1"/>
  <c r="AG799" i="4"/>
  <c r="AC799" i="4"/>
  <c r="AD799" i="4" s="1"/>
  <c r="AG798" i="4"/>
  <c r="AC798" i="4"/>
  <c r="AD798" i="4" s="1"/>
  <c r="AG797" i="4"/>
  <c r="AC797" i="4"/>
  <c r="AD797" i="4" s="1"/>
  <c r="AG796" i="4"/>
  <c r="AC796" i="4"/>
  <c r="AD796" i="4" s="1"/>
  <c r="AG795" i="4"/>
  <c r="AC795" i="4"/>
  <c r="AD795" i="4" s="1"/>
  <c r="AG794" i="4"/>
  <c r="AC794" i="4"/>
  <c r="AD794" i="4" s="1"/>
  <c r="AG793" i="4"/>
  <c r="AC793" i="4"/>
  <c r="AD793" i="4" s="1"/>
  <c r="AG792" i="4"/>
  <c r="AC792" i="4"/>
  <c r="AD792" i="4" s="1"/>
  <c r="AG791" i="4"/>
  <c r="AC791" i="4"/>
  <c r="AD791" i="4" s="1"/>
  <c r="AG790" i="4"/>
  <c r="AC790" i="4"/>
  <c r="AD790" i="4" s="1"/>
  <c r="AG789" i="4"/>
  <c r="AC789" i="4"/>
  <c r="AD789" i="4" s="1"/>
  <c r="AG788" i="4"/>
  <c r="AC788" i="4"/>
  <c r="AD788" i="4" s="1"/>
  <c r="AG787" i="4"/>
  <c r="AC787" i="4"/>
  <c r="AD787" i="4" s="1"/>
  <c r="AG786" i="4"/>
  <c r="AC786" i="4"/>
  <c r="AD786" i="4" s="1"/>
  <c r="AG785" i="4"/>
  <c r="AC785" i="4"/>
  <c r="AD785" i="4" s="1"/>
  <c r="AG784" i="4"/>
  <c r="AC784" i="4"/>
  <c r="AD784" i="4" s="1"/>
  <c r="AG783" i="4"/>
  <c r="AC783" i="4"/>
  <c r="AD783" i="4" s="1"/>
  <c r="AG782" i="4"/>
  <c r="AC782" i="4"/>
  <c r="AD782" i="4" s="1"/>
  <c r="AG781" i="4"/>
  <c r="AC781" i="4"/>
  <c r="AD781" i="4" s="1"/>
  <c r="AG780" i="4"/>
  <c r="AC780" i="4"/>
  <c r="AD780" i="4" s="1"/>
  <c r="AG779" i="4"/>
  <c r="AC779" i="4"/>
  <c r="AD779" i="4" s="1"/>
  <c r="AG778" i="4"/>
  <c r="AC778" i="4"/>
  <c r="AD778" i="4" s="1"/>
  <c r="AG777" i="4"/>
  <c r="AC777" i="4"/>
  <c r="AD777" i="4" s="1"/>
  <c r="AG776" i="4"/>
  <c r="AC776" i="4"/>
  <c r="AD776" i="4" s="1"/>
  <c r="AG775" i="4"/>
  <c r="AC775" i="4"/>
  <c r="AD775" i="4" s="1"/>
  <c r="AG774" i="4"/>
  <c r="AC774" i="4"/>
  <c r="AD774" i="4" s="1"/>
  <c r="AG773" i="4"/>
  <c r="AC773" i="4"/>
  <c r="AD773" i="4" s="1"/>
  <c r="AG772" i="4"/>
  <c r="AC772" i="4"/>
  <c r="AD772" i="4" s="1"/>
  <c r="AG771" i="4"/>
  <c r="AC771" i="4"/>
  <c r="AD771" i="4" s="1"/>
  <c r="AG770" i="4"/>
  <c r="AC770" i="4"/>
  <c r="AD770" i="4" s="1"/>
  <c r="AG769" i="4"/>
  <c r="AC769" i="4"/>
  <c r="AD769" i="4" s="1"/>
  <c r="AG768" i="4"/>
  <c r="AC768" i="4"/>
  <c r="AD768" i="4" s="1"/>
  <c r="AG767" i="4"/>
  <c r="AC767" i="4"/>
  <c r="AD767" i="4" s="1"/>
  <c r="AG766" i="4"/>
  <c r="AC766" i="4"/>
  <c r="AD766" i="4" s="1"/>
  <c r="AG765" i="4"/>
  <c r="AC765" i="4"/>
  <c r="AD765" i="4" s="1"/>
  <c r="AG764" i="4"/>
  <c r="AC764" i="4"/>
  <c r="AD764" i="4" s="1"/>
  <c r="AG763" i="4"/>
  <c r="AC763" i="4"/>
  <c r="AD763" i="4" s="1"/>
  <c r="AG762" i="4"/>
  <c r="AC762" i="4"/>
  <c r="AD762" i="4" s="1"/>
  <c r="AG761" i="4"/>
  <c r="AC761" i="4"/>
  <c r="AD761" i="4" s="1"/>
  <c r="AG760" i="4"/>
  <c r="AC760" i="4"/>
  <c r="AD760" i="4" s="1"/>
  <c r="AG759" i="4"/>
  <c r="AC759" i="4"/>
  <c r="AD759" i="4" s="1"/>
  <c r="AG758" i="4"/>
  <c r="AC758" i="4"/>
  <c r="AD758" i="4" s="1"/>
  <c r="AG757" i="4"/>
  <c r="AC757" i="4"/>
  <c r="AD757" i="4" s="1"/>
  <c r="AG756" i="4"/>
  <c r="AC756" i="4"/>
  <c r="AD756" i="4" s="1"/>
  <c r="AG755" i="4"/>
  <c r="AC755" i="4"/>
  <c r="AD755" i="4" s="1"/>
  <c r="AG754" i="4"/>
  <c r="AC754" i="4"/>
  <c r="AD754" i="4" s="1"/>
  <c r="AG753" i="4"/>
  <c r="AC753" i="4"/>
  <c r="AD753" i="4" s="1"/>
  <c r="AG752" i="4"/>
  <c r="AC752" i="4"/>
  <c r="AD752" i="4" s="1"/>
  <c r="AG751" i="4"/>
  <c r="AC751" i="4"/>
  <c r="AD751" i="4" s="1"/>
  <c r="AG750" i="4"/>
  <c r="AC750" i="4"/>
  <c r="AD750" i="4" s="1"/>
  <c r="AG749" i="4"/>
  <c r="AC749" i="4"/>
  <c r="AD749" i="4" s="1"/>
  <c r="AG748" i="4"/>
  <c r="AC748" i="4"/>
  <c r="AD748" i="4" s="1"/>
  <c r="AG747" i="4"/>
  <c r="AC747" i="4"/>
  <c r="AD747" i="4" s="1"/>
  <c r="AG746" i="4"/>
  <c r="AC746" i="4"/>
  <c r="AD746" i="4" s="1"/>
  <c r="AG745" i="4"/>
  <c r="AC745" i="4"/>
  <c r="AD745" i="4" s="1"/>
  <c r="AG744" i="4"/>
  <c r="AC744" i="4"/>
  <c r="AD744" i="4" s="1"/>
  <c r="AG743" i="4"/>
  <c r="AC743" i="4"/>
  <c r="AD743" i="4" s="1"/>
  <c r="AG742" i="4"/>
  <c r="AC742" i="4"/>
  <c r="AD742" i="4" s="1"/>
  <c r="AG741" i="4"/>
  <c r="AC741" i="4"/>
  <c r="AD741" i="4" s="1"/>
  <c r="AG740" i="4"/>
  <c r="AC740" i="4"/>
  <c r="AD740" i="4" s="1"/>
  <c r="AG739" i="4"/>
  <c r="AC739" i="4"/>
  <c r="AD739" i="4" s="1"/>
  <c r="AG738" i="4"/>
  <c r="AC738" i="4"/>
  <c r="AD738" i="4" s="1"/>
  <c r="AG737" i="4"/>
  <c r="AC737" i="4"/>
  <c r="AD737" i="4" s="1"/>
  <c r="AG736" i="4"/>
  <c r="AC736" i="4"/>
  <c r="AD736" i="4" s="1"/>
  <c r="AG735" i="4"/>
  <c r="AC735" i="4"/>
  <c r="AD735" i="4" s="1"/>
  <c r="AG734" i="4"/>
  <c r="AC734" i="4"/>
  <c r="AD734" i="4" s="1"/>
  <c r="AG733" i="4"/>
  <c r="AC733" i="4"/>
  <c r="AD733" i="4" s="1"/>
  <c r="AG732" i="4"/>
  <c r="AC732" i="4"/>
  <c r="AD732" i="4" s="1"/>
  <c r="AG731" i="4"/>
  <c r="AC731" i="4"/>
  <c r="AD731" i="4" s="1"/>
  <c r="AG730" i="4"/>
  <c r="AC730" i="4"/>
  <c r="AD730" i="4" s="1"/>
  <c r="AG729" i="4"/>
  <c r="AC729" i="4"/>
  <c r="AD729" i="4" s="1"/>
  <c r="AG728" i="4"/>
  <c r="AC728" i="4"/>
  <c r="AD728" i="4" s="1"/>
  <c r="AG727" i="4"/>
  <c r="AC727" i="4"/>
  <c r="AD727" i="4" s="1"/>
  <c r="AG726" i="4"/>
  <c r="AC726" i="4"/>
  <c r="AD726" i="4" s="1"/>
  <c r="AG725" i="4"/>
  <c r="AC725" i="4"/>
  <c r="AD725" i="4" s="1"/>
  <c r="AG724" i="4"/>
  <c r="AC724" i="4"/>
  <c r="AD724" i="4" s="1"/>
  <c r="AG723" i="4"/>
  <c r="AC723" i="4"/>
  <c r="AD723" i="4" s="1"/>
  <c r="AG722" i="4"/>
  <c r="AC722" i="4"/>
  <c r="AD722" i="4" s="1"/>
  <c r="AG721" i="4"/>
  <c r="AC721" i="4"/>
  <c r="AD721" i="4" s="1"/>
  <c r="AG720" i="4"/>
  <c r="AC720" i="4"/>
  <c r="AD720" i="4" s="1"/>
  <c r="AG719" i="4"/>
  <c r="AC719" i="4"/>
  <c r="AD719" i="4" s="1"/>
  <c r="AG718" i="4"/>
  <c r="AC718" i="4"/>
  <c r="AD718" i="4" s="1"/>
  <c r="AG717" i="4"/>
  <c r="AC717" i="4"/>
  <c r="AD717" i="4" s="1"/>
  <c r="AG716" i="4"/>
  <c r="AC716" i="4"/>
  <c r="AD716" i="4" s="1"/>
  <c r="AG715" i="4"/>
  <c r="AC715" i="4"/>
  <c r="AD715" i="4" s="1"/>
  <c r="AG714" i="4"/>
  <c r="AC714" i="4"/>
  <c r="AD714" i="4" s="1"/>
  <c r="AG713" i="4"/>
  <c r="AC713" i="4"/>
  <c r="AD713" i="4" s="1"/>
  <c r="AG712" i="4"/>
  <c r="AC712" i="4"/>
  <c r="AD712" i="4" s="1"/>
  <c r="AG711" i="4"/>
  <c r="AC711" i="4"/>
  <c r="AD711" i="4" s="1"/>
  <c r="AG710" i="4"/>
  <c r="AC710" i="4"/>
  <c r="AD710" i="4" s="1"/>
  <c r="AG709" i="4"/>
  <c r="AC709" i="4"/>
  <c r="AD709" i="4" s="1"/>
  <c r="AG708" i="4"/>
  <c r="AC708" i="4"/>
  <c r="AD708" i="4" s="1"/>
  <c r="AG707" i="4"/>
  <c r="AC707" i="4"/>
  <c r="AD707" i="4" s="1"/>
  <c r="AG706" i="4"/>
  <c r="AC706" i="4"/>
  <c r="AD706" i="4" s="1"/>
  <c r="AG705" i="4"/>
  <c r="AC705" i="4"/>
  <c r="AD705" i="4" s="1"/>
  <c r="AG704" i="4"/>
  <c r="AC704" i="4"/>
  <c r="AD704" i="4" s="1"/>
  <c r="AG703" i="4"/>
  <c r="AC703" i="4"/>
  <c r="AD703" i="4" s="1"/>
  <c r="AG702" i="4"/>
  <c r="AC702" i="4"/>
  <c r="AD702" i="4" s="1"/>
  <c r="AG701" i="4"/>
  <c r="AC701" i="4"/>
  <c r="AD701" i="4" s="1"/>
  <c r="AG700" i="4"/>
  <c r="AC700" i="4"/>
  <c r="AD700" i="4" s="1"/>
  <c r="AG699" i="4"/>
  <c r="AC699" i="4"/>
  <c r="AD699" i="4" s="1"/>
  <c r="AG698" i="4"/>
  <c r="AC698" i="4"/>
  <c r="AD698" i="4" s="1"/>
  <c r="AG697" i="4"/>
  <c r="AC697" i="4"/>
  <c r="AD697" i="4" s="1"/>
  <c r="AG696" i="4"/>
  <c r="AC696" i="4"/>
  <c r="AD696" i="4" s="1"/>
  <c r="AG695" i="4"/>
  <c r="AC695" i="4"/>
  <c r="AD695" i="4" s="1"/>
  <c r="AG694" i="4"/>
  <c r="AC694" i="4"/>
  <c r="AD694" i="4" s="1"/>
  <c r="AG693" i="4"/>
  <c r="AC693" i="4"/>
  <c r="AD693" i="4" s="1"/>
  <c r="AG692" i="4"/>
  <c r="AC692" i="4"/>
  <c r="AD692" i="4" s="1"/>
  <c r="AG691" i="4"/>
  <c r="AC691" i="4"/>
  <c r="AD691" i="4" s="1"/>
  <c r="AG690" i="4"/>
  <c r="AC690" i="4"/>
  <c r="AD690" i="4" s="1"/>
  <c r="AG689" i="4"/>
  <c r="AC689" i="4"/>
  <c r="AD689" i="4" s="1"/>
  <c r="AG688" i="4"/>
  <c r="AC688" i="4"/>
  <c r="AD688" i="4" s="1"/>
  <c r="AG687" i="4"/>
  <c r="AC687" i="4"/>
  <c r="AD687" i="4" s="1"/>
  <c r="AG686" i="4"/>
  <c r="AC686" i="4"/>
  <c r="AD686" i="4" s="1"/>
  <c r="AG685" i="4"/>
  <c r="AC685" i="4"/>
  <c r="AD685" i="4" s="1"/>
  <c r="AG684" i="4"/>
  <c r="AC684" i="4"/>
  <c r="AD684" i="4" s="1"/>
  <c r="AG683" i="4"/>
  <c r="AC683" i="4"/>
  <c r="AD683" i="4" s="1"/>
  <c r="AG682" i="4"/>
  <c r="AC682" i="4"/>
  <c r="AD682" i="4" s="1"/>
  <c r="AG681" i="4"/>
  <c r="AC681" i="4"/>
  <c r="AD681" i="4" s="1"/>
  <c r="AG680" i="4"/>
  <c r="AC680" i="4"/>
  <c r="AD680" i="4" s="1"/>
  <c r="AG679" i="4"/>
  <c r="AC679" i="4"/>
  <c r="AD679" i="4" s="1"/>
  <c r="AG678" i="4"/>
  <c r="AC678" i="4"/>
  <c r="AD678" i="4" s="1"/>
  <c r="AG677" i="4"/>
  <c r="AC677" i="4"/>
  <c r="AD677" i="4" s="1"/>
  <c r="AG676" i="4"/>
  <c r="AC676" i="4"/>
  <c r="AD676" i="4" s="1"/>
  <c r="AG675" i="4"/>
  <c r="AC675" i="4"/>
  <c r="AD675" i="4" s="1"/>
  <c r="AG674" i="4"/>
  <c r="AC674" i="4"/>
  <c r="AD674" i="4" s="1"/>
  <c r="AG673" i="4"/>
  <c r="AC673" i="4"/>
  <c r="AD673" i="4" s="1"/>
  <c r="AG672" i="4"/>
  <c r="AC672" i="4"/>
  <c r="AD672" i="4" s="1"/>
  <c r="AG671" i="4"/>
  <c r="AC671" i="4"/>
  <c r="AD671" i="4" s="1"/>
  <c r="AG670" i="4"/>
  <c r="AC670" i="4"/>
  <c r="AD670" i="4" s="1"/>
  <c r="AG669" i="4"/>
  <c r="AC669" i="4"/>
  <c r="AD669" i="4" s="1"/>
  <c r="AG668" i="4"/>
  <c r="AC668" i="4"/>
  <c r="AD668" i="4" s="1"/>
  <c r="AG667" i="4"/>
  <c r="AC667" i="4"/>
  <c r="AD667" i="4" s="1"/>
  <c r="AG666" i="4"/>
  <c r="AC666" i="4"/>
  <c r="AD666" i="4" s="1"/>
  <c r="AG665" i="4"/>
  <c r="AC665" i="4"/>
  <c r="AD665" i="4" s="1"/>
  <c r="AG664" i="4"/>
  <c r="AC664" i="4"/>
  <c r="AD664" i="4" s="1"/>
  <c r="AG663" i="4"/>
  <c r="AC663" i="4"/>
  <c r="AD663" i="4" s="1"/>
  <c r="AG662" i="4"/>
  <c r="AC662" i="4"/>
  <c r="AD662" i="4" s="1"/>
  <c r="AG661" i="4"/>
  <c r="AC661" i="4"/>
  <c r="AD661" i="4" s="1"/>
  <c r="AG660" i="4"/>
  <c r="AC660" i="4"/>
  <c r="AD660" i="4" s="1"/>
  <c r="AG659" i="4"/>
  <c r="AC659" i="4"/>
  <c r="AD659" i="4" s="1"/>
  <c r="AG658" i="4"/>
  <c r="AC658" i="4"/>
  <c r="AD658" i="4" s="1"/>
  <c r="AG657" i="4"/>
  <c r="AC657" i="4"/>
  <c r="AD657" i="4" s="1"/>
  <c r="AG656" i="4"/>
  <c r="AC656" i="4"/>
  <c r="AD656" i="4" s="1"/>
  <c r="AG655" i="4"/>
  <c r="AC655" i="4"/>
  <c r="AD655" i="4" s="1"/>
  <c r="AG654" i="4"/>
  <c r="AC654" i="4"/>
  <c r="AD654" i="4" s="1"/>
  <c r="AG653" i="4"/>
  <c r="AC653" i="4"/>
  <c r="AD653" i="4" s="1"/>
  <c r="AG652" i="4"/>
  <c r="AC652" i="4"/>
  <c r="AD652" i="4" s="1"/>
  <c r="AG651" i="4"/>
  <c r="AC651" i="4"/>
  <c r="AD651" i="4" s="1"/>
  <c r="AG650" i="4"/>
  <c r="AC650" i="4"/>
  <c r="AD650" i="4" s="1"/>
  <c r="AG649" i="4"/>
  <c r="AC649" i="4"/>
  <c r="AD649" i="4" s="1"/>
  <c r="AG648" i="4"/>
  <c r="AC648" i="4"/>
  <c r="AD648" i="4" s="1"/>
  <c r="AG647" i="4"/>
  <c r="AC647" i="4"/>
  <c r="AD647" i="4" s="1"/>
  <c r="AG646" i="4"/>
  <c r="AC646" i="4"/>
  <c r="AD646" i="4" s="1"/>
  <c r="AG645" i="4"/>
  <c r="AC645" i="4"/>
  <c r="AD645" i="4" s="1"/>
  <c r="AG644" i="4"/>
  <c r="AC644" i="4"/>
  <c r="AD644" i="4" s="1"/>
  <c r="AG643" i="4"/>
  <c r="AC643" i="4"/>
  <c r="AD643" i="4" s="1"/>
  <c r="AG642" i="4"/>
  <c r="AC642" i="4"/>
  <c r="AD642" i="4" s="1"/>
  <c r="AG641" i="4"/>
  <c r="AC641" i="4"/>
  <c r="AD641" i="4" s="1"/>
  <c r="AG640" i="4"/>
  <c r="AC640" i="4"/>
  <c r="AD640" i="4" s="1"/>
  <c r="AG639" i="4"/>
  <c r="AC639" i="4"/>
  <c r="AD639" i="4" s="1"/>
  <c r="AG638" i="4"/>
  <c r="AC638" i="4"/>
  <c r="AD638" i="4" s="1"/>
  <c r="AG637" i="4"/>
  <c r="AC637" i="4"/>
  <c r="AD637" i="4" s="1"/>
  <c r="AG636" i="4"/>
  <c r="AC636" i="4"/>
  <c r="AD636" i="4" s="1"/>
  <c r="AG635" i="4"/>
  <c r="AC635" i="4"/>
  <c r="AD635" i="4" s="1"/>
  <c r="AG634" i="4"/>
  <c r="AC634" i="4"/>
  <c r="AD634" i="4" s="1"/>
  <c r="AG633" i="4"/>
  <c r="AC633" i="4"/>
  <c r="AD633" i="4" s="1"/>
  <c r="AG632" i="4"/>
  <c r="AC632" i="4"/>
  <c r="AD632" i="4" s="1"/>
  <c r="AG631" i="4"/>
  <c r="AC631" i="4"/>
  <c r="AD631" i="4" s="1"/>
  <c r="AG630" i="4"/>
  <c r="AC630" i="4"/>
  <c r="AD630" i="4" s="1"/>
  <c r="AG629" i="4"/>
  <c r="AC629" i="4"/>
  <c r="AD629" i="4" s="1"/>
  <c r="AG628" i="4"/>
  <c r="AC628" i="4"/>
  <c r="AD628" i="4" s="1"/>
  <c r="AG627" i="4"/>
  <c r="AC627" i="4"/>
  <c r="AD627" i="4" s="1"/>
  <c r="AG626" i="4"/>
  <c r="AC626" i="4"/>
  <c r="AD626" i="4" s="1"/>
  <c r="AG625" i="4"/>
  <c r="AC625" i="4"/>
  <c r="AD625" i="4" s="1"/>
  <c r="AG624" i="4"/>
  <c r="AC624" i="4"/>
  <c r="AD624" i="4" s="1"/>
  <c r="AG623" i="4"/>
  <c r="AC623" i="4"/>
  <c r="AD623" i="4" s="1"/>
  <c r="AG622" i="4"/>
  <c r="AC622" i="4"/>
  <c r="AD622" i="4" s="1"/>
  <c r="AG621" i="4"/>
  <c r="AC621" i="4"/>
  <c r="AD621" i="4" s="1"/>
  <c r="AG620" i="4"/>
  <c r="AC620" i="4"/>
  <c r="AD620" i="4" s="1"/>
  <c r="AG619" i="4"/>
  <c r="AC619" i="4"/>
  <c r="AD619" i="4" s="1"/>
  <c r="AG618" i="4"/>
  <c r="AC618" i="4"/>
  <c r="AD618" i="4" s="1"/>
  <c r="AG617" i="4"/>
  <c r="AC617" i="4"/>
  <c r="AD617" i="4" s="1"/>
  <c r="AG616" i="4"/>
  <c r="AC616" i="4"/>
  <c r="AD616" i="4" s="1"/>
  <c r="AG615" i="4"/>
  <c r="AC615" i="4"/>
  <c r="AD615" i="4" s="1"/>
  <c r="AG614" i="4"/>
  <c r="AC614" i="4"/>
  <c r="AD614" i="4" s="1"/>
  <c r="AG613" i="4"/>
  <c r="AC613" i="4"/>
  <c r="AD613" i="4" s="1"/>
  <c r="AG612" i="4"/>
  <c r="AC612" i="4"/>
  <c r="AD612" i="4" s="1"/>
  <c r="AG611" i="4"/>
  <c r="AC611" i="4"/>
  <c r="AD611" i="4" s="1"/>
  <c r="AG610" i="4"/>
  <c r="AC610" i="4"/>
  <c r="AD610" i="4" s="1"/>
  <c r="AG609" i="4"/>
  <c r="AC609" i="4"/>
  <c r="AD609" i="4" s="1"/>
  <c r="AG608" i="4"/>
  <c r="AC608" i="4"/>
  <c r="AD608" i="4" s="1"/>
  <c r="AG607" i="4"/>
  <c r="AC607" i="4"/>
  <c r="AD607" i="4" s="1"/>
  <c r="AG606" i="4"/>
  <c r="AC606" i="4"/>
  <c r="AD606" i="4" s="1"/>
  <c r="AG605" i="4"/>
  <c r="AC605" i="4"/>
  <c r="AD605" i="4" s="1"/>
  <c r="AG604" i="4"/>
  <c r="AC604" i="4"/>
  <c r="AD604" i="4" s="1"/>
  <c r="AG603" i="4"/>
  <c r="AC603" i="4"/>
  <c r="AD603" i="4" s="1"/>
  <c r="AG602" i="4"/>
  <c r="AC602" i="4"/>
  <c r="AD602" i="4" s="1"/>
  <c r="AG601" i="4"/>
  <c r="AC601" i="4"/>
  <c r="AD601" i="4" s="1"/>
  <c r="AG600" i="4"/>
  <c r="AC600" i="4"/>
  <c r="AD600" i="4" s="1"/>
  <c r="AG599" i="4"/>
  <c r="AC599" i="4"/>
  <c r="AD599" i="4" s="1"/>
  <c r="AG598" i="4"/>
  <c r="AC598" i="4"/>
  <c r="AD598" i="4" s="1"/>
  <c r="AG597" i="4"/>
  <c r="AC597" i="4"/>
  <c r="AD597" i="4" s="1"/>
  <c r="AG596" i="4"/>
  <c r="AC596" i="4"/>
  <c r="AD596" i="4" s="1"/>
  <c r="AG595" i="4"/>
  <c r="AC595" i="4"/>
  <c r="AD595" i="4" s="1"/>
  <c r="AG594" i="4"/>
  <c r="AC594" i="4"/>
  <c r="AD594" i="4" s="1"/>
  <c r="AG593" i="4"/>
  <c r="AC593" i="4"/>
  <c r="AD593" i="4" s="1"/>
  <c r="AG592" i="4"/>
  <c r="AC592" i="4"/>
  <c r="AD592" i="4" s="1"/>
  <c r="AG591" i="4"/>
  <c r="AC591" i="4"/>
  <c r="AD591" i="4" s="1"/>
  <c r="AG590" i="4"/>
  <c r="AC590" i="4"/>
  <c r="AD590" i="4" s="1"/>
  <c r="AG589" i="4"/>
  <c r="AC589" i="4"/>
  <c r="AD589" i="4" s="1"/>
  <c r="AG588" i="4"/>
  <c r="AC588" i="4"/>
  <c r="AD588" i="4" s="1"/>
  <c r="AG587" i="4"/>
  <c r="AC587" i="4"/>
  <c r="AD587" i="4" s="1"/>
  <c r="AG586" i="4"/>
  <c r="AC586" i="4"/>
  <c r="AD586" i="4" s="1"/>
  <c r="AG585" i="4"/>
  <c r="AC585" i="4"/>
  <c r="AD585" i="4" s="1"/>
  <c r="AG584" i="4"/>
  <c r="AC584" i="4"/>
  <c r="AD584" i="4" s="1"/>
  <c r="AG583" i="4"/>
  <c r="AC583" i="4"/>
  <c r="AD583" i="4" s="1"/>
  <c r="AG582" i="4"/>
  <c r="AC582" i="4"/>
  <c r="AD582" i="4" s="1"/>
  <c r="AG581" i="4"/>
  <c r="AC581" i="4"/>
  <c r="AD581" i="4" s="1"/>
  <c r="AG580" i="4"/>
  <c r="AC580" i="4"/>
  <c r="AD580" i="4" s="1"/>
  <c r="AG579" i="4"/>
  <c r="AC579" i="4"/>
  <c r="AD579" i="4" s="1"/>
  <c r="AG578" i="4"/>
  <c r="AC578" i="4"/>
  <c r="AD578" i="4" s="1"/>
  <c r="AG577" i="4"/>
  <c r="AC577" i="4"/>
  <c r="AD577" i="4" s="1"/>
  <c r="AG576" i="4"/>
  <c r="AC576" i="4"/>
  <c r="AD576" i="4" s="1"/>
  <c r="AG575" i="4"/>
  <c r="AC575" i="4"/>
  <c r="AD575" i="4" s="1"/>
  <c r="AG574" i="4"/>
  <c r="AC574" i="4"/>
  <c r="AD574" i="4" s="1"/>
  <c r="AG573" i="4"/>
  <c r="AC573" i="4"/>
  <c r="AD573" i="4" s="1"/>
  <c r="AG572" i="4"/>
  <c r="AC572" i="4"/>
  <c r="AD572" i="4" s="1"/>
  <c r="AG571" i="4"/>
  <c r="AC571" i="4"/>
  <c r="AD571" i="4" s="1"/>
  <c r="AG570" i="4"/>
  <c r="AC570" i="4"/>
  <c r="AD570" i="4" s="1"/>
  <c r="AG569" i="4"/>
  <c r="AC569" i="4"/>
  <c r="AD569" i="4" s="1"/>
  <c r="AG568" i="4"/>
  <c r="AC568" i="4"/>
  <c r="AD568" i="4" s="1"/>
  <c r="AG567" i="4"/>
  <c r="AC567" i="4"/>
  <c r="AD567" i="4" s="1"/>
  <c r="AG566" i="4"/>
  <c r="AC566" i="4"/>
  <c r="AD566" i="4" s="1"/>
  <c r="AG565" i="4"/>
  <c r="AC565" i="4"/>
  <c r="AD565" i="4" s="1"/>
  <c r="AG564" i="4"/>
  <c r="AC564" i="4"/>
  <c r="AD564" i="4" s="1"/>
  <c r="AG563" i="4"/>
  <c r="AC563" i="4"/>
  <c r="AD563" i="4" s="1"/>
  <c r="AG562" i="4"/>
  <c r="AC562" i="4"/>
  <c r="AD562" i="4" s="1"/>
  <c r="AG561" i="4"/>
  <c r="AC561" i="4"/>
  <c r="AD561" i="4" s="1"/>
  <c r="AG560" i="4"/>
  <c r="AC560" i="4"/>
  <c r="AD560" i="4" s="1"/>
  <c r="AG559" i="4"/>
  <c r="AC559" i="4"/>
  <c r="AD559" i="4" s="1"/>
  <c r="AG558" i="4"/>
  <c r="AC558" i="4"/>
  <c r="AD558" i="4" s="1"/>
  <c r="AG557" i="4"/>
  <c r="AC557" i="4"/>
  <c r="AD557" i="4" s="1"/>
  <c r="AG556" i="4"/>
  <c r="AC556" i="4"/>
  <c r="AD556" i="4" s="1"/>
  <c r="AG555" i="4"/>
  <c r="AC555" i="4"/>
  <c r="AD555" i="4" s="1"/>
  <c r="AG554" i="4"/>
  <c r="AC554" i="4"/>
  <c r="AD554" i="4" s="1"/>
  <c r="AG553" i="4"/>
  <c r="AC553" i="4"/>
  <c r="AD553" i="4" s="1"/>
  <c r="AG552" i="4"/>
  <c r="AC552" i="4"/>
  <c r="AD552" i="4" s="1"/>
  <c r="AG551" i="4"/>
  <c r="AC551" i="4"/>
  <c r="AD551" i="4" s="1"/>
  <c r="AG550" i="4"/>
  <c r="AC550" i="4"/>
  <c r="AD550" i="4" s="1"/>
  <c r="AG549" i="4"/>
  <c r="AC549" i="4"/>
  <c r="AD549" i="4" s="1"/>
  <c r="AG548" i="4"/>
  <c r="AC548" i="4"/>
  <c r="AD548" i="4" s="1"/>
  <c r="AG547" i="4"/>
  <c r="AC547" i="4"/>
  <c r="AD547" i="4" s="1"/>
  <c r="AG546" i="4"/>
  <c r="AC546" i="4"/>
  <c r="AD546" i="4" s="1"/>
  <c r="AG545" i="4"/>
  <c r="AC545" i="4"/>
  <c r="AD545" i="4" s="1"/>
  <c r="AG544" i="4"/>
  <c r="AC544" i="4"/>
  <c r="AD544" i="4" s="1"/>
  <c r="AG543" i="4"/>
  <c r="AC543" i="4"/>
  <c r="AD543" i="4" s="1"/>
  <c r="AG542" i="4"/>
  <c r="AC542" i="4"/>
  <c r="AD542" i="4" s="1"/>
  <c r="AG541" i="4"/>
  <c r="AC541" i="4"/>
  <c r="AD541" i="4" s="1"/>
  <c r="AG540" i="4"/>
  <c r="AC540" i="4"/>
  <c r="AD540" i="4" s="1"/>
  <c r="AG539" i="4"/>
  <c r="AC539" i="4"/>
  <c r="AD539" i="4" s="1"/>
  <c r="AG538" i="4"/>
  <c r="AC538" i="4"/>
  <c r="AD538" i="4" s="1"/>
  <c r="AG537" i="4"/>
  <c r="AC537" i="4"/>
  <c r="AD537" i="4" s="1"/>
  <c r="AG536" i="4"/>
  <c r="AC536" i="4"/>
  <c r="AD536" i="4" s="1"/>
  <c r="AG535" i="4"/>
  <c r="AC535" i="4"/>
  <c r="AD535" i="4" s="1"/>
  <c r="AG534" i="4"/>
  <c r="AC534" i="4"/>
  <c r="AD534" i="4" s="1"/>
  <c r="AG533" i="4"/>
  <c r="AC533" i="4"/>
  <c r="AD533" i="4" s="1"/>
  <c r="AG532" i="4"/>
  <c r="AC532" i="4"/>
  <c r="AD532" i="4" s="1"/>
  <c r="AG531" i="4"/>
  <c r="AC531" i="4"/>
  <c r="AD531" i="4" s="1"/>
  <c r="AG530" i="4"/>
  <c r="AC530" i="4"/>
  <c r="AD530" i="4" s="1"/>
  <c r="AG529" i="4"/>
  <c r="AC529" i="4"/>
  <c r="AD529" i="4" s="1"/>
  <c r="AG528" i="4"/>
  <c r="AC528" i="4"/>
  <c r="AD528" i="4" s="1"/>
  <c r="AG527" i="4"/>
  <c r="AC527" i="4"/>
  <c r="AD527" i="4" s="1"/>
  <c r="AG526" i="4"/>
  <c r="AC526" i="4"/>
  <c r="AD526" i="4" s="1"/>
  <c r="AG525" i="4"/>
  <c r="AC525" i="4"/>
  <c r="AD525" i="4" s="1"/>
  <c r="AG524" i="4"/>
  <c r="AC524" i="4"/>
  <c r="AD524" i="4" s="1"/>
  <c r="AG523" i="4"/>
  <c r="AC523" i="4"/>
  <c r="AD523" i="4" s="1"/>
  <c r="AG522" i="4"/>
  <c r="AC522" i="4"/>
  <c r="AD522" i="4" s="1"/>
  <c r="AG521" i="4"/>
  <c r="AC521" i="4"/>
  <c r="AD521" i="4" s="1"/>
  <c r="AG520" i="4"/>
  <c r="AC520" i="4"/>
  <c r="AD520" i="4" s="1"/>
  <c r="AG519" i="4"/>
  <c r="AC519" i="4"/>
  <c r="AD519" i="4" s="1"/>
  <c r="AG518" i="4"/>
  <c r="AC518" i="4"/>
  <c r="AD518" i="4" s="1"/>
  <c r="AG517" i="4"/>
  <c r="AC517" i="4"/>
  <c r="AD517" i="4" s="1"/>
  <c r="AG516" i="4"/>
  <c r="AC516" i="4"/>
  <c r="AD516" i="4" s="1"/>
  <c r="AG515" i="4"/>
  <c r="AC515" i="4"/>
  <c r="AD515" i="4" s="1"/>
  <c r="AG514" i="4"/>
  <c r="AC514" i="4"/>
  <c r="AD514" i="4" s="1"/>
  <c r="AG513" i="4"/>
  <c r="AC513" i="4"/>
  <c r="AD513" i="4" s="1"/>
  <c r="AG512" i="4"/>
  <c r="AC512" i="4"/>
  <c r="AD512" i="4" s="1"/>
  <c r="AG511" i="4"/>
  <c r="AC511" i="4"/>
  <c r="AD511" i="4" s="1"/>
  <c r="AG510" i="4"/>
  <c r="AC510" i="4"/>
  <c r="AD510" i="4" s="1"/>
  <c r="AG509" i="4"/>
  <c r="AC509" i="4"/>
  <c r="AD509" i="4" s="1"/>
  <c r="AG508" i="4"/>
  <c r="AC508" i="4"/>
  <c r="AD508" i="4" s="1"/>
  <c r="AG507" i="4"/>
  <c r="AC507" i="4"/>
  <c r="AD507" i="4" s="1"/>
  <c r="AG506" i="4"/>
  <c r="AC506" i="4"/>
  <c r="AD506" i="4" s="1"/>
  <c r="AG505" i="4"/>
  <c r="AC505" i="4"/>
  <c r="AD505" i="4" s="1"/>
  <c r="AG504" i="4"/>
  <c r="AC504" i="4"/>
  <c r="AD504" i="4" s="1"/>
  <c r="AG503" i="4"/>
  <c r="AC503" i="4"/>
  <c r="AD503" i="4" s="1"/>
  <c r="AG502" i="4"/>
  <c r="AC502" i="4"/>
  <c r="AD502" i="4" s="1"/>
  <c r="AG501" i="4"/>
  <c r="AC501" i="4"/>
  <c r="AD501" i="4" s="1"/>
  <c r="AG500" i="4"/>
  <c r="AC500" i="4"/>
  <c r="AD500" i="4" s="1"/>
  <c r="AG499" i="4"/>
  <c r="AC499" i="4"/>
  <c r="AD499" i="4" s="1"/>
  <c r="AG498" i="4"/>
  <c r="AC498" i="4"/>
  <c r="AD498" i="4" s="1"/>
  <c r="AG497" i="4"/>
  <c r="AC497" i="4"/>
  <c r="AD497" i="4" s="1"/>
  <c r="AG496" i="4"/>
  <c r="AC496" i="4"/>
  <c r="AD496" i="4" s="1"/>
  <c r="AG495" i="4"/>
  <c r="AC495" i="4"/>
  <c r="AD495" i="4" s="1"/>
  <c r="AG494" i="4"/>
  <c r="AC494" i="4"/>
  <c r="AD494" i="4" s="1"/>
  <c r="AG493" i="4"/>
  <c r="AC493" i="4"/>
  <c r="AD493" i="4" s="1"/>
  <c r="AG492" i="4"/>
  <c r="AC492" i="4"/>
  <c r="AD492" i="4" s="1"/>
  <c r="AG491" i="4"/>
  <c r="AC491" i="4"/>
  <c r="AD491" i="4" s="1"/>
  <c r="AG490" i="4"/>
  <c r="AC490" i="4"/>
  <c r="AD490" i="4" s="1"/>
  <c r="AG489" i="4"/>
  <c r="AC489" i="4"/>
  <c r="AD489" i="4" s="1"/>
  <c r="AG488" i="4"/>
  <c r="AC488" i="4"/>
  <c r="AD488" i="4" s="1"/>
  <c r="AG487" i="4"/>
  <c r="AC487" i="4"/>
  <c r="AD487" i="4" s="1"/>
  <c r="AG486" i="4"/>
  <c r="AC486" i="4"/>
  <c r="AD486" i="4" s="1"/>
  <c r="AG485" i="4"/>
  <c r="AC485" i="4"/>
  <c r="AD485" i="4" s="1"/>
  <c r="AG484" i="4"/>
  <c r="AC484" i="4"/>
  <c r="AD484" i="4" s="1"/>
  <c r="AG483" i="4"/>
  <c r="AC483" i="4"/>
  <c r="AD483" i="4" s="1"/>
  <c r="AG482" i="4"/>
  <c r="AC482" i="4"/>
  <c r="AD482" i="4" s="1"/>
  <c r="AG481" i="4"/>
  <c r="AC481" i="4"/>
  <c r="AD481" i="4" s="1"/>
  <c r="AG480" i="4"/>
  <c r="AC480" i="4"/>
  <c r="AD480" i="4" s="1"/>
  <c r="AG479" i="4"/>
  <c r="AC479" i="4"/>
  <c r="AD479" i="4" s="1"/>
  <c r="AG478" i="4"/>
  <c r="AC478" i="4"/>
  <c r="AD478" i="4" s="1"/>
  <c r="AG477" i="4"/>
  <c r="AC477" i="4"/>
  <c r="AD477" i="4" s="1"/>
  <c r="AG476" i="4"/>
  <c r="AC476" i="4"/>
  <c r="AD476" i="4" s="1"/>
  <c r="AG475" i="4"/>
  <c r="AC475" i="4"/>
  <c r="AD475" i="4" s="1"/>
  <c r="AG474" i="4"/>
  <c r="AC474" i="4"/>
  <c r="AD474" i="4" s="1"/>
  <c r="AG473" i="4"/>
  <c r="AC473" i="4"/>
  <c r="AD473" i="4" s="1"/>
  <c r="AG472" i="4"/>
  <c r="AC472" i="4"/>
  <c r="AD472" i="4" s="1"/>
  <c r="AG471" i="4"/>
  <c r="AC471" i="4"/>
  <c r="AD471" i="4" s="1"/>
  <c r="AG470" i="4"/>
  <c r="AC470" i="4"/>
  <c r="AD470" i="4" s="1"/>
  <c r="AG469" i="4"/>
  <c r="AC469" i="4"/>
  <c r="AD469" i="4" s="1"/>
  <c r="AG468" i="4"/>
  <c r="AC468" i="4"/>
  <c r="AD468" i="4" s="1"/>
  <c r="AG467" i="4"/>
  <c r="AC467" i="4"/>
  <c r="AD467" i="4" s="1"/>
  <c r="AG466" i="4"/>
  <c r="AC466" i="4"/>
  <c r="AD466" i="4" s="1"/>
  <c r="AG465" i="4"/>
  <c r="AC465" i="4"/>
  <c r="AD465" i="4" s="1"/>
  <c r="AG464" i="4"/>
  <c r="AC464" i="4"/>
  <c r="AD464" i="4" s="1"/>
  <c r="AG463" i="4"/>
  <c r="AC463" i="4"/>
  <c r="AD463" i="4" s="1"/>
  <c r="AG462" i="4"/>
  <c r="AC462" i="4"/>
  <c r="AD462" i="4" s="1"/>
  <c r="AG461" i="4"/>
  <c r="AC461" i="4"/>
  <c r="AD461" i="4" s="1"/>
  <c r="AG460" i="4"/>
  <c r="AC460" i="4"/>
  <c r="AD460" i="4" s="1"/>
  <c r="AG459" i="4"/>
  <c r="AC459" i="4"/>
  <c r="AD459" i="4" s="1"/>
  <c r="AG458" i="4"/>
  <c r="AC458" i="4"/>
  <c r="AD458" i="4" s="1"/>
  <c r="AG457" i="4"/>
  <c r="AC457" i="4"/>
  <c r="AD457" i="4" s="1"/>
  <c r="AG456" i="4"/>
  <c r="AC456" i="4"/>
  <c r="AD456" i="4" s="1"/>
  <c r="AG455" i="4"/>
  <c r="AC455" i="4"/>
  <c r="AD455" i="4" s="1"/>
  <c r="AG454" i="4"/>
  <c r="AC454" i="4"/>
  <c r="AD454" i="4" s="1"/>
  <c r="AG453" i="4"/>
  <c r="AC453" i="4"/>
  <c r="AD453" i="4" s="1"/>
  <c r="AG452" i="4"/>
  <c r="AC452" i="4"/>
  <c r="AD452" i="4" s="1"/>
  <c r="AG451" i="4"/>
  <c r="AC451" i="4"/>
  <c r="AD451" i="4" s="1"/>
  <c r="AG450" i="4"/>
  <c r="AC450" i="4"/>
  <c r="AD450" i="4" s="1"/>
  <c r="AG449" i="4"/>
  <c r="AC449" i="4"/>
  <c r="AD449" i="4" s="1"/>
  <c r="AG448" i="4"/>
  <c r="AC448" i="4"/>
  <c r="AD448" i="4" s="1"/>
  <c r="AG447" i="4"/>
  <c r="AC447" i="4"/>
  <c r="AD447" i="4" s="1"/>
  <c r="AG446" i="4"/>
  <c r="AC446" i="4"/>
  <c r="AD446" i="4" s="1"/>
  <c r="AG445" i="4"/>
  <c r="AC445" i="4"/>
  <c r="AD445" i="4" s="1"/>
  <c r="AG444" i="4"/>
  <c r="AC444" i="4"/>
  <c r="AD444" i="4" s="1"/>
  <c r="AG443" i="4"/>
  <c r="AC443" i="4"/>
  <c r="AD443" i="4" s="1"/>
  <c r="AG442" i="4"/>
  <c r="AC442" i="4"/>
  <c r="AD442" i="4" s="1"/>
  <c r="AG441" i="4"/>
  <c r="AC441" i="4"/>
  <c r="AD441" i="4" s="1"/>
  <c r="AG440" i="4"/>
  <c r="AC440" i="4"/>
  <c r="AD440" i="4" s="1"/>
  <c r="AG439" i="4"/>
  <c r="AC439" i="4"/>
  <c r="AD439" i="4" s="1"/>
  <c r="AG438" i="4"/>
  <c r="AC438" i="4"/>
  <c r="AD438" i="4" s="1"/>
  <c r="AG437" i="4"/>
  <c r="AC437" i="4"/>
  <c r="AD437" i="4" s="1"/>
  <c r="AG436" i="4"/>
  <c r="AC436" i="4"/>
  <c r="AD436" i="4" s="1"/>
  <c r="AG435" i="4"/>
  <c r="AC435" i="4"/>
  <c r="AD435" i="4" s="1"/>
  <c r="AG434" i="4"/>
  <c r="AC434" i="4"/>
  <c r="AD434" i="4" s="1"/>
  <c r="AG433" i="4"/>
  <c r="AC433" i="4"/>
  <c r="AD433" i="4" s="1"/>
  <c r="AG432" i="4"/>
  <c r="AC432" i="4"/>
  <c r="AD432" i="4" s="1"/>
  <c r="AG431" i="4"/>
  <c r="AC431" i="4"/>
  <c r="AD431" i="4" s="1"/>
  <c r="AG430" i="4"/>
  <c r="AC430" i="4"/>
  <c r="AD430" i="4" s="1"/>
  <c r="AG429" i="4"/>
  <c r="AC429" i="4"/>
  <c r="AD429" i="4" s="1"/>
  <c r="AG428" i="4"/>
  <c r="AC428" i="4"/>
  <c r="AD428" i="4" s="1"/>
  <c r="AG427" i="4"/>
  <c r="AC427" i="4"/>
  <c r="AD427" i="4" s="1"/>
  <c r="AG426" i="4"/>
  <c r="AC426" i="4"/>
  <c r="AD426" i="4" s="1"/>
  <c r="AG425" i="4"/>
  <c r="AC425" i="4"/>
  <c r="AD425" i="4" s="1"/>
  <c r="AG424" i="4"/>
  <c r="AC424" i="4"/>
  <c r="AD424" i="4" s="1"/>
  <c r="AG423" i="4"/>
  <c r="AC423" i="4"/>
  <c r="AD423" i="4" s="1"/>
  <c r="AG422" i="4"/>
  <c r="AC422" i="4"/>
  <c r="AD422" i="4" s="1"/>
  <c r="AG421" i="4"/>
  <c r="AC421" i="4"/>
  <c r="AD421" i="4" s="1"/>
  <c r="AG420" i="4"/>
  <c r="AC420" i="4"/>
  <c r="AD420" i="4" s="1"/>
  <c r="AG419" i="4"/>
  <c r="AC419" i="4"/>
  <c r="AD419" i="4" s="1"/>
  <c r="AG418" i="4"/>
  <c r="AC418" i="4"/>
  <c r="AD418" i="4" s="1"/>
  <c r="AG417" i="4"/>
  <c r="AC417" i="4"/>
  <c r="AD417" i="4" s="1"/>
  <c r="AG416" i="4"/>
  <c r="AC416" i="4"/>
  <c r="AD416" i="4" s="1"/>
  <c r="AG415" i="4"/>
  <c r="AC415" i="4"/>
  <c r="AD415" i="4" s="1"/>
  <c r="AG414" i="4"/>
  <c r="AC414" i="4"/>
  <c r="AD414" i="4" s="1"/>
  <c r="AG413" i="4"/>
  <c r="AC413" i="4"/>
  <c r="AD413" i="4" s="1"/>
  <c r="AG412" i="4"/>
  <c r="AC412" i="4"/>
  <c r="AD412" i="4" s="1"/>
  <c r="AG411" i="4"/>
  <c r="AC411" i="4"/>
  <c r="AD411" i="4" s="1"/>
  <c r="AG410" i="4"/>
  <c r="AC410" i="4"/>
  <c r="AD410" i="4" s="1"/>
  <c r="AG409" i="4"/>
  <c r="AC409" i="4"/>
  <c r="AD409" i="4" s="1"/>
  <c r="AG408" i="4"/>
  <c r="AC408" i="4"/>
  <c r="AD408" i="4" s="1"/>
  <c r="AG407" i="4"/>
  <c r="AC407" i="4"/>
  <c r="AD407" i="4" s="1"/>
  <c r="AG406" i="4"/>
  <c r="AC406" i="4"/>
  <c r="AD406" i="4" s="1"/>
  <c r="AG405" i="4"/>
  <c r="AC405" i="4"/>
  <c r="AD405" i="4" s="1"/>
  <c r="AG404" i="4"/>
  <c r="AC404" i="4"/>
  <c r="AD404" i="4" s="1"/>
  <c r="AG403" i="4"/>
  <c r="AC403" i="4"/>
  <c r="AD403" i="4" s="1"/>
  <c r="AG402" i="4"/>
  <c r="AC402" i="4"/>
  <c r="AD402" i="4" s="1"/>
  <c r="AG401" i="4"/>
  <c r="AC401" i="4"/>
  <c r="AD401" i="4" s="1"/>
  <c r="AG400" i="4"/>
  <c r="AC400" i="4"/>
  <c r="AD400" i="4" s="1"/>
  <c r="AG399" i="4"/>
  <c r="AC399" i="4"/>
  <c r="AD399" i="4" s="1"/>
  <c r="AG398" i="4"/>
  <c r="AC398" i="4"/>
  <c r="AD398" i="4" s="1"/>
  <c r="AG397" i="4"/>
  <c r="AC397" i="4"/>
  <c r="AD397" i="4" s="1"/>
  <c r="AG396" i="4"/>
  <c r="AC396" i="4"/>
  <c r="AD396" i="4" s="1"/>
  <c r="AG395" i="4"/>
  <c r="AC395" i="4"/>
  <c r="AD395" i="4" s="1"/>
  <c r="AG394" i="4"/>
  <c r="AC394" i="4"/>
  <c r="AD394" i="4" s="1"/>
  <c r="AG393" i="4"/>
  <c r="AC393" i="4"/>
  <c r="AD393" i="4" s="1"/>
  <c r="AG392" i="4"/>
  <c r="AC392" i="4"/>
  <c r="AD392" i="4" s="1"/>
  <c r="AG391" i="4"/>
  <c r="AC391" i="4"/>
  <c r="AD391" i="4" s="1"/>
  <c r="AG390" i="4"/>
  <c r="AC390" i="4"/>
  <c r="AD390" i="4" s="1"/>
  <c r="AG389" i="4"/>
  <c r="AC389" i="4"/>
  <c r="AD389" i="4" s="1"/>
  <c r="AG388" i="4"/>
  <c r="AC388" i="4"/>
  <c r="AD388" i="4" s="1"/>
  <c r="AG387" i="4"/>
  <c r="AC387" i="4"/>
  <c r="AD387" i="4" s="1"/>
  <c r="AG386" i="4"/>
  <c r="AC386" i="4"/>
  <c r="AD386" i="4" s="1"/>
  <c r="AG385" i="4"/>
  <c r="AC385" i="4"/>
  <c r="AD385" i="4" s="1"/>
  <c r="AG384" i="4"/>
  <c r="AC384" i="4"/>
  <c r="AD384" i="4" s="1"/>
  <c r="AG383" i="4"/>
  <c r="AC383" i="4"/>
  <c r="AD383" i="4" s="1"/>
  <c r="AG382" i="4"/>
  <c r="AC382" i="4"/>
  <c r="AD382" i="4" s="1"/>
  <c r="AG381" i="4"/>
  <c r="AC381" i="4"/>
  <c r="AD381" i="4" s="1"/>
  <c r="AG380" i="4"/>
  <c r="AC380" i="4"/>
  <c r="AD380" i="4" s="1"/>
  <c r="AG379" i="4"/>
  <c r="AC379" i="4"/>
  <c r="AD379" i="4" s="1"/>
  <c r="AG378" i="4"/>
  <c r="AC378" i="4"/>
  <c r="AD378" i="4" s="1"/>
  <c r="AG377" i="4"/>
  <c r="AC377" i="4"/>
  <c r="AD377" i="4" s="1"/>
  <c r="AG376" i="4"/>
  <c r="AC376" i="4"/>
  <c r="AD376" i="4" s="1"/>
  <c r="AG375" i="4"/>
  <c r="AC375" i="4"/>
  <c r="AD375" i="4" s="1"/>
  <c r="AG374" i="4"/>
  <c r="AC374" i="4"/>
  <c r="AD374" i="4" s="1"/>
  <c r="AG373" i="4"/>
  <c r="AC373" i="4"/>
  <c r="AD373" i="4" s="1"/>
  <c r="AG372" i="4"/>
  <c r="AC372" i="4"/>
  <c r="AD372" i="4" s="1"/>
  <c r="AG371" i="4"/>
  <c r="AC371" i="4"/>
  <c r="AD371" i="4" s="1"/>
  <c r="AG370" i="4"/>
  <c r="AC370" i="4"/>
  <c r="AD370" i="4" s="1"/>
  <c r="AG369" i="4"/>
  <c r="AC369" i="4"/>
  <c r="AD369" i="4" s="1"/>
  <c r="AG368" i="4"/>
  <c r="AC368" i="4"/>
  <c r="AD368" i="4" s="1"/>
  <c r="AG367" i="4"/>
  <c r="AC367" i="4"/>
  <c r="AD367" i="4" s="1"/>
  <c r="AG366" i="4"/>
  <c r="AC366" i="4"/>
  <c r="AD366" i="4" s="1"/>
  <c r="AG365" i="4"/>
  <c r="AC365" i="4"/>
  <c r="AD365" i="4" s="1"/>
  <c r="AG364" i="4"/>
  <c r="AC364" i="4"/>
  <c r="AD364" i="4" s="1"/>
  <c r="AG363" i="4"/>
  <c r="AC363" i="4"/>
  <c r="AD363" i="4" s="1"/>
  <c r="AG362" i="4"/>
  <c r="AC362" i="4"/>
  <c r="AD362" i="4" s="1"/>
  <c r="AG361" i="4"/>
  <c r="AC361" i="4"/>
  <c r="AD361" i="4" s="1"/>
  <c r="AG360" i="4"/>
  <c r="AC360" i="4"/>
  <c r="AD360" i="4" s="1"/>
  <c r="AG359" i="4"/>
  <c r="AC359" i="4"/>
  <c r="AD359" i="4" s="1"/>
  <c r="AG358" i="4"/>
  <c r="AC358" i="4"/>
  <c r="AD358" i="4" s="1"/>
  <c r="AG357" i="4"/>
  <c r="AC357" i="4"/>
  <c r="AD357" i="4" s="1"/>
  <c r="AG356" i="4"/>
  <c r="AC356" i="4"/>
  <c r="AD356" i="4" s="1"/>
  <c r="AG355" i="4"/>
  <c r="AC355" i="4"/>
  <c r="AD355" i="4" s="1"/>
  <c r="AG354" i="4"/>
  <c r="AC354" i="4"/>
  <c r="AD354" i="4" s="1"/>
  <c r="AG353" i="4"/>
  <c r="AC353" i="4"/>
  <c r="AD353" i="4" s="1"/>
  <c r="AG352" i="4"/>
  <c r="AC352" i="4"/>
  <c r="AD352" i="4" s="1"/>
  <c r="AG351" i="4"/>
  <c r="AC351" i="4"/>
  <c r="AD351" i="4" s="1"/>
  <c r="AG350" i="4"/>
  <c r="AC350" i="4"/>
  <c r="AD350" i="4" s="1"/>
  <c r="AG349" i="4"/>
  <c r="AC349" i="4"/>
  <c r="AD349" i="4" s="1"/>
  <c r="AG348" i="4"/>
  <c r="AC348" i="4"/>
  <c r="AD348" i="4" s="1"/>
  <c r="AG347" i="4"/>
  <c r="AC347" i="4"/>
  <c r="AD347" i="4" s="1"/>
  <c r="AG346" i="4"/>
  <c r="AC346" i="4"/>
  <c r="AD346" i="4" s="1"/>
  <c r="AG345" i="4"/>
  <c r="AC345" i="4"/>
  <c r="AD345" i="4" s="1"/>
  <c r="AG344" i="4"/>
  <c r="AC344" i="4"/>
  <c r="AD344" i="4" s="1"/>
  <c r="AG343" i="4"/>
  <c r="AC343" i="4"/>
  <c r="AD343" i="4" s="1"/>
  <c r="AG342" i="4"/>
  <c r="AC342" i="4"/>
  <c r="AD342" i="4" s="1"/>
  <c r="AG341" i="4"/>
  <c r="AC341" i="4"/>
  <c r="AD341" i="4" s="1"/>
  <c r="AG340" i="4"/>
  <c r="AC340" i="4"/>
  <c r="AD340" i="4" s="1"/>
  <c r="AG339" i="4"/>
  <c r="AC339" i="4"/>
  <c r="AD339" i="4" s="1"/>
  <c r="AG338" i="4"/>
  <c r="AC338" i="4"/>
  <c r="AD338" i="4" s="1"/>
  <c r="AG337" i="4"/>
  <c r="AC337" i="4"/>
  <c r="AD337" i="4" s="1"/>
  <c r="AG336" i="4"/>
  <c r="AC336" i="4"/>
  <c r="AD336" i="4" s="1"/>
  <c r="AG335" i="4"/>
  <c r="AC335" i="4"/>
  <c r="AD335" i="4" s="1"/>
  <c r="AG334" i="4"/>
  <c r="AC334" i="4"/>
  <c r="AD334" i="4" s="1"/>
  <c r="AG333" i="4"/>
  <c r="AC333" i="4"/>
  <c r="AD333" i="4" s="1"/>
  <c r="AG332" i="4"/>
  <c r="AC332" i="4"/>
  <c r="AD332" i="4" s="1"/>
  <c r="AG331" i="4"/>
  <c r="AC331" i="4"/>
  <c r="AD331" i="4" s="1"/>
  <c r="AG330" i="4"/>
  <c r="AC330" i="4"/>
  <c r="AD330" i="4" s="1"/>
  <c r="AG329" i="4"/>
  <c r="AC329" i="4"/>
  <c r="AD329" i="4" s="1"/>
  <c r="AG328" i="4"/>
  <c r="AC328" i="4"/>
  <c r="AD328" i="4" s="1"/>
  <c r="AG327" i="4"/>
  <c r="AC327" i="4"/>
  <c r="AD327" i="4" s="1"/>
  <c r="AG326" i="4"/>
  <c r="AC326" i="4"/>
  <c r="AD326" i="4" s="1"/>
  <c r="AG325" i="4"/>
  <c r="AC325" i="4"/>
  <c r="AD325" i="4" s="1"/>
  <c r="AG324" i="4"/>
  <c r="AC324" i="4"/>
  <c r="AD324" i="4" s="1"/>
  <c r="AG323" i="4"/>
  <c r="AC323" i="4"/>
  <c r="AD323" i="4" s="1"/>
  <c r="AG322" i="4"/>
  <c r="AC322" i="4"/>
  <c r="AD322" i="4" s="1"/>
  <c r="AG321" i="4"/>
  <c r="AC321" i="4"/>
  <c r="AD321" i="4" s="1"/>
  <c r="AG320" i="4"/>
  <c r="AC320" i="4"/>
  <c r="AD320" i="4" s="1"/>
  <c r="AG319" i="4"/>
  <c r="AC319" i="4"/>
  <c r="AD319" i="4" s="1"/>
  <c r="AG318" i="4"/>
  <c r="AC318" i="4"/>
  <c r="AD318" i="4" s="1"/>
  <c r="AG317" i="4"/>
  <c r="AC317" i="4"/>
  <c r="AD317" i="4" s="1"/>
  <c r="AG316" i="4"/>
  <c r="AC316" i="4"/>
  <c r="AD316" i="4" s="1"/>
  <c r="AG315" i="4"/>
  <c r="AC315" i="4"/>
  <c r="AD315" i="4" s="1"/>
  <c r="AG314" i="4"/>
  <c r="AC314" i="4"/>
  <c r="AD314" i="4" s="1"/>
  <c r="AG313" i="4"/>
  <c r="AC313" i="4"/>
  <c r="AD313" i="4" s="1"/>
  <c r="AG312" i="4"/>
  <c r="AC312" i="4"/>
  <c r="AD312" i="4" s="1"/>
  <c r="AG311" i="4"/>
  <c r="AC311" i="4"/>
  <c r="AD311" i="4" s="1"/>
  <c r="AG310" i="4"/>
  <c r="AC310" i="4"/>
  <c r="AD310" i="4" s="1"/>
  <c r="AG309" i="4"/>
  <c r="AC309" i="4"/>
  <c r="AD309" i="4" s="1"/>
  <c r="AG308" i="4"/>
  <c r="AC308" i="4"/>
  <c r="AD308" i="4" s="1"/>
  <c r="AG307" i="4"/>
  <c r="AC307" i="4"/>
  <c r="AD307" i="4" s="1"/>
  <c r="AG306" i="4"/>
  <c r="AC306" i="4"/>
  <c r="AD306" i="4" s="1"/>
  <c r="AG305" i="4"/>
  <c r="AC305" i="4"/>
  <c r="AD305" i="4" s="1"/>
  <c r="AG304" i="4"/>
  <c r="AC304" i="4"/>
  <c r="AD304" i="4" s="1"/>
  <c r="AG303" i="4"/>
  <c r="AC303" i="4"/>
  <c r="AD303" i="4" s="1"/>
  <c r="AG302" i="4"/>
  <c r="AC302" i="4"/>
  <c r="AD302" i="4" s="1"/>
  <c r="AG301" i="4"/>
  <c r="AC301" i="4"/>
  <c r="AD301" i="4" s="1"/>
  <c r="AG300" i="4"/>
  <c r="AC300" i="4"/>
  <c r="AD300" i="4" s="1"/>
  <c r="AG299" i="4"/>
  <c r="AC299" i="4"/>
  <c r="AD299" i="4" s="1"/>
  <c r="AG298" i="4"/>
  <c r="AC298" i="4"/>
  <c r="AD298" i="4" s="1"/>
  <c r="AG297" i="4"/>
  <c r="AC297" i="4"/>
  <c r="AD297" i="4" s="1"/>
  <c r="AG296" i="4"/>
  <c r="AC296" i="4"/>
  <c r="AD296" i="4" s="1"/>
  <c r="AG295" i="4"/>
  <c r="AC295" i="4"/>
  <c r="AD295" i="4" s="1"/>
  <c r="AG294" i="4"/>
  <c r="AC294" i="4"/>
  <c r="AD294" i="4" s="1"/>
  <c r="AG293" i="4"/>
  <c r="AC293" i="4"/>
  <c r="AD293" i="4" s="1"/>
  <c r="AG292" i="4"/>
  <c r="AC292" i="4"/>
  <c r="AD292" i="4" s="1"/>
  <c r="AG291" i="4"/>
  <c r="AC291" i="4"/>
  <c r="AD291" i="4" s="1"/>
  <c r="AG290" i="4"/>
  <c r="AC290" i="4"/>
  <c r="AD290" i="4" s="1"/>
  <c r="AG289" i="4"/>
  <c r="AC289" i="4"/>
  <c r="AD289" i="4" s="1"/>
  <c r="AG288" i="4"/>
  <c r="AC288" i="4"/>
  <c r="AD288" i="4" s="1"/>
  <c r="AG287" i="4"/>
  <c r="AC287" i="4"/>
  <c r="AD287" i="4" s="1"/>
  <c r="AG286" i="4"/>
  <c r="AC286" i="4"/>
  <c r="AD286" i="4" s="1"/>
  <c r="AG285" i="4"/>
  <c r="AC285" i="4"/>
  <c r="AD285" i="4" s="1"/>
  <c r="AG284" i="4"/>
  <c r="AC284" i="4"/>
  <c r="AD284" i="4" s="1"/>
  <c r="AG283" i="4"/>
  <c r="AC283" i="4"/>
  <c r="AD283" i="4" s="1"/>
  <c r="AG282" i="4"/>
  <c r="AC282" i="4"/>
  <c r="AD282" i="4" s="1"/>
  <c r="AG281" i="4"/>
  <c r="AC281" i="4"/>
  <c r="AD281" i="4" s="1"/>
  <c r="AG280" i="4"/>
  <c r="AC280" i="4"/>
  <c r="AD280" i="4" s="1"/>
  <c r="AG279" i="4"/>
  <c r="AC279" i="4"/>
  <c r="AD279" i="4" s="1"/>
  <c r="AG278" i="4"/>
  <c r="AC278" i="4"/>
  <c r="AD278" i="4" s="1"/>
  <c r="AG277" i="4"/>
  <c r="AC277" i="4"/>
  <c r="AD277" i="4" s="1"/>
  <c r="AG276" i="4"/>
  <c r="AC276" i="4"/>
  <c r="AD276" i="4" s="1"/>
  <c r="AG275" i="4"/>
  <c r="AC275" i="4"/>
  <c r="AD275" i="4" s="1"/>
  <c r="AG274" i="4"/>
  <c r="AC274" i="4"/>
  <c r="AD274" i="4" s="1"/>
  <c r="AG273" i="4"/>
  <c r="AC273" i="4"/>
  <c r="AD273" i="4" s="1"/>
  <c r="AG272" i="4"/>
  <c r="AC272" i="4"/>
  <c r="AD272" i="4" s="1"/>
  <c r="AG271" i="4"/>
  <c r="AC271" i="4"/>
  <c r="AD271" i="4" s="1"/>
  <c r="AG270" i="4"/>
  <c r="AC270" i="4"/>
  <c r="AD270" i="4" s="1"/>
  <c r="AG269" i="4"/>
  <c r="AC269" i="4"/>
  <c r="AD269" i="4" s="1"/>
  <c r="AG268" i="4"/>
  <c r="AC268" i="4"/>
  <c r="AD268" i="4" s="1"/>
  <c r="AG267" i="4"/>
  <c r="AC267" i="4"/>
  <c r="AD267" i="4" s="1"/>
  <c r="AG266" i="4"/>
  <c r="AC266" i="4"/>
  <c r="AD266" i="4" s="1"/>
  <c r="AG265" i="4"/>
  <c r="AC265" i="4"/>
  <c r="AD265" i="4" s="1"/>
  <c r="AG264" i="4"/>
  <c r="AC264" i="4"/>
  <c r="AD264" i="4" s="1"/>
  <c r="AG263" i="4"/>
  <c r="AC263" i="4"/>
  <c r="AD263" i="4" s="1"/>
  <c r="AG262" i="4"/>
  <c r="AC262" i="4"/>
  <c r="AD262" i="4" s="1"/>
  <c r="AG261" i="4"/>
  <c r="AC261" i="4"/>
  <c r="AD261" i="4" s="1"/>
  <c r="AG260" i="4"/>
  <c r="AC260" i="4"/>
  <c r="AD260" i="4" s="1"/>
  <c r="AG259" i="4"/>
  <c r="AC259" i="4"/>
  <c r="AD259" i="4" s="1"/>
  <c r="AG258" i="4"/>
  <c r="AC258" i="4"/>
  <c r="AD258" i="4" s="1"/>
  <c r="AG257" i="4"/>
  <c r="AC257" i="4"/>
  <c r="AD257" i="4" s="1"/>
  <c r="AG256" i="4"/>
  <c r="AC256" i="4"/>
  <c r="AD256" i="4" s="1"/>
  <c r="AG255" i="4"/>
  <c r="AC255" i="4"/>
  <c r="AD255" i="4" s="1"/>
  <c r="AG254" i="4"/>
  <c r="AC254" i="4"/>
  <c r="AD254" i="4" s="1"/>
  <c r="AG253" i="4"/>
  <c r="AC253" i="4"/>
  <c r="AD253" i="4" s="1"/>
  <c r="AG252" i="4"/>
  <c r="AC252" i="4"/>
  <c r="AD252" i="4" s="1"/>
  <c r="AG251" i="4"/>
  <c r="AC251" i="4"/>
  <c r="AD251" i="4" s="1"/>
  <c r="AG250" i="4"/>
  <c r="AC250" i="4"/>
  <c r="AD250" i="4" s="1"/>
  <c r="AG249" i="4"/>
  <c r="AC249" i="4"/>
  <c r="AD249" i="4" s="1"/>
  <c r="AG248" i="4"/>
  <c r="AC248" i="4"/>
  <c r="AD248" i="4" s="1"/>
  <c r="AG247" i="4"/>
  <c r="AC247" i="4"/>
  <c r="AD247" i="4" s="1"/>
  <c r="AG246" i="4"/>
  <c r="AC246" i="4"/>
  <c r="AD246" i="4" s="1"/>
  <c r="AG245" i="4"/>
  <c r="AC245" i="4"/>
  <c r="AD245" i="4" s="1"/>
  <c r="AG244" i="4"/>
  <c r="AC244" i="4"/>
  <c r="AD244" i="4" s="1"/>
  <c r="AG243" i="4"/>
  <c r="AC243" i="4"/>
  <c r="AD243" i="4" s="1"/>
  <c r="AG242" i="4"/>
  <c r="AC242" i="4"/>
  <c r="AD242" i="4" s="1"/>
  <c r="AG241" i="4"/>
  <c r="AC241" i="4"/>
  <c r="AD241" i="4" s="1"/>
  <c r="AG240" i="4"/>
  <c r="AC240" i="4"/>
  <c r="AD240" i="4" s="1"/>
  <c r="AG239" i="4"/>
  <c r="AC239" i="4"/>
  <c r="AD239" i="4" s="1"/>
  <c r="AG238" i="4"/>
  <c r="AC238" i="4"/>
  <c r="AD238" i="4" s="1"/>
  <c r="AG237" i="4"/>
  <c r="AC237" i="4"/>
  <c r="AD237" i="4" s="1"/>
  <c r="AG236" i="4"/>
  <c r="AC236" i="4"/>
  <c r="AD236" i="4" s="1"/>
  <c r="AG235" i="4"/>
  <c r="AC235" i="4"/>
  <c r="AD235" i="4" s="1"/>
  <c r="AG234" i="4"/>
  <c r="AC234" i="4"/>
  <c r="AD234" i="4" s="1"/>
  <c r="AG233" i="4"/>
  <c r="AC233" i="4"/>
  <c r="AD233" i="4" s="1"/>
  <c r="AG232" i="4"/>
  <c r="AC232" i="4"/>
  <c r="AD232" i="4" s="1"/>
  <c r="AG231" i="4"/>
  <c r="AC231" i="4"/>
  <c r="AD231" i="4" s="1"/>
  <c r="AG230" i="4"/>
  <c r="AC230" i="4"/>
  <c r="AD230" i="4" s="1"/>
  <c r="AG229" i="4"/>
  <c r="AC229" i="4"/>
  <c r="AD229" i="4" s="1"/>
  <c r="AG228" i="4"/>
  <c r="AC228" i="4"/>
  <c r="AD228" i="4" s="1"/>
  <c r="AG227" i="4"/>
  <c r="AC227" i="4"/>
  <c r="AD227" i="4" s="1"/>
  <c r="AG226" i="4"/>
  <c r="AC226" i="4"/>
  <c r="AD226" i="4" s="1"/>
  <c r="AG225" i="4"/>
  <c r="AC225" i="4"/>
  <c r="AD225" i="4" s="1"/>
  <c r="AG224" i="4"/>
  <c r="AC224" i="4"/>
  <c r="AD224" i="4" s="1"/>
  <c r="AG223" i="4"/>
  <c r="AC223" i="4"/>
  <c r="AD223" i="4" s="1"/>
  <c r="AG222" i="4"/>
  <c r="AC222" i="4"/>
  <c r="AD222" i="4" s="1"/>
  <c r="AG221" i="4"/>
  <c r="AC221" i="4"/>
  <c r="AD221" i="4" s="1"/>
  <c r="AG220" i="4"/>
  <c r="AC220" i="4"/>
  <c r="AD220" i="4" s="1"/>
  <c r="AG219" i="4"/>
  <c r="AC219" i="4"/>
  <c r="AD219" i="4" s="1"/>
  <c r="AG218" i="4"/>
  <c r="AC218" i="4"/>
  <c r="AD218" i="4" s="1"/>
  <c r="AG217" i="4"/>
  <c r="AC217" i="4"/>
  <c r="AD217" i="4" s="1"/>
  <c r="AG216" i="4"/>
  <c r="AC216" i="4"/>
  <c r="AD216" i="4" s="1"/>
  <c r="AG215" i="4"/>
  <c r="AC215" i="4"/>
  <c r="AD215" i="4" s="1"/>
  <c r="AG214" i="4"/>
  <c r="AC214" i="4"/>
  <c r="AD214" i="4" s="1"/>
  <c r="AG213" i="4"/>
  <c r="AC213" i="4"/>
  <c r="AD213" i="4" s="1"/>
  <c r="AG212" i="4"/>
  <c r="AC212" i="4"/>
  <c r="AD212" i="4" s="1"/>
  <c r="AG211" i="4"/>
  <c r="AC211" i="4"/>
  <c r="AD211" i="4" s="1"/>
  <c r="AG210" i="4"/>
  <c r="AC210" i="4"/>
  <c r="AD210" i="4" s="1"/>
  <c r="AG209" i="4"/>
  <c r="AC209" i="4"/>
  <c r="AD209" i="4" s="1"/>
  <c r="AG208" i="4"/>
  <c r="AC208" i="4"/>
  <c r="AD208" i="4" s="1"/>
  <c r="AG207" i="4"/>
  <c r="AC207" i="4"/>
  <c r="AD207" i="4" s="1"/>
  <c r="AG206" i="4"/>
  <c r="AC206" i="4"/>
  <c r="AD206" i="4" s="1"/>
  <c r="AG205" i="4"/>
  <c r="AC205" i="4"/>
  <c r="AD205" i="4" s="1"/>
  <c r="AG204" i="4"/>
  <c r="AC204" i="4"/>
  <c r="AD204" i="4" s="1"/>
  <c r="AG203" i="4"/>
  <c r="AC203" i="4"/>
  <c r="AD203" i="4" s="1"/>
  <c r="AG202" i="4"/>
  <c r="AC202" i="4"/>
  <c r="AD202" i="4" s="1"/>
  <c r="AG201" i="4"/>
  <c r="AC201" i="4"/>
  <c r="AD201" i="4" s="1"/>
  <c r="AG200" i="4"/>
  <c r="AC200" i="4"/>
  <c r="AD200" i="4" s="1"/>
  <c r="AG199" i="4"/>
  <c r="AC199" i="4"/>
  <c r="AD199" i="4" s="1"/>
  <c r="AG198" i="4"/>
  <c r="AC198" i="4"/>
  <c r="AD198" i="4" s="1"/>
  <c r="AG197" i="4"/>
  <c r="AC197" i="4"/>
  <c r="AD197" i="4" s="1"/>
  <c r="AG196" i="4"/>
  <c r="AC196" i="4"/>
  <c r="AD196" i="4" s="1"/>
  <c r="AG195" i="4"/>
  <c r="AC195" i="4"/>
  <c r="AD195" i="4" s="1"/>
  <c r="AG194" i="4"/>
  <c r="AC194" i="4"/>
  <c r="AD194" i="4" s="1"/>
  <c r="AG193" i="4"/>
  <c r="AC193" i="4"/>
  <c r="AD193" i="4" s="1"/>
  <c r="AG192" i="4"/>
  <c r="AC192" i="4"/>
  <c r="AD192" i="4" s="1"/>
  <c r="AG191" i="4"/>
  <c r="AC191" i="4"/>
  <c r="AD191" i="4" s="1"/>
  <c r="AG190" i="4"/>
  <c r="AC190" i="4"/>
  <c r="AD190" i="4" s="1"/>
  <c r="AG189" i="4"/>
  <c r="AC189" i="4"/>
  <c r="AD189" i="4" s="1"/>
  <c r="AG188" i="4"/>
  <c r="AC188" i="4"/>
  <c r="AD188" i="4" s="1"/>
  <c r="AG187" i="4"/>
  <c r="AC187" i="4"/>
  <c r="AD187" i="4" s="1"/>
  <c r="AG186" i="4"/>
  <c r="AC186" i="4"/>
  <c r="AD186" i="4" s="1"/>
  <c r="AG185" i="4"/>
  <c r="AC185" i="4"/>
  <c r="AD185" i="4" s="1"/>
  <c r="AG184" i="4"/>
  <c r="AC184" i="4"/>
  <c r="AD184" i="4" s="1"/>
  <c r="AG183" i="4"/>
  <c r="AC183" i="4"/>
  <c r="AD183" i="4" s="1"/>
  <c r="AG182" i="4"/>
  <c r="AC182" i="4"/>
  <c r="AD182" i="4" s="1"/>
  <c r="AG181" i="4"/>
  <c r="AC181" i="4"/>
  <c r="AD181" i="4" s="1"/>
  <c r="AG180" i="4"/>
  <c r="AC180" i="4"/>
  <c r="AD180" i="4" s="1"/>
  <c r="AG179" i="4"/>
  <c r="AC179" i="4"/>
  <c r="AD179" i="4" s="1"/>
  <c r="AG178" i="4"/>
  <c r="AC178" i="4"/>
  <c r="AD178" i="4" s="1"/>
  <c r="AG177" i="4"/>
  <c r="AC177" i="4"/>
  <c r="AD177" i="4" s="1"/>
  <c r="AG176" i="4"/>
  <c r="AC176" i="4"/>
  <c r="AD176" i="4" s="1"/>
  <c r="AG175" i="4"/>
  <c r="AC175" i="4"/>
  <c r="AD175" i="4" s="1"/>
  <c r="AG174" i="4"/>
  <c r="AC174" i="4"/>
  <c r="AD174" i="4" s="1"/>
  <c r="AG173" i="4"/>
  <c r="AC173" i="4"/>
  <c r="AD173" i="4" s="1"/>
  <c r="AG172" i="4"/>
  <c r="AC172" i="4"/>
  <c r="AD172" i="4" s="1"/>
  <c r="AG171" i="4"/>
  <c r="AC171" i="4"/>
  <c r="AD171" i="4" s="1"/>
  <c r="AG170" i="4"/>
  <c r="AC170" i="4"/>
  <c r="AD170" i="4" s="1"/>
  <c r="AG169" i="4"/>
  <c r="AC169" i="4"/>
  <c r="AD169" i="4" s="1"/>
  <c r="AG168" i="4"/>
  <c r="AC168" i="4"/>
  <c r="AD168" i="4" s="1"/>
  <c r="AG167" i="4"/>
  <c r="AC167" i="4"/>
  <c r="AD167" i="4" s="1"/>
  <c r="AG166" i="4"/>
  <c r="AC166" i="4"/>
  <c r="AD166" i="4" s="1"/>
  <c r="AG165" i="4"/>
  <c r="AC165" i="4"/>
  <c r="AD165" i="4" s="1"/>
  <c r="AG164" i="4"/>
  <c r="AC164" i="4"/>
  <c r="AD164" i="4" s="1"/>
  <c r="AG163" i="4"/>
  <c r="AC163" i="4"/>
  <c r="AD163" i="4" s="1"/>
  <c r="AG162" i="4"/>
  <c r="AC162" i="4"/>
  <c r="AD162" i="4" s="1"/>
  <c r="AG161" i="4"/>
  <c r="AC161" i="4"/>
  <c r="AD161" i="4" s="1"/>
  <c r="AG160" i="4"/>
  <c r="AC160" i="4"/>
  <c r="AD160" i="4" s="1"/>
  <c r="AG159" i="4"/>
  <c r="AC159" i="4"/>
  <c r="AD159" i="4" s="1"/>
  <c r="AG158" i="4"/>
  <c r="AC158" i="4"/>
  <c r="AD158" i="4" s="1"/>
  <c r="AG157" i="4"/>
  <c r="AC157" i="4"/>
  <c r="AD157" i="4" s="1"/>
  <c r="AG156" i="4"/>
  <c r="AC156" i="4"/>
  <c r="AD156" i="4" s="1"/>
  <c r="AG155" i="4"/>
  <c r="AC155" i="4"/>
  <c r="AD155" i="4" s="1"/>
  <c r="AG154" i="4"/>
  <c r="AC154" i="4"/>
  <c r="AD154" i="4" s="1"/>
  <c r="AG153" i="4"/>
  <c r="AC153" i="4"/>
  <c r="AD153" i="4" s="1"/>
  <c r="AG152" i="4"/>
  <c r="AC152" i="4"/>
  <c r="AD152" i="4" s="1"/>
  <c r="AG151" i="4"/>
  <c r="AC151" i="4"/>
  <c r="AD151" i="4" s="1"/>
  <c r="AG150" i="4"/>
  <c r="AC150" i="4"/>
  <c r="AD150" i="4" s="1"/>
  <c r="AG149" i="4"/>
  <c r="AC149" i="4"/>
  <c r="AD149" i="4" s="1"/>
  <c r="AG148" i="4"/>
  <c r="AC148" i="4"/>
  <c r="AD148" i="4" s="1"/>
  <c r="AG147" i="4"/>
  <c r="AC147" i="4"/>
  <c r="AD147" i="4" s="1"/>
  <c r="AG146" i="4"/>
  <c r="AC146" i="4"/>
  <c r="AD146" i="4" s="1"/>
  <c r="AG145" i="4"/>
  <c r="AC145" i="4"/>
  <c r="AD145" i="4" s="1"/>
  <c r="AG144" i="4"/>
  <c r="AC144" i="4"/>
  <c r="AD144" i="4" s="1"/>
  <c r="AG143" i="4"/>
  <c r="AC143" i="4"/>
  <c r="AD143" i="4" s="1"/>
  <c r="AG142" i="4"/>
  <c r="AC142" i="4"/>
  <c r="AD142" i="4" s="1"/>
  <c r="AG141" i="4"/>
  <c r="AC141" i="4"/>
  <c r="AD141" i="4" s="1"/>
  <c r="AG140" i="4"/>
  <c r="AC140" i="4"/>
  <c r="AD140" i="4" s="1"/>
  <c r="AG139" i="4"/>
  <c r="AC139" i="4"/>
  <c r="AD139" i="4" s="1"/>
  <c r="AG138" i="4"/>
  <c r="AC138" i="4"/>
  <c r="AD138" i="4" s="1"/>
  <c r="AG137" i="4"/>
  <c r="AC137" i="4"/>
  <c r="AD137" i="4" s="1"/>
  <c r="AG136" i="4"/>
  <c r="AC136" i="4"/>
  <c r="AD136" i="4" s="1"/>
  <c r="AG135" i="4"/>
  <c r="AC135" i="4"/>
  <c r="AD135" i="4" s="1"/>
  <c r="AG134" i="4"/>
  <c r="AC134" i="4"/>
  <c r="AD134" i="4" s="1"/>
  <c r="AG133" i="4"/>
  <c r="AC133" i="4"/>
  <c r="AD133" i="4" s="1"/>
  <c r="AG132" i="4"/>
  <c r="AC132" i="4"/>
  <c r="AD132" i="4" s="1"/>
  <c r="AG131" i="4"/>
  <c r="AC131" i="4"/>
  <c r="AD131" i="4" s="1"/>
  <c r="AG130" i="4"/>
  <c r="AC130" i="4"/>
  <c r="AD130" i="4" s="1"/>
  <c r="AG129" i="4"/>
  <c r="AC129" i="4"/>
  <c r="AD129" i="4" s="1"/>
  <c r="AG128" i="4"/>
  <c r="AC128" i="4"/>
  <c r="AD128" i="4" s="1"/>
  <c r="AG127" i="4"/>
  <c r="AC127" i="4"/>
  <c r="AD127" i="4" s="1"/>
  <c r="AG126" i="4"/>
  <c r="AC126" i="4"/>
  <c r="AD126" i="4" s="1"/>
  <c r="AG125" i="4"/>
  <c r="AC125" i="4"/>
  <c r="AD125" i="4" s="1"/>
  <c r="AG124" i="4"/>
  <c r="AC124" i="4"/>
  <c r="AD124" i="4" s="1"/>
  <c r="AG123" i="4"/>
  <c r="AC123" i="4"/>
  <c r="AD123" i="4" s="1"/>
  <c r="AG122" i="4"/>
  <c r="AC122" i="4"/>
  <c r="AD122" i="4" s="1"/>
  <c r="AG121" i="4"/>
  <c r="AC121" i="4"/>
  <c r="AD121" i="4" s="1"/>
  <c r="AG120" i="4"/>
  <c r="AC120" i="4"/>
  <c r="AD120" i="4" s="1"/>
  <c r="AG119" i="4"/>
  <c r="AC119" i="4"/>
  <c r="AD119" i="4" s="1"/>
  <c r="AG118" i="4"/>
  <c r="AC118" i="4"/>
  <c r="AD118" i="4" s="1"/>
  <c r="AG117" i="4"/>
  <c r="AC117" i="4"/>
  <c r="AD117" i="4" s="1"/>
  <c r="AG116" i="4"/>
  <c r="AC116" i="4"/>
  <c r="AD116" i="4" s="1"/>
  <c r="AG115" i="4"/>
  <c r="AC115" i="4"/>
  <c r="AD115" i="4" s="1"/>
  <c r="AG114" i="4"/>
  <c r="AC114" i="4"/>
  <c r="AD114" i="4" s="1"/>
  <c r="AG113" i="4"/>
  <c r="AC113" i="4"/>
  <c r="AD113" i="4" s="1"/>
  <c r="AG112" i="4"/>
  <c r="AC112" i="4"/>
  <c r="AD112" i="4" s="1"/>
  <c r="AG111" i="4"/>
  <c r="AC111" i="4"/>
  <c r="AD111" i="4" s="1"/>
  <c r="AG110" i="4"/>
  <c r="AC110" i="4"/>
  <c r="AD110" i="4" s="1"/>
  <c r="AG109" i="4"/>
  <c r="AC109" i="4"/>
  <c r="AD109" i="4" s="1"/>
  <c r="AG108" i="4"/>
  <c r="AC108" i="4"/>
  <c r="AD108" i="4" s="1"/>
  <c r="AG107" i="4"/>
  <c r="AC107" i="4"/>
  <c r="AD107" i="4" s="1"/>
  <c r="AG106" i="4"/>
  <c r="AC106" i="4"/>
  <c r="AD106" i="4" s="1"/>
  <c r="AG105" i="4"/>
  <c r="AC105" i="4"/>
  <c r="AD105" i="4" s="1"/>
  <c r="AG104" i="4"/>
  <c r="AC104" i="4"/>
  <c r="AD104" i="4" s="1"/>
  <c r="AG103" i="4"/>
  <c r="AC103" i="4"/>
  <c r="AD103" i="4" s="1"/>
  <c r="AG102" i="4"/>
  <c r="AC102" i="4"/>
  <c r="AD102" i="4" s="1"/>
  <c r="AG101" i="4"/>
  <c r="AC101" i="4"/>
  <c r="AD101" i="4" s="1"/>
  <c r="AG100" i="4"/>
  <c r="AC100" i="4"/>
  <c r="AD100" i="4" s="1"/>
  <c r="AG99" i="4"/>
  <c r="AC99" i="4"/>
  <c r="AD99" i="4" s="1"/>
  <c r="AG98" i="4"/>
  <c r="AC98" i="4"/>
  <c r="AD98" i="4" s="1"/>
  <c r="AG97" i="4"/>
  <c r="AC97" i="4"/>
  <c r="AD97" i="4" s="1"/>
  <c r="AG96" i="4"/>
  <c r="AC96" i="4"/>
  <c r="AD96" i="4" s="1"/>
  <c r="AG95" i="4"/>
  <c r="AC95" i="4"/>
  <c r="AD95" i="4" s="1"/>
  <c r="AG94" i="4"/>
  <c r="AC94" i="4"/>
  <c r="AD94" i="4" s="1"/>
  <c r="AG93" i="4"/>
  <c r="AC93" i="4"/>
  <c r="AD93" i="4" s="1"/>
  <c r="AG92" i="4"/>
  <c r="AC92" i="4"/>
  <c r="AD92" i="4" s="1"/>
  <c r="AG91" i="4"/>
  <c r="AC91" i="4"/>
  <c r="AD91" i="4" s="1"/>
  <c r="AG90" i="4"/>
  <c r="AC90" i="4"/>
  <c r="AD90" i="4" s="1"/>
  <c r="AG89" i="4"/>
  <c r="AC89" i="4"/>
  <c r="AD89" i="4" s="1"/>
  <c r="AG88" i="4"/>
  <c r="AC88" i="4"/>
  <c r="AD88" i="4" s="1"/>
  <c r="AG87" i="4"/>
  <c r="AC87" i="4"/>
  <c r="AD87" i="4" s="1"/>
  <c r="AG86" i="4"/>
  <c r="AC86" i="4"/>
  <c r="AD86" i="4" s="1"/>
  <c r="AG85" i="4"/>
  <c r="AC85" i="4"/>
  <c r="AD85" i="4" s="1"/>
  <c r="AG84" i="4"/>
  <c r="AC84" i="4"/>
  <c r="AD84" i="4" s="1"/>
  <c r="AG83" i="4"/>
  <c r="AC83" i="4"/>
  <c r="AD83" i="4" s="1"/>
  <c r="AG82" i="4"/>
  <c r="AC82" i="4"/>
  <c r="AD82" i="4" s="1"/>
  <c r="AG81" i="4"/>
  <c r="AC81" i="4"/>
  <c r="AD81" i="4" s="1"/>
  <c r="AG80" i="4"/>
  <c r="AC80" i="4"/>
  <c r="AD80" i="4" s="1"/>
  <c r="AG79" i="4"/>
  <c r="AC79" i="4"/>
  <c r="AD79" i="4" s="1"/>
  <c r="AG78" i="4"/>
  <c r="AC78" i="4"/>
  <c r="AD78" i="4" s="1"/>
  <c r="AG77" i="4"/>
  <c r="AC77" i="4"/>
  <c r="AD77" i="4" s="1"/>
  <c r="AG76" i="4"/>
  <c r="AC76" i="4"/>
  <c r="AD76" i="4" s="1"/>
  <c r="AG75" i="4"/>
  <c r="AC75" i="4"/>
  <c r="AD75" i="4" s="1"/>
  <c r="AG74" i="4"/>
  <c r="AC74" i="4"/>
  <c r="AD74" i="4" s="1"/>
  <c r="AG73" i="4"/>
  <c r="AC73" i="4"/>
  <c r="AD73" i="4" s="1"/>
  <c r="AG72" i="4"/>
  <c r="AC72" i="4"/>
  <c r="AD72" i="4" s="1"/>
  <c r="AG71" i="4"/>
  <c r="AC71" i="4"/>
  <c r="AD71" i="4" s="1"/>
  <c r="AG70" i="4"/>
  <c r="AC70" i="4"/>
  <c r="AD70" i="4" s="1"/>
  <c r="AG69" i="4"/>
  <c r="AC69" i="4"/>
  <c r="AD69" i="4" s="1"/>
  <c r="AG68" i="4"/>
  <c r="AC68" i="4"/>
  <c r="AD68" i="4" s="1"/>
  <c r="AG67" i="4"/>
  <c r="AC67" i="4"/>
  <c r="AD67" i="4" s="1"/>
  <c r="AG66" i="4"/>
  <c r="AC66" i="4"/>
  <c r="AD66" i="4" s="1"/>
  <c r="AG65" i="4"/>
  <c r="AC65" i="4"/>
  <c r="AD65" i="4" s="1"/>
  <c r="AG64" i="4"/>
  <c r="AC64" i="4"/>
  <c r="AD64" i="4" s="1"/>
  <c r="AG63" i="4"/>
  <c r="AC63" i="4"/>
  <c r="AD63" i="4" s="1"/>
  <c r="AG62" i="4"/>
  <c r="AC62" i="4"/>
  <c r="AD62" i="4" s="1"/>
  <c r="AG61" i="4"/>
  <c r="AC61" i="4"/>
  <c r="AD61" i="4" s="1"/>
  <c r="AG60" i="4"/>
  <c r="AC60" i="4"/>
  <c r="AD60" i="4" s="1"/>
  <c r="AG59" i="4"/>
  <c r="AC59" i="4"/>
  <c r="AD59" i="4" s="1"/>
  <c r="AG58" i="4"/>
  <c r="AC58" i="4"/>
  <c r="AD58" i="4" s="1"/>
  <c r="AG57" i="4"/>
  <c r="AC57" i="4"/>
  <c r="AD57" i="4" s="1"/>
  <c r="AG56" i="4"/>
  <c r="AC56" i="4"/>
  <c r="AD56" i="4" s="1"/>
  <c r="AG55" i="4"/>
  <c r="AC55" i="4"/>
  <c r="AD55" i="4" s="1"/>
  <c r="AG54" i="4"/>
  <c r="AC54" i="4"/>
  <c r="AD54" i="4" s="1"/>
  <c r="AG53" i="4"/>
  <c r="AC53" i="4"/>
  <c r="AD53" i="4" s="1"/>
  <c r="AG52" i="4"/>
  <c r="AC52" i="4"/>
  <c r="AD52" i="4" s="1"/>
  <c r="AG51" i="4"/>
  <c r="AC51" i="4"/>
  <c r="AD51" i="4" s="1"/>
  <c r="AG50" i="4"/>
  <c r="AC50" i="4"/>
  <c r="AD50" i="4" s="1"/>
  <c r="AG49" i="4"/>
  <c r="AC49" i="4"/>
  <c r="AD49" i="4" s="1"/>
  <c r="AG48" i="4"/>
  <c r="AC48" i="4"/>
  <c r="AD48" i="4" s="1"/>
  <c r="AG47" i="4"/>
  <c r="AC47" i="4"/>
  <c r="AD47" i="4" s="1"/>
  <c r="AG46" i="4"/>
  <c r="AC46" i="4"/>
  <c r="AD46" i="4" s="1"/>
  <c r="AG45" i="4"/>
  <c r="AC45" i="4"/>
  <c r="AD45" i="4" s="1"/>
  <c r="AG44" i="4"/>
  <c r="AC44" i="4"/>
  <c r="AD44" i="4" s="1"/>
  <c r="AG43" i="4"/>
  <c r="AC43" i="4"/>
  <c r="AD43" i="4" s="1"/>
  <c r="AG42" i="4"/>
  <c r="AC42" i="4"/>
  <c r="AD42" i="4" s="1"/>
  <c r="AG41" i="4"/>
  <c r="AC41" i="4"/>
  <c r="AD41" i="4" s="1"/>
  <c r="AG40" i="4"/>
  <c r="AC40" i="4"/>
  <c r="AD40" i="4" s="1"/>
  <c r="AG39" i="4"/>
  <c r="AC39" i="4"/>
  <c r="AD39" i="4" s="1"/>
  <c r="AG38" i="4"/>
  <c r="AC38" i="4"/>
  <c r="AD38" i="4" s="1"/>
  <c r="AG37" i="4"/>
  <c r="AC37" i="4"/>
  <c r="AD37" i="4" s="1"/>
  <c r="AG36" i="4"/>
  <c r="AC36" i="4"/>
  <c r="AD36" i="4" s="1"/>
  <c r="AG35" i="4"/>
  <c r="AC35" i="4"/>
  <c r="AD35" i="4" s="1"/>
  <c r="AG34" i="4"/>
  <c r="AC34" i="4"/>
  <c r="AD34" i="4" s="1"/>
  <c r="AG33" i="4"/>
  <c r="AC33" i="4"/>
  <c r="AD33" i="4" s="1"/>
  <c r="AG32" i="4"/>
  <c r="AC32" i="4"/>
  <c r="AD32" i="4" s="1"/>
  <c r="AG31" i="4"/>
  <c r="AC31" i="4"/>
  <c r="AD31" i="4" s="1"/>
  <c r="AG30" i="4"/>
  <c r="AC30" i="4"/>
  <c r="AD30" i="4" s="1"/>
  <c r="AG29" i="4"/>
  <c r="AC29" i="4"/>
  <c r="AD29" i="4" s="1"/>
  <c r="AG28" i="4"/>
  <c r="AC28" i="4"/>
  <c r="AD28" i="4" s="1"/>
  <c r="AG27" i="4"/>
  <c r="AC27" i="4"/>
  <c r="AD27" i="4" s="1"/>
  <c r="AG26" i="4"/>
  <c r="AC26" i="4"/>
  <c r="AD26" i="4" s="1"/>
  <c r="AG25" i="4"/>
  <c r="AC25" i="4"/>
  <c r="AD25" i="4" s="1"/>
  <c r="AG24" i="4"/>
  <c r="AC24" i="4"/>
  <c r="AD24" i="4" s="1"/>
  <c r="AG23" i="4"/>
  <c r="AC23" i="4"/>
  <c r="AD23" i="4" s="1"/>
  <c r="AG22" i="4"/>
  <c r="AC22" i="4"/>
  <c r="AD22" i="4" s="1"/>
  <c r="AG21" i="4"/>
  <c r="AC21" i="4"/>
  <c r="AD21" i="4" s="1"/>
  <c r="AG20" i="4"/>
  <c r="AC20" i="4"/>
  <c r="AD20" i="4" s="1"/>
  <c r="AG19" i="4"/>
  <c r="AC19" i="4"/>
  <c r="AD19" i="4" s="1"/>
  <c r="AG18" i="4"/>
  <c r="AC18" i="4"/>
  <c r="AD18" i="4" s="1"/>
  <c r="AG17" i="4"/>
  <c r="AC17" i="4"/>
  <c r="AD17" i="4" s="1"/>
  <c r="AG16" i="4"/>
  <c r="AC16" i="4"/>
  <c r="AD16" i="4" s="1"/>
  <c r="AG15" i="4"/>
  <c r="AC15" i="4"/>
  <c r="AD15" i="4" s="1"/>
  <c r="AG14" i="4"/>
  <c r="AC14" i="4"/>
  <c r="AD14" i="4" s="1"/>
  <c r="AG13" i="4"/>
  <c r="AC13" i="4"/>
  <c r="AD13" i="4" s="1"/>
  <c r="AG12" i="4"/>
  <c r="AC12" i="4"/>
  <c r="AD12" i="4" s="1"/>
  <c r="AG11" i="4"/>
  <c r="AC11" i="4"/>
  <c r="AD11" i="4" s="1"/>
  <c r="AG10" i="4"/>
  <c r="AC10" i="4"/>
  <c r="AD10" i="4" s="1"/>
  <c r="AG9" i="4"/>
  <c r="AC9" i="4"/>
  <c r="AD9" i="4" s="1"/>
  <c r="AG8" i="4"/>
  <c r="AC8" i="4"/>
  <c r="AD8" i="4" s="1"/>
  <c r="AG7" i="4"/>
  <c r="AC7" i="4"/>
  <c r="AD7" i="4" s="1"/>
  <c r="AL6" i="4" l="1"/>
  <c r="AC6" i="4"/>
  <c r="AD6" i="4" s="1"/>
  <c r="AE2315" i="4" s="1"/>
  <c r="C13" i="13"/>
  <c r="I16" i="6"/>
  <c r="B4" i="9"/>
  <c r="B3" i="9"/>
  <c r="B6" i="9"/>
  <c r="H6" i="9"/>
  <c r="E17" i="7"/>
  <c r="F17" i="7"/>
  <c r="G17" i="7"/>
  <c r="H17" i="7"/>
  <c r="I17" i="7"/>
  <c r="J17" i="7"/>
  <c r="K17" i="7"/>
  <c r="L17" i="7"/>
  <c r="E18" i="7"/>
  <c r="F18" i="7"/>
  <c r="G18" i="7"/>
  <c r="H18" i="7"/>
  <c r="I18" i="7"/>
  <c r="J18" i="7"/>
  <c r="K18" i="7"/>
  <c r="L18" i="7"/>
  <c r="E19" i="7"/>
  <c r="F19" i="7"/>
  <c r="G19" i="7"/>
  <c r="H19" i="7"/>
  <c r="I19" i="7"/>
  <c r="J19" i="7"/>
  <c r="K19" i="7"/>
  <c r="L19" i="7"/>
  <c r="E20" i="7"/>
  <c r="F20" i="7"/>
  <c r="G20" i="7"/>
  <c r="H20" i="7"/>
  <c r="I20" i="7"/>
  <c r="J20" i="7"/>
  <c r="K20" i="7"/>
  <c r="L20" i="7"/>
  <c r="E21" i="7"/>
  <c r="F21" i="7"/>
  <c r="G21" i="7"/>
  <c r="H21" i="7"/>
  <c r="I21" i="7"/>
  <c r="J21" i="7"/>
  <c r="K21" i="7"/>
  <c r="L21" i="7"/>
  <c r="E22" i="7"/>
  <c r="F22" i="7"/>
  <c r="G22" i="7"/>
  <c r="H22" i="7"/>
  <c r="I22" i="7"/>
  <c r="J22" i="7"/>
  <c r="K22" i="7"/>
  <c r="L22" i="7"/>
  <c r="E23" i="7"/>
  <c r="F23" i="7"/>
  <c r="G23" i="7"/>
  <c r="H23" i="7"/>
  <c r="I23" i="7"/>
  <c r="J23" i="7"/>
  <c r="K23" i="7"/>
  <c r="L23" i="7"/>
  <c r="E24" i="7"/>
  <c r="F24" i="7"/>
  <c r="G24" i="7"/>
  <c r="H24" i="7"/>
  <c r="I24" i="7"/>
  <c r="J24" i="7"/>
  <c r="K24" i="7"/>
  <c r="L24" i="7"/>
  <c r="E25" i="7"/>
  <c r="F25" i="7"/>
  <c r="G25" i="7"/>
  <c r="H25" i="7"/>
  <c r="I25" i="7"/>
  <c r="J25" i="7"/>
  <c r="K25" i="7"/>
  <c r="L25" i="7"/>
  <c r="E26" i="7"/>
  <c r="F26" i="7"/>
  <c r="G26" i="7"/>
  <c r="H26" i="7"/>
  <c r="I26" i="7"/>
  <c r="J26" i="7"/>
  <c r="K26" i="7"/>
  <c r="L26" i="7"/>
  <c r="E27" i="7"/>
  <c r="F27" i="7"/>
  <c r="G27" i="7"/>
  <c r="H27" i="7"/>
  <c r="I27" i="7"/>
  <c r="J27" i="7"/>
  <c r="K27" i="7"/>
  <c r="L27" i="7"/>
  <c r="E28" i="7"/>
  <c r="F28" i="7"/>
  <c r="G28" i="7"/>
  <c r="H28" i="7"/>
  <c r="I28" i="7"/>
  <c r="J28" i="7"/>
  <c r="K28" i="7"/>
  <c r="L28" i="7"/>
  <c r="E29" i="7"/>
  <c r="F29" i="7"/>
  <c r="G29" i="7"/>
  <c r="H29" i="7"/>
  <c r="I29" i="7"/>
  <c r="J29" i="7"/>
  <c r="K29" i="7"/>
  <c r="L29" i="7"/>
  <c r="E30" i="7"/>
  <c r="F30" i="7"/>
  <c r="G30" i="7"/>
  <c r="H30" i="7"/>
  <c r="I30" i="7"/>
  <c r="J30" i="7"/>
  <c r="K30" i="7"/>
  <c r="L30" i="7"/>
  <c r="E31" i="7"/>
  <c r="F31" i="7"/>
  <c r="G31" i="7"/>
  <c r="H31" i="7"/>
  <c r="I31" i="7"/>
  <c r="J31" i="7"/>
  <c r="K31" i="7"/>
  <c r="L31" i="7"/>
  <c r="E32" i="7"/>
  <c r="F32" i="7"/>
  <c r="G32" i="7"/>
  <c r="H32" i="7"/>
  <c r="I32" i="7"/>
  <c r="J32" i="7"/>
  <c r="K32" i="7"/>
  <c r="L32" i="7"/>
  <c r="E33" i="7"/>
  <c r="F33" i="7"/>
  <c r="G33" i="7"/>
  <c r="H33" i="7"/>
  <c r="I33" i="7"/>
  <c r="J33" i="7"/>
  <c r="K33" i="7"/>
  <c r="L33" i="7"/>
  <c r="E34" i="7"/>
  <c r="F34" i="7"/>
  <c r="G34" i="7"/>
  <c r="H34" i="7"/>
  <c r="I34" i="7"/>
  <c r="J34" i="7"/>
  <c r="K34" i="7"/>
  <c r="L34" i="7"/>
  <c r="E35" i="7"/>
  <c r="F35" i="7"/>
  <c r="G35" i="7"/>
  <c r="H35" i="7"/>
  <c r="I35" i="7"/>
  <c r="J35" i="7"/>
  <c r="K35" i="7"/>
  <c r="L35" i="7"/>
  <c r="E36" i="7"/>
  <c r="F36" i="7"/>
  <c r="G36" i="7"/>
  <c r="H36" i="7"/>
  <c r="I36" i="7"/>
  <c r="J36" i="7"/>
  <c r="K36" i="7"/>
  <c r="L36" i="7"/>
  <c r="E37" i="7"/>
  <c r="F37" i="7"/>
  <c r="G37" i="7"/>
  <c r="H37" i="7"/>
  <c r="I37" i="7"/>
  <c r="J37" i="7"/>
  <c r="K37" i="7"/>
  <c r="L37" i="7"/>
  <c r="E38" i="7"/>
  <c r="F38" i="7"/>
  <c r="G38" i="7"/>
  <c r="H38" i="7"/>
  <c r="I38" i="7"/>
  <c r="J38" i="7"/>
  <c r="K38" i="7"/>
  <c r="L38" i="7"/>
  <c r="E39" i="7"/>
  <c r="F39" i="7"/>
  <c r="G39" i="7"/>
  <c r="H39" i="7"/>
  <c r="I39" i="7"/>
  <c r="J39" i="7"/>
  <c r="K39" i="7"/>
  <c r="L39" i="7"/>
  <c r="E40" i="7"/>
  <c r="F40" i="7"/>
  <c r="G40" i="7"/>
  <c r="H40" i="7"/>
  <c r="I40" i="7"/>
  <c r="J40" i="7"/>
  <c r="K40" i="7"/>
  <c r="L40" i="7"/>
  <c r="E41" i="7"/>
  <c r="F41" i="7"/>
  <c r="G41" i="7"/>
  <c r="H41" i="7"/>
  <c r="I41" i="7"/>
  <c r="J41" i="7"/>
  <c r="K41" i="7"/>
  <c r="L41" i="7"/>
  <c r="E42" i="7"/>
  <c r="F42" i="7"/>
  <c r="G42" i="7"/>
  <c r="H42" i="7"/>
  <c r="I42" i="7"/>
  <c r="J42" i="7"/>
  <c r="K42" i="7"/>
  <c r="L42" i="7"/>
  <c r="E43" i="7"/>
  <c r="F43" i="7"/>
  <c r="G43" i="7"/>
  <c r="H43" i="7"/>
  <c r="I43" i="7"/>
  <c r="J43" i="7"/>
  <c r="K43" i="7"/>
  <c r="L43" i="7"/>
  <c r="E44" i="7"/>
  <c r="F44" i="7"/>
  <c r="G44" i="7"/>
  <c r="H44" i="7"/>
  <c r="I44" i="7"/>
  <c r="J44" i="7"/>
  <c r="K44" i="7"/>
  <c r="L44" i="7"/>
  <c r="E45" i="7"/>
  <c r="F45" i="7"/>
  <c r="G45" i="7"/>
  <c r="H45" i="7"/>
  <c r="I45" i="7"/>
  <c r="J45" i="7"/>
  <c r="K45" i="7"/>
  <c r="L45" i="7"/>
  <c r="E46" i="7"/>
  <c r="F46" i="7"/>
  <c r="G46" i="7"/>
  <c r="H46" i="7"/>
  <c r="I46" i="7"/>
  <c r="J46" i="7"/>
  <c r="K46" i="7"/>
  <c r="L46" i="7"/>
  <c r="E47" i="7"/>
  <c r="F47" i="7"/>
  <c r="G47" i="7"/>
  <c r="H47" i="7"/>
  <c r="I47" i="7"/>
  <c r="J47" i="7"/>
  <c r="K47" i="7"/>
  <c r="L47" i="7"/>
  <c r="E48" i="7"/>
  <c r="F48" i="7"/>
  <c r="G48" i="7"/>
  <c r="H48" i="7"/>
  <c r="I48" i="7"/>
  <c r="J48" i="7"/>
  <c r="K48" i="7"/>
  <c r="L48" i="7"/>
  <c r="E49" i="7"/>
  <c r="F49" i="7"/>
  <c r="G49" i="7"/>
  <c r="H49" i="7"/>
  <c r="I49" i="7"/>
  <c r="J49" i="7"/>
  <c r="K49" i="7"/>
  <c r="L49" i="7"/>
  <c r="E50" i="7"/>
  <c r="F50" i="7"/>
  <c r="G50" i="7"/>
  <c r="H50" i="7"/>
  <c r="I50" i="7"/>
  <c r="J50" i="7"/>
  <c r="K50" i="7"/>
  <c r="L50" i="7"/>
  <c r="E51" i="7"/>
  <c r="F51" i="7"/>
  <c r="G51" i="7"/>
  <c r="H51" i="7"/>
  <c r="I51" i="7"/>
  <c r="J51" i="7"/>
  <c r="K51" i="7"/>
  <c r="L51" i="7"/>
  <c r="E52" i="7"/>
  <c r="F52" i="7"/>
  <c r="G52" i="7"/>
  <c r="H52" i="7"/>
  <c r="I52" i="7"/>
  <c r="J52" i="7"/>
  <c r="K52" i="7"/>
  <c r="L52" i="7"/>
  <c r="E53" i="7"/>
  <c r="F53" i="7"/>
  <c r="G53" i="7"/>
  <c r="H53" i="7"/>
  <c r="I53" i="7"/>
  <c r="J53" i="7"/>
  <c r="K53" i="7"/>
  <c r="L53" i="7"/>
  <c r="E54" i="7"/>
  <c r="F54" i="7"/>
  <c r="G54" i="7"/>
  <c r="H54" i="7"/>
  <c r="I54" i="7"/>
  <c r="J54" i="7"/>
  <c r="K54" i="7"/>
  <c r="L54" i="7"/>
  <c r="E55" i="7"/>
  <c r="F55" i="7"/>
  <c r="G55" i="7"/>
  <c r="H55" i="7"/>
  <c r="I55" i="7"/>
  <c r="J55" i="7"/>
  <c r="K55" i="7"/>
  <c r="L55" i="7"/>
  <c r="E56" i="7"/>
  <c r="F56" i="7"/>
  <c r="G56" i="7"/>
  <c r="H56" i="7"/>
  <c r="I56" i="7"/>
  <c r="J56" i="7"/>
  <c r="K56" i="7"/>
  <c r="L56" i="7"/>
  <c r="E57" i="7"/>
  <c r="F57" i="7"/>
  <c r="G57" i="7"/>
  <c r="H57" i="7"/>
  <c r="I57" i="7"/>
  <c r="J57" i="7"/>
  <c r="K57" i="7"/>
  <c r="L57" i="7"/>
  <c r="E58" i="7"/>
  <c r="F58" i="7"/>
  <c r="G58" i="7"/>
  <c r="H58" i="7"/>
  <c r="I58" i="7"/>
  <c r="J58" i="7"/>
  <c r="K58" i="7"/>
  <c r="L58" i="7"/>
  <c r="E59" i="7"/>
  <c r="F59" i="7"/>
  <c r="G59" i="7"/>
  <c r="H59" i="7"/>
  <c r="I59" i="7"/>
  <c r="J59" i="7"/>
  <c r="K59" i="7"/>
  <c r="L59" i="7"/>
  <c r="E60" i="7"/>
  <c r="F60" i="7"/>
  <c r="G60" i="7"/>
  <c r="H60" i="7"/>
  <c r="I60" i="7"/>
  <c r="J60" i="7"/>
  <c r="K60" i="7"/>
  <c r="L60" i="7"/>
  <c r="E61" i="7"/>
  <c r="F61" i="7"/>
  <c r="G61" i="7"/>
  <c r="H61" i="7"/>
  <c r="I61" i="7"/>
  <c r="J61" i="7"/>
  <c r="K61" i="7"/>
  <c r="L61" i="7"/>
  <c r="E62" i="7"/>
  <c r="F62" i="7"/>
  <c r="G62" i="7"/>
  <c r="H62" i="7"/>
  <c r="I62" i="7"/>
  <c r="J62" i="7"/>
  <c r="K62" i="7"/>
  <c r="L62" i="7"/>
  <c r="E63" i="7"/>
  <c r="F63" i="7"/>
  <c r="G63" i="7"/>
  <c r="H63" i="7"/>
  <c r="I63" i="7"/>
  <c r="J63" i="7"/>
  <c r="K63" i="7"/>
  <c r="L63" i="7"/>
  <c r="E64" i="7"/>
  <c r="F64" i="7"/>
  <c r="G64" i="7"/>
  <c r="H64" i="7"/>
  <c r="I64" i="7"/>
  <c r="J64" i="7"/>
  <c r="K64" i="7"/>
  <c r="L64" i="7"/>
  <c r="E65" i="7"/>
  <c r="F65" i="7"/>
  <c r="G65" i="7"/>
  <c r="H65" i="7"/>
  <c r="I65" i="7"/>
  <c r="J65" i="7"/>
  <c r="K65" i="7"/>
  <c r="L65" i="7"/>
  <c r="E66" i="7"/>
  <c r="F66" i="7"/>
  <c r="G66" i="7"/>
  <c r="H66" i="7"/>
  <c r="I66" i="7"/>
  <c r="J66" i="7"/>
  <c r="K66" i="7"/>
  <c r="L66" i="7"/>
  <c r="E17" i="6"/>
  <c r="F17" i="6"/>
  <c r="G17" i="6"/>
  <c r="H17" i="6"/>
  <c r="I17" i="6"/>
  <c r="J17" i="6"/>
  <c r="K17" i="6"/>
  <c r="L17" i="6"/>
  <c r="E18" i="6"/>
  <c r="F18" i="6"/>
  <c r="G18" i="6"/>
  <c r="H18" i="6"/>
  <c r="I18" i="6"/>
  <c r="J18" i="6"/>
  <c r="K18" i="6"/>
  <c r="L18" i="6"/>
  <c r="E19" i="6"/>
  <c r="F19" i="6"/>
  <c r="G19" i="6"/>
  <c r="H19" i="6"/>
  <c r="I19" i="6"/>
  <c r="J19" i="6"/>
  <c r="K19" i="6"/>
  <c r="L19" i="6"/>
  <c r="E20" i="6"/>
  <c r="F20" i="6"/>
  <c r="G20" i="6"/>
  <c r="H20" i="6"/>
  <c r="I20" i="6"/>
  <c r="J20" i="6"/>
  <c r="K20" i="6"/>
  <c r="L20" i="6"/>
  <c r="E21" i="6"/>
  <c r="F21" i="6"/>
  <c r="G21" i="6"/>
  <c r="H21" i="6"/>
  <c r="I21" i="6"/>
  <c r="J21" i="6"/>
  <c r="K21" i="6"/>
  <c r="L21" i="6"/>
  <c r="E22" i="6"/>
  <c r="F22" i="6"/>
  <c r="G22" i="6"/>
  <c r="H22" i="6"/>
  <c r="I22" i="6"/>
  <c r="J22" i="6"/>
  <c r="K22" i="6"/>
  <c r="L22" i="6"/>
  <c r="E23" i="6"/>
  <c r="F23" i="6"/>
  <c r="G23" i="6"/>
  <c r="H23" i="6"/>
  <c r="I23" i="6"/>
  <c r="J23" i="6"/>
  <c r="K23" i="6"/>
  <c r="L23" i="6"/>
  <c r="E24" i="6"/>
  <c r="F24" i="6"/>
  <c r="G24" i="6"/>
  <c r="H24" i="6"/>
  <c r="I24" i="6"/>
  <c r="J24" i="6"/>
  <c r="K24" i="6"/>
  <c r="L24" i="6"/>
  <c r="E25" i="6"/>
  <c r="F25" i="6"/>
  <c r="G25" i="6"/>
  <c r="H25" i="6"/>
  <c r="I25" i="6"/>
  <c r="J25" i="6"/>
  <c r="K25" i="6"/>
  <c r="L25" i="6"/>
  <c r="E26" i="6"/>
  <c r="F26" i="6"/>
  <c r="G26" i="6"/>
  <c r="H26" i="6"/>
  <c r="I26" i="6"/>
  <c r="J26" i="6"/>
  <c r="K26" i="6"/>
  <c r="L26" i="6"/>
  <c r="E27" i="6"/>
  <c r="F27" i="6"/>
  <c r="G27" i="6"/>
  <c r="H27" i="6"/>
  <c r="I27" i="6"/>
  <c r="J27" i="6"/>
  <c r="K27" i="6"/>
  <c r="L27" i="6"/>
  <c r="E28" i="6"/>
  <c r="F28" i="6"/>
  <c r="G28" i="6"/>
  <c r="H28" i="6"/>
  <c r="I28" i="6"/>
  <c r="J28" i="6"/>
  <c r="K28" i="6"/>
  <c r="L28" i="6"/>
  <c r="E29" i="6"/>
  <c r="F29" i="6"/>
  <c r="G29" i="6"/>
  <c r="H29" i="6"/>
  <c r="I29" i="6"/>
  <c r="J29" i="6"/>
  <c r="K29" i="6"/>
  <c r="L29" i="6"/>
  <c r="E30" i="6"/>
  <c r="F30" i="6"/>
  <c r="G30" i="6"/>
  <c r="H30" i="6"/>
  <c r="I30" i="6"/>
  <c r="J30" i="6"/>
  <c r="K30" i="6"/>
  <c r="L30" i="6"/>
  <c r="E31" i="6"/>
  <c r="F31" i="6"/>
  <c r="G31" i="6"/>
  <c r="H31" i="6"/>
  <c r="I31" i="6"/>
  <c r="J31" i="6"/>
  <c r="K31" i="6"/>
  <c r="L31" i="6"/>
  <c r="E32" i="6"/>
  <c r="F32" i="6"/>
  <c r="G32" i="6"/>
  <c r="H32" i="6"/>
  <c r="I32" i="6"/>
  <c r="J32" i="6"/>
  <c r="K32" i="6"/>
  <c r="L32" i="6"/>
  <c r="E33" i="6"/>
  <c r="F33" i="6"/>
  <c r="G33" i="6"/>
  <c r="H33" i="6"/>
  <c r="I33" i="6"/>
  <c r="J33" i="6"/>
  <c r="K33" i="6"/>
  <c r="L33" i="6"/>
  <c r="E34" i="6"/>
  <c r="F34" i="6"/>
  <c r="G34" i="6"/>
  <c r="H34" i="6"/>
  <c r="I34" i="6"/>
  <c r="J34" i="6"/>
  <c r="K34" i="6"/>
  <c r="L34" i="6"/>
  <c r="E35" i="6"/>
  <c r="F35" i="6"/>
  <c r="G35" i="6"/>
  <c r="H35" i="6"/>
  <c r="I35" i="6"/>
  <c r="J35" i="6"/>
  <c r="K35" i="6"/>
  <c r="L35" i="6"/>
  <c r="E36" i="6"/>
  <c r="F36" i="6"/>
  <c r="G36" i="6"/>
  <c r="H36" i="6"/>
  <c r="I36" i="6"/>
  <c r="J36" i="6"/>
  <c r="K36" i="6"/>
  <c r="L36" i="6"/>
  <c r="E37" i="6"/>
  <c r="F37" i="6"/>
  <c r="G37" i="6"/>
  <c r="H37" i="6"/>
  <c r="I37" i="6"/>
  <c r="J37" i="6"/>
  <c r="K37" i="6"/>
  <c r="L37" i="6"/>
  <c r="E38" i="6"/>
  <c r="F38" i="6"/>
  <c r="G38" i="6"/>
  <c r="H38" i="6"/>
  <c r="I38" i="6"/>
  <c r="J38" i="6"/>
  <c r="K38" i="6"/>
  <c r="L38" i="6"/>
  <c r="E39" i="6"/>
  <c r="F39" i="6"/>
  <c r="G39" i="6"/>
  <c r="H39" i="6"/>
  <c r="I39" i="6"/>
  <c r="J39" i="6"/>
  <c r="K39" i="6"/>
  <c r="L39" i="6"/>
  <c r="E40" i="6"/>
  <c r="F40" i="6"/>
  <c r="G40" i="6"/>
  <c r="H40" i="6"/>
  <c r="I40" i="6"/>
  <c r="J40" i="6"/>
  <c r="K40" i="6"/>
  <c r="L40" i="6"/>
  <c r="E41" i="6"/>
  <c r="F41" i="6"/>
  <c r="G41" i="6"/>
  <c r="H41" i="6"/>
  <c r="I41" i="6"/>
  <c r="J41" i="6"/>
  <c r="K41" i="6"/>
  <c r="L41" i="6"/>
  <c r="E42" i="6"/>
  <c r="F42" i="6"/>
  <c r="G42" i="6"/>
  <c r="H42" i="6"/>
  <c r="I42" i="6"/>
  <c r="J42" i="6"/>
  <c r="K42" i="6"/>
  <c r="L42" i="6"/>
  <c r="E43" i="6"/>
  <c r="F43" i="6"/>
  <c r="G43" i="6"/>
  <c r="H43" i="6"/>
  <c r="I43" i="6"/>
  <c r="J43" i="6"/>
  <c r="K43" i="6"/>
  <c r="L43" i="6"/>
  <c r="E44" i="6"/>
  <c r="F44" i="6"/>
  <c r="G44" i="6"/>
  <c r="H44" i="6"/>
  <c r="I44" i="6"/>
  <c r="J44" i="6"/>
  <c r="K44" i="6"/>
  <c r="L44" i="6"/>
  <c r="E45" i="6"/>
  <c r="F45" i="6"/>
  <c r="G45" i="6"/>
  <c r="H45" i="6"/>
  <c r="I45" i="6"/>
  <c r="J45" i="6"/>
  <c r="K45" i="6"/>
  <c r="L45" i="6"/>
  <c r="E46" i="6"/>
  <c r="F46" i="6"/>
  <c r="G46" i="6"/>
  <c r="H46" i="6"/>
  <c r="I46" i="6"/>
  <c r="J46" i="6"/>
  <c r="K46" i="6"/>
  <c r="L46" i="6"/>
  <c r="E47" i="6"/>
  <c r="F47" i="6"/>
  <c r="G47" i="6"/>
  <c r="H47" i="6"/>
  <c r="I47" i="6"/>
  <c r="J47" i="6"/>
  <c r="K47" i="6"/>
  <c r="L47" i="6"/>
  <c r="E48" i="6"/>
  <c r="F48" i="6"/>
  <c r="G48" i="6"/>
  <c r="H48" i="6"/>
  <c r="I48" i="6"/>
  <c r="J48" i="6"/>
  <c r="K48" i="6"/>
  <c r="L48" i="6"/>
  <c r="E49" i="6"/>
  <c r="F49" i="6"/>
  <c r="G49" i="6"/>
  <c r="H49" i="6"/>
  <c r="I49" i="6"/>
  <c r="J49" i="6"/>
  <c r="K49" i="6"/>
  <c r="L49" i="6"/>
  <c r="E50" i="6"/>
  <c r="F50" i="6"/>
  <c r="G50" i="6"/>
  <c r="H50" i="6"/>
  <c r="I50" i="6"/>
  <c r="J50" i="6"/>
  <c r="K50" i="6"/>
  <c r="L50" i="6"/>
  <c r="E51" i="6"/>
  <c r="F51" i="6"/>
  <c r="G51" i="6"/>
  <c r="H51" i="6"/>
  <c r="I51" i="6"/>
  <c r="J51" i="6"/>
  <c r="K51" i="6"/>
  <c r="L51" i="6"/>
  <c r="E52" i="6"/>
  <c r="F52" i="6"/>
  <c r="G52" i="6"/>
  <c r="H52" i="6"/>
  <c r="I52" i="6"/>
  <c r="J52" i="6"/>
  <c r="K52" i="6"/>
  <c r="L52" i="6"/>
  <c r="E53" i="6"/>
  <c r="F53" i="6"/>
  <c r="G53" i="6"/>
  <c r="H53" i="6"/>
  <c r="I53" i="6"/>
  <c r="J53" i="6"/>
  <c r="K53" i="6"/>
  <c r="L53" i="6"/>
  <c r="E54" i="6"/>
  <c r="F54" i="6"/>
  <c r="G54" i="6"/>
  <c r="H54" i="6"/>
  <c r="I54" i="6"/>
  <c r="J54" i="6"/>
  <c r="K54" i="6"/>
  <c r="L54" i="6"/>
  <c r="E55" i="6"/>
  <c r="F55" i="6"/>
  <c r="G55" i="6"/>
  <c r="H55" i="6"/>
  <c r="I55" i="6"/>
  <c r="J55" i="6"/>
  <c r="K55" i="6"/>
  <c r="L55" i="6"/>
  <c r="E56" i="6"/>
  <c r="F56" i="6"/>
  <c r="G56" i="6"/>
  <c r="H56" i="6"/>
  <c r="I56" i="6"/>
  <c r="J56" i="6"/>
  <c r="K56" i="6"/>
  <c r="L56" i="6"/>
  <c r="E57" i="6"/>
  <c r="F57" i="6"/>
  <c r="G57" i="6"/>
  <c r="H57" i="6"/>
  <c r="I57" i="6"/>
  <c r="J57" i="6"/>
  <c r="K57" i="6"/>
  <c r="L57" i="6"/>
  <c r="E58" i="6"/>
  <c r="F58" i="6"/>
  <c r="G58" i="6"/>
  <c r="H58" i="6"/>
  <c r="I58" i="6"/>
  <c r="J58" i="6"/>
  <c r="K58" i="6"/>
  <c r="L58" i="6"/>
  <c r="E59" i="6"/>
  <c r="F59" i="6"/>
  <c r="G59" i="6"/>
  <c r="H59" i="6"/>
  <c r="I59" i="6"/>
  <c r="J59" i="6"/>
  <c r="K59" i="6"/>
  <c r="L59" i="6"/>
  <c r="E60" i="6"/>
  <c r="F60" i="6"/>
  <c r="G60" i="6"/>
  <c r="H60" i="6"/>
  <c r="I60" i="6"/>
  <c r="J60" i="6"/>
  <c r="K60" i="6"/>
  <c r="L60" i="6"/>
  <c r="E61" i="6"/>
  <c r="F61" i="6"/>
  <c r="G61" i="6"/>
  <c r="H61" i="6"/>
  <c r="I61" i="6"/>
  <c r="J61" i="6"/>
  <c r="K61" i="6"/>
  <c r="L61" i="6"/>
  <c r="E62" i="6"/>
  <c r="F62" i="6"/>
  <c r="G62" i="6"/>
  <c r="H62" i="6"/>
  <c r="I62" i="6"/>
  <c r="J62" i="6"/>
  <c r="K62" i="6"/>
  <c r="L62" i="6"/>
  <c r="E63" i="6"/>
  <c r="F63" i="6"/>
  <c r="G63" i="6"/>
  <c r="H63" i="6"/>
  <c r="I63" i="6"/>
  <c r="J63" i="6"/>
  <c r="K63" i="6"/>
  <c r="L63" i="6"/>
  <c r="E64" i="6"/>
  <c r="F64" i="6"/>
  <c r="G64" i="6"/>
  <c r="H64" i="6"/>
  <c r="I64" i="6"/>
  <c r="J64" i="6"/>
  <c r="K64" i="6"/>
  <c r="L64" i="6"/>
  <c r="E65" i="6"/>
  <c r="F65" i="6"/>
  <c r="G65" i="6"/>
  <c r="H65" i="6"/>
  <c r="I65" i="6"/>
  <c r="J65" i="6"/>
  <c r="K65" i="6"/>
  <c r="L65" i="6"/>
  <c r="E66" i="6"/>
  <c r="F66" i="6"/>
  <c r="G66" i="6"/>
  <c r="H66" i="6"/>
  <c r="I66" i="6"/>
  <c r="J66" i="6"/>
  <c r="K66" i="6"/>
  <c r="L66" i="6"/>
  <c r="A68" i="7"/>
  <c r="L16" i="7"/>
  <c r="K16" i="7"/>
  <c r="J16" i="7"/>
  <c r="I16" i="7"/>
  <c r="H16" i="7"/>
  <c r="G16" i="7"/>
  <c r="F16" i="7"/>
  <c r="E16" i="7"/>
  <c r="C11" i="7"/>
  <c r="C10" i="7"/>
  <c r="C7" i="7"/>
  <c r="C6" i="7"/>
  <c r="C4" i="7"/>
  <c r="D4" i="7" s="1"/>
  <c r="C3" i="7"/>
  <c r="L16" i="6"/>
  <c r="K16" i="6"/>
  <c r="J16" i="6"/>
  <c r="H16" i="6"/>
  <c r="G16" i="6"/>
  <c r="F16" i="6"/>
  <c r="E16" i="6"/>
  <c r="C11" i="6"/>
  <c r="C10" i="6"/>
  <c r="C7" i="6"/>
  <c r="C6" i="6"/>
  <c r="A68" i="6"/>
  <c r="AG6" i="4"/>
  <c r="A10" i="14"/>
  <c r="AM142" i="4" l="1"/>
  <c r="AN142" i="4" s="1"/>
  <c r="AM145" i="4"/>
  <c r="AN145" i="4" s="1"/>
  <c r="AM143" i="4"/>
  <c r="AN143" i="4" s="1"/>
  <c r="AM141" i="4"/>
  <c r="AN141" i="4" s="1"/>
  <c r="AM144" i="4"/>
  <c r="AN144" i="4" s="1"/>
  <c r="AM25" i="4"/>
  <c r="AN25" i="4" s="1"/>
  <c r="AM140" i="4"/>
  <c r="AN140" i="4" s="1"/>
  <c r="AM139" i="4"/>
  <c r="AN139" i="4" s="1"/>
  <c r="AM107" i="4"/>
  <c r="AN107" i="4" s="1"/>
  <c r="AM75" i="4"/>
  <c r="AN75" i="4" s="1"/>
  <c r="AM43" i="4"/>
  <c r="AN43" i="4" s="1"/>
  <c r="AM12" i="4"/>
  <c r="AM114" i="4"/>
  <c r="AN114" i="4" s="1"/>
  <c r="AM82" i="4"/>
  <c r="AN82" i="4" s="1"/>
  <c r="AM50" i="4"/>
  <c r="AN50" i="4" s="1"/>
  <c r="AM19" i="4"/>
  <c r="AN19" i="4" s="1"/>
  <c r="AM121" i="4"/>
  <c r="AN121" i="4" s="1"/>
  <c r="AM89" i="4"/>
  <c r="AN89" i="4" s="1"/>
  <c r="AM57" i="4"/>
  <c r="AM136" i="4"/>
  <c r="AN136" i="4" s="1"/>
  <c r="AM72" i="4"/>
  <c r="AN72" i="4" s="1"/>
  <c r="AM135" i="4"/>
  <c r="AN135" i="4" s="1"/>
  <c r="AM103" i="4"/>
  <c r="AN103" i="4" s="1"/>
  <c r="AM71" i="4"/>
  <c r="AN71" i="4" s="1"/>
  <c r="AM39" i="4"/>
  <c r="AN39" i="4" s="1"/>
  <c r="AM8" i="4"/>
  <c r="AM110" i="4"/>
  <c r="AN110" i="4" s="1"/>
  <c r="AM78" i="4"/>
  <c r="AM46" i="4"/>
  <c r="AN46" i="4" s="1"/>
  <c r="AM15" i="4"/>
  <c r="AM117" i="4"/>
  <c r="AN117" i="4" s="1"/>
  <c r="AM85" i="4"/>
  <c r="AN85" i="4" s="1"/>
  <c r="AM53" i="4"/>
  <c r="AN53" i="4" s="1"/>
  <c r="AM120" i="4"/>
  <c r="AN120" i="4" s="1"/>
  <c r="AM56" i="4"/>
  <c r="AN56" i="4" s="1"/>
  <c r="AM123" i="4"/>
  <c r="AN123" i="4" s="1"/>
  <c r="AM91" i="4"/>
  <c r="AN91" i="4" s="1"/>
  <c r="AM59" i="4"/>
  <c r="AM27" i="4"/>
  <c r="AN27" i="4" s="1"/>
  <c r="AM130" i="4"/>
  <c r="AN130" i="4" s="1"/>
  <c r="AM98" i="4"/>
  <c r="AN98" i="4" s="1"/>
  <c r="AM66" i="4"/>
  <c r="AN66" i="4" s="1"/>
  <c r="AM34" i="4"/>
  <c r="AN34" i="4" s="1"/>
  <c r="AM137" i="4"/>
  <c r="AN137" i="4" s="1"/>
  <c r="AM105" i="4"/>
  <c r="AN105" i="4" s="1"/>
  <c r="AM73" i="4"/>
  <c r="AN73" i="4" s="1"/>
  <c r="AM41" i="4"/>
  <c r="AN41" i="4" s="1"/>
  <c r="AM104" i="4"/>
  <c r="AN104" i="4" s="1"/>
  <c r="AM40" i="4"/>
  <c r="AN40" i="4" s="1"/>
  <c r="AM119" i="4"/>
  <c r="AN119" i="4" s="1"/>
  <c r="AM87" i="4"/>
  <c r="AN87" i="4" s="1"/>
  <c r="AM55" i="4"/>
  <c r="AN55" i="4" s="1"/>
  <c r="AM24" i="4"/>
  <c r="AN24" i="4" s="1"/>
  <c r="AM126" i="4"/>
  <c r="AN126" i="4" s="1"/>
  <c r="AM94" i="4"/>
  <c r="AN94" i="4" s="1"/>
  <c r="AM62" i="4"/>
  <c r="AN62" i="4" s="1"/>
  <c r="AM30" i="4"/>
  <c r="AN30" i="4" s="1"/>
  <c r="AM133" i="4"/>
  <c r="AN133" i="4" s="1"/>
  <c r="AM101" i="4"/>
  <c r="AN101" i="4" s="1"/>
  <c r="AM69" i="4"/>
  <c r="AN69" i="4" s="1"/>
  <c r="AM22" i="4"/>
  <c r="AN22" i="4" s="1"/>
  <c r="AM88" i="4"/>
  <c r="AN88" i="4" s="1"/>
  <c r="AM21" i="4"/>
  <c r="AN21" i="4" s="1"/>
  <c r="AM37" i="4"/>
  <c r="AN37" i="4" s="1"/>
  <c r="AM18" i="4"/>
  <c r="AN18" i="4" s="1"/>
  <c r="AM132" i="4"/>
  <c r="AN132" i="4" s="1"/>
  <c r="AM116" i="4"/>
  <c r="AN116" i="4" s="1"/>
  <c r="AM100" i="4"/>
  <c r="AN100" i="4" s="1"/>
  <c r="AM84" i="4"/>
  <c r="AN84" i="4" s="1"/>
  <c r="AM68" i="4"/>
  <c r="AN68" i="4" s="1"/>
  <c r="AM52" i="4"/>
  <c r="AN52" i="4" s="1"/>
  <c r="AM36" i="4"/>
  <c r="AN36" i="4" s="1"/>
  <c r="AM17" i="4"/>
  <c r="AM131" i="4"/>
  <c r="AN131" i="4" s="1"/>
  <c r="AM115" i="4"/>
  <c r="AN115" i="4" s="1"/>
  <c r="AM99" i="4"/>
  <c r="AN99" i="4" s="1"/>
  <c r="AM83" i="4"/>
  <c r="AN83" i="4" s="1"/>
  <c r="AM67" i="4"/>
  <c r="AN67" i="4" s="1"/>
  <c r="AM51" i="4"/>
  <c r="AN51" i="4" s="1"/>
  <c r="AM35" i="4"/>
  <c r="AN35" i="4" s="1"/>
  <c r="AM20" i="4"/>
  <c r="AN20" i="4" s="1"/>
  <c r="AM138" i="4"/>
  <c r="AN138" i="4" s="1"/>
  <c r="AM122" i="4"/>
  <c r="AN122" i="4" s="1"/>
  <c r="AM106" i="4"/>
  <c r="AN106" i="4" s="1"/>
  <c r="AM90" i="4"/>
  <c r="AN90" i="4" s="1"/>
  <c r="AM74" i="4"/>
  <c r="AN74" i="4" s="1"/>
  <c r="AM58" i="4"/>
  <c r="AM42" i="4"/>
  <c r="AN42" i="4" s="1"/>
  <c r="AM26" i="4"/>
  <c r="AN26" i="4" s="1"/>
  <c r="AM11" i="4"/>
  <c r="AN11" i="4" s="1"/>
  <c r="AM129" i="4"/>
  <c r="AN129" i="4" s="1"/>
  <c r="AM113" i="4"/>
  <c r="AN113" i="4" s="1"/>
  <c r="AM97" i="4"/>
  <c r="AN97" i="4" s="1"/>
  <c r="AM81" i="4"/>
  <c r="AN81" i="4" s="1"/>
  <c r="AM65" i="4"/>
  <c r="AN65" i="4" s="1"/>
  <c r="AM49" i="4"/>
  <c r="AN49" i="4" s="1"/>
  <c r="AM33" i="4"/>
  <c r="AN33" i="4" s="1"/>
  <c r="AM14" i="4"/>
  <c r="AM128" i="4"/>
  <c r="AN128" i="4" s="1"/>
  <c r="AM112" i="4"/>
  <c r="AN112" i="4" s="1"/>
  <c r="AM96" i="4"/>
  <c r="AN96" i="4" s="1"/>
  <c r="AM80" i="4"/>
  <c r="AM64" i="4"/>
  <c r="AN64" i="4" s="1"/>
  <c r="AM48" i="4"/>
  <c r="AN48" i="4" s="1"/>
  <c r="AM32" i="4"/>
  <c r="AN32" i="4" s="1"/>
  <c r="AM13" i="4"/>
  <c r="AM127" i="4"/>
  <c r="AN127" i="4" s="1"/>
  <c r="AM111" i="4"/>
  <c r="AN111" i="4" s="1"/>
  <c r="AM95" i="4"/>
  <c r="AN95" i="4" s="1"/>
  <c r="AM79" i="4"/>
  <c r="AN79" i="4" s="1"/>
  <c r="AM63" i="4"/>
  <c r="AN63" i="4" s="1"/>
  <c r="AM47" i="4"/>
  <c r="AN47" i="4" s="1"/>
  <c r="AM31" i="4"/>
  <c r="AN31" i="4" s="1"/>
  <c r="AM16" i="4"/>
  <c r="AM134" i="4"/>
  <c r="AN134" i="4" s="1"/>
  <c r="AM118" i="4"/>
  <c r="AN118" i="4" s="1"/>
  <c r="AM102" i="4"/>
  <c r="AN102" i="4" s="1"/>
  <c r="AM86" i="4"/>
  <c r="AN86" i="4" s="1"/>
  <c r="AM70" i="4"/>
  <c r="AN70" i="4" s="1"/>
  <c r="AM54" i="4"/>
  <c r="AN54" i="4" s="1"/>
  <c r="AM38" i="4"/>
  <c r="AN38" i="4" s="1"/>
  <c r="AM23" i="4"/>
  <c r="AN23" i="4" s="1"/>
  <c r="AM7" i="4"/>
  <c r="AM125" i="4"/>
  <c r="AM109" i="4"/>
  <c r="AN109" i="4" s="1"/>
  <c r="AM93" i="4"/>
  <c r="AN93" i="4" s="1"/>
  <c r="AM77" i="4"/>
  <c r="AM61" i="4"/>
  <c r="AN61" i="4" s="1"/>
  <c r="AM45" i="4"/>
  <c r="AN45" i="4" s="1"/>
  <c r="AM29" i="4"/>
  <c r="AN29" i="4" s="1"/>
  <c r="AM10" i="4"/>
  <c r="AM124" i="4"/>
  <c r="AM108" i="4"/>
  <c r="AN108" i="4" s="1"/>
  <c r="AM92" i="4"/>
  <c r="AN92" i="4" s="1"/>
  <c r="AM76" i="4"/>
  <c r="AN76" i="4" s="1"/>
  <c r="AM60" i="4"/>
  <c r="AM44" i="4"/>
  <c r="AN44" i="4" s="1"/>
  <c r="AM28" i="4"/>
  <c r="AN28" i="4" s="1"/>
  <c r="AM9" i="4"/>
  <c r="AN9" i="4" s="1"/>
  <c r="AE21" i="4"/>
  <c r="AE85" i="4"/>
  <c r="AE149" i="4"/>
  <c r="AE57" i="4"/>
  <c r="AE121" i="4"/>
  <c r="AE29" i="4"/>
  <c r="AE93" i="4"/>
  <c r="AE157" i="4"/>
  <c r="AE49" i="4"/>
  <c r="AE113" i="4"/>
  <c r="AE51" i="4"/>
  <c r="AE180" i="4"/>
  <c r="AE196" i="4"/>
  <c r="AE212" i="4"/>
  <c r="AE228" i="4"/>
  <c r="AE244" i="4"/>
  <c r="AE260" i="4"/>
  <c r="AE284" i="4"/>
  <c r="AE324" i="4"/>
  <c r="AE373" i="4"/>
  <c r="AE412" i="4"/>
  <c r="AE452" i="4"/>
  <c r="AE501" i="4"/>
  <c r="AE540" i="4"/>
  <c r="AE612" i="4"/>
  <c r="AE684" i="4"/>
  <c r="AE776" i="4"/>
  <c r="AE15" i="4"/>
  <c r="AE26" i="4"/>
  <c r="AE36" i="4"/>
  <c r="AE50" i="4"/>
  <c r="AE60" i="4"/>
  <c r="AE71" i="4"/>
  <c r="AE82" i="4"/>
  <c r="AE92" i="4"/>
  <c r="AE103" i="4"/>
  <c r="AE114" i="4"/>
  <c r="AE124" i="4"/>
  <c r="AE135" i="4"/>
  <c r="AE146" i="4"/>
  <c r="AE156" i="4"/>
  <c r="AE167" i="4"/>
  <c r="AE177" i="4"/>
  <c r="AE193" i="4"/>
  <c r="AE209" i="4"/>
  <c r="AE225" i="4"/>
  <c r="AE241" i="4"/>
  <c r="AE257" i="4"/>
  <c r="AE272" i="4"/>
  <c r="AE301" i="4"/>
  <c r="AE345" i="4"/>
  <c r="AE385" i="4"/>
  <c r="AE424" i="4"/>
  <c r="AE473" i="4"/>
  <c r="AE513" i="4"/>
  <c r="AE564" i="4"/>
  <c r="AE636" i="4"/>
  <c r="AE728" i="4"/>
  <c r="AE179" i="4"/>
  <c r="AE195" i="4"/>
  <c r="AE211" i="4"/>
  <c r="AE227" i="4"/>
  <c r="AE243" i="4"/>
  <c r="AE259" i="4"/>
  <c r="AE276" i="4"/>
  <c r="AE300" i="4"/>
  <c r="AE340" i="4"/>
  <c r="AE389" i="4"/>
  <c r="AE428" i="4"/>
  <c r="AE468" i="4"/>
  <c r="AE517" i="4"/>
  <c r="AE580" i="4"/>
  <c r="AE652" i="4"/>
  <c r="AE744" i="4"/>
  <c r="AE11" i="4"/>
  <c r="AE22" i="4"/>
  <c r="AE32" i="4"/>
  <c r="AE43" i="4"/>
  <c r="AE56" i="4"/>
  <c r="AE67" i="4"/>
  <c r="AE78" i="4"/>
  <c r="AE88" i="4"/>
  <c r="AE99" i="4"/>
  <c r="AE110" i="4"/>
  <c r="AE120" i="4"/>
  <c r="AE131" i="4"/>
  <c r="AE142" i="4"/>
  <c r="AE152" i="4"/>
  <c r="AE163" i="4"/>
  <c r="AE174" i="4"/>
  <c r="AE190" i="4"/>
  <c r="AE206" i="4"/>
  <c r="AE222" i="4"/>
  <c r="AE238" i="4"/>
  <c r="AE254" i="4"/>
  <c r="AE273" i="4"/>
  <c r="AE297" i="4"/>
  <c r="AE337" i="4"/>
  <c r="AE376" i="4"/>
  <c r="AE425" i="4"/>
  <c r="AE465" i="4"/>
  <c r="AE504" i="4"/>
  <c r="AE568" i="4"/>
  <c r="AE660" i="4"/>
  <c r="AE732" i="4"/>
  <c r="AE307" i="4"/>
  <c r="AE323" i="4"/>
  <c r="AE339" i="4"/>
  <c r="AE355" i="4"/>
  <c r="AE371" i="4"/>
  <c r="AE387" i="4"/>
  <c r="AE403" i="4"/>
  <c r="AE419" i="4"/>
  <c r="AE435" i="4"/>
  <c r="AE451" i="4"/>
  <c r="AE467" i="4"/>
  <c r="AE483" i="4"/>
  <c r="AE499" i="4"/>
  <c r="AE515" i="4"/>
  <c r="AE531" i="4"/>
  <c r="AE547" i="4"/>
  <c r="AE573" i="4"/>
  <c r="AE592" i="4"/>
  <c r="AE611" i="4"/>
  <c r="AE637" i="4"/>
  <c r="AE656" i="4"/>
  <c r="AE675" i="4"/>
  <c r="AE701" i="4"/>
  <c r="AE720" i="4"/>
  <c r="AE739" i="4"/>
  <c r="AE765" i="4"/>
  <c r="AE784" i="4"/>
  <c r="AE809" i="4"/>
  <c r="AE835" i="4"/>
  <c r="AE851" i="4"/>
  <c r="AE867" i="4"/>
  <c r="AE883" i="4"/>
  <c r="AE899" i="4"/>
  <c r="AE915" i="4"/>
  <c r="AE931" i="4"/>
  <c r="AE947" i="4"/>
  <c r="AE963" i="4"/>
  <c r="AE979" i="4"/>
  <c r="AE995" i="4"/>
  <c r="AE1011" i="4"/>
  <c r="AE1027" i="4"/>
  <c r="AE1043" i="4"/>
  <c r="AE1070" i="4"/>
  <c r="AE294" i="4"/>
  <c r="AE326" i="4"/>
  <c r="AE358" i="4"/>
  <c r="AE390" i="4"/>
  <c r="AE422" i="4"/>
  <c r="AE454" i="4"/>
  <c r="AE486" i="4"/>
  <c r="AE518" i="4"/>
  <c r="AE553" i="4"/>
  <c r="AE585" i="4"/>
  <c r="AE617" i="4"/>
  <c r="AE649" i="4"/>
  <c r="AE681" i="4"/>
  <c r="AE713" i="4"/>
  <c r="AE745" i="4"/>
  <c r="AE777" i="4"/>
  <c r="AE800" i="4"/>
  <c r="AE816" i="4"/>
  <c r="AE832" i="4"/>
  <c r="AE850" i="4"/>
  <c r="AE875" i="4"/>
  <c r="AE896" i="4"/>
  <c r="AE914" i="4"/>
  <c r="AE939" i="4"/>
  <c r="AE960" i="4"/>
  <c r="AE978" i="4"/>
  <c r="AE1003" i="4"/>
  <c r="AE1024" i="4"/>
  <c r="AE1042" i="4"/>
  <c r="AE1074" i="4"/>
  <c r="AE290" i="4"/>
  <c r="AE322" i="4"/>
  <c r="AE354" i="4"/>
  <c r="AE386" i="4"/>
  <c r="AE418" i="4"/>
  <c r="AE450" i="4"/>
  <c r="AE482" i="4"/>
  <c r="AE514" i="4"/>
  <c r="AE546" i="4"/>
  <c r="AE571" i="4"/>
  <c r="AE603" i="4"/>
  <c r="AE635" i="4"/>
  <c r="AE667" i="4"/>
  <c r="AE699" i="4"/>
  <c r="AE731" i="4"/>
  <c r="AE763" i="4"/>
  <c r="AE797" i="4"/>
  <c r="AE831" i="4"/>
  <c r="AE895" i="4"/>
  <c r="AE959" i="4"/>
  <c r="AE1023" i="4"/>
  <c r="AE270" i="4"/>
  <c r="AE302" i="4"/>
  <c r="AE334" i="4"/>
  <c r="AE366" i="4"/>
  <c r="AE398" i="4"/>
  <c r="AE430" i="4"/>
  <c r="AE462" i="4"/>
  <c r="AE494" i="4"/>
  <c r="AE526" i="4"/>
  <c r="AE561" i="4"/>
  <c r="AE593" i="4"/>
  <c r="AE625" i="4"/>
  <c r="AE657" i="4"/>
  <c r="AE689" i="4"/>
  <c r="AE721" i="4"/>
  <c r="AE753" i="4"/>
  <c r="AE785" i="4"/>
  <c r="AE804" i="4"/>
  <c r="AE820" i="4"/>
  <c r="AE1062" i="4"/>
  <c r="AE1078" i="4"/>
  <c r="AE1094" i="4"/>
  <c r="AE1110" i="4"/>
  <c r="AE1126" i="4"/>
  <c r="AE1142" i="4"/>
  <c r="AE1158" i="4"/>
  <c r="AE1174" i="4"/>
  <c r="AE1190" i="4"/>
  <c r="AE1206" i="4"/>
  <c r="AE1222" i="4"/>
  <c r="AE1238" i="4"/>
  <c r="AE1254" i="4"/>
  <c r="AE1270" i="4"/>
  <c r="AE1286" i="4"/>
  <c r="AE1302" i="4"/>
  <c r="AE1318" i="4"/>
  <c r="AE1334" i="4"/>
  <c r="AE1350" i="4"/>
  <c r="AE1366" i="4"/>
  <c r="AE1382" i="4"/>
  <c r="AE1398" i="4"/>
  <c r="AE1414" i="4"/>
  <c r="AE1430" i="4"/>
  <c r="AE1446" i="4"/>
  <c r="AE1467" i="4"/>
  <c r="AE1499" i="4"/>
  <c r="AE1531" i="4"/>
  <c r="AE1563" i="4"/>
  <c r="AE1595" i="4"/>
  <c r="AE1627" i="4"/>
  <c r="AE1659" i="4"/>
  <c r="AE1691" i="4"/>
  <c r="AE1723" i="4"/>
  <c r="AE1755" i="4"/>
  <c r="AE1787" i="4"/>
  <c r="AE844" i="4"/>
  <c r="AE876" i="4"/>
  <c r="AE908" i="4"/>
  <c r="AE940" i="4"/>
  <c r="AE972" i="4"/>
  <c r="AE1004" i="4"/>
  <c r="AE1036" i="4"/>
  <c r="AE1068" i="4"/>
  <c r="AE1088" i="4"/>
  <c r="AE1104" i="4"/>
  <c r="AE1120" i="4"/>
  <c r="AE1136" i="4"/>
  <c r="AE1152" i="4"/>
  <c r="AE1168" i="4"/>
  <c r="AE1184" i="4"/>
  <c r="AE1205" i="4"/>
  <c r="AE1237" i="4"/>
  <c r="AE1269" i="4"/>
  <c r="AE1301" i="4"/>
  <c r="AE1333" i="4"/>
  <c r="AE1365" i="4"/>
  <c r="AE1397" i="4"/>
  <c r="AE1429" i="4"/>
  <c r="AE1461" i="4"/>
  <c r="AE1493" i="4"/>
  <c r="AE1525" i="4"/>
  <c r="AE1557" i="4"/>
  <c r="AE1589" i="4"/>
  <c r="AE1621" i="4"/>
  <c r="AE1653" i="4"/>
  <c r="AE1685" i="4"/>
  <c r="AE1717" i="4"/>
  <c r="AE1749" i="4"/>
  <c r="AE1781" i="4"/>
  <c r="AE840" i="4"/>
  <c r="AE872" i="4"/>
  <c r="AE904" i="4"/>
  <c r="AE936" i="4"/>
  <c r="AE968" i="4"/>
  <c r="AE1000" i="4"/>
  <c r="AE1032" i="4"/>
  <c r="AE1064" i="4"/>
  <c r="AE1087" i="4"/>
  <c r="AE1103" i="4"/>
  <c r="AE1119" i="4"/>
  <c r="AE1135" i="4"/>
  <c r="AE1151" i="4"/>
  <c r="AE1167" i="4"/>
  <c r="AE1183" i="4"/>
  <c r="AE1199" i="4"/>
  <c r="AE1215" i="4"/>
  <c r="AE1231" i="4"/>
  <c r="AE1247" i="4"/>
  <c r="AE1263" i="4"/>
  <c r="AE1279" i="4"/>
  <c r="AE1295" i="4"/>
  <c r="AE1311" i="4"/>
  <c r="AE1327" i="4"/>
  <c r="AE1343" i="4"/>
  <c r="AE1359" i="4"/>
  <c r="AE1375" i="4"/>
  <c r="AE1391" i="4"/>
  <c r="AE1407" i="4"/>
  <c r="AE1423" i="4"/>
  <c r="AE1439" i="4"/>
  <c r="AE1455" i="4"/>
  <c r="AE1479" i="4"/>
  <c r="AE1511" i="4"/>
  <c r="AE1543" i="4"/>
  <c r="AE1575" i="4"/>
  <c r="AE1607" i="4"/>
  <c r="AE1639" i="4"/>
  <c r="AE1671" i="4"/>
  <c r="AE1703" i="4"/>
  <c r="AE1735" i="4"/>
  <c r="AE1767" i="4"/>
  <c r="AE550" i="4"/>
  <c r="AE566" i="4"/>
  <c r="AE582" i="4"/>
  <c r="AE598" i="4"/>
  <c r="AE614" i="4"/>
  <c r="AE630" i="4"/>
  <c r="AE646" i="4"/>
  <c r="AE662" i="4"/>
  <c r="AE678" i="4"/>
  <c r="AE694" i="4"/>
  <c r="AE710" i="4"/>
  <c r="AE37" i="4"/>
  <c r="AE101" i="4"/>
  <c r="AE9" i="4"/>
  <c r="AE73" i="4"/>
  <c r="AE137" i="4"/>
  <c r="AE45" i="4"/>
  <c r="AE109" i="4"/>
  <c r="AE169" i="4"/>
  <c r="AE65" i="4"/>
  <c r="AE129" i="4"/>
  <c r="AE165" i="4"/>
  <c r="AE187" i="4"/>
  <c r="AE203" i="4"/>
  <c r="AE219" i="4"/>
  <c r="AE235" i="4"/>
  <c r="AE251" i="4"/>
  <c r="AE275" i="4"/>
  <c r="AE292" i="4"/>
  <c r="AE341" i="4"/>
  <c r="AE380" i="4"/>
  <c r="AE420" i="4"/>
  <c r="AE469" i="4"/>
  <c r="AE508" i="4"/>
  <c r="AE548" i="4"/>
  <c r="AE620" i="4"/>
  <c r="AE712" i="4"/>
  <c r="AE2321" i="4"/>
  <c r="AE18" i="4"/>
  <c r="AE28" i="4"/>
  <c r="AE39" i="4"/>
  <c r="AE52" i="4"/>
  <c r="AE63" i="4"/>
  <c r="AE74" i="4"/>
  <c r="AE84" i="4"/>
  <c r="AE95" i="4"/>
  <c r="AE106" i="4"/>
  <c r="AE116" i="4"/>
  <c r="AE127" i="4"/>
  <c r="AE138" i="4"/>
  <c r="AE148" i="4"/>
  <c r="AE159" i="4"/>
  <c r="AE170" i="4"/>
  <c r="AE182" i="4"/>
  <c r="AE198" i="4"/>
  <c r="AE214" i="4"/>
  <c r="AE230" i="4"/>
  <c r="AE246" i="4"/>
  <c r="AE262" i="4"/>
  <c r="AE281" i="4"/>
  <c r="AE313" i="4"/>
  <c r="AE353" i="4"/>
  <c r="AE392" i="4"/>
  <c r="AE441" i="4"/>
  <c r="AE481" i="4"/>
  <c r="AE520" i="4"/>
  <c r="AE572" i="4"/>
  <c r="AE664" i="4"/>
  <c r="AE756" i="4"/>
  <c r="AE181" i="4"/>
  <c r="AE197" i="4"/>
  <c r="AE213" i="4"/>
  <c r="AE229" i="4"/>
  <c r="AE245" i="4"/>
  <c r="AE261" i="4"/>
  <c r="AE291" i="4"/>
  <c r="AE308" i="4"/>
  <c r="AE357" i="4"/>
  <c r="AE396" i="4"/>
  <c r="AE436" i="4"/>
  <c r="AE485" i="4"/>
  <c r="AE524" i="4"/>
  <c r="AE588" i="4"/>
  <c r="AE680" i="4"/>
  <c r="AE772" i="4"/>
  <c r="AE14" i="4"/>
  <c r="AE24" i="4"/>
  <c r="AE35" i="4"/>
  <c r="AE46" i="4"/>
  <c r="AE59" i="4"/>
  <c r="AE70" i="4"/>
  <c r="AE80" i="4"/>
  <c r="AE91" i="4"/>
  <c r="AE102" i="4"/>
  <c r="AE112" i="4"/>
  <c r="AE123" i="4"/>
  <c r="AE134" i="4"/>
  <c r="AE144" i="4"/>
  <c r="AE155" i="4"/>
  <c r="AE166" i="4"/>
  <c r="AE176" i="4"/>
  <c r="AE192" i="4"/>
  <c r="AE208" i="4"/>
  <c r="AE224" i="4"/>
  <c r="AE240" i="4"/>
  <c r="AE256" i="4"/>
  <c r="AE280" i="4"/>
  <c r="AE305" i="4"/>
  <c r="AE344" i="4"/>
  <c r="AE393" i="4"/>
  <c r="AE433" i="4"/>
  <c r="AE472" i="4"/>
  <c r="AE521" i="4"/>
  <c r="AE596" i="4"/>
  <c r="AE668" i="4"/>
  <c r="AE760" i="4"/>
  <c r="AE314" i="4"/>
  <c r="AE330" i="4"/>
  <c r="AE346" i="4"/>
  <c r="AE362" i="4"/>
  <c r="AE378" i="4"/>
  <c r="AE394" i="4"/>
  <c r="AE410" i="4"/>
  <c r="AE426" i="4"/>
  <c r="AE442" i="4"/>
  <c r="AE458" i="4"/>
  <c r="AE474" i="4"/>
  <c r="AE490" i="4"/>
  <c r="AE506" i="4"/>
  <c r="AE522" i="4"/>
  <c r="AE538" i="4"/>
  <c r="AE557" i="4"/>
  <c r="AE576" i="4"/>
  <c r="AE595" i="4"/>
  <c r="AE621" i="4"/>
  <c r="AE640" i="4"/>
  <c r="AE659" i="4"/>
  <c r="AE685" i="4"/>
  <c r="AE704" i="4"/>
  <c r="AE723" i="4"/>
  <c r="AE749" i="4"/>
  <c r="AE768" i="4"/>
  <c r="AE787" i="4"/>
  <c r="AE817" i="4"/>
  <c r="AE838" i="4"/>
  <c r="AE854" i="4"/>
  <c r="AE870" i="4"/>
  <c r="AE886" i="4"/>
  <c r="AE902" i="4"/>
  <c r="AE918" i="4"/>
  <c r="AE934" i="4"/>
  <c r="AE950" i="4"/>
  <c r="AE966" i="4"/>
  <c r="AE982" i="4"/>
  <c r="AE998" i="4"/>
  <c r="AE1014" i="4"/>
  <c r="AE1030" i="4"/>
  <c r="AE1046" i="4"/>
  <c r="AE271" i="4"/>
  <c r="AE303" i="4"/>
  <c r="AE335" i="4"/>
  <c r="AE367" i="4"/>
  <c r="AE399" i="4"/>
  <c r="AE431" i="4"/>
  <c r="AE463" i="4"/>
  <c r="AE495" i="4"/>
  <c r="AE527" i="4"/>
  <c r="AE559" i="4"/>
  <c r="AE591" i="4"/>
  <c r="AE623" i="4"/>
  <c r="AE655" i="4"/>
  <c r="AE687" i="4"/>
  <c r="AE719" i="4"/>
  <c r="AE751" i="4"/>
  <c r="AE783" i="4"/>
  <c r="AE803" i="4"/>
  <c r="AE819" i="4"/>
  <c r="AE834" i="4"/>
  <c r="AE859" i="4"/>
  <c r="AE880" i="4"/>
  <c r="AE898" i="4"/>
  <c r="AE923" i="4"/>
  <c r="AE944" i="4"/>
  <c r="AE962" i="4"/>
  <c r="AE987" i="4"/>
  <c r="AE1008" i="4"/>
  <c r="AE1026" i="4"/>
  <c r="AE1051" i="4"/>
  <c r="AE267" i="4"/>
  <c r="AE299" i="4"/>
  <c r="AE331" i="4"/>
  <c r="AE363" i="4"/>
  <c r="AE395" i="4"/>
  <c r="AE427" i="4"/>
  <c r="AE459" i="4"/>
  <c r="AE491" i="4"/>
  <c r="AE523" i="4"/>
  <c r="AE549" i="4"/>
  <c r="AE581" i="4"/>
  <c r="AE613" i="4"/>
  <c r="AE645" i="4"/>
  <c r="AE677" i="4"/>
  <c r="AE709" i="4"/>
  <c r="AE741" i="4"/>
  <c r="AE773" i="4"/>
  <c r="AE805" i="4"/>
  <c r="AE847" i="4"/>
  <c r="AE911" i="4"/>
  <c r="AE975" i="4"/>
  <c r="AE1039" i="4"/>
  <c r="AE279" i="4"/>
  <c r="AE311" i="4"/>
  <c r="AE343" i="4"/>
  <c r="AE375" i="4"/>
  <c r="AE407" i="4"/>
  <c r="AE439" i="4"/>
  <c r="AE471" i="4"/>
  <c r="AE503" i="4"/>
  <c r="AE535" i="4"/>
  <c r="AE567" i="4"/>
  <c r="AE599" i="4"/>
  <c r="AE631" i="4"/>
  <c r="AE663" i="4"/>
  <c r="AE695" i="4"/>
  <c r="AE727" i="4"/>
  <c r="AE759" i="4"/>
  <c r="AE791" i="4"/>
  <c r="AE807" i="4"/>
  <c r="AE823" i="4"/>
  <c r="AE1065" i="4"/>
  <c r="AE1083" i="4"/>
  <c r="AE1099" i="4"/>
  <c r="AE1115" i="4"/>
  <c r="AE1131" i="4"/>
  <c r="AE1147" i="4"/>
  <c r="AE1163" i="4"/>
  <c r="AE1179" i="4"/>
  <c r="AE1195" i="4"/>
  <c r="AE1211" i="4"/>
  <c r="AE1227" i="4"/>
  <c r="AE1243" i="4"/>
  <c r="AE1259" i="4"/>
  <c r="AE1275" i="4"/>
  <c r="AE1291" i="4"/>
  <c r="AE1307" i="4"/>
  <c r="AE1323" i="4"/>
  <c r="AE1339" i="4"/>
  <c r="AE1355" i="4"/>
  <c r="AE1371" i="4"/>
  <c r="AE1387" i="4"/>
  <c r="AE1403" i="4"/>
  <c r="AE1419" i="4"/>
  <c r="AE1435" i="4"/>
  <c r="AE1451" i="4"/>
  <c r="AE1475" i="4"/>
  <c r="AE1507" i="4"/>
  <c r="AE1539" i="4"/>
  <c r="AE1571" i="4"/>
  <c r="AE1603" i="4"/>
  <c r="AE1635" i="4"/>
  <c r="AE1667" i="4"/>
  <c r="AE1699" i="4"/>
  <c r="AE1731" i="4"/>
  <c r="AE1763" i="4"/>
  <c r="AE1795" i="4"/>
  <c r="AE853" i="4"/>
  <c r="AE885" i="4"/>
  <c r="AE917" i="4"/>
  <c r="AE949" i="4"/>
  <c r="AE981" i="4"/>
  <c r="AE1013" i="4"/>
  <c r="AE1045" i="4"/>
  <c r="AE1077" i="4"/>
  <c r="AE1093" i="4"/>
  <c r="AE1109" i="4"/>
  <c r="AE1125" i="4"/>
  <c r="AE1141" i="4"/>
  <c r="AE1157" i="4"/>
  <c r="AE1173" i="4"/>
  <c r="AE1189" i="4"/>
  <c r="AE1213" i="4"/>
  <c r="AE1245" i="4"/>
  <c r="AE1277" i="4"/>
  <c r="AE1309" i="4"/>
  <c r="AE1341" i="4"/>
  <c r="AE1373" i="4"/>
  <c r="AE1405" i="4"/>
  <c r="AE1437" i="4"/>
  <c r="AE1469" i="4"/>
  <c r="AE1501" i="4"/>
  <c r="AE1533" i="4"/>
  <c r="AE1565" i="4"/>
  <c r="AE1597" i="4"/>
  <c r="AE1629" i="4"/>
  <c r="AE1661" i="4"/>
  <c r="AE1693" i="4"/>
  <c r="AE1725" i="4"/>
  <c r="AE1757" i="4"/>
  <c r="AE1789" i="4"/>
  <c r="AE849" i="4"/>
  <c r="AE881" i="4"/>
  <c r="AE913" i="4"/>
  <c r="AE945" i="4"/>
  <c r="AE977" i="4"/>
  <c r="AE1009" i="4"/>
  <c r="AE1041" i="4"/>
  <c r="AE1073" i="4"/>
  <c r="AE1090" i="4"/>
  <c r="AE1106" i="4"/>
  <c r="AE1122" i="4"/>
  <c r="AE1138" i="4"/>
  <c r="AE1154" i="4"/>
  <c r="AE1170" i="4"/>
  <c r="AE1186" i="4"/>
  <c r="AE1202" i="4"/>
  <c r="AE1218" i="4"/>
  <c r="AE1234" i="4"/>
  <c r="AE1250" i="4"/>
  <c r="AE1266" i="4"/>
  <c r="AE1282" i="4"/>
  <c r="AE1298" i="4"/>
  <c r="AE1314" i="4"/>
  <c r="AE1330" i="4"/>
  <c r="AE1346" i="4"/>
  <c r="AE1362" i="4"/>
  <c r="AE1378" i="4"/>
  <c r="AE1394" i="4"/>
  <c r="AE1410" i="4"/>
  <c r="AE1426" i="4"/>
  <c r="AE1442" i="4"/>
  <c r="AE1458" i="4"/>
  <c r="AE1487" i="4"/>
  <c r="AE1519" i="4"/>
  <c r="AE1551" i="4"/>
  <c r="AE1583" i="4"/>
  <c r="AE1615" i="4"/>
  <c r="AE1647" i="4"/>
  <c r="AE1679" i="4"/>
  <c r="AE1711" i="4"/>
  <c r="AE1743" i="4"/>
  <c r="AE1775" i="4"/>
  <c r="AE554" i="4"/>
  <c r="AE570" i="4"/>
  <c r="AE586" i="4"/>
  <c r="AE602" i="4"/>
  <c r="AE618" i="4"/>
  <c r="AE634" i="4"/>
  <c r="AE650" i="4"/>
  <c r="AE666" i="4"/>
  <c r="AE53" i="4"/>
  <c r="AE117" i="4"/>
  <c r="AE25" i="4"/>
  <c r="AE89" i="4"/>
  <c r="AE153" i="4"/>
  <c r="AE61" i="4"/>
  <c r="AE125" i="4"/>
  <c r="AE17" i="4"/>
  <c r="AE81" i="4"/>
  <c r="AE145" i="4"/>
  <c r="AE173" i="4"/>
  <c r="AE189" i="4"/>
  <c r="AE205" i="4"/>
  <c r="AE221" i="4"/>
  <c r="AE237" i="4"/>
  <c r="AE253" i="4"/>
  <c r="AE277" i="4"/>
  <c r="AE309" i="4"/>
  <c r="AE348" i="4"/>
  <c r="AE388" i="4"/>
  <c r="AE437" i="4"/>
  <c r="AE476" i="4"/>
  <c r="AE516" i="4"/>
  <c r="AE556" i="4"/>
  <c r="AE648" i="4"/>
  <c r="AE740" i="4"/>
  <c r="AE10" i="4"/>
  <c r="AE20" i="4"/>
  <c r="AE31" i="4"/>
  <c r="AE44" i="4"/>
  <c r="AE55" i="4"/>
  <c r="AE66" i="4"/>
  <c r="AE76" i="4"/>
  <c r="AE87" i="4"/>
  <c r="AE98" i="4"/>
  <c r="AE108" i="4"/>
  <c r="AE119" i="4"/>
  <c r="AE130" i="4"/>
  <c r="AE140" i="4"/>
  <c r="AE151" i="4"/>
  <c r="AE162" i="4"/>
  <c r="AE172" i="4"/>
  <c r="AE184" i="4"/>
  <c r="AE200" i="4"/>
  <c r="AE216" i="4"/>
  <c r="AE232" i="4"/>
  <c r="AE248" i="4"/>
  <c r="AE264" i="4"/>
  <c r="AE289" i="4"/>
  <c r="AE321" i="4"/>
  <c r="AE360" i="4"/>
  <c r="AE409" i="4"/>
  <c r="AE449" i="4"/>
  <c r="AE488" i="4"/>
  <c r="AE537" i="4"/>
  <c r="AE600" i="4"/>
  <c r="AE692" i="4"/>
  <c r="AE764" i="4"/>
  <c r="AE186" i="4"/>
  <c r="AE202" i="4"/>
  <c r="AE218" i="4"/>
  <c r="AE234" i="4"/>
  <c r="AE250" i="4"/>
  <c r="AE266" i="4"/>
  <c r="AE293" i="4"/>
  <c r="AE325" i="4"/>
  <c r="AE364" i="4"/>
  <c r="AE404" i="4"/>
  <c r="AE453" i="4"/>
  <c r="AE492" i="4"/>
  <c r="AE532" i="4"/>
  <c r="AE616" i="4"/>
  <c r="AE708" i="4"/>
  <c r="AE780" i="4"/>
  <c r="AE16" i="4"/>
  <c r="AE27" i="4"/>
  <c r="AE38" i="4"/>
  <c r="AE48" i="4"/>
  <c r="AE62" i="4"/>
  <c r="AE72" i="4"/>
  <c r="AE83" i="4"/>
  <c r="AE94" i="4"/>
  <c r="AE104" i="4"/>
  <c r="AE115" i="4"/>
  <c r="AE126" i="4"/>
  <c r="AE136" i="4"/>
  <c r="AE147" i="4"/>
  <c r="AE158" i="4"/>
  <c r="AE168" i="4"/>
  <c r="AE183" i="4"/>
  <c r="AE199" i="4"/>
  <c r="AE215" i="4"/>
  <c r="AE231" i="4"/>
  <c r="AE247" i="4"/>
  <c r="AE263" i="4"/>
  <c r="AE285" i="4"/>
  <c r="AE312" i="4"/>
  <c r="AE361" i="4"/>
  <c r="AE401" i="4"/>
  <c r="AE440" i="4"/>
  <c r="AE489" i="4"/>
  <c r="AE529" i="4"/>
  <c r="AE604" i="4"/>
  <c r="AE696" i="4"/>
  <c r="AE788" i="4"/>
  <c r="AE317" i="4"/>
  <c r="AE333" i="4"/>
  <c r="AE349" i="4"/>
  <c r="AE365" i="4"/>
  <c r="AE381" i="4"/>
  <c r="AE397" i="4"/>
  <c r="AE413" i="4"/>
  <c r="AE429" i="4"/>
  <c r="AE445" i="4"/>
  <c r="AE461" i="4"/>
  <c r="AE477" i="4"/>
  <c r="AE493" i="4"/>
  <c r="AE509" i="4"/>
  <c r="AE525" i="4"/>
  <c r="AE541" i="4"/>
  <c r="AE560" i="4"/>
  <c r="AE579" i="4"/>
  <c r="AE605" i="4"/>
  <c r="AE624" i="4"/>
  <c r="AE643" i="4"/>
  <c r="AE669" i="4"/>
  <c r="AE688" i="4"/>
  <c r="AE707" i="4"/>
  <c r="AE733" i="4"/>
  <c r="AE752" i="4"/>
  <c r="AE771" i="4"/>
  <c r="AE793" i="4"/>
  <c r="AE825" i="4"/>
  <c r="AE841" i="4"/>
  <c r="AE857" i="4"/>
  <c r="AE873" i="4"/>
  <c r="AE889" i="4"/>
  <c r="AE905" i="4"/>
  <c r="AE921" i="4"/>
  <c r="AE937" i="4"/>
  <c r="AE953" i="4"/>
  <c r="AE969" i="4"/>
  <c r="AE985" i="4"/>
  <c r="AE1001" i="4"/>
  <c r="AE1017" i="4"/>
  <c r="AE1033" i="4"/>
  <c r="AE1049" i="4"/>
  <c r="AE278" i="4"/>
  <c r="AE310" i="4"/>
  <c r="AE342" i="4"/>
  <c r="AE374" i="4"/>
  <c r="AE406" i="4"/>
  <c r="AE438" i="4"/>
  <c r="AE470" i="4"/>
  <c r="AE502" i="4"/>
  <c r="AE534" i="4"/>
  <c r="AE569" i="4"/>
  <c r="AE601" i="4"/>
  <c r="AE633" i="4"/>
  <c r="AE665" i="4"/>
  <c r="AE697" i="4"/>
  <c r="AE729" i="4"/>
  <c r="AE761" i="4"/>
  <c r="AE792" i="4"/>
  <c r="AE808" i="4"/>
  <c r="AE824" i="4"/>
  <c r="AE843" i="4"/>
  <c r="AE864" i="4"/>
  <c r="AE882" i="4"/>
  <c r="AE907" i="4"/>
  <c r="AE928" i="4"/>
  <c r="AE946" i="4"/>
  <c r="AE971" i="4"/>
  <c r="AE992" i="4"/>
  <c r="AE1010" i="4"/>
  <c r="AE1035" i="4"/>
  <c r="AE1058" i="4"/>
  <c r="AE274" i="4"/>
  <c r="AE306" i="4"/>
  <c r="AE338" i="4"/>
  <c r="AE370" i="4"/>
  <c r="AE402" i="4"/>
  <c r="AE434" i="4"/>
  <c r="AE466" i="4"/>
  <c r="AE498" i="4"/>
  <c r="AE530" i="4"/>
  <c r="AE555" i="4"/>
  <c r="AE587" i="4"/>
  <c r="AE619" i="4"/>
  <c r="AE651" i="4"/>
  <c r="AE683" i="4"/>
  <c r="AE715" i="4"/>
  <c r="AE747" i="4"/>
  <c r="AE779" i="4"/>
  <c r="AE813" i="4"/>
  <c r="AE863" i="4"/>
  <c r="AE927" i="4"/>
  <c r="AE991" i="4"/>
  <c r="AE1055" i="4"/>
  <c r="AE286" i="4"/>
  <c r="AE318" i="4"/>
  <c r="AE350" i="4"/>
  <c r="AE382" i="4"/>
  <c r="AE414" i="4"/>
  <c r="AE446" i="4"/>
  <c r="AE478" i="4"/>
  <c r="AE510" i="4"/>
  <c r="AE542" i="4"/>
  <c r="AE577" i="4"/>
  <c r="AE609" i="4"/>
  <c r="AE641" i="4"/>
  <c r="AE673" i="4"/>
  <c r="AE705" i="4"/>
  <c r="AE737" i="4"/>
  <c r="AE769" i="4"/>
  <c r="AE796" i="4"/>
  <c r="AE812" i="4"/>
  <c r="AE1056" i="4"/>
  <c r="AE1072" i="4"/>
  <c r="AE1086" i="4"/>
  <c r="AE1102" i="4"/>
  <c r="AE1118" i="4"/>
  <c r="AE1134" i="4"/>
  <c r="AE1150" i="4"/>
  <c r="AE1166" i="4"/>
  <c r="AE1182" i="4"/>
  <c r="AE1198" i="4"/>
  <c r="AE1214" i="4"/>
  <c r="AE1230" i="4"/>
  <c r="AE1246" i="4"/>
  <c r="AE1262" i="4"/>
  <c r="AE1278" i="4"/>
  <c r="AE1294" i="4"/>
  <c r="AE1310" i="4"/>
  <c r="AE1326" i="4"/>
  <c r="AE1342" i="4"/>
  <c r="AE1358" i="4"/>
  <c r="AE1374" i="4"/>
  <c r="AE1390" i="4"/>
  <c r="AE1406" i="4"/>
  <c r="AE1422" i="4"/>
  <c r="AE1438" i="4"/>
  <c r="AE1454" i="4"/>
  <c r="AE1483" i="4"/>
  <c r="AE1515" i="4"/>
  <c r="AE1547" i="4"/>
  <c r="AE1579" i="4"/>
  <c r="AE1611" i="4"/>
  <c r="AE1643" i="4"/>
  <c r="AE1675" i="4"/>
  <c r="AE1707" i="4"/>
  <c r="AE1739" i="4"/>
  <c r="AE1771" i="4"/>
  <c r="AE828" i="4"/>
  <c r="AE860" i="4"/>
  <c r="AE892" i="4"/>
  <c r="AE924" i="4"/>
  <c r="AE956" i="4"/>
  <c r="AE988" i="4"/>
  <c r="AE1020" i="4"/>
  <c r="AE1052" i="4"/>
  <c r="AE1080" i="4"/>
  <c r="AE1096" i="4"/>
  <c r="AE1112" i="4"/>
  <c r="AE1128" i="4"/>
  <c r="AE1144" i="4"/>
  <c r="AE1160" i="4"/>
  <c r="AE1176" i="4"/>
  <c r="AE1192" i="4"/>
  <c r="AE1221" i="4"/>
  <c r="AE1253" i="4"/>
  <c r="AE1285" i="4"/>
  <c r="AE1317" i="4"/>
  <c r="AE1349" i="4"/>
  <c r="AE1381" i="4"/>
  <c r="AE1413" i="4"/>
  <c r="AE1445" i="4"/>
  <c r="AE1477" i="4"/>
  <c r="AE1509" i="4"/>
  <c r="AE1541" i="4"/>
  <c r="AE1573" i="4"/>
  <c r="AE1605" i="4"/>
  <c r="AE1637" i="4"/>
  <c r="AE1669" i="4"/>
  <c r="AE1701" i="4"/>
  <c r="AE1733" i="4"/>
  <c r="AE1765" i="4"/>
  <c r="AE1797" i="4"/>
  <c r="AE856" i="4"/>
  <c r="AE888" i="4"/>
  <c r="AE920" i="4"/>
  <c r="AE952" i="4"/>
  <c r="AE984" i="4"/>
  <c r="AE1016" i="4"/>
  <c r="AE1048" i="4"/>
  <c r="AE1079" i="4"/>
  <c r="AE1095" i="4"/>
  <c r="AE1111" i="4"/>
  <c r="AE1127" i="4"/>
  <c r="AE1143" i="4"/>
  <c r="AE1159" i="4"/>
  <c r="AE1175" i="4"/>
  <c r="AE1191" i="4"/>
  <c r="AE1207" i="4"/>
  <c r="AE1223" i="4"/>
  <c r="AE1239" i="4"/>
  <c r="AE1255" i="4"/>
  <c r="AE1271" i="4"/>
  <c r="AE1287" i="4"/>
  <c r="AE1303" i="4"/>
  <c r="AE1319" i="4"/>
  <c r="AE1335" i="4"/>
  <c r="AE1351" i="4"/>
  <c r="AE1367" i="4"/>
  <c r="AE1383" i="4"/>
  <c r="AE1399" i="4"/>
  <c r="AE1415" i="4"/>
  <c r="AE1431" i="4"/>
  <c r="AE1447" i="4"/>
  <c r="AE1463" i="4"/>
  <c r="AE1495" i="4"/>
  <c r="AE1527" i="4"/>
  <c r="AE1559" i="4"/>
  <c r="AE1591" i="4"/>
  <c r="AE1623" i="4"/>
  <c r="AE1655" i="4"/>
  <c r="AE1687" i="4"/>
  <c r="AE1719" i="4"/>
  <c r="AE1751" i="4"/>
  <c r="AE1783" i="4"/>
  <c r="AE558" i="4"/>
  <c r="AE574" i="4"/>
  <c r="AE590" i="4"/>
  <c r="AE606" i="4"/>
  <c r="AE622" i="4"/>
  <c r="AE638" i="4"/>
  <c r="AE654" i="4"/>
  <c r="AE670" i="4"/>
  <c r="AE686" i="4"/>
  <c r="AE702" i="4"/>
  <c r="AE718" i="4"/>
  <c r="AE69" i="4"/>
  <c r="AE133" i="4"/>
  <c r="AE41" i="4"/>
  <c r="AE105" i="4"/>
  <c r="AE13" i="4"/>
  <c r="AE77" i="4"/>
  <c r="AE141" i="4"/>
  <c r="AE33" i="4"/>
  <c r="AE97" i="4"/>
  <c r="AE161" i="4"/>
  <c r="AE178" i="4"/>
  <c r="AE194" i="4"/>
  <c r="AE210" i="4"/>
  <c r="AE226" i="4"/>
  <c r="AE242" i="4"/>
  <c r="AE258" i="4"/>
  <c r="AE282" i="4"/>
  <c r="AE316" i="4"/>
  <c r="AE356" i="4"/>
  <c r="AE405" i="4"/>
  <c r="AE444" i="4"/>
  <c r="AE484" i="4"/>
  <c r="AE533" i="4"/>
  <c r="AE584" i="4"/>
  <c r="AE676" i="4"/>
  <c r="AE748" i="4"/>
  <c r="AE12" i="4"/>
  <c r="AE23" i="4"/>
  <c r="AE34" i="4"/>
  <c r="AE47" i="4"/>
  <c r="AE58" i="4"/>
  <c r="AE68" i="4"/>
  <c r="AE79" i="4"/>
  <c r="AE90" i="4"/>
  <c r="AE100" i="4"/>
  <c r="AE111" i="4"/>
  <c r="AE122" i="4"/>
  <c r="AE132" i="4"/>
  <c r="AE143" i="4"/>
  <c r="AE154" i="4"/>
  <c r="AE164" i="4"/>
  <c r="AE175" i="4"/>
  <c r="AE191" i="4"/>
  <c r="AE207" i="4"/>
  <c r="AE223" i="4"/>
  <c r="AE239" i="4"/>
  <c r="AE255" i="4"/>
  <c r="AE269" i="4"/>
  <c r="AE296" i="4"/>
  <c r="AE328" i="4"/>
  <c r="AE377" i="4"/>
  <c r="AE417" i="4"/>
  <c r="AE456" i="4"/>
  <c r="AE505" i="4"/>
  <c r="AE545" i="4"/>
  <c r="AE628" i="4"/>
  <c r="AE700" i="4"/>
  <c r="AE42" i="4"/>
  <c r="AE188" i="4"/>
  <c r="AE204" i="4"/>
  <c r="AE220" i="4"/>
  <c r="AE236" i="4"/>
  <c r="AE252" i="4"/>
  <c r="AE268" i="4"/>
  <c r="AE298" i="4"/>
  <c r="AE332" i="4"/>
  <c r="AE372" i="4"/>
  <c r="AE421" i="4"/>
  <c r="AE460" i="4"/>
  <c r="AE500" i="4"/>
  <c r="AE552" i="4"/>
  <c r="AE644" i="4"/>
  <c r="AE716" i="4"/>
  <c r="AE8" i="4"/>
  <c r="AE19" i="4"/>
  <c r="AE30" i="4"/>
  <c r="AE40" i="4"/>
  <c r="AE54" i="4"/>
  <c r="AE64" i="4"/>
  <c r="AE75" i="4"/>
  <c r="AE86" i="4"/>
  <c r="AE96" i="4"/>
  <c r="AE107" i="4"/>
  <c r="AE118" i="4"/>
  <c r="AE128" i="4"/>
  <c r="AE139" i="4"/>
  <c r="AE150" i="4"/>
  <c r="AE160" i="4"/>
  <c r="AE171" i="4"/>
  <c r="AE185" i="4"/>
  <c r="AE201" i="4"/>
  <c r="AE217" i="4"/>
  <c r="AE233" i="4"/>
  <c r="AE249" i="4"/>
  <c r="AE265" i="4"/>
  <c r="AE288" i="4"/>
  <c r="AE329" i="4"/>
  <c r="AE369" i="4"/>
  <c r="AE408" i="4"/>
  <c r="AE457" i="4"/>
  <c r="AE497" i="4"/>
  <c r="AE536" i="4"/>
  <c r="AE632" i="4"/>
  <c r="AE724" i="4"/>
  <c r="AE304" i="4"/>
  <c r="AE320" i="4"/>
  <c r="AE336" i="4"/>
  <c r="AE352" i="4"/>
  <c r="AE368" i="4"/>
  <c r="AE384" i="4"/>
  <c r="AE400" i="4"/>
  <c r="AE416" i="4"/>
  <c r="AE432" i="4"/>
  <c r="AE448" i="4"/>
  <c r="AE464" i="4"/>
  <c r="AE480" i="4"/>
  <c r="AE496" i="4"/>
  <c r="AE512" i="4"/>
  <c r="AE528" i="4"/>
  <c r="AE544" i="4"/>
  <c r="AE563" i="4"/>
  <c r="AE589" i="4"/>
  <c r="AE608" i="4"/>
  <c r="AE627" i="4"/>
  <c r="AE653" i="4"/>
  <c r="AE672" i="4"/>
  <c r="AE691" i="4"/>
  <c r="AE717" i="4"/>
  <c r="AE736" i="4"/>
  <c r="AE755" i="4"/>
  <c r="AE781" i="4"/>
  <c r="AE801" i="4"/>
  <c r="AE830" i="4"/>
  <c r="AE846" i="4"/>
  <c r="AE862" i="4"/>
  <c r="AE878" i="4"/>
  <c r="AE894" i="4"/>
  <c r="AE910" i="4"/>
  <c r="AE926" i="4"/>
  <c r="AE942" i="4"/>
  <c r="AE958" i="4"/>
  <c r="AE974" i="4"/>
  <c r="AE990" i="4"/>
  <c r="AE1006" i="4"/>
  <c r="AE1022" i="4"/>
  <c r="AE1038" i="4"/>
  <c r="AE1054" i="4"/>
  <c r="AE287" i="4"/>
  <c r="AE319" i="4"/>
  <c r="AE351" i="4"/>
  <c r="AE383" i="4"/>
  <c r="AE415" i="4"/>
  <c r="AE447" i="4"/>
  <c r="AE479" i="4"/>
  <c r="AE511" i="4"/>
  <c r="AE543" i="4"/>
  <c r="AE575" i="4"/>
  <c r="AE607" i="4"/>
  <c r="AE639" i="4"/>
  <c r="AE671" i="4"/>
  <c r="AE703" i="4"/>
  <c r="AE735" i="4"/>
  <c r="AE767" i="4"/>
  <c r="AE795" i="4"/>
  <c r="AE811" i="4"/>
  <c r="AE827" i="4"/>
  <c r="AE848" i="4"/>
  <c r="AE866" i="4"/>
  <c r="AE891" i="4"/>
  <c r="AE912" i="4"/>
  <c r="AE930" i="4"/>
  <c r="AE955" i="4"/>
  <c r="AE976" i="4"/>
  <c r="AE994" i="4"/>
  <c r="AE1019" i="4"/>
  <c r="AE1040" i="4"/>
  <c r="AE1067" i="4"/>
  <c r="AE283" i="4"/>
  <c r="AE315" i="4"/>
  <c r="AE347" i="4"/>
  <c r="AE379" i="4"/>
  <c r="AE411" i="4"/>
  <c r="AE443" i="4"/>
  <c r="AE475" i="4"/>
  <c r="AE507" i="4"/>
  <c r="AE539" i="4"/>
  <c r="AE565" i="4"/>
  <c r="AE597" i="4"/>
  <c r="AE629" i="4"/>
  <c r="AE661" i="4"/>
  <c r="AE693" i="4"/>
  <c r="AE725" i="4"/>
  <c r="AE757" i="4"/>
  <c r="AE789" i="4"/>
  <c r="AE821" i="4"/>
  <c r="AE879" i="4"/>
  <c r="AE943" i="4"/>
  <c r="AE1007" i="4"/>
  <c r="AE1071" i="4"/>
  <c r="AE295" i="4"/>
  <c r="AE327" i="4"/>
  <c r="AE359" i="4"/>
  <c r="AE391" i="4"/>
  <c r="AE423" i="4"/>
  <c r="AE455" i="4"/>
  <c r="AE487" i="4"/>
  <c r="AE519" i="4"/>
  <c r="AE551" i="4"/>
  <c r="AE583" i="4"/>
  <c r="AE615" i="4"/>
  <c r="AE647" i="4"/>
  <c r="AE679" i="4"/>
  <c r="AE711" i="4"/>
  <c r="AE743" i="4"/>
  <c r="AE775" i="4"/>
  <c r="AE799" i="4"/>
  <c r="AE815" i="4"/>
  <c r="AE1059" i="4"/>
  <c r="AE1075" i="4"/>
  <c r="AE1091" i="4"/>
  <c r="AE1107" i="4"/>
  <c r="AE1123" i="4"/>
  <c r="AE1139" i="4"/>
  <c r="AE1155" i="4"/>
  <c r="AE1171" i="4"/>
  <c r="AE1187" i="4"/>
  <c r="AE1203" i="4"/>
  <c r="AE1219" i="4"/>
  <c r="AE1235" i="4"/>
  <c r="AE1251" i="4"/>
  <c r="AE1267" i="4"/>
  <c r="AE1283" i="4"/>
  <c r="AE1299" i="4"/>
  <c r="AE1315" i="4"/>
  <c r="AE1331" i="4"/>
  <c r="AE1347" i="4"/>
  <c r="AE1363" i="4"/>
  <c r="AE1379" i="4"/>
  <c r="AE1395" i="4"/>
  <c r="AE1411" i="4"/>
  <c r="AE1427" i="4"/>
  <c r="AE1443" i="4"/>
  <c r="AE1459" i="4"/>
  <c r="AE1491" i="4"/>
  <c r="AE1523" i="4"/>
  <c r="AE1555" i="4"/>
  <c r="AE1587" i="4"/>
  <c r="AE1619" i="4"/>
  <c r="AE1651" i="4"/>
  <c r="AE1683" i="4"/>
  <c r="AE1715" i="4"/>
  <c r="AE1747" i="4"/>
  <c r="AE1779" i="4"/>
  <c r="AE837" i="4"/>
  <c r="AE869" i="4"/>
  <c r="AE901" i="4"/>
  <c r="AE933" i="4"/>
  <c r="AE965" i="4"/>
  <c r="AE997" i="4"/>
  <c r="AE1029" i="4"/>
  <c r="AE1061" i="4"/>
  <c r="AE1085" i="4"/>
  <c r="AE1101" i="4"/>
  <c r="AE1117" i="4"/>
  <c r="AE1133" i="4"/>
  <c r="AE1149" i="4"/>
  <c r="AE1165" i="4"/>
  <c r="AE1181" i="4"/>
  <c r="AE1197" i="4"/>
  <c r="AE1229" i="4"/>
  <c r="AE1261" i="4"/>
  <c r="AE1293" i="4"/>
  <c r="AE1325" i="4"/>
  <c r="AE1357" i="4"/>
  <c r="AE1389" i="4"/>
  <c r="AE1421" i="4"/>
  <c r="AE1453" i="4"/>
  <c r="AE1485" i="4"/>
  <c r="AE1517" i="4"/>
  <c r="AE1549" i="4"/>
  <c r="AE1581" i="4"/>
  <c r="AE1613" i="4"/>
  <c r="AE1645" i="4"/>
  <c r="AE1677" i="4"/>
  <c r="AE1709" i="4"/>
  <c r="AE1741" i="4"/>
  <c r="AE1773" i="4"/>
  <c r="AE833" i="4"/>
  <c r="AE865" i="4"/>
  <c r="AE897" i="4"/>
  <c r="AE929" i="4"/>
  <c r="AE961" i="4"/>
  <c r="AE993" i="4"/>
  <c r="AE1025" i="4"/>
  <c r="AE1057" i="4"/>
  <c r="AE1082" i="4"/>
  <c r="AE1098" i="4"/>
  <c r="AE1114" i="4"/>
  <c r="AE1130" i="4"/>
  <c r="AE1146" i="4"/>
  <c r="AE1162" i="4"/>
  <c r="AE1178" i="4"/>
  <c r="AE1194" i="4"/>
  <c r="AE1210" i="4"/>
  <c r="AE1226" i="4"/>
  <c r="AE1242" i="4"/>
  <c r="AE1258" i="4"/>
  <c r="AE1274" i="4"/>
  <c r="AE1290" i="4"/>
  <c r="AE1306" i="4"/>
  <c r="AE1322" i="4"/>
  <c r="AE1338" i="4"/>
  <c r="AE1354" i="4"/>
  <c r="AE1370" i="4"/>
  <c r="AE1386" i="4"/>
  <c r="AE1402" i="4"/>
  <c r="AE1418" i="4"/>
  <c r="AE1434" i="4"/>
  <c r="AE1450" i="4"/>
  <c r="AE1471" i="4"/>
  <c r="AE1503" i="4"/>
  <c r="AE1535" i="4"/>
  <c r="AE1567" i="4"/>
  <c r="AE1599" i="4"/>
  <c r="AE1631" i="4"/>
  <c r="AE1663" i="4"/>
  <c r="AE1695" i="4"/>
  <c r="AE1727" i="4"/>
  <c r="AE1759" i="4"/>
  <c r="AE1791" i="4"/>
  <c r="AE562" i="4"/>
  <c r="AE578" i="4"/>
  <c r="AE594" i="4"/>
  <c r="AE610" i="4"/>
  <c r="AE626" i="4"/>
  <c r="AE642" i="4"/>
  <c r="AE658" i="4"/>
  <c r="AE674" i="4"/>
  <c r="AE706" i="4"/>
  <c r="AE730" i="4"/>
  <c r="AE746" i="4"/>
  <c r="AE762" i="4"/>
  <c r="AE778" i="4"/>
  <c r="AE794" i="4"/>
  <c r="AE810" i="4"/>
  <c r="AE826" i="4"/>
  <c r="AE842" i="4"/>
  <c r="AE858" i="4"/>
  <c r="AE874" i="4"/>
  <c r="AE890" i="4"/>
  <c r="AE906" i="4"/>
  <c r="AE922" i="4"/>
  <c r="AE938" i="4"/>
  <c r="AE954" i="4"/>
  <c r="AE970" i="4"/>
  <c r="AE986" i="4"/>
  <c r="AE1002" i="4"/>
  <c r="AE1018" i="4"/>
  <c r="AE1034" i="4"/>
  <c r="AE1050" i="4"/>
  <c r="AE1066" i="4"/>
  <c r="AE1084" i="4"/>
  <c r="AE1100" i="4"/>
  <c r="AE1116" i="4"/>
  <c r="AE1132" i="4"/>
  <c r="AE1148" i="4"/>
  <c r="AE1164" i="4"/>
  <c r="AE1180" i="4"/>
  <c r="AE1201" i="4"/>
  <c r="AE1233" i="4"/>
  <c r="AE1265" i="4"/>
  <c r="AE1297" i="4"/>
  <c r="AE1329" i="4"/>
  <c r="AE1361" i="4"/>
  <c r="AE1393" i="4"/>
  <c r="AE1425" i="4"/>
  <c r="AE1457" i="4"/>
  <c r="AE1489" i="4"/>
  <c r="AE1521" i="4"/>
  <c r="AE1553" i="4"/>
  <c r="AE1585" i="4"/>
  <c r="AE1617" i="4"/>
  <c r="AE1649" i="4"/>
  <c r="AE1681" i="4"/>
  <c r="AE1713" i="4"/>
  <c r="AE1745" i="4"/>
  <c r="AE1777" i="4"/>
  <c r="AE1466" i="4"/>
  <c r="AE1482" i="4"/>
  <c r="AE1498" i="4"/>
  <c r="AE1514" i="4"/>
  <c r="AE1530" i="4"/>
  <c r="AE1546" i="4"/>
  <c r="AE1562" i="4"/>
  <c r="AE1578" i="4"/>
  <c r="AE1594" i="4"/>
  <c r="AE1610" i="4"/>
  <c r="AE1626" i="4"/>
  <c r="AE1642" i="4"/>
  <c r="AE1658" i="4"/>
  <c r="AE1674" i="4"/>
  <c r="AE1690" i="4"/>
  <c r="AE1706" i="4"/>
  <c r="AE1722" i="4"/>
  <c r="AE1738" i="4"/>
  <c r="AE1754" i="4"/>
  <c r="AE1770" i="4"/>
  <c r="AE1786" i="4"/>
  <c r="AE1196" i="4"/>
  <c r="AE1212" i="4"/>
  <c r="AE1228" i="4"/>
  <c r="AE1244" i="4"/>
  <c r="AE1260" i="4"/>
  <c r="AE1276" i="4"/>
  <c r="AE1292" i="4"/>
  <c r="AE1308" i="4"/>
  <c r="AE1324" i="4"/>
  <c r="AE1340" i="4"/>
  <c r="AE1356" i="4"/>
  <c r="AE1372" i="4"/>
  <c r="AE1388" i="4"/>
  <c r="AE1404" i="4"/>
  <c r="AE1420" i="4"/>
  <c r="AE1436" i="4"/>
  <c r="AE1452" i="4"/>
  <c r="AE1468" i="4"/>
  <c r="AE1484" i="4"/>
  <c r="AE1500" i="4"/>
  <c r="AE1516" i="4"/>
  <c r="AE1532" i="4"/>
  <c r="AE1548" i="4"/>
  <c r="AE1564" i="4"/>
  <c r="AE1580" i="4"/>
  <c r="AE1596" i="4"/>
  <c r="AE1612" i="4"/>
  <c r="AE1628" i="4"/>
  <c r="AE1644" i="4"/>
  <c r="AE1660" i="4"/>
  <c r="AE1676" i="4"/>
  <c r="AE1692" i="4"/>
  <c r="AE1708" i="4"/>
  <c r="AE1724" i="4"/>
  <c r="AE1740" i="4"/>
  <c r="AE1756" i="4"/>
  <c r="AE1772" i="4"/>
  <c r="AE1788" i="4"/>
  <c r="AE2907" i="4"/>
  <c r="AE2923" i="4"/>
  <c r="AE2939" i="4"/>
  <c r="AE2955" i="4"/>
  <c r="AE2971" i="4"/>
  <c r="AE1800" i="4"/>
  <c r="AE1804" i="4"/>
  <c r="AE1808" i="4"/>
  <c r="AE1812" i="4"/>
  <c r="AE1816" i="4"/>
  <c r="AE1820" i="4"/>
  <c r="AE1824" i="4"/>
  <c r="AE1828" i="4"/>
  <c r="AE1832" i="4"/>
  <c r="AE1836" i="4"/>
  <c r="AE1840" i="4"/>
  <c r="AE1844" i="4"/>
  <c r="AE1848" i="4"/>
  <c r="AE1852" i="4"/>
  <c r="AE1856" i="4"/>
  <c r="AE1860" i="4"/>
  <c r="AE1864" i="4"/>
  <c r="AE1868" i="4"/>
  <c r="AE1872" i="4"/>
  <c r="AE1876" i="4"/>
  <c r="AE1880" i="4"/>
  <c r="AE1884" i="4"/>
  <c r="AE1888" i="4"/>
  <c r="AE1892" i="4"/>
  <c r="AE1896" i="4"/>
  <c r="AE1900" i="4"/>
  <c r="AE1904" i="4"/>
  <c r="AE1908" i="4"/>
  <c r="AE1912" i="4"/>
  <c r="AE1916" i="4"/>
  <c r="AE1920" i="4"/>
  <c r="AE1924" i="4"/>
  <c r="AE1928" i="4"/>
  <c r="AE1932" i="4"/>
  <c r="AE1936" i="4"/>
  <c r="AE1940" i="4"/>
  <c r="AE1944" i="4"/>
  <c r="AE1948" i="4"/>
  <c r="AE1952" i="4"/>
  <c r="AE1956" i="4"/>
  <c r="AE1960" i="4"/>
  <c r="AE1964" i="4"/>
  <c r="AE1968" i="4"/>
  <c r="AE1972" i="4"/>
  <c r="AE1976" i="4"/>
  <c r="AE1980" i="4"/>
  <c r="AE1984" i="4"/>
  <c r="AE1988" i="4"/>
  <c r="AE1992" i="4"/>
  <c r="AE1996" i="4"/>
  <c r="AE2000" i="4"/>
  <c r="AE2004" i="4"/>
  <c r="AE2008" i="4"/>
  <c r="AE2012" i="4"/>
  <c r="AE2016" i="4"/>
  <c r="AE2020" i="4"/>
  <c r="AE2024" i="4"/>
  <c r="AE2028" i="4"/>
  <c r="AE2032" i="4"/>
  <c r="AE2036" i="4"/>
  <c r="AE2040" i="4"/>
  <c r="AE2044" i="4"/>
  <c r="AE2048" i="4"/>
  <c r="AE2052" i="4"/>
  <c r="AE2056" i="4"/>
  <c r="AE2060" i="4"/>
  <c r="AE2064" i="4"/>
  <c r="AE2068" i="4"/>
  <c r="AE2072" i="4"/>
  <c r="AE2076" i="4"/>
  <c r="AE2080" i="4"/>
  <c r="AE2084" i="4"/>
  <c r="AE2088" i="4"/>
  <c r="AE2092" i="4"/>
  <c r="AE2096" i="4"/>
  <c r="AE2100" i="4"/>
  <c r="AE2104" i="4"/>
  <c r="AE2108" i="4"/>
  <c r="AE2112" i="4"/>
  <c r="AE2116" i="4"/>
  <c r="AE2120" i="4"/>
  <c r="AE2124" i="4"/>
  <c r="AE2128" i="4"/>
  <c r="AE2132" i="4"/>
  <c r="AE2136" i="4"/>
  <c r="AE2140" i="4"/>
  <c r="AE2144" i="4"/>
  <c r="AE2148" i="4"/>
  <c r="AE2152" i="4"/>
  <c r="AE2156" i="4"/>
  <c r="AE2160" i="4"/>
  <c r="AE2164" i="4"/>
  <c r="AE2168" i="4"/>
  <c r="AE2172" i="4"/>
  <c r="AE2176" i="4"/>
  <c r="AE2180" i="4"/>
  <c r="AE2184" i="4"/>
  <c r="AE2188" i="4"/>
  <c r="AE2192" i="4"/>
  <c r="AE2196" i="4"/>
  <c r="AE2200" i="4"/>
  <c r="AE2204" i="4"/>
  <c r="AE2208" i="4"/>
  <c r="AE2212" i="4"/>
  <c r="AE2216" i="4"/>
  <c r="AE2220" i="4"/>
  <c r="AE2224" i="4"/>
  <c r="AE2228" i="4"/>
  <c r="AE2232" i="4"/>
  <c r="AE2236" i="4"/>
  <c r="AE2240" i="4"/>
  <c r="AE2244" i="4"/>
  <c r="AE2248" i="4"/>
  <c r="AE2252" i="4"/>
  <c r="AE2256" i="4"/>
  <c r="AE2260" i="4"/>
  <c r="AE2264" i="4"/>
  <c r="AE2268" i="4"/>
  <c r="AE2272" i="4"/>
  <c r="AE2276" i="4"/>
  <c r="AE2280" i="4"/>
  <c r="AE2284" i="4"/>
  <c r="AE2288" i="4"/>
  <c r="AE2292" i="4"/>
  <c r="AE2296" i="4"/>
  <c r="AE2300" i="4"/>
  <c r="AE2304" i="4"/>
  <c r="AE2308" i="4"/>
  <c r="AE2312" i="4"/>
  <c r="AE2317" i="4"/>
  <c r="AE2981" i="4"/>
  <c r="AE3045" i="4"/>
  <c r="AE3109" i="4"/>
  <c r="AE3173" i="4"/>
  <c r="AE2911" i="4"/>
  <c r="AE2927" i="4"/>
  <c r="AE2943" i="4"/>
  <c r="AE2959" i="4"/>
  <c r="AE2978" i="4"/>
  <c r="AE3010" i="4"/>
  <c r="AE3042" i="4"/>
  <c r="AE3074" i="4"/>
  <c r="AE3106" i="4"/>
  <c r="AE3138" i="4"/>
  <c r="AE3170" i="4"/>
  <c r="AE682" i="4"/>
  <c r="AE714" i="4"/>
  <c r="AE734" i="4"/>
  <c r="AE750" i="4"/>
  <c r="AE766" i="4"/>
  <c r="AE782" i="4"/>
  <c r="AE798" i="4"/>
  <c r="AE814" i="4"/>
  <c r="AE829" i="4"/>
  <c r="AE845" i="4"/>
  <c r="AE861" i="4"/>
  <c r="AE877" i="4"/>
  <c r="AE893" i="4"/>
  <c r="AE909" i="4"/>
  <c r="AE925" i="4"/>
  <c r="AE941" i="4"/>
  <c r="AE957" i="4"/>
  <c r="AE973" i="4"/>
  <c r="AE989" i="4"/>
  <c r="AE1005" i="4"/>
  <c r="AE1021" i="4"/>
  <c r="AE1037" i="4"/>
  <c r="AE1053" i="4"/>
  <c r="AE1069" i="4"/>
  <c r="AE1089" i="4"/>
  <c r="AE1105" i="4"/>
  <c r="AE1121" i="4"/>
  <c r="AE1137" i="4"/>
  <c r="AE1153" i="4"/>
  <c r="AE1169" i="4"/>
  <c r="AE1185" i="4"/>
  <c r="AE1209" i="4"/>
  <c r="AE1241" i="4"/>
  <c r="AE1273" i="4"/>
  <c r="AE1305" i="4"/>
  <c r="AE1337" i="4"/>
  <c r="AE1369" i="4"/>
  <c r="AE1401" i="4"/>
  <c r="AE1433" i="4"/>
  <c r="AE1465" i="4"/>
  <c r="AE1497" i="4"/>
  <c r="AE1529" i="4"/>
  <c r="AE1561" i="4"/>
  <c r="AE1593" i="4"/>
  <c r="AE1625" i="4"/>
  <c r="AE1657" i="4"/>
  <c r="AE1689" i="4"/>
  <c r="AE1721" i="4"/>
  <c r="AE1753" i="4"/>
  <c r="AE1785" i="4"/>
  <c r="AE1470" i="4"/>
  <c r="AE1486" i="4"/>
  <c r="AE1502" i="4"/>
  <c r="AE1518" i="4"/>
  <c r="AE1534" i="4"/>
  <c r="AE1550" i="4"/>
  <c r="AE1566" i="4"/>
  <c r="AE1582" i="4"/>
  <c r="AE1598" i="4"/>
  <c r="AE1614" i="4"/>
  <c r="AE1630" i="4"/>
  <c r="AE1646" i="4"/>
  <c r="AE1662" i="4"/>
  <c r="AE1678" i="4"/>
  <c r="AE1694" i="4"/>
  <c r="AE1710" i="4"/>
  <c r="AE1726" i="4"/>
  <c r="AE1742" i="4"/>
  <c r="AE1758" i="4"/>
  <c r="AE1774" i="4"/>
  <c r="AE1790" i="4"/>
  <c r="AE1200" i="4"/>
  <c r="AE1216" i="4"/>
  <c r="AE1232" i="4"/>
  <c r="AE1248" i="4"/>
  <c r="AE1264" i="4"/>
  <c r="AE1280" i="4"/>
  <c r="AE1296" i="4"/>
  <c r="AE1312" i="4"/>
  <c r="AE1328" i="4"/>
  <c r="AE1344" i="4"/>
  <c r="AE1360" i="4"/>
  <c r="AE1376" i="4"/>
  <c r="AE1392" i="4"/>
  <c r="AE1408" i="4"/>
  <c r="AE1424" i="4"/>
  <c r="AE1440" i="4"/>
  <c r="AE1456" i="4"/>
  <c r="AE1472" i="4"/>
  <c r="AE1488" i="4"/>
  <c r="AE1504" i="4"/>
  <c r="AE1520" i="4"/>
  <c r="AE1536" i="4"/>
  <c r="AE1552" i="4"/>
  <c r="AE1568" i="4"/>
  <c r="AE1584" i="4"/>
  <c r="AE1600" i="4"/>
  <c r="AE1616" i="4"/>
  <c r="AE1632" i="4"/>
  <c r="AE1648" i="4"/>
  <c r="AE1664" i="4"/>
  <c r="AE1680" i="4"/>
  <c r="AE1696" i="4"/>
  <c r="AE1712" i="4"/>
  <c r="AE1728" i="4"/>
  <c r="AE1744" i="4"/>
  <c r="AE1760" i="4"/>
  <c r="AE1776" i="4"/>
  <c r="AE1792" i="4"/>
  <c r="AE2912" i="4"/>
  <c r="AE2928" i="4"/>
  <c r="AE2944" i="4"/>
  <c r="AE2960" i="4"/>
  <c r="AE3202" i="4"/>
  <c r="AE1801" i="4"/>
  <c r="AE1805" i="4"/>
  <c r="AE1809" i="4"/>
  <c r="AE1813" i="4"/>
  <c r="AE1817" i="4"/>
  <c r="AE1821" i="4"/>
  <c r="AE1825" i="4"/>
  <c r="AE1829" i="4"/>
  <c r="AE1833" i="4"/>
  <c r="AE1837" i="4"/>
  <c r="AE1841" i="4"/>
  <c r="AE1845" i="4"/>
  <c r="AE1849" i="4"/>
  <c r="AE1853" i="4"/>
  <c r="AE1857" i="4"/>
  <c r="AE1861" i="4"/>
  <c r="AE1865" i="4"/>
  <c r="AE1869" i="4"/>
  <c r="AE1873" i="4"/>
  <c r="AE1877" i="4"/>
  <c r="AE1881" i="4"/>
  <c r="AE1885" i="4"/>
  <c r="AE1889" i="4"/>
  <c r="AE1893" i="4"/>
  <c r="AE1897" i="4"/>
  <c r="AE1901" i="4"/>
  <c r="AE1905" i="4"/>
  <c r="AE1909" i="4"/>
  <c r="AE1913" i="4"/>
  <c r="AE1917" i="4"/>
  <c r="AE1921" i="4"/>
  <c r="AE1925" i="4"/>
  <c r="AE1929" i="4"/>
  <c r="AE1933" i="4"/>
  <c r="AE1937" i="4"/>
  <c r="AE1941" i="4"/>
  <c r="AE1945" i="4"/>
  <c r="AE1949" i="4"/>
  <c r="AE1953" i="4"/>
  <c r="AE1957" i="4"/>
  <c r="AE1961" i="4"/>
  <c r="AE1965" i="4"/>
  <c r="AE1969" i="4"/>
  <c r="AE1973" i="4"/>
  <c r="AE1977" i="4"/>
  <c r="AE1981" i="4"/>
  <c r="AE1985" i="4"/>
  <c r="AE1989" i="4"/>
  <c r="AE1993" i="4"/>
  <c r="AE1997" i="4"/>
  <c r="AE2001" i="4"/>
  <c r="AE2005" i="4"/>
  <c r="AE2009" i="4"/>
  <c r="AE2013" i="4"/>
  <c r="AE2017" i="4"/>
  <c r="AE2021" i="4"/>
  <c r="AE2025" i="4"/>
  <c r="AE2029" i="4"/>
  <c r="AE2033" i="4"/>
  <c r="AE2037" i="4"/>
  <c r="AE2041" i="4"/>
  <c r="AE2045" i="4"/>
  <c r="AE2049" i="4"/>
  <c r="AE2053" i="4"/>
  <c r="AE2057" i="4"/>
  <c r="AE2061" i="4"/>
  <c r="AE2065" i="4"/>
  <c r="AE2069" i="4"/>
  <c r="AE2073" i="4"/>
  <c r="AE2077" i="4"/>
  <c r="AE2081" i="4"/>
  <c r="AE2085" i="4"/>
  <c r="AE2089" i="4"/>
  <c r="AE2093" i="4"/>
  <c r="AE2097" i="4"/>
  <c r="AE2101" i="4"/>
  <c r="AE2105" i="4"/>
  <c r="AE2109" i="4"/>
  <c r="AE2113" i="4"/>
  <c r="AE2117" i="4"/>
  <c r="AE2121" i="4"/>
  <c r="AE2125" i="4"/>
  <c r="AE2129" i="4"/>
  <c r="AE2133" i="4"/>
  <c r="AE2137" i="4"/>
  <c r="AE2141" i="4"/>
  <c r="AE2145" i="4"/>
  <c r="AE2149" i="4"/>
  <c r="AE2153" i="4"/>
  <c r="AE2157" i="4"/>
  <c r="AE2161" i="4"/>
  <c r="AE2165" i="4"/>
  <c r="AE2169" i="4"/>
  <c r="AE2173" i="4"/>
  <c r="AE2177" i="4"/>
  <c r="AE2181" i="4"/>
  <c r="AE2185" i="4"/>
  <c r="AE2189" i="4"/>
  <c r="AE2193" i="4"/>
  <c r="AE2197" i="4"/>
  <c r="AE2201" i="4"/>
  <c r="AE2205" i="4"/>
  <c r="AE2209" i="4"/>
  <c r="AE2213" i="4"/>
  <c r="AE2217" i="4"/>
  <c r="AE2221" i="4"/>
  <c r="AE2225" i="4"/>
  <c r="AE2229" i="4"/>
  <c r="AE2233" i="4"/>
  <c r="AE2237" i="4"/>
  <c r="AE2241" i="4"/>
  <c r="AE2245" i="4"/>
  <c r="AE2249" i="4"/>
  <c r="AE2253" i="4"/>
  <c r="AE2257" i="4"/>
  <c r="AE2261" i="4"/>
  <c r="AE2265" i="4"/>
  <c r="AE2269" i="4"/>
  <c r="AE2273" i="4"/>
  <c r="AE2277" i="4"/>
  <c r="AE2281" i="4"/>
  <c r="AE2285" i="4"/>
  <c r="AE2289" i="4"/>
  <c r="AE2293" i="4"/>
  <c r="AE2297" i="4"/>
  <c r="AE2301" i="4"/>
  <c r="AE2305" i="4"/>
  <c r="AE2309" i="4"/>
  <c r="AE2313" i="4"/>
  <c r="AE2318" i="4"/>
  <c r="AE2997" i="4"/>
  <c r="AE3061" i="4"/>
  <c r="AE3125" i="4"/>
  <c r="AE3194" i="4"/>
  <c r="AE2916" i="4"/>
  <c r="AE2932" i="4"/>
  <c r="AE2948" i="4"/>
  <c r="AE2964" i="4"/>
  <c r="AE2985" i="4"/>
  <c r="AE3017" i="4"/>
  <c r="AE3049" i="4"/>
  <c r="AE3081" i="4"/>
  <c r="AE3113" i="4"/>
  <c r="AE3145" i="4"/>
  <c r="AE3177" i="4"/>
  <c r="AE690" i="4"/>
  <c r="AE722" i="4"/>
  <c r="AE738" i="4"/>
  <c r="AE754" i="4"/>
  <c r="AE770" i="4"/>
  <c r="AE786" i="4"/>
  <c r="AE802" i="4"/>
  <c r="AE818" i="4"/>
  <c r="AE836" i="4"/>
  <c r="AE852" i="4"/>
  <c r="AE868" i="4"/>
  <c r="AE884" i="4"/>
  <c r="AE900" i="4"/>
  <c r="AE916" i="4"/>
  <c r="AE932" i="4"/>
  <c r="AE948" i="4"/>
  <c r="AE964" i="4"/>
  <c r="AE980" i="4"/>
  <c r="AE996" i="4"/>
  <c r="AE1012" i="4"/>
  <c r="AE1028" i="4"/>
  <c r="AE1044" i="4"/>
  <c r="AE1060" i="4"/>
  <c r="AE1076" i="4"/>
  <c r="AE1092" i="4"/>
  <c r="AE1108" i="4"/>
  <c r="AE1124" i="4"/>
  <c r="AE1140" i="4"/>
  <c r="AE1156" i="4"/>
  <c r="AE1172" i="4"/>
  <c r="AE1188" i="4"/>
  <c r="AE1217" i="4"/>
  <c r="AE1249" i="4"/>
  <c r="AE1281" i="4"/>
  <c r="AE1313" i="4"/>
  <c r="AE1345" i="4"/>
  <c r="AE1377" i="4"/>
  <c r="AE1409" i="4"/>
  <c r="AE1441" i="4"/>
  <c r="AE1473" i="4"/>
  <c r="AE1505" i="4"/>
  <c r="AE1537" i="4"/>
  <c r="AE1569" i="4"/>
  <c r="AE1601" i="4"/>
  <c r="AE1633" i="4"/>
  <c r="AE1665" i="4"/>
  <c r="AE1697" i="4"/>
  <c r="AE1729" i="4"/>
  <c r="AE1761" i="4"/>
  <c r="AE1793" i="4"/>
  <c r="AE1474" i="4"/>
  <c r="AE1490" i="4"/>
  <c r="AE1506" i="4"/>
  <c r="AE1522" i="4"/>
  <c r="AE1538" i="4"/>
  <c r="AE1554" i="4"/>
  <c r="AE1570" i="4"/>
  <c r="AE1586" i="4"/>
  <c r="AE1602" i="4"/>
  <c r="AE1618" i="4"/>
  <c r="AE1634" i="4"/>
  <c r="AE1650" i="4"/>
  <c r="AE1666" i="4"/>
  <c r="AE1682" i="4"/>
  <c r="AE1698" i="4"/>
  <c r="AE1714" i="4"/>
  <c r="AE1730" i="4"/>
  <c r="AE1746" i="4"/>
  <c r="AE1762" i="4"/>
  <c r="AE1778" i="4"/>
  <c r="AE1794" i="4"/>
  <c r="AE1204" i="4"/>
  <c r="AE1220" i="4"/>
  <c r="AE1236" i="4"/>
  <c r="AE1252" i="4"/>
  <c r="AE1268" i="4"/>
  <c r="AE1284" i="4"/>
  <c r="AE1300" i="4"/>
  <c r="AE1316" i="4"/>
  <c r="AE1332" i="4"/>
  <c r="AE1348" i="4"/>
  <c r="AE1364" i="4"/>
  <c r="AE1380" i="4"/>
  <c r="AE1396" i="4"/>
  <c r="AE1412" i="4"/>
  <c r="AE1428" i="4"/>
  <c r="AE1444" i="4"/>
  <c r="AE1460" i="4"/>
  <c r="AE1476" i="4"/>
  <c r="AE1492" i="4"/>
  <c r="AE1508" i="4"/>
  <c r="AE1524" i="4"/>
  <c r="AE1540" i="4"/>
  <c r="AE1556" i="4"/>
  <c r="AE1572" i="4"/>
  <c r="AE1588" i="4"/>
  <c r="AE1604" i="4"/>
  <c r="AE1620" i="4"/>
  <c r="AE1636" i="4"/>
  <c r="AE1652" i="4"/>
  <c r="AE1668" i="4"/>
  <c r="AE1684" i="4"/>
  <c r="AE1700" i="4"/>
  <c r="AE1716" i="4"/>
  <c r="AE1732" i="4"/>
  <c r="AE1748" i="4"/>
  <c r="AE1764" i="4"/>
  <c r="AE1780" i="4"/>
  <c r="AE1796" i="4"/>
  <c r="AE2915" i="4"/>
  <c r="AE2931" i="4"/>
  <c r="AE2947" i="4"/>
  <c r="AE2963" i="4"/>
  <c r="AE7" i="4"/>
  <c r="AE1802" i="4"/>
  <c r="AE1806" i="4"/>
  <c r="AE1810" i="4"/>
  <c r="AE1814" i="4"/>
  <c r="AE1818" i="4"/>
  <c r="AE1822" i="4"/>
  <c r="AE1826" i="4"/>
  <c r="AE1830" i="4"/>
  <c r="AE1834" i="4"/>
  <c r="AE1838" i="4"/>
  <c r="AE1842" i="4"/>
  <c r="AE1846" i="4"/>
  <c r="AE1850" i="4"/>
  <c r="AE1854" i="4"/>
  <c r="AE1858" i="4"/>
  <c r="AE1862" i="4"/>
  <c r="AE1866" i="4"/>
  <c r="AE1870" i="4"/>
  <c r="AE1874" i="4"/>
  <c r="AE1878" i="4"/>
  <c r="AE1882" i="4"/>
  <c r="AE1886" i="4"/>
  <c r="AE1890" i="4"/>
  <c r="AE1894" i="4"/>
  <c r="AE1898" i="4"/>
  <c r="AE1902" i="4"/>
  <c r="AE1906" i="4"/>
  <c r="AE1910" i="4"/>
  <c r="AE1914" i="4"/>
  <c r="AE1918" i="4"/>
  <c r="AE1922" i="4"/>
  <c r="AE1926" i="4"/>
  <c r="AE1930" i="4"/>
  <c r="AE1934" i="4"/>
  <c r="AE1938" i="4"/>
  <c r="AE1942" i="4"/>
  <c r="AE1946" i="4"/>
  <c r="AE1950" i="4"/>
  <c r="AE1954" i="4"/>
  <c r="AE1958" i="4"/>
  <c r="AE1962" i="4"/>
  <c r="AE1966" i="4"/>
  <c r="AE1970" i="4"/>
  <c r="AE1974" i="4"/>
  <c r="AE1978" i="4"/>
  <c r="AE1982" i="4"/>
  <c r="AE1986" i="4"/>
  <c r="AE1990" i="4"/>
  <c r="AE1994" i="4"/>
  <c r="AE1998" i="4"/>
  <c r="AE2002" i="4"/>
  <c r="AE2006" i="4"/>
  <c r="AE2010" i="4"/>
  <c r="AE2014" i="4"/>
  <c r="AE2018" i="4"/>
  <c r="AE2022" i="4"/>
  <c r="AE2026" i="4"/>
  <c r="AE2030" i="4"/>
  <c r="AE2034" i="4"/>
  <c r="AE2038" i="4"/>
  <c r="AE2042" i="4"/>
  <c r="AE2046" i="4"/>
  <c r="AE2050" i="4"/>
  <c r="AE2054" i="4"/>
  <c r="AE2058" i="4"/>
  <c r="AE2062" i="4"/>
  <c r="AE2066" i="4"/>
  <c r="AE2070" i="4"/>
  <c r="AE2074" i="4"/>
  <c r="AE2078" i="4"/>
  <c r="AE2082" i="4"/>
  <c r="AE2086" i="4"/>
  <c r="AE2090" i="4"/>
  <c r="AE2094" i="4"/>
  <c r="AE2098" i="4"/>
  <c r="AE2102" i="4"/>
  <c r="AE2106" i="4"/>
  <c r="AE2110" i="4"/>
  <c r="AE2114" i="4"/>
  <c r="AE2118" i="4"/>
  <c r="AE2122" i="4"/>
  <c r="AE2126" i="4"/>
  <c r="AE2130" i="4"/>
  <c r="AE2134" i="4"/>
  <c r="AE2138" i="4"/>
  <c r="AE2142" i="4"/>
  <c r="AE2146" i="4"/>
  <c r="AE2150" i="4"/>
  <c r="AE2154" i="4"/>
  <c r="AE2158" i="4"/>
  <c r="AE2162" i="4"/>
  <c r="AE2166" i="4"/>
  <c r="AE2170" i="4"/>
  <c r="AE2174" i="4"/>
  <c r="AE2178" i="4"/>
  <c r="AE2182" i="4"/>
  <c r="AE2186" i="4"/>
  <c r="AE2190" i="4"/>
  <c r="AE2194" i="4"/>
  <c r="AE2198" i="4"/>
  <c r="AE2202" i="4"/>
  <c r="AE2206" i="4"/>
  <c r="AE2210" i="4"/>
  <c r="AE2214" i="4"/>
  <c r="AE2218" i="4"/>
  <c r="AE2222" i="4"/>
  <c r="AE2226" i="4"/>
  <c r="AE2230" i="4"/>
  <c r="AE2234" i="4"/>
  <c r="AE2238" i="4"/>
  <c r="AE2242" i="4"/>
  <c r="AE2246" i="4"/>
  <c r="AE2250" i="4"/>
  <c r="AE2254" i="4"/>
  <c r="AE2258" i="4"/>
  <c r="AE2262" i="4"/>
  <c r="AE2266" i="4"/>
  <c r="AE2270" i="4"/>
  <c r="AE2274" i="4"/>
  <c r="AE2278" i="4"/>
  <c r="AE2282" i="4"/>
  <c r="AE2286" i="4"/>
  <c r="AE2290" i="4"/>
  <c r="AE2294" i="4"/>
  <c r="AE2298" i="4"/>
  <c r="AE2302" i="4"/>
  <c r="AE2306" i="4"/>
  <c r="AE2310" i="4"/>
  <c r="AE2314" i="4"/>
  <c r="AE2319" i="4"/>
  <c r="AE3013" i="4"/>
  <c r="AE3077" i="4"/>
  <c r="AE3141" i="4"/>
  <c r="AE2903" i="4"/>
  <c r="AE2919" i="4"/>
  <c r="AE2935" i="4"/>
  <c r="AE2951" i="4"/>
  <c r="AE2967" i="4"/>
  <c r="AE2994" i="4"/>
  <c r="AE3026" i="4"/>
  <c r="AE3058" i="4"/>
  <c r="AE3090" i="4"/>
  <c r="AE3122" i="4"/>
  <c r="AE3154" i="4"/>
  <c r="AE3186" i="4"/>
  <c r="AE4774" i="4"/>
  <c r="AE4758" i="4"/>
  <c r="AE4742" i="4"/>
  <c r="AE4726" i="4"/>
  <c r="AE4973" i="4"/>
  <c r="AE4941" i="4"/>
  <c r="AE4909" i="4"/>
  <c r="AE4877" i="4"/>
  <c r="AE4845" i="4"/>
  <c r="AE4813" i="4"/>
  <c r="AE4781" i="4"/>
  <c r="AE4749" i="4"/>
  <c r="AE4722" i="4"/>
  <c r="AE4696" i="4"/>
  <c r="AE4680" i="4"/>
  <c r="AE4664" i="4"/>
  <c r="AE4648" i="4"/>
  <c r="AE4632" i="4"/>
  <c r="AE4616" i="4"/>
  <c r="AE4600" i="4"/>
  <c r="AE698" i="4"/>
  <c r="AE726" i="4"/>
  <c r="AE742" i="4"/>
  <c r="AE758" i="4"/>
  <c r="AE774" i="4"/>
  <c r="AE790" i="4"/>
  <c r="AE806" i="4"/>
  <c r="AE822" i="4"/>
  <c r="AE839" i="4"/>
  <c r="AE855" i="4"/>
  <c r="AE871" i="4"/>
  <c r="AE887" i="4"/>
  <c r="AE903" i="4"/>
  <c r="AE919" i="4"/>
  <c r="AE935" i="4"/>
  <c r="AE951" i="4"/>
  <c r="AE967" i="4"/>
  <c r="AE983" i="4"/>
  <c r="AE999" i="4"/>
  <c r="AE1015" i="4"/>
  <c r="AE1031" i="4"/>
  <c r="AE1047" i="4"/>
  <c r="AE1063" i="4"/>
  <c r="AE1081" i="4"/>
  <c r="AE1097" i="4"/>
  <c r="AE1113" i="4"/>
  <c r="AE1129" i="4"/>
  <c r="AE1145" i="4"/>
  <c r="AE1161" i="4"/>
  <c r="AE1177" i="4"/>
  <c r="AE1193" i="4"/>
  <c r="AE1225" i="4"/>
  <c r="AE1257" i="4"/>
  <c r="AE1289" i="4"/>
  <c r="AE1321" i="4"/>
  <c r="AE1353" i="4"/>
  <c r="AE1385" i="4"/>
  <c r="AE1417" i="4"/>
  <c r="AE1449" i="4"/>
  <c r="AE1481" i="4"/>
  <c r="AE1513" i="4"/>
  <c r="AE1545" i="4"/>
  <c r="AE1577" i="4"/>
  <c r="AE1609" i="4"/>
  <c r="AE1641" i="4"/>
  <c r="AE1673" i="4"/>
  <c r="AE1705" i="4"/>
  <c r="AE1737" i="4"/>
  <c r="AE1769" i="4"/>
  <c r="AE1462" i="4"/>
  <c r="AE1478" i="4"/>
  <c r="AE1494" i="4"/>
  <c r="AE1510" i="4"/>
  <c r="AE1526" i="4"/>
  <c r="AE1542" i="4"/>
  <c r="AE1558" i="4"/>
  <c r="AE1574" i="4"/>
  <c r="AE1590" i="4"/>
  <c r="AE1606" i="4"/>
  <c r="AE1622" i="4"/>
  <c r="AE1638" i="4"/>
  <c r="AE1654" i="4"/>
  <c r="AE1670" i="4"/>
  <c r="AE1686" i="4"/>
  <c r="AE1702" i="4"/>
  <c r="AE1718" i="4"/>
  <c r="AE1734" i="4"/>
  <c r="AE1750" i="4"/>
  <c r="AE1766" i="4"/>
  <c r="AE1782" i="4"/>
  <c r="AE1798" i="4"/>
  <c r="AE1208" i="4"/>
  <c r="AE1224" i="4"/>
  <c r="AE1240" i="4"/>
  <c r="AE1256" i="4"/>
  <c r="AE1272" i="4"/>
  <c r="AE1288" i="4"/>
  <c r="AE1304" i="4"/>
  <c r="AE1320" i="4"/>
  <c r="AE1336" i="4"/>
  <c r="AE1352" i="4"/>
  <c r="AE1368" i="4"/>
  <c r="AE1384" i="4"/>
  <c r="AE1400" i="4"/>
  <c r="AE1416" i="4"/>
  <c r="AE1432" i="4"/>
  <c r="AE1448" i="4"/>
  <c r="AE1464" i="4"/>
  <c r="AE1480" i="4"/>
  <c r="AE1496" i="4"/>
  <c r="AE1512" i="4"/>
  <c r="AE1528" i="4"/>
  <c r="AE1544" i="4"/>
  <c r="AE1560" i="4"/>
  <c r="AE1576" i="4"/>
  <c r="AE1592" i="4"/>
  <c r="AE1608" i="4"/>
  <c r="AE1624" i="4"/>
  <c r="AE1640" i="4"/>
  <c r="AE1656" i="4"/>
  <c r="AE1672" i="4"/>
  <c r="AE1688" i="4"/>
  <c r="AE1704" i="4"/>
  <c r="AE1720" i="4"/>
  <c r="AE1736" i="4"/>
  <c r="AE1752" i="4"/>
  <c r="AE1768" i="4"/>
  <c r="AE1784" i="4"/>
  <c r="AE2904" i="4"/>
  <c r="AE2920" i="4"/>
  <c r="AE2936" i="4"/>
  <c r="AE2952" i="4"/>
  <c r="AE2968" i="4"/>
  <c r="AE1799" i="4"/>
  <c r="AE1803" i="4"/>
  <c r="AE1807" i="4"/>
  <c r="AE1811" i="4"/>
  <c r="AE1815" i="4"/>
  <c r="AE1819" i="4"/>
  <c r="AE1823" i="4"/>
  <c r="AE1827" i="4"/>
  <c r="AE1831" i="4"/>
  <c r="AE1835" i="4"/>
  <c r="AE1839" i="4"/>
  <c r="AE1843" i="4"/>
  <c r="AE1847" i="4"/>
  <c r="AE1851" i="4"/>
  <c r="AE1855" i="4"/>
  <c r="AE1859" i="4"/>
  <c r="AE1863" i="4"/>
  <c r="AE1867" i="4"/>
  <c r="AE1871" i="4"/>
  <c r="AE1875" i="4"/>
  <c r="AE1879" i="4"/>
  <c r="AE1883" i="4"/>
  <c r="AE1887" i="4"/>
  <c r="AE1891" i="4"/>
  <c r="AE1895" i="4"/>
  <c r="AE1899" i="4"/>
  <c r="AE1903" i="4"/>
  <c r="AE1907" i="4"/>
  <c r="AE1911" i="4"/>
  <c r="AE1915" i="4"/>
  <c r="AE1919" i="4"/>
  <c r="AE1923" i="4"/>
  <c r="AE1927" i="4"/>
  <c r="AE1931" i="4"/>
  <c r="AE1935" i="4"/>
  <c r="AE1939" i="4"/>
  <c r="AE1943" i="4"/>
  <c r="AE1947" i="4"/>
  <c r="AE1951" i="4"/>
  <c r="AE1955" i="4"/>
  <c r="AE1959" i="4"/>
  <c r="AE1963" i="4"/>
  <c r="AE1967" i="4"/>
  <c r="AE1971" i="4"/>
  <c r="AE1975" i="4"/>
  <c r="AE1979" i="4"/>
  <c r="AE1983" i="4"/>
  <c r="AE1987" i="4"/>
  <c r="AE1991" i="4"/>
  <c r="AE1995" i="4"/>
  <c r="AE1999" i="4"/>
  <c r="AE2003" i="4"/>
  <c r="AE2007" i="4"/>
  <c r="AE2011" i="4"/>
  <c r="AE2015" i="4"/>
  <c r="AE2019" i="4"/>
  <c r="AE2023" i="4"/>
  <c r="AE2027" i="4"/>
  <c r="AE2031" i="4"/>
  <c r="AE2035" i="4"/>
  <c r="AE2039" i="4"/>
  <c r="AE2043" i="4"/>
  <c r="AE2047" i="4"/>
  <c r="AE2051" i="4"/>
  <c r="AE2055" i="4"/>
  <c r="AE2059" i="4"/>
  <c r="AE2063" i="4"/>
  <c r="AE2067" i="4"/>
  <c r="AE2071" i="4"/>
  <c r="AE2075" i="4"/>
  <c r="AE2079" i="4"/>
  <c r="AE2083" i="4"/>
  <c r="AE2087" i="4"/>
  <c r="AE2091" i="4"/>
  <c r="AE2095" i="4"/>
  <c r="AE2099" i="4"/>
  <c r="AE2103" i="4"/>
  <c r="AE2107" i="4"/>
  <c r="AE2111" i="4"/>
  <c r="AE2115" i="4"/>
  <c r="AE2119" i="4"/>
  <c r="AE2123" i="4"/>
  <c r="AE2127" i="4"/>
  <c r="AE2131" i="4"/>
  <c r="AE2135" i="4"/>
  <c r="AE2139" i="4"/>
  <c r="AE2143" i="4"/>
  <c r="AE2147" i="4"/>
  <c r="AE2151" i="4"/>
  <c r="AE2155" i="4"/>
  <c r="AE2159" i="4"/>
  <c r="AE2163" i="4"/>
  <c r="AE2167" i="4"/>
  <c r="AE2171" i="4"/>
  <c r="AE2175" i="4"/>
  <c r="AE2179" i="4"/>
  <c r="AE2183" i="4"/>
  <c r="AE2187" i="4"/>
  <c r="AE2191" i="4"/>
  <c r="AE2195" i="4"/>
  <c r="AE2199" i="4"/>
  <c r="AE2203" i="4"/>
  <c r="AE2207" i="4"/>
  <c r="AE2211" i="4"/>
  <c r="AE2215" i="4"/>
  <c r="AE2219" i="4"/>
  <c r="AE2223" i="4"/>
  <c r="AE2227" i="4"/>
  <c r="AE2231" i="4"/>
  <c r="AE2235" i="4"/>
  <c r="AE2239" i="4"/>
  <c r="AE2243" i="4"/>
  <c r="AE2247" i="4"/>
  <c r="AE2251" i="4"/>
  <c r="AE2255" i="4"/>
  <c r="AE2259" i="4"/>
  <c r="AE2263" i="4"/>
  <c r="AE2267" i="4"/>
  <c r="AE2271" i="4"/>
  <c r="AE2275" i="4"/>
  <c r="AE2279" i="4"/>
  <c r="AE2283" i="4"/>
  <c r="AE2287" i="4"/>
  <c r="AE2291" i="4"/>
  <c r="AE2295" i="4"/>
  <c r="AE2299" i="4"/>
  <c r="AE2303" i="4"/>
  <c r="AE2307" i="4"/>
  <c r="AE2311" i="4"/>
  <c r="AE2316" i="4"/>
  <c r="AE2320" i="4"/>
  <c r="AE3029" i="4"/>
  <c r="AE3093" i="4"/>
  <c r="AE3157" i="4"/>
  <c r="AE2908" i="4"/>
  <c r="AE2924" i="4"/>
  <c r="AE2940" i="4"/>
  <c r="AE2956" i="4"/>
  <c r="AE2972" i="4"/>
  <c r="AE3001" i="4"/>
  <c r="AE3033" i="4"/>
  <c r="AE3065" i="4"/>
  <c r="AE3097" i="4"/>
  <c r="AE3129" i="4"/>
  <c r="AE3161" i="4"/>
  <c r="AE3218" i="4"/>
  <c r="AE4770" i="4"/>
  <c r="AE4754" i="4"/>
  <c r="AE4738" i="4"/>
  <c r="AE5001" i="4"/>
  <c r="AE4965" i="4"/>
  <c r="AE4933" i="4"/>
  <c r="AE4901" i="4"/>
  <c r="AE4869" i="4"/>
  <c r="AE4837" i="4"/>
  <c r="AE4805" i="4"/>
  <c r="AE4773" i="4"/>
  <c r="AE4741" i="4"/>
  <c r="AE4712" i="4"/>
  <c r="AE4692" i="4"/>
  <c r="AE4676" i="4"/>
  <c r="AE4660" i="4"/>
  <c r="AE4644" i="4"/>
  <c r="AE4628" i="4"/>
  <c r="AE4612" i="4"/>
  <c r="AE4778" i="4"/>
  <c r="AE4746" i="4"/>
  <c r="AE4981" i="4"/>
  <c r="AE4917" i="4"/>
  <c r="AE4853" i="4"/>
  <c r="AE4789" i="4"/>
  <c r="AE4725" i="4"/>
  <c r="AE4684" i="4"/>
  <c r="AE4652" i="4"/>
  <c r="AE4620" i="4"/>
  <c r="AE4592" i="4"/>
  <c r="AE4576" i="4"/>
  <c r="AE4560" i="4"/>
  <c r="AE4544" i="4"/>
  <c r="AE4528" i="4"/>
  <c r="AE4512" i="4"/>
  <c r="AE4496" i="4"/>
  <c r="AE4480" i="4"/>
  <c r="AE4464" i="4"/>
  <c r="AE4448" i="4"/>
  <c r="AE4432" i="4"/>
  <c r="AE4985" i="4"/>
  <c r="AE4953" i="4"/>
  <c r="AE4921" i="4"/>
  <c r="AE4889" i="4"/>
  <c r="AE4857" i="4"/>
  <c r="AE4825" i="4"/>
  <c r="AE4793" i="4"/>
  <c r="AE4761" i="4"/>
  <c r="AE4729" i="4"/>
  <c r="AE4558" i="4"/>
  <c r="AE4542" i="4"/>
  <c r="AE4526" i="4"/>
  <c r="AE4510" i="4"/>
  <c r="AE4494" i="4"/>
  <c r="AE4478" i="4"/>
  <c r="AE4462" i="4"/>
  <c r="AE4446" i="4"/>
  <c r="AE4430" i="4"/>
  <c r="AE4426" i="4"/>
  <c r="AE4422" i="4"/>
  <c r="AE4418" i="4"/>
  <c r="AE4414" i="4"/>
  <c r="AE4410" i="4"/>
  <c r="AE4406" i="4"/>
  <c r="AE4402" i="4"/>
  <c r="AE4398" i="4"/>
  <c r="AE4394" i="4"/>
  <c r="AE4390" i="4"/>
  <c r="AE4386" i="4"/>
  <c r="AE4382" i="4"/>
  <c r="AE4378" i="4"/>
  <c r="AE4374" i="4"/>
  <c r="AE4370" i="4"/>
  <c r="AE4366" i="4"/>
  <c r="AE4362" i="4"/>
  <c r="AE4358" i="4"/>
  <c r="AE4354" i="4"/>
  <c r="AE4350" i="4"/>
  <c r="AE4346" i="4"/>
  <c r="AE4342" i="4"/>
  <c r="AE4338" i="4"/>
  <c r="AE4334" i="4"/>
  <c r="AE4330" i="4"/>
  <c r="AE4326" i="4"/>
  <c r="AE4322" i="4"/>
  <c r="AE4318" i="4"/>
  <c r="AE4314" i="4"/>
  <c r="AE4310" i="4"/>
  <c r="AE4306" i="4"/>
  <c r="AE4302" i="4"/>
  <c r="AE4298" i="4"/>
  <c r="AE4294" i="4"/>
  <c r="AE4290" i="4"/>
  <c r="AE4286" i="4"/>
  <c r="AE4282" i="4"/>
  <c r="AE4278" i="4"/>
  <c r="AE4274" i="4"/>
  <c r="AE4270" i="4"/>
  <c r="AE4266" i="4"/>
  <c r="AE4262" i="4"/>
  <c r="AE4258" i="4"/>
  <c r="AE4254" i="4"/>
  <c r="AE4250" i="4"/>
  <c r="AE4246" i="4"/>
  <c r="AE4242" i="4"/>
  <c r="AE4238" i="4"/>
  <c r="AE4234" i="4"/>
  <c r="AE4230" i="4"/>
  <c r="AE4226" i="4"/>
  <c r="AE4222" i="4"/>
  <c r="AE4218" i="4"/>
  <c r="AE4214" i="4"/>
  <c r="AE4210" i="4"/>
  <c r="AE4206" i="4"/>
  <c r="AE4202" i="4"/>
  <c r="AE4198" i="4"/>
  <c r="AE4194" i="4"/>
  <c r="AE4190" i="4"/>
  <c r="AE4186" i="4"/>
  <c r="AE4182" i="4"/>
  <c r="AE4178" i="4"/>
  <c r="AE4174" i="4"/>
  <c r="AE4170" i="4"/>
  <c r="AE4166" i="4"/>
  <c r="AE4162" i="4"/>
  <c r="AE4158" i="4"/>
  <c r="AE4154" i="4"/>
  <c r="AE4150" i="4"/>
  <c r="AE4146" i="4"/>
  <c r="AE4142" i="4"/>
  <c r="AE4138" i="4"/>
  <c r="AE4134" i="4"/>
  <c r="AE4130" i="4"/>
  <c r="AE4126" i="4"/>
  <c r="AE4122" i="4"/>
  <c r="AE4118" i="4"/>
  <c r="AE4114" i="4"/>
  <c r="AE4110" i="4"/>
  <c r="AE4106" i="4"/>
  <c r="AE4102" i="4"/>
  <c r="AE4098" i="4"/>
  <c r="AE4094" i="4"/>
  <c r="AE4090" i="4"/>
  <c r="AE4086" i="4"/>
  <c r="AE4082" i="4"/>
  <c r="AE4078" i="4"/>
  <c r="AE4074" i="4"/>
  <c r="AE4070" i="4"/>
  <c r="AE4964" i="4"/>
  <c r="AE4932" i="4"/>
  <c r="AE4900" i="4"/>
  <c r="AE4868" i="4"/>
  <c r="AE4836" i="4"/>
  <c r="AE4804" i="4"/>
  <c r="AE4772" i="4"/>
  <c r="AE4740" i="4"/>
  <c r="AE4718" i="4"/>
  <c r="AE4695" i="4"/>
  <c r="AE4679" i="4"/>
  <c r="AE4663" i="4"/>
  <c r="AE4647" i="4"/>
  <c r="AE4631" i="4"/>
  <c r="AE4615" i="4"/>
  <c r="AE4599" i="4"/>
  <c r="AE4583" i="4"/>
  <c r="AE4567" i="4"/>
  <c r="AE4551" i="4"/>
  <c r="AE4535" i="4"/>
  <c r="AE4519" i="4"/>
  <c r="AE4503" i="4"/>
  <c r="AE4487" i="4"/>
  <c r="AE4471" i="4"/>
  <c r="AE4455" i="4"/>
  <c r="AE4439" i="4"/>
  <c r="AE2900" i="4"/>
  <c r="AE2896" i="4"/>
  <c r="AE2892" i="4"/>
  <c r="AE2888" i="4"/>
  <c r="AE2884" i="4"/>
  <c r="AE2880" i="4"/>
  <c r="AE2876" i="4"/>
  <c r="AE2872" i="4"/>
  <c r="AE2868" i="4"/>
  <c r="AE2864" i="4"/>
  <c r="AE2860" i="4"/>
  <c r="AE2856" i="4"/>
  <c r="AE2852" i="4"/>
  <c r="AE2848" i="4"/>
  <c r="AE2844" i="4"/>
  <c r="AE2840" i="4"/>
  <c r="AE2836" i="4"/>
  <c r="AE2832" i="4"/>
  <c r="AE2828" i="4"/>
  <c r="AE2824" i="4"/>
  <c r="AE2820" i="4"/>
  <c r="AE2816" i="4"/>
  <c r="AE2812" i="4"/>
  <c r="AE2808" i="4"/>
  <c r="AE2804" i="4"/>
  <c r="AE2800" i="4"/>
  <c r="AE2796" i="4"/>
  <c r="AE2792" i="4"/>
  <c r="AE2788" i="4"/>
  <c r="AE2784" i="4"/>
  <c r="AE2780" i="4"/>
  <c r="AE2776" i="4"/>
  <c r="AE2772" i="4"/>
  <c r="AE2768" i="4"/>
  <c r="AE2764" i="4"/>
  <c r="AE2760" i="4"/>
  <c r="AE2756" i="4"/>
  <c r="AE2752" i="4"/>
  <c r="AE2748" i="4"/>
  <c r="AE2744" i="4"/>
  <c r="AE2740" i="4"/>
  <c r="AE2736" i="4"/>
  <c r="AE2732" i="4"/>
  <c r="AE2728" i="4"/>
  <c r="AE2724" i="4"/>
  <c r="AE2720" i="4"/>
  <c r="AE2716" i="4"/>
  <c r="AE2712" i="4"/>
  <c r="AE2708" i="4"/>
  <c r="AE2704" i="4"/>
  <c r="AE2700" i="4"/>
  <c r="AE2696" i="4"/>
  <c r="AE2692" i="4"/>
  <c r="AE2688" i="4"/>
  <c r="AE2684" i="4"/>
  <c r="AE2680" i="4"/>
  <c r="AE2676" i="4"/>
  <c r="AE2672" i="4"/>
  <c r="AE2668" i="4"/>
  <c r="AE2664" i="4"/>
  <c r="AE2660" i="4"/>
  <c r="AE2656" i="4"/>
  <c r="AE2652" i="4"/>
  <c r="AE2648" i="4"/>
  <c r="AE2644" i="4"/>
  <c r="AE2640" i="4"/>
  <c r="AE2636" i="4"/>
  <c r="AE2632" i="4"/>
  <c r="AE2628" i="4"/>
  <c r="AE2624" i="4"/>
  <c r="AE2620" i="4"/>
  <c r="AE2616" i="4"/>
  <c r="AE2612" i="4"/>
  <c r="AE2608" i="4"/>
  <c r="AE2604" i="4"/>
  <c r="AE2600" i="4"/>
  <c r="AE2596" i="4"/>
  <c r="AE2592" i="4"/>
  <c r="AE2588" i="4"/>
  <c r="AE2584" i="4"/>
  <c r="AE2580" i="4"/>
  <c r="AE2576" i="4"/>
  <c r="AE2572" i="4"/>
  <c r="AE2568" i="4"/>
  <c r="AE2564" i="4"/>
  <c r="AE2560" i="4"/>
  <c r="AE2556" i="4"/>
  <c r="AE2552" i="4"/>
  <c r="AE2548" i="4"/>
  <c r="AE2544" i="4"/>
  <c r="AE2540" i="4"/>
  <c r="AE2536" i="4"/>
  <c r="AE2532" i="4"/>
  <c r="AE2528" i="4"/>
  <c r="AE2524" i="4"/>
  <c r="AE2520" i="4"/>
  <c r="AE2516" i="4"/>
  <c r="AE2512" i="4"/>
  <c r="AE2508" i="4"/>
  <c r="AE2504" i="4"/>
  <c r="AE2500" i="4"/>
  <c r="AE2496" i="4"/>
  <c r="AE2492" i="4"/>
  <c r="AE2488" i="4"/>
  <c r="AE2484" i="4"/>
  <c r="AE2480" i="4"/>
  <c r="AE2476" i="4"/>
  <c r="AE2472" i="4"/>
  <c r="AE2468" i="4"/>
  <c r="AE2464" i="4"/>
  <c r="AE2460" i="4"/>
  <c r="AE2456" i="4"/>
  <c r="AE2452" i="4"/>
  <c r="AE2448" i="4"/>
  <c r="AE2444" i="4"/>
  <c r="AE2440" i="4"/>
  <c r="AE2436" i="4"/>
  <c r="AE2432" i="4"/>
  <c r="AE2428" i="4"/>
  <c r="AE2424" i="4"/>
  <c r="AE2420" i="4"/>
  <c r="AE2416" i="4"/>
  <c r="AE2412" i="4"/>
  <c r="AE2408" i="4"/>
  <c r="AE2404" i="4"/>
  <c r="AE2400" i="4"/>
  <c r="AE2396" i="4"/>
  <c r="AE2392" i="4"/>
  <c r="AE2388" i="4"/>
  <c r="AE2384" i="4"/>
  <c r="AE2380" i="4"/>
  <c r="AE2376" i="4"/>
  <c r="AE2372" i="4"/>
  <c r="AE2368" i="4"/>
  <c r="AE2364" i="4"/>
  <c r="AE2360" i="4"/>
  <c r="AE2356" i="4"/>
  <c r="AE2352" i="4"/>
  <c r="AE2348" i="4"/>
  <c r="AE2344" i="4"/>
  <c r="AE2340" i="4"/>
  <c r="AE2336" i="4"/>
  <c r="AE2332" i="4"/>
  <c r="AE2328" i="4"/>
  <c r="AE2324" i="4"/>
  <c r="AE2998" i="4"/>
  <c r="AE3062" i="4"/>
  <c r="AE3126" i="4"/>
  <c r="AE3210" i="4"/>
  <c r="AE2917" i="4"/>
  <c r="AE2933" i="4"/>
  <c r="AE2949" i="4"/>
  <c r="AE2965" i="4"/>
  <c r="AE2983" i="4"/>
  <c r="AE2999" i="4"/>
  <c r="AE3015" i="4"/>
  <c r="AE3031" i="4"/>
  <c r="AE3047" i="4"/>
  <c r="AE3063" i="4"/>
  <c r="AE3079" i="4"/>
  <c r="AE3095" i="4"/>
  <c r="AE3111" i="4"/>
  <c r="AE3127" i="4"/>
  <c r="AE3143" i="4"/>
  <c r="AE3159" i="4"/>
  <c r="AE3175" i="4"/>
  <c r="AE3190" i="4"/>
  <c r="AE3222" i="4"/>
  <c r="AE3254" i="4"/>
  <c r="AE3275" i="4"/>
  <c r="AE3291" i="4"/>
  <c r="AE3307" i="4"/>
  <c r="AE3342" i="4"/>
  <c r="AE3377" i="4"/>
  <c r="AE2988" i="4"/>
  <c r="AE3020" i="4"/>
  <c r="AE3052" i="4"/>
  <c r="AE3084" i="4"/>
  <c r="AE3116" i="4"/>
  <c r="AE4766" i="4"/>
  <c r="AE4734" i="4"/>
  <c r="AE4957" i="4"/>
  <c r="AE4893" i="4"/>
  <c r="AE4829" i="4"/>
  <c r="AE4765" i="4"/>
  <c r="AE4709" i="4"/>
  <c r="AE4672" i="4"/>
  <c r="AE4640" i="4"/>
  <c r="AE4608" i="4"/>
  <c r="AE4588" i="4"/>
  <c r="AE4572" i="4"/>
  <c r="AE4556" i="4"/>
  <c r="AE4540" i="4"/>
  <c r="AE4524" i="4"/>
  <c r="AE4508" i="4"/>
  <c r="AE4492" i="4"/>
  <c r="AE4476" i="4"/>
  <c r="AE4460" i="4"/>
  <c r="AE4444" i="4"/>
  <c r="AE4997" i="4"/>
  <c r="AE4977" i="4"/>
  <c r="AE4945" i="4"/>
  <c r="AE4913" i="4"/>
  <c r="AE4881" i="4"/>
  <c r="AE4849" i="4"/>
  <c r="AE4817" i="4"/>
  <c r="AE4785" i="4"/>
  <c r="AE4753" i="4"/>
  <c r="AE4714" i="4"/>
  <c r="AE4554" i="4"/>
  <c r="AE4538" i="4"/>
  <c r="AE4522" i="4"/>
  <c r="AE4506" i="4"/>
  <c r="AE4490" i="4"/>
  <c r="AE4474" i="4"/>
  <c r="AE4458" i="4"/>
  <c r="AE4442" i="4"/>
  <c r="AE4429" i="4"/>
  <c r="AE4425" i="4"/>
  <c r="AE4421" i="4"/>
  <c r="AE4417" i="4"/>
  <c r="AE4413" i="4"/>
  <c r="AE4409" i="4"/>
  <c r="AE4405" i="4"/>
  <c r="AE4401" i="4"/>
  <c r="AE4397" i="4"/>
  <c r="AE4393" i="4"/>
  <c r="AE4389" i="4"/>
  <c r="AE4385" i="4"/>
  <c r="AE4381" i="4"/>
  <c r="AE4377" i="4"/>
  <c r="AE4373" i="4"/>
  <c r="AE4369" i="4"/>
  <c r="AE4365" i="4"/>
  <c r="AE4361" i="4"/>
  <c r="AE4357" i="4"/>
  <c r="AE4353" i="4"/>
  <c r="AE4349" i="4"/>
  <c r="AE4345" i="4"/>
  <c r="AE4341" i="4"/>
  <c r="AE4337" i="4"/>
  <c r="AE4333" i="4"/>
  <c r="AE4329" i="4"/>
  <c r="AE4325" i="4"/>
  <c r="AE4321" i="4"/>
  <c r="AE4317" i="4"/>
  <c r="AE4313" i="4"/>
  <c r="AE4309" i="4"/>
  <c r="AE4305" i="4"/>
  <c r="AE4301" i="4"/>
  <c r="AE4297" i="4"/>
  <c r="AE4293" i="4"/>
  <c r="AE4289" i="4"/>
  <c r="AE4285" i="4"/>
  <c r="AE4281" i="4"/>
  <c r="AE4277" i="4"/>
  <c r="AE4273" i="4"/>
  <c r="AE4269" i="4"/>
  <c r="AE4265" i="4"/>
  <c r="AE4261" i="4"/>
  <c r="AE4257" i="4"/>
  <c r="AE4253" i="4"/>
  <c r="AE4249" i="4"/>
  <c r="AE4245" i="4"/>
  <c r="AE4241" i="4"/>
  <c r="AE4237" i="4"/>
  <c r="AE4233" i="4"/>
  <c r="AE4229" i="4"/>
  <c r="AE4225" i="4"/>
  <c r="AE4221" i="4"/>
  <c r="AE4217" i="4"/>
  <c r="AE4213" i="4"/>
  <c r="AE4209" i="4"/>
  <c r="AE4205" i="4"/>
  <c r="AE4201" i="4"/>
  <c r="AE4197" i="4"/>
  <c r="AE4193" i="4"/>
  <c r="AE4189" i="4"/>
  <c r="AE4185" i="4"/>
  <c r="AE4181" i="4"/>
  <c r="AE4177" i="4"/>
  <c r="AE4173" i="4"/>
  <c r="AE4169" i="4"/>
  <c r="AE4165" i="4"/>
  <c r="AE4161" i="4"/>
  <c r="AE4157" i="4"/>
  <c r="AE4153" i="4"/>
  <c r="AE4149" i="4"/>
  <c r="AE4145" i="4"/>
  <c r="AE4141" i="4"/>
  <c r="AE4137" i="4"/>
  <c r="AE4133" i="4"/>
  <c r="AE4129" i="4"/>
  <c r="AE4125" i="4"/>
  <c r="AE4121" i="4"/>
  <c r="AE4117" i="4"/>
  <c r="AE4113" i="4"/>
  <c r="AE4109" i="4"/>
  <c r="AE4105" i="4"/>
  <c r="AE4101" i="4"/>
  <c r="AE4097" i="4"/>
  <c r="AE4093" i="4"/>
  <c r="AE4089" i="4"/>
  <c r="AE4085" i="4"/>
  <c r="AE4081" i="4"/>
  <c r="AE4077" i="4"/>
  <c r="AE4073" i="4"/>
  <c r="AE4988" i="4"/>
  <c r="AE4956" i="4"/>
  <c r="AE4924" i="4"/>
  <c r="AE4892" i="4"/>
  <c r="AE4860" i="4"/>
  <c r="AE4828" i="4"/>
  <c r="AE4796" i="4"/>
  <c r="AE4764" i="4"/>
  <c r="AE4732" i="4"/>
  <c r="AE4708" i="4"/>
  <c r="AE4691" i="4"/>
  <c r="AE4675" i="4"/>
  <c r="AE4659" i="4"/>
  <c r="AE4643" i="4"/>
  <c r="AE4627" i="4"/>
  <c r="AE4611" i="4"/>
  <c r="AE4595" i="4"/>
  <c r="AE4579" i="4"/>
  <c r="AE4563" i="4"/>
  <c r="AE4547" i="4"/>
  <c r="AE4531" i="4"/>
  <c r="AE4515" i="4"/>
  <c r="AE4499" i="4"/>
  <c r="AE4483" i="4"/>
  <c r="AE4467" i="4"/>
  <c r="AE4451" i="4"/>
  <c r="AE4435" i="4"/>
  <c r="AE2899" i="4"/>
  <c r="AE2895" i="4"/>
  <c r="AE2891" i="4"/>
  <c r="AE2887" i="4"/>
  <c r="AE2883" i="4"/>
  <c r="AE2879" i="4"/>
  <c r="AE2875" i="4"/>
  <c r="AE2871" i="4"/>
  <c r="AE2867" i="4"/>
  <c r="AE2863" i="4"/>
  <c r="AE2859" i="4"/>
  <c r="AE2855" i="4"/>
  <c r="AE2851" i="4"/>
  <c r="AE2847" i="4"/>
  <c r="AE2843" i="4"/>
  <c r="AE2839" i="4"/>
  <c r="AE2835" i="4"/>
  <c r="AE2831" i="4"/>
  <c r="AE2827" i="4"/>
  <c r="AE2823" i="4"/>
  <c r="AE2819" i="4"/>
  <c r="AE2815" i="4"/>
  <c r="AE2811" i="4"/>
  <c r="AE2807" i="4"/>
  <c r="AE2803" i="4"/>
  <c r="AE2799" i="4"/>
  <c r="AE2795" i="4"/>
  <c r="AE2791" i="4"/>
  <c r="AE2787" i="4"/>
  <c r="AE2783" i="4"/>
  <c r="AE2779" i="4"/>
  <c r="AE2775" i="4"/>
  <c r="AE2771" i="4"/>
  <c r="AE2767" i="4"/>
  <c r="AE2763" i="4"/>
  <c r="AE2759" i="4"/>
  <c r="AE2755" i="4"/>
  <c r="AE2751" i="4"/>
  <c r="AE2747" i="4"/>
  <c r="AE2743" i="4"/>
  <c r="AE2739" i="4"/>
  <c r="AE2735" i="4"/>
  <c r="AE2731" i="4"/>
  <c r="AE2727" i="4"/>
  <c r="AE2723" i="4"/>
  <c r="AE2719" i="4"/>
  <c r="AE2715" i="4"/>
  <c r="AE2711" i="4"/>
  <c r="AE2707" i="4"/>
  <c r="AE2703" i="4"/>
  <c r="AE2699" i="4"/>
  <c r="AE2695" i="4"/>
  <c r="AE2691" i="4"/>
  <c r="AE2687" i="4"/>
  <c r="AE2683" i="4"/>
  <c r="AE2679" i="4"/>
  <c r="AE2675" i="4"/>
  <c r="AE2671" i="4"/>
  <c r="AE2667" i="4"/>
  <c r="AE2663" i="4"/>
  <c r="AE2659" i="4"/>
  <c r="AE2655" i="4"/>
  <c r="AE2651" i="4"/>
  <c r="AE2647" i="4"/>
  <c r="AE2643" i="4"/>
  <c r="AE2639" i="4"/>
  <c r="AE2635" i="4"/>
  <c r="AE2631" i="4"/>
  <c r="AE2627" i="4"/>
  <c r="AE2623" i="4"/>
  <c r="AE2619" i="4"/>
  <c r="AE2615" i="4"/>
  <c r="AE2611" i="4"/>
  <c r="AE2607" i="4"/>
  <c r="AE2603" i="4"/>
  <c r="AE2599" i="4"/>
  <c r="AE2595" i="4"/>
  <c r="AE2591" i="4"/>
  <c r="AE2587" i="4"/>
  <c r="AE2583" i="4"/>
  <c r="AE2579" i="4"/>
  <c r="AE2575" i="4"/>
  <c r="AE2571" i="4"/>
  <c r="AE2567" i="4"/>
  <c r="AE2563" i="4"/>
  <c r="AE2559" i="4"/>
  <c r="AE2555" i="4"/>
  <c r="AE2551" i="4"/>
  <c r="AE2547" i="4"/>
  <c r="AE2543" i="4"/>
  <c r="AE2539" i="4"/>
  <c r="AE4762" i="4"/>
  <c r="AE4730" i="4"/>
  <c r="AE4949" i="4"/>
  <c r="AE4885" i="4"/>
  <c r="AE4821" i="4"/>
  <c r="AE4757" i="4"/>
  <c r="AE4706" i="4"/>
  <c r="AE4668" i="4"/>
  <c r="AE4636" i="4"/>
  <c r="AE4604" i="4"/>
  <c r="AE4584" i="4"/>
  <c r="AE4568" i="4"/>
  <c r="AE4552" i="4"/>
  <c r="AE4536" i="4"/>
  <c r="AE4520" i="4"/>
  <c r="AE4504" i="4"/>
  <c r="AE4488" i="4"/>
  <c r="AE4472" i="4"/>
  <c r="AE4456" i="4"/>
  <c r="AE4440" i="4"/>
  <c r="AE4710" i="4"/>
  <c r="AE4969" i="4"/>
  <c r="AE4937" i="4"/>
  <c r="AE4905" i="4"/>
  <c r="AE4873" i="4"/>
  <c r="AE4841" i="4"/>
  <c r="AE4809" i="4"/>
  <c r="AE4777" i="4"/>
  <c r="AE4745" i="4"/>
  <c r="AE4566" i="4"/>
  <c r="AE4550" i="4"/>
  <c r="AE4534" i="4"/>
  <c r="AE4518" i="4"/>
  <c r="AE4502" i="4"/>
  <c r="AE4486" i="4"/>
  <c r="AE4470" i="4"/>
  <c r="AE4454" i="4"/>
  <c r="AE4438" i="4"/>
  <c r="AE4428" i="4"/>
  <c r="AE4424" i="4"/>
  <c r="AE4420" i="4"/>
  <c r="AE4416" i="4"/>
  <c r="AE4412" i="4"/>
  <c r="AE4408" i="4"/>
  <c r="AE4404" i="4"/>
  <c r="AE4400" i="4"/>
  <c r="AE4396" i="4"/>
  <c r="AE4392" i="4"/>
  <c r="AE4388" i="4"/>
  <c r="AE4384" i="4"/>
  <c r="AE4380" i="4"/>
  <c r="AE4376" i="4"/>
  <c r="AE4372" i="4"/>
  <c r="AE4368" i="4"/>
  <c r="AE4364" i="4"/>
  <c r="AE4360" i="4"/>
  <c r="AE4356" i="4"/>
  <c r="AE4352" i="4"/>
  <c r="AE4348" i="4"/>
  <c r="AE4344" i="4"/>
  <c r="AE4340" i="4"/>
  <c r="AE4336" i="4"/>
  <c r="AE4332" i="4"/>
  <c r="AE4328" i="4"/>
  <c r="AE4324" i="4"/>
  <c r="AE4320" i="4"/>
  <c r="AE4316" i="4"/>
  <c r="AE4312" i="4"/>
  <c r="AE4308" i="4"/>
  <c r="AE4304" i="4"/>
  <c r="AE4300" i="4"/>
  <c r="AE4296" i="4"/>
  <c r="AE4292" i="4"/>
  <c r="AE4288" i="4"/>
  <c r="AE4284" i="4"/>
  <c r="AE4280" i="4"/>
  <c r="AE4276" i="4"/>
  <c r="AE4272" i="4"/>
  <c r="AE4268" i="4"/>
  <c r="AE4264" i="4"/>
  <c r="AE4260" i="4"/>
  <c r="AE4256" i="4"/>
  <c r="AE4252" i="4"/>
  <c r="AE4248" i="4"/>
  <c r="AE4244" i="4"/>
  <c r="AE4240" i="4"/>
  <c r="AE4236" i="4"/>
  <c r="AE4232" i="4"/>
  <c r="AE4228" i="4"/>
  <c r="AE4224" i="4"/>
  <c r="AE4220" i="4"/>
  <c r="AE4216" i="4"/>
  <c r="AE4212" i="4"/>
  <c r="AE4208" i="4"/>
  <c r="AE4204" i="4"/>
  <c r="AE4200" i="4"/>
  <c r="AE4196" i="4"/>
  <c r="AE4192" i="4"/>
  <c r="AE4188" i="4"/>
  <c r="AE4184" i="4"/>
  <c r="AE4180" i="4"/>
  <c r="AE4176" i="4"/>
  <c r="AE4172" i="4"/>
  <c r="AE4168" i="4"/>
  <c r="AE4164" i="4"/>
  <c r="AE4160" i="4"/>
  <c r="AE4156" i="4"/>
  <c r="AE4152" i="4"/>
  <c r="AE4148" i="4"/>
  <c r="AE4144" i="4"/>
  <c r="AE4140" i="4"/>
  <c r="AE4136" i="4"/>
  <c r="AE4132" i="4"/>
  <c r="AE4128" i="4"/>
  <c r="AE4124" i="4"/>
  <c r="AE4120" i="4"/>
  <c r="AE4116" i="4"/>
  <c r="AE4112" i="4"/>
  <c r="AE4108" i="4"/>
  <c r="AE4104" i="4"/>
  <c r="AE4100" i="4"/>
  <c r="AE4096" i="4"/>
  <c r="AE4092" i="4"/>
  <c r="AE4088" i="4"/>
  <c r="AE4084" i="4"/>
  <c r="AE4080" i="4"/>
  <c r="AE4076" i="4"/>
  <c r="AE4072" i="4"/>
  <c r="AE4980" i="4"/>
  <c r="AE4948" i="4"/>
  <c r="AE4916" i="4"/>
  <c r="AE4884" i="4"/>
  <c r="AE4852" i="4"/>
  <c r="AE4820" i="4"/>
  <c r="AE4788" i="4"/>
  <c r="AE4756" i="4"/>
  <c r="AE4724" i="4"/>
  <c r="AE4705" i="4"/>
  <c r="AE4687" i="4"/>
  <c r="AE4671" i="4"/>
  <c r="AE4655" i="4"/>
  <c r="AE4639" i="4"/>
  <c r="AE4623" i="4"/>
  <c r="AE4607" i="4"/>
  <c r="AE4591" i="4"/>
  <c r="AE4750" i="4"/>
  <c r="AE4989" i="4"/>
  <c r="AE4925" i="4"/>
  <c r="AE4861" i="4"/>
  <c r="AE4797" i="4"/>
  <c r="AE4733" i="4"/>
  <c r="AE4688" i="4"/>
  <c r="AE4656" i="4"/>
  <c r="AE4624" i="4"/>
  <c r="AE4596" i="4"/>
  <c r="AE4580" i="4"/>
  <c r="AE4564" i="4"/>
  <c r="AE4548" i="4"/>
  <c r="AE4532" i="4"/>
  <c r="AE4516" i="4"/>
  <c r="AE4500" i="4"/>
  <c r="AE4484" i="4"/>
  <c r="AE4468" i="4"/>
  <c r="AE4452" i="4"/>
  <c r="AE4436" i="4"/>
  <c r="AE4993" i="4"/>
  <c r="AE4961" i="4"/>
  <c r="AE4929" i="4"/>
  <c r="AE4897" i="4"/>
  <c r="AE4865" i="4"/>
  <c r="AE4833" i="4"/>
  <c r="AE4801" i="4"/>
  <c r="AE4769" i="4"/>
  <c r="AE4737" i="4"/>
  <c r="AE4562" i="4"/>
  <c r="AE4546" i="4"/>
  <c r="AE4530" i="4"/>
  <c r="AE4514" i="4"/>
  <c r="AE4498" i="4"/>
  <c r="AE4482" i="4"/>
  <c r="AE4466" i="4"/>
  <c r="AE4450" i="4"/>
  <c r="AE4434" i="4"/>
  <c r="AE4427" i="4"/>
  <c r="AE4423" i="4"/>
  <c r="AE4419" i="4"/>
  <c r="AE4415" i="4"/>
  <c r="AE4411" i="4"/>
  <c r="AE4407" i="4"/>
  <c r="AE4403" i="4"/>
  <c r="AE4399" i="4"/>
  <c r="AE4395" i="4"/>
  <c r="AE4391" i="4"/>
  <c r="AE4387" i="4"/>
  <c r="AE4383" i="4"/>
  <c r="AE4379" i="4"/>
  <c r="AE4375" i="4"/>
  <c r="AE4371" i="4"/>
  <c r="AE4367" i="4"/>
  <c r="AE4363" i="4"/>
  <c r="AE4359" i="4"/>
  <c r="AE4355" i="4"/>
  <c r="AE4351" i="4"/>
  <c r="AE4347" i="4"/>
  <c r="AE4343" i="4"/>
  <c r="AE4339" i="4"/>
  <c r="AE4335" i="4"/>
  <c r="AE4331" i="4"/>
  <c r="AE4327" i="4"/>
  <c r="AE4323" i="4"/>
  <c r="AE4319" i="4"/>
  <c r="AE4315" i="4"/>
  <c r="AE4311" i="4"/>
  <c r="AE4307" i="4"/>
  <c r="AE4303" i="4"/>
  <c r="AE4299" i="4"/>
  <c r="AE4295" i="4"/>
  <c r="AE4291" i="4"/>
  <c r="AE4287" i="4"/>
  <c r="AE4283" i="4"/>
  <c r="AE4279" i="4"/>
  <c r="AE4275" i="4"/>
  <c r="AE4271" i="4"/>
  <c r="AE4267" i="4"/>
  <c r="AE4263" i="4"/>
  <c r="AE4259" i="4"/>
  <c r="AE4255" i="4"/>
  <c r="AE4251" i="4"/>
  <c r="AE4247" i="4"/>
  <c r="AE4243" i="4"/>
  <c r="AE4239" i="4"/>
  <c r="AE4235" i="4"/>
  <c r="AE4231" i="4"/>
  <c r="AE4227" i="4"/>
  <c r="AE4223" i="4"/>
  <c r="AE4219" i="4"/>
  <c r="AE4215" i="4"/>
  <c r="AE4211" i="4"/>
  <c r="AE4207" i="4"/>
  <c r="AE4203" i="4"/>
  <c r="AE4199" i="4"/>
  <c r="AE4195" i="4"/>
  <c r="AE4191" i="4"/>
  <c r="AE4187" i="4"/>
  <c r="AE4183" i="4"/>
  <c r="AE4179" i="4"/>
  <c r="AE4175" i="4"/>
  <c r="AE4171" i="4"/>
  <c r="AE4167" i="4"/>
  <c r="AE4163" i="4"/>
  <c r="AE4159" i="4"/>
  <c r="AE4155" i="4"/>
  <c r="AE4151" i="4"/>
  <c r="AE4147" i="4"/>
  <c r="AE4143" i="4"/>
  <c r="AE4139" i="4"/>
  <c r="AE4135" i="4"/>
  <c r="AE4131" i="4"/>
  <c r="AE4127" i="4"/>
  <c r="AE4123" i="4"/>
  <c r="AE4119" i="4"/>
  <c r="AE4115" i="4"/>
  <c r="AE4111" i="4"/>
  <c r="AE4107" i="4"/>
  <c r="AE4103" i="4"/>
  <c r="AE4099" i="4"/>
  <c r="AE4095" i="4"/>
  <c r="AE4091" i="4"/>
  <c r="AE4087" i="4"/>
  <c r="AE4083" i="4"/>
  <c r="AE4079" i="4"/>
  <c r="AE4075" i="4"/>
  <c r="AE4071" i="4"/>
  <c r="AE4972" i="4"/>
  <c r="AE4940" i="4"/>
  <c r="AE4908" i="4"/>
  <c r="AE4876" i="4"/>
  <c r="AE4844" i="4"/>
  <c r="AE4812" i="4"/>
  <c r="AE4780" i="4"/>
  <c r="AE4748" i="4"/>
  <c r="AE4721" i="4"/>
  <c r="AE4702" i="4"/>
  <c r="AE4683" i="4"/>
  <c r="AE4667" i="4"/>
  <c r="AE4651" i="4"/>
  <c r="AE4635" i="4"/>
  <c r="AE4619" i="4"/>
  <c r="AE4603" i="4"/>
  <c r="AE4587" i="4"/>
  <c r="AE4571" i="4"/>
  <c r="AE4555" i="4"/>
  <c r="AE4539" i="4"/>
  <c r="AE4523" i="4"/>
  <c r="AE4507" i="4"/>
  <c r="AE4491" i="4"/>
  <c r="AE4475" i="4"/>
  <c r="AE4459" i="4"/>
  <c r="AE4443" i="4"/>
  <c r="AE2901" i="4"/>
  <c r="AE2897" i="4"/>
  <c r="AE2893" i="4"/>
  <c r="AE2889" i="4"/>
  <c r="AE2885" i="4"/>
  <c r="AE2881" i="4"/>
  <c r="AE2877" i="4"/>
  <c r="AE2873" i="4"/>
  <c r="AE2869" i="4"/>
  <c r="AE2865" i="4"/>
  <c r="AE2861" i="4"/>
  <c r="AE2857" i="4"/>
  <c r="AE2853" i="4"/>
  <c r="AE2849" i="4"/>
  <c r="AE2845" i="4"/>
  <c r="AE2841" i="4"/>
  <c r="AE2837" i="4"/>
  <c r="AE2833" i="4"/>
  <c r="AE2829" i="4"/>
  <c r="AE2825" i="4"/>
  <c r="AE2821" i="4"/>
  <c r="AE2817" i="4"/>
  <c r="AE2813" i="4"/>
  <c r="AE2809" i="4"/>
  <c r="AE2805" i="4"/>
  <c r="AE2801" i="4"/>
  <c r="AE2797" i="4"/>
  <c r="AE2793" i="4"/>
  <c r="AE2789" i="4"/>
  <c r="AE2785" i="4"/>
  <c r="AE2781" i="4"/>
  <c r="AE2777" i="4"/>
  <c r="AE2773" i="4"/>
  <c r="AE2769" i="4"/>
  <c r="AE2765" i="4"/>
  <c r="AE2761" i="4"/>
  <c r="AE2757" i="4"/>
  <c r="AE2753" i="4"/>
  <c r="AE2749" i="4"/>
  <c r="AE2745" i="4"/>
  <c r="AE2741" i="4"/>
  <c r="AE2737" i="4"/>
  <c r="AE2733" i="4"/>
  <c r="AE2729" i="4"/>
  <c r="AE2725" i="4"/>
  <c r="AE2721" i="4"/>
  <c r="AE2717" i="4"/>
  <c r="AE2713" i="4"/>
  <c r="AE2709" i="4"/>
  <c r="AE2705" i="4"/>
  <c r="AE2701" i="4"/>
  <c r="AE2697" i="4"/>
  <c r="AE2693" i="4"/>
  <c r="AE2689" i="4"/>
  <c r="AE2685" i="4"/>
  <c r="AE2681" i="4"/>
  <c r="AE2677" i="4"/>
  <c r="AE2673" i="4"/>
  <c r="AE2669" i="4"/>
  <c r="AE2665" i="4"/>
  <c r="AE2661" i="4"/>
  <c r="AE2657" i="4"/>
  <c r="AE2653" i="4"/>
  <c r="AE2649" i="4"/>
  <c r="AE2645" i="4"/>
  <c r="AE2641" i="4"/>
  <c r="AE2637" i="4"/>
  <c r="AE2633" i="4"/>
  <c r="AE2629" i="4"/>
  <c r="AE2625" i="4"/>
  <c r="AE2621" i="4"/>
  <c r="AE2617" i="4"/>
  <c r="AE2613" i="4"/>
  <c r="AE2609" i="4"/>
  <c r="AE2605" i="4"/>
  <c r="AE2601" i="4"/>
  <c r="AE2597" i="4"/>
  <c r="AE2593" i="4"/>
  <c r="AE2589" i="4"/>
  <c r="AE2585" i="4"/>
  <c r="AE2581" i="4"/>
  <c r="AE2577" i="4"/>
  <c r="AE2573" i="4"/>
  <c r="AE2569" i="4"/>
  <c r="AE2565" i="4"/>
  <c r="AE2561" i="4"/>
  <c r="AE2557" i="4"/>
  <c r="AE2553" i="4"/>
  <c r="AE2549" i="4"/>
  <c r="AE2545" i="4"/>
  <c r="AE2541" i="4"/>
  <c r="AE2537" i="4"/>
  <c r="AE2533" i="4"/>
  <c r="AE2529" i="4"/>
  <c r="AE2525" i="4"/>
  <c r="AE2521" i="4"/>
  <c r="AE2517" i="4"/>
  <c r="AE2513" i="4"/>
  <c r="AE2509" i="4"/>
  <c r="AE2505" i="4"/>
  <c r="AE2501" i="4"/>
  <c r="AE2497" i="4"/>
  <c r="AE2493" i="4"/>
  <c r="AE2489" i="4"/>
  <c r="AE2485" i="4"/>
  <c r="AE2481" i="4"/>
  <c r="AE2477" i="4"/>
  <c r="AE2473" i="4"/>
  <c r="AE2469" i="4"/>
  <c r="AE2465" i="4"/>
  <c r="AE2461" i="4"/>
  <c r="AE2457" i="4"/>
  <c r="AE2453" i="4"/>
  <c r="AE2449" i="4"/>
  <c r="AE2445" i="4"/>
  <c r="AE2441" i="4"/>
  <c r="AE2437" i="4"/>
  <c r="AE2433" i="4"/>
  <c r="AE2429" i="4"/>
  <c r="AE2425" i="4"/>
  <c r="AE2421" i="4"/>
  <c r="AE2417" i="4"/>
  <c r="AE2413" i="4"/>
  <c r="AE2409" i="4"/>
  <c r="AE2405" i="4"/>
  <c r="AE2401" i="4"/>
  <c r="AE2397" i="4"/>
  <c r="AE2393" i="4"/>
  <c r="AE2389" i="4"/>
  <c r="AE2385" i="4"/>
  <c r="AE2381" i="4"/>
  <c r="AE2377" i="4"/>
  <c r="AE2373" i="4"/>
  <c r="AE2369" i="4"/>
  <c r="AE2365" i="4"/>
  <c r="AE2361" i="4"/>
  <c r="AE2357" i="4"/>
  <c r="AE2353" i="4"/>
  <c r="AE2349" i="4"/>
  <c r="AE2345" i="4"/>
  <c r="AE2341" i="4"/>
  <c r="AE2337" i="4"/>
  <c r="AE2333" i="4"/>
  <c r="AE2329" i="4"/>
  <c r="AE2325" i="4"/>
  <c r="AE2982" i="4"/>
  <c r="AE3046" i="4"/>
  <c r="AE3110" i="4"/>
  <c r="AE3174" i="4"/>
  <c r="AE2913" i="4"/>
  <c r="AE2929" i="4"/>
  <c r="AE2945" i="4"/>
  <c r="AE2961" i="4"/>
  <c r="AE2976" i="4"/>
  <c r="AE2992" i="4"/>
  <c r="AE3008" i="4"/>
  <c r="AE3024" i="4"/>
  <c r="AE3040" i="4"/>
  <c r="AE3056" i="4"/>
  <c r="AE3072" i="4"/>
  <c r="AE3088" i="4"/>
  <c r="AE3104" i="4"/>
  <c r="AE3120" i="4"/>
  <c r="AE3136" i="4"/>
  <c r="AE3152" i="4"/>
  <c r="AE3168" i="4"/>
  <c r="AE3184" i="4"/>
  <c r="AE3214" i="4"/>
  <c r="AE3246" i="4"/>
  <c r="AE3270" i="4"/>
  <c r="AE3286" i="4"/>
  <c r="AE3302" i="4"/>
  <c r="AE3339" i="4"/>
  <c r="AE3374" i="4"/>
  <c r="AE2979" i="4"/>
  <c r="AE3011" i="4"/>
  <c r="AE3043" i="4"/>
  <c r="AE3075" i="4"/>
  <c r="AE3107" i="4"/>
  <c r="AE3139" i="4"/>
  <c r="AE4575" i="4"/>
  <c r="AE4511" i="4"/>
  <c r="AE4447" i="4"/>
  <c r="AE2890" i="4"/>
  <c r="AE2874" i="4"/>
  <c r="AE2858" i="4"/>
  <c r="AE2842" i="4"/>
  <c r="AE2826" i="4"/>
  <c r="AE2810" i="4"/>
  <c r="AE2794" i="4"/>
  <c r="AE2778" i="4"/>
  <c r="AE2762" i="4"/>
  <c r="AE2746" i="4"/>
  <c r="AE2730" i="4"/>
  <c r="AE2714" i="4"/>
  <c r="AE2698" i="4"/>
  <c r="AE2682" i="4"/>
  <c r="AE2666" i="4"/>
  <c r="AE2650" i="4"/>
  <c r="AE2634" i="4"/>
  <c r="AE2618" i="4"/>
  <c r="AE2602" i="4"/>
  <c r="AE2586" i="4"/>
  <c r="AE2570" i="4"/>
  <c r="AE2554" i="4"/>
  <c r="AE2538" i="4"/>
  <c r="AE2530" i="4"/>
  <c r="AE2522" i="4"/>
  <c r="AE2514" i="4"/>
  <c r="AE2506" i="4"/>
  <c r="AE2498" i="4"/>
  <c r="AE2490" i="4"/>
  <c r="AE2482" i="4"/>
  <c r="AE2474" i="4"/>
  <c r="AE2466" i="4"/>
  <c r="AE2458" i="4"/>
  <c r="AE2450" i="4"/>
  <c r="AE2442" i="4"/>
  <c r="AE2434" i="4"/>
  <c r="AE2426" i="4"/>
  <c r="AE2418" i="4"/>
  <c r="AE2410" i="4"/>
  <c r="AE2402" i="4"/>
  <c r="AE2394" i="4"/>
  <c r="AE2386" i="4"/>
  <c r="AE2378" i="4"/>
  <c r="AE2370" i="4"/>
  <c r="AE2362" i="4"/>
  <c r="AE2354" i="4"/>
  <c r="AE2346" i="4"/>
  <c r="AE2338" i="4"/>
  <c r="AE2330" i="4"/>
  <c r="AE2322" i="4"/>
  <c r="AE3094" i="4"/>
  <c r="AE2909" i="4"/>
  <c r="AE2941" i="4"/>
  <c r="AE2973" i="4"/>
  <c r="AE3005" i="4"/>
  <c r="AE3037" i="4"/>
  <c r="AE3069" i="4"/>
  <c r="AE3101" i="4"/>
  <c r="AE3133" i="4"/>
  <c r="AE3165" i="4"/>
  <c r="AE3206" i="4"/>
  <c r="AE3265" i="4"/>
  <c r="AE3297" i="4"/>
  <c r="AE3371" i="4"/>
  <c r="AE3004" i="4"/>
  <c r="AE3068" i="4"/>
  <c r="AE3132" i="4"/>
  <c r="AE3171" i="4"/>
  <c r="AE3192" i="4"/>
  <c r="AE3203" i="4"/>
  <c r="AE3213" i="4"/>
  <c r="AE3224" i="4"/>
  <c r="AE3240" i="4"/>
  <c r="AE3256" i="4"/>
  <c r="AE3274" i="4"/>
  <c r="AE3299" i="4"/>
  <c r="AE3338" i="4"/>
  <c r="AE2984" i="4"/>
  <c r="AE3016" i="4"/>
  <c r="AE3048" i="4"/>
  <c r="AE3080" i="4"/>
  <c r="AE3112" i="4"/>
  <c r="AE3144" i="4"/>
  <c r="AE3176" i="4"/>
  <c r="AE3242" i="4"/>
  <c r="AE3287" i="4"/>
  <c r="AE3329" i="4"/>
  <c r="AE2902" i="4"/>
  <c r="AE2918" i="4"/>
  <c r="AE2934" i="4"/>
  <c r="AE2950" i="4"/>
  <c r="AE2966" i="4"/>
  <c r="AE2980" i="4"/>
  <c r="AE2996" i="4"/>
  <c r="AE3012" i="4"/>
  <c r="AE3028" i="4"/>
  <c r="AE3044" i="4"/>
  <c r="AE3060" i="4"/>
  <c r="AE3076" i="4"/>
  <c r="AE3092" i="4"/>
  <c r="AE3108" i="4"/>
  <c r="AE3124" i="4"/>
  <c r="AE3140" i="4"/>
  <c r="AE3156" i="4"/>
  <c r="AE3172" i="4"/>
  <c r="AE3188" i="4"/>
  <c r="AE3199" i="4"/>
  <c r="AE3209" i="4"/>
  <c r="AE3220" i="4"/>
  <c r="AE3236" i="4"/>
  <c r="AE3252" i="4"/>
  <c r="AE3334" i="4"/>
  <c r="AE3277" i="4"/>
  <c r="AE3309" i="4"/>
  <c r="AE3341" i="4"/>
  <c r="AE3373" i="4"/>
  <c r="AE3273" i="4"/>
  <c r="AE3305" i="4"/>
  <c r="AE3331" i="4"/>
  <c r="AE3363" i="4"/>
  <c r="AE3223" i="4"/>
  <c r="AE3239" i="4"/>
  <c r="AE3255" i="4"/>
  <c r="AE3269" i="4"/>
  <c r="AE3285" i="4"/>
  <c r="AE3301" i="4"/>
  <c r="AE3317" i="4"/>
  <c r="AE3343" i="4"/>
  <c r="AE3362" i="4"/>
  <c r="AE3381" i="4"/>
  <c r="AE3402" i="4"/>
  <c r="AE3418" i="4"/>
  <c r="AE3434" i="4"/>
  <c r="AE3450" i="4"/>
  <c r="AE3466" i="4"/>
  <c r="AE3484" i="4"/>
  <c r="AE3500" i="4"/>
  <c r="AE3516" i="4"/>
  <c r="AE3532" i="4"/>
  <c r="AE3395" i="4"/>
  <c r="AE3412" i="4"/>
  <c r="AE3428" i="4"/>
  <c r="AE3444" i="4"/>
  <c r="AE3460" i="4"/>
  <c r="AE3320" i="4"/>
  <c r="AE3336" i="4"/>
  <c r="AE3352" i="4"/>
  <c r="AE3368" i="4"/>
  <c r="AE3384" i="4"/>
  <c r="AE3403" i="4"/>
  <c r="AE3419" i="4"/>
  <c r="AE3435" i="4"/>
  <c r="AE3451" i="4"/>
  <c r="AE3467" i="4"/>
  <c r="AE3482" i="4"/>
  <c r="AE3498" i="4"/>
  <c r="AE3514" i="4"/>
  <c r="AE3530" i="4"/>
  <c r="AE3379" i="4"/>
  <c r="AE3397" i="4"/>
  <c r="AE3413" i="4"/>
  <c r="AE3429" i="4"/>
  <c r="AE3445" i="4"/>
  <c r="AE3461" i="4"/>
  <c r="AE3475" i="4"/>
  <c r="AE3491" i="4"/>
  <c r="AE3507" i="4"/>
  <c r="AE3523" i="4"/>
  <c r="AE3539" i="4"/>
  <c r="AE3555" i="4"/>
  <c r="AE3571" i="4"/>
  <c r="AE3587" i="4"/>
  <c r="AE3603" i="4"/>
  <c r="AE3619" i="4"/>
  <c r="AE3635" i="4"/>
  <c r="AE3651" i="4"/>
  <c r="AE3667" i="4"/>
  <c r="AE3683" i="4"/>
  <c r="AE3699" i="4"/>
  <c r="AE3715" i="4"/>
  <c r="AE3731" i="4"/>
  <c r="AE3747" i="4"/>
  <c r="AE3763" i="4"/>
  <c r="AE3779" i="4"/>
  <c r="AE3795" i="4"/>
  <c r="AE3811" i="4"/>
  <c r="AE3827" i="4"/>
  <c r="AE3843" i="4"/>
  <c r="AE3859" i="4"/>
  <c r="AE3875" i="4"/>
  <c r="AE3891" i="4"/>
  <c r="AE3907" i="4"/>
  <c r="AE3923" i="4"/>
  <c r="AE3939" i="4"/>
  <c r="AE3955" i="4"/>
  <c r="AE3971" i="4"/>
  <c r="AE3987" i="4"/>
  <c r="AE4003" i="4"/>
  <c r="AE4019" i="4"/>
  <c r="AE4035" i="4"/>
  <c r="AE4051" i="4"/>
  <c r="AE4067" i="4"/>
  <c r="AE3558" i="4"/>
  <c r="AE3574" i="4"/>
  <c r="AE3590" i="4"/>
  <c r="AE3606" i="4"/>
  <c r="AE3622" i="4"/>
  <c r="AE3638" i="4"/>
  <c r="AE3654" i="4"/>
  <c r="AE3670" i="4"/>
  <c r="AE3686" i="4"/>
  <c r="AE3702" i="4"/>
  <c r="AE3718" i="4"/>
  <c r="AE3734" i="4"/>
  <c r="AE3750" i="4"/>
  <c r="AE3766" i="4"/>
  <c r="AE3782" i="4"/>
  <c r="AE3798" i="4"/>
  <c r="AE3814" i="4"/>
  <c r="AE3830" i="4"/>
  <c r="AE3846" i="4"/>
  <c r="AE3862" i="4"/>
  <c r="AE3878" i="4"/>
  <c r="AE3894" i="4"/>
  <c r="AE3910" i="4"/>
  <c r="AE3926" i="4"/>
  <c r="AE3942" i="4"/>
  <c r="AE3958" i="4"/>
  <c r="AE3974" i="4"/>
  <c r="AE3990" i="4"/>
  <c r="AE4006" i="4"/>
  <c r="AE4022" i="4"/>
  <c r="AE4038" i="4"/>
  <c r="AE4054" i="4"/>
  <c r="AE4570" i="4"/>
  <c r="AE4586" i="4"/>
  <c r="AE4602" i="4"/>
  <c r="AE4618" i="4"/>
  <c r="AE4634" i="4"/>
  <c r="AE4650" i="4"/>
  <c r="AE4666" i="4"/>
  <c r="AE4682" i="4"/>
  <c r="AE4698" i="4"/>
  <c r="AE4720" i="4"/>
  <c r="AE4752" i="4"/>
  <c r="AE4784" i="4"/>
  <c r="AE4816" i="4"/>
  <c r="AE4848" i="4"/>
  <c r="AE4880" i="4"/>
  <c r="AE4912" i="4"/>
  <c r="AE4944" i="4"/>
  <c r="AE4976" i="4"/>
  <c r="AE3477" i="4"/>
  <c r="AE3493" i="4"/>
  <c r="AE3509" i="4"/>
  <c r="AE3525" i="4"/>
  <c r="AE3541" i="4"/>
  <c r="AE3557" i="4"/>
  <c r="AE3573" i="4"/>
  <c r="AE3589" i="4"/>
  <c r="AE3605" i="4"/>
  <c r="AE3621" i="4"/>
  <c r="AE3637" i="4"/>
  <c r="AE3653" i="4"/>
  <c r="AE3669" i="4"/>
  <c r="AE3685" i="4"/>
  <c r="AE3701" i="4"/>
  <c r="AE3717" i="4"/>
  <c r="AE3733" i="4"/>
  <c r="AE3749" i="4"/>
  <c r="AE3765" i="4"/>
  <c r="AE3781" i="4"/>
  <c r="AE3797" i="4"/>
  <c r="AE3813" i="4"/>
  <c r="AE3829" i="4"/>
  <c r="AE3845" i="4"/>
  <c r="AE3861" i="4"/>
  <c r="AE3877" i="4"/>
  <c r="AE3893" i="4"/>
  <c r="AE3909" i="4"/>
  <c r="AE3925" i="4"/>
  <c r="AE3941" i="4"/>
  <c r="AE3957" i="4"/>
  <c r="AE3973" i="4"/>
  <c r="AE3989" i="4"/>
  <c r="AE4005" i="4"/>
  <c r="AE4021" i="4"/>
  <c r="AE4037" i="4"/>
  <c r="AE4053" i="4"/>
  <c r="AE4069" i="4"/>
  <c r="AE3560" i="4"/>
  <c r="AE3576" i="4"/>
  <c r="AE3592" i="4"/>
  <c r="AE3608" i="4"/>
  <c r="AE3624" i="4"/>
  <c r="AE3640" i="4"/>
  <c r="AE3656" i="4"/>
  <c r="AE3672" i="4"/>
  <c r="AE3688" i="4"/>
  <c r="AE3704" i="4"/>
  <c r="AE3720" i="4"/>
  <c r="AE3736" i="4"/>
  <c r="AE3752" i="4"/>
  <c r="AE3768" i="4"/>
  <c r="AE3784" i="4"/>
  <c r="AE3800" i="4"/>
  <c r="AE3816" i="4"/>
  <c r="AE3832" i="4"/>
  <c r="AE3848" i="4"/>
  <c r="AE3864" i="4"/>
  <c r="AE3880" i="4"/>
  <c r="AE3896" i="4"/>
  <c r="AE3912" i="4"/>
  <c r="AE3928" i="4"/>
  <c r="AE3944" i="4"/>
  <c r="AE3960" i="4"/>
  <c r="AE3976" i="4"/>
  <c r="AE3992" i="4"/>
  <c r="AE4008" i="4"/>
  <c r="AE4024" i="4"/>
  <c r="AE4040" i="4"/>
  <c r="AE4056" i="4"/>
  <c r="AE4433" i="4"/>
  <c r="AE4449" i="4"/>
  <c r="AE4465" i="4"/>
  <c r="AE4481" i="4"/>
  <c r="AE4497" i="4"/>
  <c r="AE4513" i="4"/>
  <c r="AE4529" i="4"/>
  <c r="AE4545" i="4"/>
  <c r="AE4561" i="4"/>
  <c r="AE4577" i="4"/>
  <c r="AE4593" i="4"/>
  <c r="AE4609" i="4"/>
  <c r="AE4625" i="4"/>
  <c r="AE4641" i="4"/>
  <c r="AE4657" i="4"/>
  <c r="AE4673" i="4"/>
  <c r="AE4689" i="4"/>
  <c r="AE4713" i="4"/>
  <c r="AE5000" i="4"/>
  <c r="AE4739" i="4"/>
  <c r="AE4771" i="4"/>
  <c r="AE4790" i="4"/>
  <c r="AE4806" i="4"/>
  <c r="AE4822" i="4"/>
  <c r="AE4838" i="4"/>
  <c r="AE4854" i="4"/>
  <c r="AE4870" i="4"/>
  <c r="AE4886" i="4"/>
  <c r="AE4902" i="4"/>
  <c r="AE4918" i="4"/>
  <c r="AE4934" i="4"/>
  <c r="AE4950" i="4"/>
  <c r="AE4966" i="4"/>
  <c r="AE4982" i="4"/>
  <c r="AE5002" i="4"/>
  <c r="AE5015" i="4"/>
  <c r="AE5031" i="4"/>
  <c r="AE5047" i="4"/>
  <c r="AE5063" i="4"/>
  <c r="AE5079" i="4"/>
  <c r="AE5095" i="4"/>
  <c r="AE4719" i="4"/>
  <c r="AE4727" i="4"/>
  <c r="AE4759" i="4"/>
  <c r="AE4786" i="4"/>
  <c r="AE4802" i="4"/>
  <c r="AE4818" i="4"/>
  <c r="AE4834" i="4"/>
  <c r="AE4850" i="4"/>
  <c r="AE4866" i="4"/>
  <c r="AE4882" i="4"/>
  <c r="AE4898" i="4"/>
  <c r="AE4914" i="4"/>
  <c r="AE4930" i="4"/>
  <c r="AE4946" i="4"/>
  <c r="AE4962" i="4"/>
  <c r="AE4978" i="4"/>
  <c r="AE4994" i="4"/>
  <c r="AE5124" i="4"/>
  <c r="AE5156" i="4"/>
  <c r="AE5188" i="4"/>
  <c r="AE5220" i="4"/>
  <c r="AE5006" i="4"/>
  <c r="AE5022" i="4"/>
  <c r="AE5038" i="4"/>
  <c r="AE5054" i="4"/>
  <c r="AE5070" i="4"/>
  <c r="AE5086" i="4"/>
  <c r="AE5102" i="4"/>
  <c r="AE5118" i="4"/>
  <c r="AE5134" i="4"/>
  <c r="AE5150" i="4"/>
  <c r="AE5166" i="4"/>
  <c r="AE5182" i="4"/>
  <c r="AE5198" i="4"/>
  <c r="AE5214" i="4"/>
  <c r="AE5019" i="4"/>
  <c r="AE5035" i="4"/>
  <c r="AE5051" i="4"/>
  <c r="AE5067" i="4"/>
  <c r="AE5083" i="4"/>
  <c r="AE5104" i="4"/>
  <c r="AE5136" i="4"/>
  <c r="AE5168" i="4"/>
  <c r="AE5200" i="4"/>
  <c r="AE5018" i="4"/>
  <c r="AE5034" i="4"/>
  <c r="AE5050" i="4"/>
  <c r="AE5066" i="4"/>
  <c r="AE5082" i="4"/>
  <c r="AE5098" i="4"/>
  <c r="AE5114" i="4"/>
  <c r="AE5130" i="4"/>
  <c r="AE5146" i="4"/>
  <c r="AE5162" i="4"/>
  <c r="AE5178" i="4"/>
  <c r="AE5194" i="4"/>
  <c r="AE5210" i="4"/>
  <c r="AE5099" i="4"/>
  <c r="AE5115" i="4"/>
  <c r="AE5131" i="4"/>
  <c r="AE5147" i="4"/>
  <c r="AE5163" i="4"/>
  <c r="AE5179" i="4"/>
  <c r="AE5195" i="4"/>
  <c r="AE5211" i="4"/>
  <c r="AE5113" i="4"/>
  <c r="AE5016" i="4"/>
  <c r="AE5080" i="4"/>
  <c r="AE5192" i="4"/>
  <c r="AE5045" i="4"/>
  <c r="AE5109" i="4"/>
  <c r="AE5173" i="4"/>
  <c r="AE5143" i="4"/>
  <c r="AE5207" i="4"/>
  <c r="AE4559" i="4"/>
  <c r="AE4495" i="4"/>
  <c r="AE4431" i="4"/>
  <c r="AE2886" i="4"/>
  <c r="AE2870" i="4"/>
  <c r="AE2854" i="4"/>
  <c r="AE2838" i="4"/>
  <c r="AE2822" i="4"/>
  <c r="AE2806" i="4"/>
  <c r="AE2790" i="4"/>
  <c r="AE2774" i="4"/>
  <c r="AE2758" i="4"/>
  <c r="AE2742" i="4"/>
  <c r="AE2726" i="4"/>
  <c r="AE2710" i="4"/>
  <c r="AE2694" i="4"/>
  <c r="AE2678" i="4"/>
  <c r="AE2662" i="4"/>
  <c r="AE2646" i="4"/>
  <c r="AE2630" i="4"/>
  <c r="AE2614" i="4"/>
  <c r="AE2598" i="4"/>
  <c r="AE2582" i="4"/>
  <c r="AE2566" i="4"/>
  <c r="AE2550" i="4"/>
  <c r="AE2535" i="4"/>
  <c r="AE2527" i="4"/>
  <c r="AE2519" i="4"/>
  <c r="AE2511" i="4"/>
  <c r="AE2503" i="4"/>
  <c r="AE2495" i="4"/>
  <c r="AE2487" i="4"/>
  <c r="AE2479" i="4"/>
  <c r="AE2471" i="4"/>
  <c r="AE2463" i="4"/>
  <c r="AE2455" i="4"/>
  <c r="AE2447" i="4"/>
  <c r="AE2439" i="4"/>
  <c r="AE2431" i="4"/>
  <c r="AE2423" i="4"/>
  <c r="AE2415" i="4"/>
  <c r="AE2407" i="4"/>
  <c r="AE2399" i="4"/>
  <c r="AE2391" i="4"/>
  <c r="AE2383" i="4"/>
  <c r="AE2375" i="4"/>
  <c r="AE2367" i="4"/>
  <c r="AE2359" i="4"/>
  <c r="AE2351" i="4"/>
  <c r="AE2343" i="4"/>
  <c r="AE2335" i="4"/>
  <c r="AE2327" i="4"/>
  <c r="AE3014" i="4"/>
  <c r="AE3142" i="4"/>
  <c r="AE2921" i="4"/>
  <c r="AE2953" i="4"/>
  <c r="AE2986" i="4"/>
  <c r="AE3018" i="4"/>
  <c r="AE3050" i="4"/>
  <c r="AE3082" i="4"/>
  <c r="AE3114" i="4"/>
  <c r="AE3146" i="4"/>
  <c r="AE3178" i="4"/>
  <c r="AE3230" i="4"/>
  <c r="AE3278" i="4"/>
  <c r="AE3310" i="4"/>
  <c r="AE3390" i="4"/>
  <c r="AE3027" i="4"/>
  <c r="AE3091" i="4"/>
  <c r="AE3148" i="4"/>
  <c r="AE3180" i="4"/>
  <c r="AE3195" i="4"/>
  <c r="AE3205" i="4"/>
  <c r="AE3216" i="4"/>
  <c r="AE3229" i="4"/>
  <c r="AE3245" i="4"/>
  <c r="AE3261" i="4"/>
  <c r="AE3283" i="4"/>
  <c r="AE3304" i="4"/>
  <c r="AE3350" i="4"/>
  <c r="AE2991" i="4"/>
  <c r="AE3023" i="4"/>
  <c r="AE3055" i="4"/>
  <c r="AE3087" i="4"/>
  <c r="AE3119" i="4"/>
  <c r="AE3151" i="4"/>
  <c r="AE3183" i="4"/>
  <c r="AE3250" i="4"/>
  <c r="AE3303" i="4"/>
  <c r="AE3355" i="4"/>
  <c r="AE2906" i="4"/>
  <c r="AE2922" i="4"/>
  <c r="AE2938" i="4"/>
  <c r="AE2954" i="4"/>
  <c r="AE2970" i="4"/>
  <c r="AE2987" i="4"/>
  <c r="AE3003" i="4"/>
  <c r="AE3019" i="4"/>
  <c r="AE3035" i="4"/>
  <c r="AE3051" i="4"/>
  <c r="AE3067" i="4"/>
  <c r="AE3083" i="4"/>
  <c r="AE3099" i="4"/>
  <c r="AE3115" i="4"/>
  <c r="AE3131" i="4"/>
  <c r="AE3147" i="4"/>
  <c r="AE3163" i="4"/>
  <c r="AE3179" i="4"/>
  <c r="AE3191" i="4"/>
  <c r="AE3201" i="4"/>
  <c r="AE3212" i="4"/>
  <c r="AE3225" i="4"/>
  <c r="AE3241" i="4"/>
  <c r="AE3257" i="4"/>
  <c r="AE3354" i="4"/>
  <c r="AE3284" i="4"/>
  <c r="AE3319" i="4"/>
  <c r="AE3351" i="4"/>
  <c r="AE3386" i="4"/>
  <c r="AE3280" i="4"/>
  <c r="AE3312" i="4"/>
  <c r="AE3337" i="4"/>
  <c r="AE3369" i="4"/>
  <c r="AE3227" i="4"/>
  <c r="AE3243" i="4"/>
  <c r="AE3259" i="4"/>
  <c r="AE3276" i="4"/>
  <c r="AE3292" i="4"/>
  <c r="AE3308" i="4"/>
  <c r="AE3327" i="4"/>
  <c r="AE3346" i="4"/>
  <c r="AE3365" i="4"/>
  <c r="AE3393" i="4"/>
  <c r="AE3407" i="4"/>
  <c r="AE3423" i="4"/>
  <c r="AE3439" i="4"/>
  <c r="AE3455" i="4"/>
  <c r="AE3472" i="4"/>
  <c r="AE3488" i="4"/>
  <c r="AE3504" i="4"/>
  <c r="AE3520" i="4"/>
  <c r="AE3536" i="4"/>
  <c r="AE3401" i="4"/>
  <c r="AE3417" i="4"/>
  <c r="AE3433" i="4"/>
  <c r="AE3449" i="4"/>
  <c r="AE3465" i="4"/>
  <c r="AE3324" i="4"/>
  <c r="AE3340" i="4"/>
  <c r="AE3356" i="4"/>
  <c r="AE3372" i="4"/>
  <c r="AE3388" i="4"/>
  <c r="AE3406" i="4"/>
  <c r="AE3422" i="4"/>
  <c r="AE3438" i="4"/>
  <c r="AE3454" i="4"/>
  <c r="AE3470" i="4"/>
  <c r="AE3486" i="4"/>
  <c r="AE3502" i="4"/>
  <c r="AE3518" i="4"/>
  <c r="AE3534" i="4"/>
  <c r="AE3383" i="4"/>
  <c r="AE3400" i="4"/>
  <c r="AE3416" i="4"/>
  <c r="AE3432" i="4"/>
  <c r="AE3448" i="4"/>
  <c r="AE3464" i="4"/>
  <c r="AE3479" i="4"/>
  <c r="AE3495" i="4"/>
  <c r="AE3511" i="4"/>
  <c r="AE3527" i="4"/>
  <c r="AE3543" i="4"/>
  <c r="AE3559" i="4"/>
  <c r="AE3575" i="4"/>
  <c r="AE3591" i="4"/>
  <c r="AE3607" i="4"/>
  <c r="AE3623" i="4"/>
  <c r="AE3639" i="4"/>
  <c r="AE3655" i="4"/>
  <c r="AE3671" i="4"/>
  <c r="AE3687" i="4"/>
  <c r="AE3703" i="4"/>
  <c r="AE3719" i="4"/>
  <c r="AE3735" i="4"/>
  <c r="AE3751" i="4"/>
  <c r="AE3767" i="4"/>
  <c r="AE3783" i="4"/>
  <c r="AE3799" i="4"/>
  <c r="AE3815" i="4"/>
  <c r="AE3831" i="4"/>
  <c r="AE3847" i="4"/>
  <c r="AE3863" i="4"/>
  <c r="AE3879" i="4"/>
  <c r="AE3895" i="4"/>
  <c r="AE3911" i="4"/>
  <c r="AE3927" i="4"/>
  <c r="AE3943" i="4"/>
  <c r="AE3959" i="4"/>
  <c r="AE3975" i="4"/>
  <c r="AE3991" i="4"/>
  <c r="AE4007" i="4"/>
  <c r="AE4023" i="4"/>
  <c r="AE4039" i="4"/>
  <c r="AE4055" i="4"/>
  <c r="AE3546" i="4"/>
  <c r="AE3562" i="4"/>
  <c r="AE3578" i="4"/>
  <c r="AE3594" i="4"/>
  <c r="AE3610" i="4"/>
  <c r="AE3626" i="4"/>
  <c r="AE3642" i="4"/>
  <c r="AE3658" i="4"/>
  <c r="AE3674" i="4"/>
  <c r="AE3690" i="4"/>
  <c r="AE3706" i="4"/>
  <c r="AE3722" i="4"/>
  <c r="AE3738" i="4"/>
  <c r="AE3754" i="4"/>
  <c r="AE3770" i="4"/>
  <c r="AE3786" i="4"/>
  <c r="AE3802" i="4"/>
  <c r="AE3818" i="4"/>
  <c r="AE3834" i="4"/>
  <c r="AE3850" i="4"/>
  <c r="AE3866" i="4"/>
  <c r="AE3882" i="4"/>
  <c r="AE3898" i="4"/>
  <c r="AE3914" i="4"/>
  <c r="AE3930" i="4"/>
  <c r="AE3946" i="4"/>
  <c r="AE3962" i="4"/>
  <c r="AE3978" i="4"/>
  <c r="AE3994" i="4"/>
  <c r="AE4010" i="4"/>
  <c r="AE4026" i="4"/>
  <c r="AE4042" i="4"/>
  <c r="AE4058" i="4"/>
  <c r="AE4574" i="4"/>
  <c r="AE4590" i="4"/>
  <c r="AE4606" i="4"/>
  <c r="AE4622" i="4"/>
  <c r="AE4638" i="4"/>
  <c r="AE4654" i="4"/>
  <c r="AE4670" i="4"/>
  <c r="AE4686" i="4"/>
  <c r="AE4700" i="4"/>
  <c r="AE4728" i="4"/>
  <c r="AE4760" i="4"/>
  <c r="AE4792" i="4"/>
  <c r="AE4824" i="4"/>
  <c r="AE4856" i="4"/>
  <c r="AE4888" i="4"/>
  <c r="AE4920" i="4"/>
  <c r="AE4952" i="4"/>
  <c r="AE4984" i="4"/>
  <c r="AE3481" i="4"/>
  <c r="AE3497" i="4"/>
  <c r="AE3513" i="4"/>
  <c r="AE3529" i="4"/>
  <c r="AE3545" i="4"/>
  <c r="AE3561" i="4"/>
  <c r="AE3577" i="4"/>
  <c r="AE3593" i="4"/>
  <c r="AE3609" i="4"/>
  <c r="AE3625" i="4"/>
  <c r="AE3641" i="4"/>
  <c r="AE3657" i="4"/>
  <c r="AE3673" i="4"/>
  <c r="AE3689" i="4"/>
  <c r="AE3705" i="4"/>
  <c r="AE3721" i="4"/>
  <c r="AE3737" i="4"/>
  <c r="AE3753" i="4"/>
  <c r="AE3769" i="4"/>
  <c r="AE3785" i="4"/>
  <c r="AE3801" i="4"/>
  <c r="AE3817" i="4"/>
  <c r="AE3833" i="4"/>
  <c r="AE3849" i="4"/>
  <c r="AE3865" i="4"/>
  <c r="AE3881" i="4"/>
  <c r="AE3897" i="4"/>
  <c r="AE3913" i="4"/>
  <c r="AE3929" i="4"/>
  <c r="AE3945" i="4"/>
  <c r="AE3961" i="4"/>
  <c r="AE3977" i="4"/>
  <c r="AE3993" i="4"/>
  <c r="AE4009" i="4"/>
  <c r="AE4025" i="4"/>
  <c r="AE4041" i="4"/>
  <c r="AE4057" i="4"/>
  <c r="AE3548" i="4"/>
  <c r="AE3564" i="4"/>
  <c r="AE3580" i="4"/>
  <c r="AE3596" i="4"/>
  <c r="AE3612" i="4"/>
  <c r="AE3628" i="4"/>
  <c r="AE3644" i="4"/>
  <c r="AE3660" i="4"/>
  <c r="AE3676" i="4"/>
  <c r="AE3692" i="4"/>
  <c r="AE3708" i="4"/>
  <c r="AE3724" i="4"/>
  <c r="AE3740" i="4"/>
  <c r="AE3756" i="4"/>
  <c r="AE3772" i="4"/>
  <c r="AE3788" i="4"/>
  <c r="AE3804" i="4"/>
  <c r="AE3820" i="4"/>
  <c r="AE3836" i="4"/>
  <c r="AE3852" i="4"/>
  <c r="AE3868" i="4"/>
  <c r="AE3884" i="4"/>
  <c r="AE3900" i="4"/>
  <c r="AE3916" i="4"/>
  <c r="AE3932" i="4"/>
  <c r="AE3948" i="4"/>
  <c r="AE3964" i="4"/>
  <c r="AE3980" i="4"/>
  <c r="AE3996" i="4"/>
  <c r="AE4012" i="4"/>
  <c r="AE4028" i="4"/>
  <c r="AE4044" i="4"/>
  <c r="AE4060" i="4"/>
  <c r="AE4437" i="4"/>
  <c r="AE4453" i="4"/>
  <c r="AE4469" i="4"/>
  <c r="AE4485" i="4"/>
  <c r="AE4501" i="4"/>
  <c r="AE4517" i="4"/>
  <c r="AE4533" i="4"/>
  <c r="AE4549" i="4"/>
  <c r="AE4565" i="4"/>
  <c r="AE4581" i="4"/>
  <c r="AE4597" i="4"/>
  <c r="AE4613" i="4"/>
  <c r="AE4629" i="4"/>
  <c r="AE4645" i="4"/>
  <c r="AE4661" i="4"/>
  <c r="AE4677" i="4"/>
  <c r="AE4693" i="4"/>
  <c r="AE4717" i="4"/>
  <c r="AE4707" i="4"/>
  <c r="AE4747" i="4"/>
  <c r="AE4779" i="4"/>
  <c r="AE4795" i="4"/>
  <c r="AE4811" i="4"/>
  <c r="AE4827" i="4"/>
  <c r="AE4843" i="4"/>
  <c r="AE4859" i="4"/>
  <c r="AE4875" i="4"/>
  <c r="AE4891" i="4"/>
  <c r="AE4907" i="4"/>
  <c r="AE4923" i="4"/>
  <c r="AE4939" i="4"/>
  <c r="AE4955" i="4"/>
  <c r="AE4971" i="4"/>
  <c r="AE4987" i="4"/>
  <c r="AE5004" i="4"/>
  <c r="AE5020" i="4"/>
  <c r="AE5036" i="4"/>
  <c r="AE5052" i="4"/>
  <c r="AE5068" i="4"/>
  <c r="AE5084" i="4"/>
  <c r="AE5100" i="4"/>
  <c r="AE4999" i="4"/>
  <c r="AE4735" i="4"/>
  <c r="AE4767" i="4"/>
  <c r="AE4791" i="4"/>
  <c r="AE4807" i="4"/>
  <c r="AE4823" i="4"/>
  <c r="AE4839" i="4"/>
  <c r="AE4855" i="4"/>
  <c r="AE4871" i="4"/>
  <c r="AE4887" i="4"/>
  <c r="AE4903" i="4"/>
  <c r="AE4919" i="4"/>
  <c r="AE4935" i="4"/>
  <c r="AE4951" i="4"/>
  <c r="AE4967" i="4"/>
  <c r="AE4983" i="4"/>
  <c r="AE4996" i="4"/>
  <c r="AE5132" i="4"/>
  <c r="AE5164" i="4"/>
  <c r="AE5196" i="4"/>
  <c r="AE5009" i="4"/>
  <c r="AE5025" i="4"/>
  <c r="AE5041" i="4"/>
  <c r="AE5057" i="4"/>
  <c r="AE5073" i="4"/>
  <c r="AE5089" i="4"/>
  <c r="AE5105" i="4"/>
  <c r="AE5121" i="4"/>
  <c r="AE5137" i="4"/>
  <c r="AE5153" i="4"/>
  <c r="AE5169" i="4"/>
  <c r="AE5185" i="4"/>
  <c r="AE5201" i="4"/>
  <c r="AE5217" i="4"/>
  <c r="AE5008" i="4"/>
  <c r="AE5024" i="4"/>
  <c r="AE5040" i="4"/>
  <c r="AE5056" i="4"/>
  <c r="AE5072" i="4"/>
  <c r="AE5088" i="4"/>
  <c r="AE5112" i="4"/>
  <c r="AE5144" i="4"/>
  <c r="AE5176" i="4"/>
  <c r="AE5208" i="4"/>
  <c r="AE5005" i="4"/>
  <c r="AE5021" i="4"/>
  <c r="AE5037" i="4"/>
  <c r="AE5053" i="4"/>
  <c r="AE5069" i="4"/>
  <c r="AE5085" i="4"/>
  <c r="AE5101" i="4"/>
  <c r="AE5117" i="4"/>
  <c r="AE5133" i="4"/>
  <c r="AE5149" i="4"/>
  <c r="AE5165" i="4"/>
  <c r="AE5181" i="4"/>
  <c r="AE5197" i="4"/>
  <c r="AE5213" i="4"/>
  <c r="AE5103" i="4"/>
  <c r="AE5119" i="4"/>
  <c r="AE5135" i="4"/>
  <c r="AE5151" i="4"/>
  <c r="AE5167" i="4"/>
  <c r="AE5183" i="4"/>
  <c r="AE5199" i="4"/>
  <c r="AE5215" i="4"/>
  <c r="AE4931" i="4"/>
  <c r="AE5092" i="4"/>
  <c r="AE4751" i="4"/>
  <c r="AE4815" i="4"/>
  <c r="AE4863" i="4"/>
  <c r="AE4927" i="4"/>
  <c r="AE4959" i="4"/>
  <c r="AE5148" i="4"/>
  <c r="AE5033" i="4"/>
  <c r="AE5081" i="4"/>
  <c r="AE5145" i="4"/>
  <c r="AE5193" i="4"/>
  <c r="AE5048" i="4"/>
  <c r="AE5128" i="4"/>
  <c r="AE5029" i="4"/>
  <c r="AE5077" i="4"/>
  <c r="AE5141" i="4"/>
  <c r="AE5205" i="4"/>
  <c r="AE5111" i="4"/>
  <c r="AE5175" i="4"/>
  <c r="AE4543" i="4"/>
  <c r="AE4479" i="4"/>
  <c r="AE2898" i="4"/>
  <c r="AE2882" i="4"/>
  <c r="AE2866" i="4"/>
  <c r="AE2850" i="4"/>
  <c r="AE2834" i="4"/>
  <c r="AE2818" i="4"/>
  <c r="AE2802" i="4"/>
  <c r="AE2786" i="4"/>
  <c r="AE2770" i="4"/>
  <c r="AE2754" i="4"/>
  <c r="AE2738" i="4"/>
  <c r="AE2722" i="4"/>
  <c r="AE2706" i="4"/>
  <c r="AE2690" i="4"/>
  <c r="AE2674" i="4"/>
  <c r="AE2658" i="4"/>
  <c r="AE2642" i="4"/>
  <c r="AE2626" i="4"/>
  <c r="AE2610" i="4"/>
  <c r="AE2594" i="4"/>
  <c r="AE2578" i="4"/>
  <c r="AE2562" i="4"/>
  <c r="AE2546" i="4"/>
  <c r="AE2534" i="4"/>
  <c r="AE2526" i="4"/>
  <c r="AE2518" i="4"/>
  <c r="AE2510" i="4"/>
  <c r="AE2502" i="4"/>
  <c r="AE2494" i="4"/>
  <c r="AE2486" i="4"/>
  <c r="AE2478" i="4"/>
  <c r="AE2470" i="4"/>
  <c r="AE2462" i="4"/>
  <c r="AE2454" i="4"/>
  <c r="AE2446" i="4"/>
  <c r="AE2438" i="4"/>
  <c r="AE2430" i="4"/>
  <c r="AE2422" i="4"/>
  <c r="AE2414" i="4"/>
  <c r="AE2406" i="4"/>
  <c r="AE2398" i="4"/>
  <c r="AE2390" i="4"/>
  <c r="AE2382" i="4"/>
  <c r="AE2374" i="4"/>
  <c r="AE2366" i="4"/>
  <c r="AE2358" i="4"/>
  <c r="AE2350" i="4"/>
  <c r="AE2342" i="4"/>
  <c r="AE2334" i="4"/>
  <c r="AE2326" i="4"/>
  <c r="AE3030" i="4"/>
  <c r="AE3158" i="4"/>
  <c r="AE2925" i="4"/>
  <c r="AE2957" i="4"/>
  <c r="AE2989" i="4"/>
  <c r="AE3021" i="4"/>
  <c r="AE3053" i="4"/>
  <c r="AE3085" i="4"/>
  <c r="AE3117" i="4"/>
  <c r="AE3149" i="4"/>
  <c r="AE3181" i="4"/>
  <c r="AE3238" i="4"/>
  <c r="AE3281" i="4"/>
  <c r="AE3313" i="4"/>
  <c r="AE3392" i="4"/>
  <c r="AE3036" i="4"/>
  <c r="AE3100" i="4"/>
  <c r="AE3155" i="4"/>
  <c r="AE3187" i="4"/>
  <c r="AE3197" i="4"/>
  <c r="AE3208" i="4"/>
  <c r="AE3219" i="4"/>
  <c r="AE3232" i="4"/>
  <c r="AE3248" i="4"/>
  <c r="AE3267" i="4"/>
  <c r="AE3288" i="4"/>
  <c r="AE3306" i="4"/>
  <c r="AE3370" i="4"/>
  <c r="AE3000" i="4"/>
  <c r="AE3032" i="4"/>
  <c r="AE3064" i="4"/>
  <c r="AE3096" i="4"/>
  <c r="AE3128" i="4"/>
  <c r="AE3160" i="4"/>
  <c r="AE3226" i="4"/>
  <c r="AE3258" i="4"/>
  <c r="AE3323" i="4"/>
  <c r="AE3358" i="4"/>
  <c r="AE2910" i="4"/>
  <c r="AE2926" i="4"/>
  <c r="AE2942" i="4"/>
  <c r="AE2958" i="4"/>
  <c r="AE2974" i="4"/>
  <c r="AE2990" i="4"/>
  <c r="AE3006" i="4"/>
  <c r="AE3022" i="4"/>
  <c r="AE3038" i="4"/>
  <c r="AE3054" i="4"/>
  <c r="AE3070" i="4"/>
  <c r="AE3086" i="4"/>
  <c r="AE3102" i="4"/>
  <c r="AE3118" i="4"/>
  <c r="AE3134" i="4"/>
  <c r="AE3150" i="4"/>
  <c r="AE3166" i="4"/>
  <c r="AE3182" i="4"/>
  <c r="AE3193" i="4"/>
  <c r="AE3204" i="4"/>
  <c r="AE3215" i="4"/>
  <c r="AE3228" i="4"/>
  <c r="AE3244" i="4"/>
  <c r="AE3260" i="4"/>
  <c r="AE3366" i="4"/>
  <c r="AE3293" i="4"/>
  <c r="AE3325" i="4"/>
  <c r="AE3357" i="4"/>
  <c r="AE3389" i="4"/>
  <c r="AE3289" i="4"/>
  <c r="AE3315" i="4"/>
  <c r="AE3347" i="4"/>
  <c r="AE3382" i="4"/>
  <c r="AE3231" i="4"/>
  <c r="AE3247" i="4"/>
  <c r="AE3263" i="4"/>
  <c r="AE3279" i="4"/>
  <c r="AE3295" i="4"/>
  <c r="AE3311" i="4"/>
  <c r="AE3330" i="4"/>
  <c r="AE3349" i="4"/>
  <c r="AE3375" i="4"/>
  <c r="AE3396" i="4"/>
  <c r="AE3410" i="4"/>
  <c r="AE3426" i="4"/>
  <c r="AE3442" i="4"/>
  <c r="AE3458" i="4"/>
  <c r="AE3476" i="4"/>
  <c r="AE3492" i="4"/>
  <c r="AE3508" i="4"/>
  <c r="AE3524" i="4"/>
  <c r="AE3540" i="4"/>
  <c r="AE3404" i="4"/>
  <c r="AE3420" i="4"/>
  <c r="AE3436" i="4"/>
  <c r="AE3452" i="4"/>
  <c r="AE3468" i="4"/>
  <c r="AE3328" i="4"/>
  <c r="AE3344" i="4"/>
  <c r="AE3360" i="4"/>
  <c r="AE3376" i="4"/>
  <c r="AE3391" i="4"/>
  <c r="AE3411" i="4"/>
  <c r="AE3427" i="4"/>
  <c r="AE3443" i="4"/>
  <c r="AE3459" i="4"/>
  <c r="AE3474" i="4"/>
  <c r="AE3490" i="4"/>
  <c r="AE3506" i="4"/>
  <c r="AE3522" i="4"/>
  <c r="AE3538" i="4"/>
  <c r="AE3387" i="4"/>
  <c r="AE3405" i="4"/>
  <c r="AE3421" i="4"/>
  <c r="AE3437" i="4"/>
  <c r="AE3453" i="4"/>
  <c r="AE3469" i="4"/>
  <c r="AE3483" i="4"/>
  <c r="AE3499" i="4"/>
  <c r="AE3515" i="4"/>
  <c r="AE3531" i="4"/>
  <c r="AE3547" i="4"/>
  <c r="AE3563" i="4"/>
  <c r="AE3579" i="4"/>
  <c r="AE3595" i="4"/>
  <c r="AE3611" i="4"/>
  <c r="AE3627" i="4"/>
  <c r="AE3643" i="4"/>
  <c r="AE3659" i="4"/>
  <c r="AE3675" i="4"/>
  <c r="AE3691" i="4"/>
  <c r="AE3707" i="4"/>
  <c r="AE3723" i="4"/>
  <c r="AE3739" i="4"/>
  <c r="AE3755" i="4"/>
  <c r="AE3771" i="4"/>
  <c r="AE3787" i="4"/>
  <c r="AE3803" i="4"/>
  <c r="AE3819" i="4"/>
  <c r="AE3835" i="4"/>
  <c r="AE3851" i="4"/>
  <c r="AE3867" i="4"/>
  <c r="AE3883" i="4"/>
  <c r="AE3899" i="4"/>
  <c r="AE3915" i="4"/>
  <c r="AE3931" i="4"/>
  <c r="AE3947" i="4"/>
  <c r="AE3963" i="4"/>
  <c r="AE3979" i="4"/>
  <c r="AE3995" i="4"/>
  <c r="AE4011" i="4"/>
  <c r="AE4027" i="4"/>
  <c r="AE4043" i="4"/>
  <c r="AE4059" i="4"/>
  <c r="AE3550" i="4"/>
  <c r="AE3566" i="4"/>
  <c r="AE3582" i="4"/>
  <c r="AE3598" i="4"/>
  <c r="AE3614" i="4"/>
  <c r="AE3630" i="4"/>
  <c r="AE3646" i="4"/>
  <c r="AE3662" i="4"/>
  <c r="AE3678" i="4"/>
  <c r="AE3694" i="4"/>
  <c r="AE3710" i="4"/>
  <c r="AE3726" i="4"/>
  <c r="AE3742" i="4"/>
  <c r="AE3758" i="4"/>
  <c r="AE3774" i="4"/>
  <c r="AE3790" i="4"/>
  <c r="AE3806" i="4"/>
  <c r="AE3822" i="4"/>
  <c r="AE3838" i="4"/>
  <c r="AE3854" i="4"/>
  <c r="AE3870" i="4"/>
  <c r="AE3886" i="4"/>
  <c r="AE3902" i="4"/>
  <c r="AE3918" i="4"/>
  <c r="AE3934" i="4"/>
  <c r="AE3950" i="4"/>
  <c r="AE3966" i="4"/>
  <c r="AE3982" i="4"/>
  <c r="AE3998" i="4"/>
  <c r="AE4014" i="4"/>
  <c r="AE4030" i="4"/>
  <c r="AE4046" i="4"/>
  <c r="AE4062" i="4"/>
  <c r="AE4578" i="4"/>
  <c r="AE4594" i="4"/>
  <c r="AE4610" i="4"/>
  <c r="AE4626" i="4"/>
  <c r="AE4642" i="4"/>
  <c r="AE4658" i="4"/>
  <c r="AE4674" i="4"/>
  <c r="AE4690" i="4"/>
  <c r="AE4704" i="4"/>
  <c r="AE4736" i="4"/>
  <c r="AE4768" i="4"/>
  <c r="AE4800" i="4"/>
  <c r="AE4832" i="4"/>
  <c r="AE4864" i="4"/>
  <c r="AE4896" i="4"/>
  <c r="AE4928" i="4"/>
  <c r="AE4960" i="4"/>
  <c r="AE4992" i="4"/>
  <c r="AE3485" i="4"/>
  <c r="AE3501" i="4"/>
  <c r="AE3517" i="4"/>
  <c r="AE3533" i="4"/>
  <c r="AE3549" i="4"/>
  <c r="AE3565" i="4"/>
  <c r="AE3581" i="4"/>
  <c r="AE3597" i="4"/>
  <c r="AE3613" i="4"/>
  <c r="AE3629" i="4"/>
  <c r="AE3645" i="4"/>
  <c r="AE3661" i="4"/>
  <c r="AE3677" i="4"/>
  <c r="AE3693" i="4"/>
  <c r="AE3709" i="4"/>
  <c r="AE3725" i="4"/>
  <c r="AE3741" i="4"/>
  <c r="AE3757" i="4"/>
  <c r="AE3773" i="4"/>
  <c r="AE3789" i="4"/>
  <c r="AE3805" i="4"/>
  <c r="AE3821" i="4"/>
  <c r="AE3837" i="4"/>
  <c r="AE3853" i="4"/>
  <c r="AE3869" i="4"/>
  <c r="AE3885" i="4"/>
  <c r="AE3901" i="4"/>
  <c r="AE3917" i="4"/>
  <c r="AE3933" i="4"/>
  <c r="AE3949" i="4"/>
  <c r="AE3965" i="4"/>
  <c r="AE3981" i="4"/>
  <c r="AE3997" i="4"/>
  <c r="AE4013" i="4"/>
  <c r="AE4029" i="4"/>
  <c r="AE4045" i="4"/>
  <c r="AE4061" i="4"/>
  <c r="AE3552" i="4"/>
  <c r="AE3568" i="4"/>
  <c r="AE3584" i="4"/>
  <c r="AE3600" i="4"/>
  <c r="AE3616" i="4"/>
  <c r="AE3632" i="4"/>
  <c r="AE3648" i="4"/>
  <c r="AE3664" i="4"/>
  <c r="AE3680" i="4"/>
  <c r="AE3696" i="4"/>
  <c r="AE3712" i="4"/>
  <c r="AE3728" i="4"/>
  <c r="AE3744" i="4"/>
  <c r="AE3760" i="4"/>
  <c r="AE3776" i="4"/>
  <c r="AE3792" i="4"/>
  <c r="AE3808" i="4"/>
  <c r="AE3824" i="4"/>
  <c r="AE3840" i="4"/>
  <c r="AE3856" i="4"/>
  <c r="AE3872" i="4"/>
  <c r="AE3888" i="4"/>
  <c r="AE3904" i="4"/>
  <c r="AE3920" i="4"/>
  <c r="AE3936" i="4"/>
  <c r="AE3952" i="4"/>
  <c r="AE3968" i="4"/>
  <c r="AE3984" i="4"/>
  <c r="AE4000" i="4"/>
  <c r="AE4016" i="4"/>
  <c r="AE4032" i="4"/>
  <c r="AE4048" i="4"/>
  <c r="AE4064" i="4"/>
  <c r="AE4441" i="4"/>
  <c r="AE4457" i="4"/>
  <c r="AE4473" i="4"/>
  <c r="AE4489" i="4"/>
  <c r="AE4505" i="4"/>
  <c r="AE4521" i="4"/>
  <c r="AE4537" i="4"/>
  <c r="AE4553" i="4"/>
  <c r="AE4569" i="4"/>
  <c r="AE4585" i="4"/>
  <c r="AE4601" i="4"/>
  <c r="AE4617" i="4"/>
  <c r="AE4633" i="4"/>
  <c r="AE4649" i="4"/>
  <c r="AE4665" i="4"/>
  <c r="AE4681" i="4"/>
  <c r="AE4697" i="4"/>
  <c r="AE4711" i="4"/>
  <c r="AE4723" i="4"/>
  <c r="AE4755" i="4"/>
  <c r="AE4782" i="4"/>
  <c r="AE4798" i="4"/>
  <c r="AE4814" i="4"/>
  <c r="AE4830" i="4"/>
  <c r="AE4846" i="4"/>
  <c r="AE4862" i="4"/>
  <c r="AE4878" i="4"/>
  <c r="AE4894" i="4"/>
  <c r="AE4910" i="4"/>
  <c r="AE4926" i="4"/>
  <c r="AE4942" i="4"/>
  <c r="AE4958" i="4"/>
  <c r="AE4974" i="4"/>
  <c r="AE4990" i="4"/>
  <c r="AE5007" i="4"/>
  <c r="AE5023" i="4"/>
  <c r="AE5039" i="4"/>
  <c r="AE5055" i="4"/>
  <c r="AE5071" i="4"/>
  <c r="AE5087" i="4"/>
  <c r="AE5108" i="4"/>
  <c r="AE4699" i="4"/>
  <c r="AE4743" i="4"/>
  <c r="AE4775" i="4"/>
  <c r="AE4794" i="4"/>
  <c r="AE4810" i="4"/>
  <c r="AE4826" i="4"/>
  <c r="AE4842" i="4"/>
  <c r="AE4858" i="4"/>
  <c r="AE4874" i="4"/>
  <c r="AE4890" i="4"/>
  <c r="AE4906" i="4"/>
  <c r="AE4922" i="4"/>
  <c r="AE4938" i="4"/>
  <c r="AE4954" i="4"/>
  <c r="AE4970" i="4"/>
  <c r="AE4986" i="4"/>
  <c r="AE5003" i="4"/>
  <c r="AE5140" i="4"/>
  <c r="AE5172" i="4"/>
  <c r="AE5204" i="4"/>
  <c r="AE5014" i="4"/>
  <c r="AE5030" i="4"/>
  <c r="AE5046" i="4"/>
  <c r="AE5062" i="4"/>
  <c r="AE5078" i="4"/>
  <c r="AE5094" i="4"/>
  <c r="AE5110" i="4"/>
  <c r="AE5126" i="4"/>
  <c r="AE5142" i="4"/>
  <c r="AE5158" i="4"/>
  <c r="AE5174" i="4"/>
  <c r="AE5190" i="4"/>
  <c r="AE5206" i="4"/>
  <c r="AE5222" i="4"/>
  <c r="AE5011" i="4"/>
  <c r="AE5027" i="4"/>
  <c r="AE5043" i="4"/>
  <c r="AE5059" i="4"/>
  <c r="AE5075" i="4"/>
  <c r="AE5091" i="4"/>
  <c r="AE5120" i="4"/>
  <c r="AE5152" i="4"/>
  <c r="AE5184" i="4"/>
  <c r="AE5216" i="4"/>
  <c r="AE5010" i="4"/>
  <c r="AE5026" i="4"/>
  <c r="AE5042" i="4"/>
  <c r="AE5058" i="4"/>
  <c r="AE5074" i="4"/>
  <c r="AE5090" i="4"/>
  <c r="AE5106" i="4"/>
  <c r="AE5122" i="4"/>
  <c r="AE5138" i="4"/>
  <c r="AE5154" i="4"/>
  <c r="AE5170" i="4"/>
  <c r="AE5186" i="4"/>
  <c r="AE5202" i="4"/>
  <c r="AE5218" i="4"/>
  <c r="AE5107" i="4"/>
  <c r="AE5123" i="4"/>
  <c r="AE5139" i="4"/>
  <c r="AE5155" i="4"/>
  <c r="AE5171" i="4"/>
  <c r="AE5187" i="4"/>
  <c r="AE5203" i="4"/>
  <c r="AE5219" i="4"/>
  <c r="AE4915" i="4"/>
  <c r="AE5012" i="4"/>
  <c r="AE5044" i="4"/>
  <c r="AE5076" i="4"/>
  <c r="AE4715" i="4"/>
  <c r="AE4799" i="4"/>
  <c r="AE4847" i="4"/>
  <c r="AE4895" i="4"/>
  <c r="AE4943" i="4"/>
  <c r="AE4991" i="4"/>
  <c r="AE5180" i="4"/>
  <c r="AE5017" i="4"/>
  <c r="AE5065" i="4"/>
  <c r="AE5129" i="4"/>
  <c r="AE5177" i="4"/>
  <c r="AE5032" i="4"/>
  <c r="AE5096" i="4"/>
  <c r="AE5061" i="4"/>
  <c r="AE5125" i="4"/>
  <c r="AE5189" i="4"/>
  <c r="AE5159" i="4"/>
  <c r="AE5223" i="4"/>
  <c r="AE4527" i="4"/>
  <c r="AE4463" i="4"/>
  <c r="AE2894" i="4"/>
  <c r="AE2878" i="4"/>
  <c r="AE2862" i="4"/>
  <c r="AE2846" i="4"/>
  <c r="AE2830" i="4"/>
  <c r="AE2814" i="4"/>
  <c r="AE2798" i="4"/>
  <c r="AE2782" i="4"/>
  <c r="AE2766" i="4"/>
  <c r="AE2750" i="4"/>
  <c r="AE2734" i="4"/>
  <c r="AE2718" i="4"/>
  <c r="AE2702" i="4"/>
  <c r="AE2686" i="4"/>
  <c r="AE2670" i="4"/>
  <c r="AE2654" i="4"/>
  <c r="AE2638" i="4"/>
  <c r="AE2622" i="4"/>
  <c r="AE2606" i="4"/>
  <c r="AE2590" i="4"/>
  <c r="AE2574" i="4"/>
  <c r="AE2558" i="4"/>
  <c r="AE2542" i="4"/>
  <c r="AE2531" i="4"/>
  <c r="AE2523" i="4"/>
  <c r="AE2515" i="4"/>
  <c r="AE2507" i="4"/>
  <c r="AE2499" i="4"/>
  <c r="AE2491" i="4"/>
  <c r="AE2483" i="4"/>
  <c r="AE2475" i="4"/>
  <c r="AE2467" i="4"/>
  <c r="AE2459" i="4"/>
  <c r="AE2451" i="4"/>
  <c r="AE2443" i="4"/>
  <c r="AE2435" i="4"/>
  <c r="AE2427" i="4"/>
  <c r="AE2419" i="4"/>
  <c r="AE2411" i="4"/>
  <c r="AE2403" i="4"/>
  <c r="AE2395" i="4"/>
  <c r="AE2387" i="4"/>
  <c r="AE2379" i="4"/>
  <c r="AE2371" i="4"/>
  <c r="AE2363" i="4"/>
  <c r="AE2355" i="4"/>
  <c r="AE2347" i="4"/>
  <c r="AE2339" i="4"/>
  <c r="AE2331" i="4"/>
  <c r="AE2323" i="4"/>
  <c r="AE3078" i="4"/>
  <c r="AE2905" i="4"/>
  <c r="AE2937" i="4"/>
  <c r="AE2969" i="4"/>
  <c r="AE3002" i="4"/>
  <c r="AE3034" i="4"/>
  <c r="AE3066" i="4"/>
  <c r="AE3098" i="4"/>
  <c r="AE3130" i="4"/>
  <c r="AE3162" i="4"/>
  <c r="AE3198" i="4"/>
  <c r="AE3262" i="4"/>
  <c r="AE3294" i="4"/>
  <c r="AE3345" i="4"/>
  <c r="AE2995" i="4"/>
  <c r="AE3059" i="4"/>
  <c r="AE3123" i="4"/>
  <c r="AE3164" i="4"/>
  <c r="AE3189" i="4"/>
  <c r="AE3200" i="4"/>
  <c r="AE3211" i="4"/>
  <c r="AE3221" i="4"/>
  <c r="AE3237" i="4"/>
  <c r="AE3253" i="4"/>
  <c r="AE3272" i="4"/>
  <c r="AE3290" i="4"/>
  <c r="AE3318" i="4"/>
  <c r="AE2975" i="4"/>
  <c r="AE3007" i="4"/>
  <c r="AE3039" i="4"/>
  <c r="AE3071" i="4"/>
  <c r="AE3103" i="4"/>
  <c r="AE3135" i="4"/>
  <c r="AE3167" i="4"/>
  <c r="AE3234" i="4"/>
  <c r="AE3271" i="4"/>
  <c r="AE3326" i="4"/>
  <c r="AE3361" i="4"/>
  <c r="AE2914" i="4"/>
  <c r="AE2930" i="4"/>
  <c r="AE2946" i="4"/>
  <c r="AE2962" i="4"/>
  <c r="AE2977" i="4"/>
  <c r="AE2993" i="4"/>
  <c r="AE3009" i="4"/>
  <c r="AE3025" i="4"/>
  <c r="AE3041" i="4"/>
  <c r="AE3057" i="4"/>
  <c r="AE3073" i="4"/>
  <c r="AE3089" i="4"/>
  <c r="AE3105" i="4"/>
  <c r="AE3121" i="4"/>
  <c r="AE3137" i="4"/>
  <c r="AE3153" i="4"/>
  <c r="AE3169" i="4"/>
  <c r="AE3185" i="4"/>
  <c r="AE3196" i="4"/>
  <c r="AE3207" i="4"/>
  <c r="AE3217" i="4"/>
  <c r="AE3233" i="4"/>
  <c r="AE3249" i="4"/>
  <c r="AE3322" i="4"/>
  <c r="AE3268" i="4"/>
  <c r="AE3300" i="4"/>
  <c r="AE3335" i="4"/>
  <c r="AE3367" i="4"/>
  <c r="AE3264" i="4"/>
  <c r="AE3296" i="4"/>
  <c r="AE3321" i="4"/>
  <c r="AE3353" i="4"/>
  <c r="AE3385" i="4"/>
  <c r="AE3235" i="4"/>
  <c r="AE3251" i="4"/>
  <c r="AE3266" i="4"/>
  <c r="AE3282" i="4"/>
  <c r="AE3298" i="4"/>
  <c r="AE3314" i="4"/>
  <c r="AE3333" i="4"/>
  <c r="AE3359" i="4"/>
  <c r="AE3378" i="4"/>
  <c r="AE3399" i="4"/>
  <c r="AE3415" i="4"/>
  <c r="AE3431" i="4"/>
  <c r="AE3447" i="4"/>
  <c r="AE3463" i="4"/>
  <c r="AE3480" i="4"/>
  <c r="AE3496" i="4"/>
  <c r="AE3512" i="4"/>
  <c r="AE3528" i="4"/>
  <c r="AE3544" i="4"/>
  <c r="AE3409" i="4"/>
  <c r="AE3425" i="4"/>
  <c r="AE3441" i="4"/>
  <c r="AE3457" i="4"/>
  <c r="AE3316" i="4"/>
  <c r="AE3332" i="4"/>
  <c r="AE3348" i="4"/>
  <c r="AE3364" i="4"/>
  <c r="AE3380" i="4"/>
  <c r="AE3398" i="4"/>
  <c r="AE3414" i="4"/>
  <c r="AE3430" i="4"/>
  <c r="AE3446" i="4"/>
  <c r="AE3462" i="4"/>
  <c r="AE3478" i="4"/>
  <c r="AE3494" i="4"/>
  <c r="AE3510" i="4"/>
  <c r="AE3526" i="4"/>
  <c r="AE3542" i="4"/>
  <c r="AE3394" i="4"/>
  <c r="AE3408" i="4"/>
  <c r="AE3424" i="4"/>
  <c r="AE3440" i="4"/>
  <c r="AE3456" i="4"/>
  <c r="AE3471" i="4"/>
  <c r="AE3487" i="4"/>
  <c r="AE3503" i="4"/>
  <c r="AE3519" i="4"/>
  <c r="AE3535" i="4"/>
  <c r="AE3551" i="4"/>
  <c r="AE3567" i="4"/>
  <c r="AE3583" i="4"/>
  <c r="AE3599" i="4"/>
  <c r="AE3615" i="4"/>
  <c r="AE3631" i="4"/>
  <c r="AE3647" i="4"/>
  <c r="AE3663" i="4"/>
  <c r="AE3679" i="4"/>
  <c r="AE3695" i="4"/>
  <c r="AE3711" i="4"/>
  <c r="AE3727" i="4"/>
  <c r="AE3743" i="4"/>
  <c r="AE3759" i="4"/>
  <c r="AE3775" i="4"/>
  <c r="AE3791" i="4"/>
  <c r="AE3807" i="4"/>
  <c r="AE3823" i="4"/>
  <c r="AE3839" i="4"/>
  <c r="AE3855" i="4"/>
  <c r="AE3871" i="4"/>
  <c r="AE3887" i="4"/>
  <c r="AE3903" i="4"/>
  <c r="AE3919" i="4"/>
  <c r="AE3935" i="4"/>
  <c r="AE3951" i="4"/>
  <c r="AE3967" i="4"/>
  <c r="AE3983" i="4"/>
  <c r="AE3999" i="4"/>
  <c r="AE4015" i="4"/>
  <c r="AE4031" i="4"/>
  <c r="AE4047" i="4"/>
  <c r="AE4063" i="4"/>
  <c r="AE3554" i="4"/>
  <c r="AE3570" i="4"/>
  <c r="AE3586" i="4"/>
  <c r="AE3602" i="4"/>
  <c r="AE3618" i="4"/>
  <c r="AE3634" i="4"/>
  <c r="AE3650" i="4"/>
  <c r="AE3666" i="4"/>
  <c r="AE3682" i="4"/>
  <c r="AE3698" i="4"/>
  <c r="AE3714" i="4"/>
  <c r="AE3730" i="4"/>
  <c r="AE3746" i="4"/>
  <c r="AE3762" i="4"/>
  <c r="AE3778" i="4"/>
  <c r="AE3794" i="4"/>
  <c r="AE3810" i="4"/>
  <c r="AE3826" i="4"/>
  <c r="AE3842" i="4"/>
  <c r="AE3858" i="4"/>
  <c r="AE3874" i="4"/>
  <c r="AE3890" i="4"/>
  <c r="AE3906" i="4"/>
  <c r="AE3922" i="4"/>
  <c r="AE3938" i="4"/>
  <c r="AE3954" i="4"/>
  <c r="AE3970" i="4"/>
  <c r="AE3986" i="4"/>
  <c r="AE4002" i="4"/>
  <c r="AE4018" i="4"/>
  <c r="AE4034" i="4"/>
  <c r="AE4050" i="4"/>
  <c r="AE4066" i="4"/>
  <c r="AE4582" i="4"/>
  <c r="AE4598" i="4"/>
  <c r="AE4614" i="4"/>
  <c r="AE4630" i="4"/>
  <c r="AE4646" i="4"/>
  <c r="AE4662" i="4"/>
  <c r="AE4678" i="4"/>
  <c r="AE4694" i="4"/>
  <c r="AE4716" i="4"/>
  <c r="AE4744" i="4"/>
  <c r="AE4776" i="4"/>
  <c r="AE4808" i="4"/>
  <c r="AE4840" i="4"/>
  <c r="AE4872" i="4"/>
  <c r="AE4904" i="4"/>
  <c r="AE4936" i="4"/>
  <c r="AE4968" i="4"/>
  <c r="AE3473" i="4"/>
  <c r="AE3489" i="4"/>
  <c r="AE3505" i="4"/>
  <c r="AE3521" i="4"/>
  <c r="AE3537" i="4"/>
  <c r="AE3553" i="4"/>
  <c r="AE3569" i="4"/>
  <c r="AE3585" i="4"/>
  <c r="AE3601" i="4"/>
  <c r="AE3617" i="4"/>
  <c r="AE3633" i="4"/>
  <c r="AE3649" i="4"/>
  <c r="AE3665" i="4"/>
  <c r="AE3681" i="4"/>
  <c r="AE3697" i="4"/>
  <c r="AE3713" i="4"/>
  <c r="AE3729" i="4"/>
  <c r="AE3745" i="4"/>
  <c r="AE3761" i="4"/>
  <c r="AE3777" i="4"/>
  <c r="AE3793" i="4"/>
  <c r="AE3809" i="4"/>
  <c r="AE3825" i="4"/>
  <c r="AE3841" i="4"/>
  <c r="AE3857" i="4"/>
  <c r="AE3873" i="4"/>
  <c r="AE3889" i="4"/>
  <c r="AE3905" i="4"/>
  <c r="AE3921" i="4"/>
  <c r="AE3937" i="4"/>
  <c r="AE3953" i="4"/>
  <c r="AE3969" i="4"/>
  <c r="AE3985" i="4"/>
  <c r="AE4001" i="4"/>
  <c r="AE4017" i="4"/>
  <c r="AE4033" i="4"/>
  <c r="AE4049" i="4"/>
  <c r="AE4065" i="4"/>
  <c r="AE3556" i="4"/>
  <c r="AE3572" i="4"/>
  <c r="AE3588" i="4"/>
  <c r="AE3604" i="4"/>
  <c r="AE3620" i="4"/>
  <c r="AE3636" i="4"/>
  <c r="AE3652" i="4"/>
  <c r="AE3668" i="4"/>
  <c r="AE3684" i="4"/>
  <c r="AE3700" i="4"/>
  <c r="AE3716" i="4"/>
  <c r="AE3732" i="4"/>
  <c r="AE3748" i="4"/>
  <c r="AE3764" i="4"/>
  <c r="AE3780" i="4"/>
  <c r="AE3796" i="4"/>
  <c r="AE3812" i="4"/>
  <c r="AE3828" i="4"/>
  <c r="AE3844" i="4"/>
  <c r="AE3860" i="4"/>
  <c r="AE3876" i="4"/>
  <c r="AE3892" i="4"/>
  <c r="AE3908" i="4"/>
  <c r="AE3924" i="4"/>
  <c r="AE3940" i="4"/>
  <c r="AE3956" i="4"/>
  <c r="AE3972" i="4"/>
  <c r="AE3988" i="4"/>
  <c r="AE4004" i="4"/>
  <c r="AE4020" i="4"/>
  <c r="AE4036" i="4"/>
  <c r="AE4052" i="4"/>
  <c r="AE4068" i="4"/>
  <c r="AE4445" i="4"/>
  <c r="AE4461" i="4"/>
  <c r="AE4477" i="4"/>
  <c r="AE4493" i="4"/>
  <c r="AE4509" i="4"/>
  <c r="AE4525" i="4"/>
  <c r="AE4541" i="4"/>
  <c r="AE4557" i="4"/>
  <c r="AE4573" i="4"/>
  <c r="AE4589" i="4"/>
  <c r="AE4605" i="4"/>
  <c r="AE4621" i="4"/>
  <c r="AE4637" i="4"/>
  <c r="AE4653" i="4"/>
  <c r="AE4669" i="4"/>
  <c r="AE4685" i="4"/>
  <c r="AE4701" i="4"/>
  <c r="AE4998" i="4"/>
  <c r="AE4731" i="4"/>
  <c r="AE4763" i="4"/>
  <c r="AE4787" i="4"/>
  <c r="AE4803" i="4"/>
  <c r="AE4819" i="4"/>
  <c r="AE4835" i="4"/>
  <c r="AE4851" i="4"/>
  <c r="AE4867" i="4"/>
  <c r="AE4883" i="4"/>
  <c r="AE4899" i="4"/>
  <c r="AE4947" i="4"/>
  <c r="AE4963" i="4"/>
  <c r="AE4979" i="4"/>
  <c r="AE4995" i="4"/>
  <c r="AE5028" i="4"/>
  <c r="AE5060" i="4"/>
  <c r="AE4703" i="4"/>
  <c r="AE4783" i="4"/>
  <c r="AE4831" i="4"/>
  <c r="AE4879" i="4"/>
  <c r="AE4911" i="4"/>
  <c r="AE4975" i="4"/>
  <c r="AE5116" i="4"/>
  <c r="AE5212" i="4"/>
  <c r="AE5049" i="4"/>
  <c r="AE5097" i="4"/>
  <c r="AE5161" i="4"/>
  <c r="AE5209" i="4"/>
  <c r="AE5064" i="4"/>
  <c r="AE5160" i="4"/>
  <c r="AE5013" i="4"/>
  <c r="AE5093" i="4"/>
  <c r="AE5157" i="4"/>
  <c r="AE5221" i="4"/>
  <c r="AE5127" i="4"/>
  <c r="AE5191" i="4"/>
  <c r="AE6" i="4"/>
  <c r="C8" i="6"/>
  <c r="C12" i="7"/>
  <c r="C12" i="6"/>
  <c r="AI6" i="4"/>
  <c r="C8" i="7"/>
  <c r="AM6" i="4"/>
  <c r="AN60" i="4" l="1"/>
  <c r="AN58" i="4"/>
  <c r="AN59" i="4"/>
  <c r="AN124" i="4"/>
  <c r="AN57" i="4"/>
  <c r="AN125" i="4"/>
  <c r="AN17" i="4"/>
  <c r="AN80" i="4"/>
  <c r="AN78" i="4"/>
  <c r="AN12" i="4"/>
  <c r="AN10" i="4"/>
  <c r="AN13" i="4"/>
  <c r="AN8" i="4"/>
  <c r="AN15" i="4"/>
  <c r="AN14" i="4"/>
  <c r="AN16" i="4"/>
  <c r="AN7" i="4"/>
  <c r="AN77" i="4"/>
  <c r="D8" i="6"/>
  <c r="D8" i="7"/>
  <c r="AI7" i="4"/>
  <c r="AJ6" i="4"/>
  <c r="AQ6" i="4"/>
  <c r="AQ7" i="4" s="1"/>
  <c r="AN6" i="4"/>
  <c r="AR7" i="4" l="1"/>
  <c r="AQ8" i="4"/>
  <c r="AR6" i="4"/>
  <c r="AI8" i="4"/>
  <c r="AJ7" i="4"/>
  <c r="AQ9" i="4" l="1"/>
  <c r="AR8" i="4"/>
  <c r="AI9" i="4"/>
  <c r="AJ8" i="4"/>
  <c r="AR9" i="4" l="1"/>
  <c r="AQ10" i="4"/>
  <c r="AI10" i="4"/>
  <c r="AJ9" i="4"/>
  <c r="AQ11" i="4" l="1"/>
  <c r="AR10" i="4"/>
  <c r="AI11" i="4"/>
  <c r="AJ10" i="4"/>
  <c r="AR11" i="4" l="1"/>
  <c r="AQ12" i="4"/>
  <c r="AI12" i="4"/>
  <c r="AJ11" i="4"/>
  <c r="AR12" i="4" l="1"/>
  <c r="AQ13" i="4"/>
  <c r="AI13" i="4"/>
  <c r="AJ12" i="4"/>
  <c r="AR13" i="4" l="1"/>
  <c r="AQ14" i="4"/>
  <c r="AI14" i="4"/>
  <c r="AJ13" i="4"/>
  <c r="AQ15" i="4" l="1"/>
  <c r="AR14" i="4"/>
  <c r="AI15" i="4"/>
  <c r="AJ14" i="4"/>
  <c r="AQ16" i="4" l="1"/>
  <c r="AR15" i="4"/>
  <c r="AI16" i="4"/>
  <c r="AJ15" i="4"/>
  <c r="AQ17" i="4" l="1"/>
  <c r="AR16" i="4"/>
  <c r="AI17" i="4"/>
  <c r="AJ16" i="4"/>
  <c r="AR17" i="4" l="1"/>
  <c r="AQ18" i="4"/>
  <c r="AI18" i="4"/>
  <c r="AJ17" i="4"/>
  <c r="AQ19" i="4" l="1"/>
  <c r="AR18" i="4"/>
  <c r="AI19" i="4"/>
  <c r="AJ18" i="4"/>
  <c r="AQ20" i="4" l="1"/>
  <c r="AR19" i="4"/>
  <c r="AI20" i="4"/>
  <c r="AJ19" i="4"/>
  <c r="AQ21" i="4" l="1"/>
  <c r="AR20" i="4"/>
  <c r="AI21" i="4"/>
  <c r="AJ20" i="4"/>
  <c r="AR21" i="4" l="1"/>
  <c r="AQ22" i="4"/>
  <c r="AI22" i="4"/>
  <c r="AJ21" i="4"/>
  <c r="AQ23" i="4" l="1"/>
  <c r="AR22" i="4"/>
  <c r="AI23" i="4"/>
  <c r="AJ22" i="4"/>
  <c r="AQ24" i="4" l="1"/>
  <c r="AR23" i="4"/>
  <c r="AI24" i="4"/>
  <c r="AJ23" i="4"/>
  <c r="AQ25" i="4" l="1"/>
  <c r="AR24" i="4"/>
  <c r="AI25" i="4"/>
  <c r="AJ24" i="4"/>
  <c r="AR25" i="4" l="1"/>
  <c r="AQ26" i="4"/>
  <c r="AI26" i="4"/>
  <c r="AJ25" i="4"/>
  <c r="AQ27" i="4" l="1"/>
  <c r="AR26" i="4"/>
  <c r="AI27" i="4"/>
  <c r="AJ26" i="4"/>
  <c r="AR27" i="4" l="1"/>
  <c r="AQ28" i="4"/>
  <c r="AI28" i="4"/>
  <c r="AJ27" i="4"/>
  <c r="AQ29" i="4" l="1"/>
  <c r="AR28" i="4"/>
  <c r="AI29" i="4"/>
  <c r="AJ28" i="4"/>
  <c r="AR29" i="4" l="1"/>
  <c r="AQ30" i="4"/>
  <c r="AI30" i="4"/>
  <c r="AJ29" i="4"/>
  <c r="AQ31" i="4" l="1"/>
  <c r="AR30" i="4"/>
  <c r="AI31" i="4"/>
  <c r="AJ30" i="4"/>
  <c r="AR31" i="4" l="1"/>
  <c r="AQ32" i="4"/>
  <c r="AI32" i="4"/>
  <c r="AJ31" i="4"/>
  <c r="AQ33" i="4" l="1"/>
  <c r="AR32" i="4"/>
  <c r="AI33" i="4"/>
  <c r="AJ32" i="4"/>
  <c r="AR33" i="4" l="1"/>
  <c r="AQ34" i="4"/>
  <c r="AJ33" i="4"/>
  <c r="AI34" i="4"/>
  <c r="AQ35" i="4" l="1"/>
  <c r="AR34" i="4"/>
  <c r="AI35" i="4"/>
  <c r="AJ34" i="4"/>
  <c r="AR35" i="4" l="1"/>
  <c r="AQ36" i="4"/>
  <c r="AI36" i="4"/>
  <c r="AJ35" i="4"/>
  <c r="AQ37" i="4" l="1"/>
  <c r="AR36" i="4"/>
  <c r="AI37" i="4"/>
  <c r="AJ36" i="4"/>
  <c r="AR37" i="4" l="1"/>
  <c r="AQ38" i="4"/>
  <c r="AI38" i="4"/>
  <c r="AJ37" i="4"/>
  <c r="AQ39" i="4" l="1"/>
  <c r="AR38" i="4"/>
  <c r="AI39" i="4"/>
  <c r="AJ38" i="4"/>
  <c r="AR39" i="4" l="1"/>
  <c r="AQ40" i="4"/>
  <c r="AI40" i="4"/>
  <c r="AJ39" i="4"/>
  <c r="AR40" i="4" l="1"/>
  <c r="AQ41" i="4"/>
  <c r="AI41" i="4"/>
  <c r="AJ40" i="4"/>
  <c r="AR41" i="4" l="1"/>
  <c r="AQ42" i="4"/>
  <c r="AI42" i="4"/>
  <c r="AJ41" i="4"/>
  <c r="AQ43" i="4" l="1"/>
  <c r="AR42" i="4"/>
  <c r="AI43" i="4"/>
  <c r="AJ42" i="4"/>
  <c r="AR43" i="4" l="1"/>
  <c r="AQ44" i="4"/>
  <c r="AI44" i="4"/>
  <c r="AJ43" i="4"/>
  <c r="AQ45" i="4" l="1"/>
  <c r="AR44" i="4"/>
  <c r="AI45" i="4"/>
  <c r="AJ44" i="4"/>
  <c r="AR45" i="4" l="1"/>
  <c r="AQ46" i="4"/>
  <c r="AI46" i="4"/>
  <c r="AJ45" i="4"/>
  <c r="AQ47" i="4" l="1"/>
  <c r="AR46" i="4"/>
  <c r="AI47" i="4"/>
  <c r="AJ46" i="4"/>
  <c r="AQ48" i="4" l="1"/>
  <c r="AR47" i="4"/>
  <c r="AI48" i="4"/>
  <c r="AJ47" i="4"/>
  <c r="AQ49" i="4" l="1"/>
  <c r="AR48" i="4"/>
  <c r="AI49" i="4"/>
  <c r="AJ48" i="4"/>
  <c r="AR49" i="4" l="1"/>
  <c r="AQ50" i="4"/>
  <c r="AI50" i="4"/>
  <c r="AJ49" i="4"/>
  <c r="AQ51" i="4" l="1"/>
  <c r="AR50" i="4"/>
  <c r="AI51" i="4"/>
  <c r="AJ50" i="4"/>
  <c r="AR51" i="4" l="1"/>
  <c r="AQ52" i="4"/>
  <c r="AI52" i="4"/>
  <c r="AJ51" i="4"/>
  <c r="AR52" i="4" l="1"/>
  <c r="AQ53" i="4"/>
  <c r="AI53" i="4"/>
  <c r="AJ52" i="4"/>
  <c r="AQ54" i="4" l="1"/>
  <c r="AR53" i="4"/>
  <c r="AI54" i="4"/>
  <c r="AJ53" i="4"/>
  <c r="AQ55" i="4" l="1"/>
  <c r="AR54" i="4"/>
  <c r="AI55" i="4"/>
  <c r="AJ54" i="4"/>
  <c r="AR55" i="4" l="1"/>
  <c r="AQ56" i="4"/>
  <c r="AI56" i="4"/>
  <c r="AJ55" i="4"/>
  <c r="AQ57" i="4" l="1"/>
  <c r="AR56" i="4"/>
  <c r="AI57" i="4"/>
  <c r="AJ56" i="4"/>
  <c r="AR57" i="4" l="1"/>
  <c r="AQ58" i="4"/>
  <c r="AI58" i="4"/>
  <c r="AJ57" i="4"/>
  <c r="AQ59" i="4" l="1"/>
  <c r="AR58" i="4"/>
  <c r="AI59" i="4"/>
  <c r="AJ58" i="4"/>
  <c r="AQ60" i="4" l="1"/>
  <c r="AR59" i="4"/>
  <c r="AI60" i="4"/>
  <c r="AJ59" i="4"/>
  <c r="AR60" i="4" l="1"/>
  <c r="AQ61" i="4"/>
  <c r="AI61" i="4"/>
  <c r="AJ60" i="4"/>
  <c r="AR61" i="4" l="1"/>
  <c r="AQ62" i="4"/>
  <c r="AI62" i="4"/>
  <c r="AJ61" i="4"/>
  <c r="AQ63" i="4" l="1"/>
  <c r="AR62" i="4"/>
  <c r="AI63" i="4"/>
  <c r="AJ62" i="4"/>
  <c r="AR63" i="4" l="1"/>
  <c r="AQ64" i="4"/>
  <c r="AI64" i="4"/>
  <c r="AJ63" i="4"/>
  <c r="AQ65" i="4" l="1"/>
  <c r="AR64" i="4"/>
  <c r="AI65" i="4"/>
  <c r="AJ64" i="4"/>
  <c r="AR65" i="4" l="1"/>
  <c r="AQ66" i="4"/>
  <c r="AI66" i="4"/>
  <c r="AJ65" i="4"/>
  <c r="AQ67" i="4" l="1"/>
  <c r="AR66" i="4"/>
  <c r="AI67" i="4"/>
  <c r="AJ66" i="4"/>
  <c r="AR67" i="4" l="1"/>
  <c r="AQ68" i="4"/>
  <c r="AI68" i="4"/>
  <c r="AJ67" i="4"/>
  <c r="AQ69" i="4" l="1"/>
  <c r="AR68" i="4"/>
  <c r="AI69" i="4"/>
  <c r="AJ68" i="4"/>
  <c r="AR69" i="4" l="1"/>
  <c r="AQ70" i="4"/>
  <c r="AI70" i="4"/>
  <c r="AJ69" i="4"/>
  <c r="AR70" i="4" l="1"/>
  <c r="AQ71" i="4"/>
  <c r="AI71" i="4"/>
  <c r="AJ70" i="4"/>
  <c r="AR71" i="4" l="1"/>
  <c r="AQ72" i="4"/>
  <c r="AI72" i="4"/>
  <c r="AJ71" i="4"/>
  <c r="AQ73" i="4" l="1"/>
  <c r="AR72" i="4"/>
  <c r="AI73" i="4"/>
  <c r="AJ72" i="4"/>
  <c r="AR73" i="4" l="1"/>
  <c r="AQ74" i="4"/>
  <c r="AI74" i="4"/>
  <c r="AJ73" i="4"/>
  <c r="AQ75" i="4" l="1"/>
  <c r="AR74" i="4"/>
  <c r="AI75" i="4"/>
  <c r="AJ74" i="4"/>
  <c r="AR75" i="4" l="1"/>
  <c r="AQ76" i="4"/>
  <c r="AI76" i="4"/>
  <c r="AJ75" i="4"/>
  <c r="AR76" i="4" l="1"/>
  <c r="AQ77" i="4"/>
  <c r="AI77" i="4"/>
  <c r="AJ76" i="4"/>
  <c r="AR77" i="4" l="1"/>
  <c r="AQ78" i="4"/>
  <c r="AI78" i="4"/>
  <c r="AJ77" i="4"/>
  <c r="AQ79" i="4" l="1"/>
  <c r="AR78" i="4"/>
  <c r="AI79" i="4"/>
  <c r="AJ78" i="4"/>
  <c r="AR79" i="4" l="1"/>
  <c r="AQ80" i="4"/>
  <c r="AI80" i="4"/>
  <c r="AJ79" i="4"/>
  <c r="AQ81" i="4" l="1"/>
  <c r="AR80" i="4"/>
  <c r="AI81" i="4"/>
  <c r="AJ80" i="4"/>
  <c r="AR81" i="4" l="1"/>
  <c r="AQ82" i="4"/>
  <c r="AI82" i="4"/>
  <c r="AJ81" i="4"/>
  <c r="AQ83" i="4" l="1"/>
  <c r="AR82" i="4"/>
  <c r="AI83" i="4"/>
  <c r="AJ82" i="4"/>
  <c r="AR83" i="4" l="1"/>
  <c r="AQ84" i="4"/>
  <c r="AI84" i="4"/>
  <c r="AJ83" i="4"/>
  <c r="AQ85" i="4" l="1"/>
  <c r="AR84" i="4"/>
  <c r="AI85" i="4"/>
  <c r="AJ84" i="4"/>
  <c r="AR85" i="4" l="1"/>
  <c r="AQ86" i="4"/>
  <c r="AI86" i="4"/>
  <c r="AJ85" i="4"/>
  <c r="AQ87" i="4" l="1"/>
  <c r="AR86" i="4"/>
  <c r="AI87" i="4"/>
  <c r="AJ86" i="4"/>
  <c r="AR87" i="4" l="1"/>
  <c r="AQ88" i="4"/>
  <c r="AI88" i="4"/>
  <c r="AJ87" i="4"/>
  <c r="AQ89" i="4" l="1"/>
  <c r="AR88" i="4"/>
  <c r="AI89" i="4"/>
  <c r="AJ88" i="4"/>
  <c r="AR89" i="4" l="1"/>
  <c r="AQ90" i="4"/>
  <c r="AI90" i="4"/>
  <c r="AJ89" i="4"/>
  <c r="AQ91" i="4" l="1"/>
  <c r="AR90" i="4"/>
  <c r="AI91" i="4"/>
  <c r="AJ90" i="4"/>
  <c r="AR91" i="4" l="1"/>
  <c r="AQ92" i="4"/>
  <c r="AI92" i="4"/>
  <c r="AJ91" i="4"/>
  <c r="AQ93" i="4" l="1"/>
  <c r="AR92" i="4"/>
  <c r="AI93" i="4"/>
  <c r="AJ92" i="4"/>
  <c r="AR93" i="4" l="1"/>
  <c r="AQ94" i="4"/>
  <c r="AI94" i="4"/>
  <c r="AJ93" i="4"/>
  <c r="AQ95" i="4" l="1"/>
  <c r="AR94" i="4"/>
  <c r="AI95" i="4"/>
  <c r="AJ94" i="4"/>
  <c r="AR95" i="4" l="1"/>
  <c r="AQ96" i="4"/>
  <c r="AI96" i="4"/>
  <c r="AJ95" i="4"/>
  <c r="AR96" i="4" l="1"/>
  <c r="AQ97" i="4"/>
  <c r="AI97" i="4"/>
  <c r="AJ96" i="4"/>
  <c r="AR97" i="4" l="1"/>
  <c r="AQ98" i="4"/>
  <c r="AI98" i="4"/>
  <c r="AJ97" i="4"/>
  <c r="AQ99" i="4" l="1"/>
  <c r="AR98" i="4"/>
  <c r="AI99" i="4"/>
  <c r="AJ98" i="4"/>
  <c r="AR99" i="4" l="1"/>
  <c r="AQ100" i="4"/>
  <c r="AI100" i="4"/>
  <c r="AJ99" i="4"/>
  <c r="AR100" i="4" l="1"/>
  <c r="AQ101" i="4"/>
  <c r="AI101" i="4"/>
  <c r="AJ100" i="4"/>
  <c r="AR101" i="4" l="1"/>
  <c r="AQ102" i="4"/>
  <c r="AI102" i="4"/>
  <c r="AJ101" i="4"/>
  <c r="AQ103" i="4" l="1"/>
  <c r="AR102" i="4"/>
  <c r="AI103" i="4"/>
  <c r="AJ102" i="4"/>
  <c r="AQ104" i="4" l="1"/>
  <c r="AR103" i="4"/>
  <c r="AI104" i="4"/>
  <c r="AJ103" i="4"/>
  <c r="AQ105" i="4" l="1"/>
  <c r="AR104" i="4"/>
  <c r="AI105" i="4"/>
  <c r="AJ104" i="4"/>
  <c r="AR105" i="4" l="1"/>
  <c r="AQ106" i="4"/>
  <c r="AI106" i="4"/>
  <c r="AJ105" i="4"/>
  <c r="AQ107" i="4" l="1"/>
  <c r="AR106" i="4"/>
  <c r="AI107" i="4"/>
  <c r="AJ106" i="4"/>
  <c r="AQ108" i="4" l="1"/>
  <c r="AR107" i="4"/>
  <c r="AI108" i="4"/>
  <c r="AJ107" i="4"/>
  <c r="AQ109" i="4" l="1"/>
  <c r="AR108" i="4"/>
  <c r="AI109" i="4"/>
  <c r="AJ108" i="4"/>
  <c r="AR109" i="4" l="1"/>
  <c r="AQ110" i="4"/>
  <c r="AI110" i="4"/>
  <c r="AJ109" i="4"/>
  <c r="AQ111" i="4" l="1"/>
  <c r="AR110" i="4"/>
  <c r="AI111" i="4"/>
  <c r="AJ110" i="4"/>
  <c r="AR111" i="4" l="1"/>
  <c r="AQ112" i="4"/>
  <c r="AI112" i="4"/>
  <c r="AJ111" i="4"/>
  <c r="AR112" i="4" l="1"/>
  <c r="AQ113" i="4"/>
  <c r="AI113" i="4"/>
  <c r="AJ112" i="4"/>
  <c r="AR113" i="4" l="1"/>
  <c r="AQ114" i="4"/>
  <c r="AI114" i="4"/>
  <c r="AJ113" i="4"/>
  <c r="AQ115" i="4" l="1"/>
  <c r="AR114" i="4"/>
  <c r="AI115" i="4"/>
  <c r="AJ114" i="4"/>
  <c r="AQ116" i="4" l="1"/>
  <c r="AR115" i="4"/>
  <c r="AI116" i="4"/>
  <c r="AJ115" i="4"/>
  <c r="AQ117" i="4" l="1"/>
  <c r="AR116" i="4"/>
  <c r="AI117" i="4"/>
  <c r="AJ116" i="4"/>
  <c r="AR117" i="4" l="1"/>
  <c r="AQ118" i="4"/>
  <c r="AI118" i="4"/>
  <c r="AJ117" i="4"/>
  <c r="AQ119" i="4" l="1"/>
  <c r="AR118" i="4"/>
  <c r="AI119" i="4"/>
  <c r="AJ118" i="4"/>
  <c r="AR119" i="4" l="1"/>
  <c r="AQ120" i="4"/>
  <c r="AI120" i="4"/>
  <c r="AJ119" i="4"/>
  <c r="AR120" i="4" l="1"/>
  <c r="AQ121" i="4"/>
  <c r="AI121" i="4"/>
  <c r="AJ120" i="4"/>
  <c r="AR121" i="4" l="1"/>
  <c r="AQ122" i="4"/>
  <c r="AI122" i="4"/>
  <c r="AJ121" i="4"/>
  <c r="AQ123" i="4" l="1"/>
  <c r="AR122" i="4"/>
  <c r="AI123" i="4"/>
  <c r="AJ122" i="4"/>
  <c r="AQ124" i="4" l="1"/>
  <c r="AR123" i="4"/>
  <c r="AI124" i="4"/>
  <c r="AJ123" i="4"/>
  <c r="AQ125" i="4" l="1"/>
  <c r="AR124" i="4"/>
  <c r="AI125" i="4"/>
  <c r="AJ124" i="4"/>
  <c r="AQ126" i="4" l="1"/>
  <c r="AR125" i="4"/>
  <c r="AI126" i="4"/>
  <c r="AJ125" i="4"/>
  <c r="AQ127" i="4" l="1"/>
  <c r="AR126" i="4"/>
  <c r="AI127" i="4"/>
  <c r="AJ126" i="4"/>
  <c r="AR127" i="4" l="1"/>
  <c r="AQ128" i="4"/>
  <c r="AI128" i="4"/>
  <c r="AJ127" i="4"/>
  <c r="AQ129" i="4" l="1"/>
  <c r="AR128" i="4"/>
  <c r="AI129" i="4"/>
  <c r="AJ128" i="4"/>
  <c r="AQ130" i="4" l="1"/>
  <c r="AR129" i="4"/>
  <c r="AI130" i="4"/>
  <c r="AJ129" i="4"/>
  <c r="AR130" i="4" l="1"/>
  <c r="AQ131" i="4"/>
  <c r="AI131" i="4"/>
  <c r="AJ130" i="4"/>
  <c r="AR131" i="4" l="1"/>
  <c r="AQ132" i="4"/>
  <c r="AI132" i="4"/>
  <c r="AJ131" i="4"/>
  <c r="AQ133" i="4" l="1"/>
  <c r="AR132" i="4"/>
  <c r="AI133" i="4"/>
  <c r="AJ132" i="4"/>
  <c r="AR133" i="4" l="1"/>
  <c r="AQ134" i="4"/>
  <c r="AI134" i="4"/>
  <c r="AJ133" i="4"/>
  <c r="AR134" i="4" l="1"/>
  <c r="AQ135" i="4"/>
  <c r="AI135" i="4"/>
  <c r="AJ134" i="4"/>
  <c r="AR135" i="4" l="1"/>
  <c r="AQ136" i="4"/>
  <c r="AI136" i="4"/>
  <c r="AJ135" i="4"/>
  <c r="AQ137" i="4" l="1"/>
  <c r="AR136" i="4"/>
  <c r="AI137" i="4"/>
  <c r="AJ136" i="4"/>
  <c r="AR137" i="4" l="1"/>
  <c r="AQ138" i="4"/>
  <c r="AI138" i="4"/>
  <c r="AJ137" i="4"/>
  <c r="AR138" i="4" l="1"/>
  <c r="AQ139" i="4"/>
  <c r="AI139" i="4"/>
  <c r="AJ138" i="4"/>
  <c r="AR139" i="4" l="1"/>
  <c r="AQ140" i="4"/>
  <c r="AI140" i="4"/>
  <c r="AJ139" i="4"/>
  <c r="AR140" i="4" l="1"/>
  <c r="AQ141" i="4"/>
  <c r="AI141" i="4"/>
  <c r="AJ140" i="4"/>
  <c r="AQ142" i="4" l="1"/>
  <c r="AR141" i="4"/>
  <c r="AI142" i="4"/>
  <c r="AJ141" i="4"/>
  <c r="AQ143" i="4" l="1"/>
  <c r="AR142" i="4"/>
  <c r="AI143" i="4"/>
  <c r="AJ142" i="4"/>
  <c r="AR143" i="4" l="1"/>
  <c r="AQ144" i="4"/>
  <c r="AI144" i="4"/>
  <c r="AJ143" i="4"/>
  <c r="AQ145" i="4" l="1"/>
  <c r="AR145" i="4" s="1"/>
  <c r="AR144" i="4"/>
  <c r="AI145" i="4"/>
  <c r="AJ144" i="4"/>
  <c r="AI146" i="4" l="1"/>
  <c r="AJ145" i="4"/>
  <c r="AI147" i="4" l="1"/>
  <c r="AJ146" i="4"/>
  <c r="AI148" i="4" l="1"/>
  <c r="AJ147" i="4"/>
  <c r="AI149" i="4" l="1"/>
  <c r="AJ148" i="4"/>
  <c r="AI150" i="4" l="1"/>
  <c r="AJ149" i="4"/>
  <c r="AI151" i="4" l="1"/>
  <c r="AJ150" i="4"/>
  <c r="AI152" i="4" l="1"/>
  <c r="AJ151" i="4"/>
  <c r="AI153" i="4" l="1"/>
  <c r="AJ152" i="4"/>
  <c r="AI154" i="4" l="1"/>
  <c r="AJ153" i="4"/>
  <c r="AI155" i="4" l="1"/>
  <c r="AJ154" i="4"/>
  <c r="AI156" i="4" l="1"/>
  <c r="AJ155" i="4"/>
  <c r="AI157" i="4" l="1"/>
  <c r="AJ156" i="4"/>
  <c r="AI158" i="4" l="1"/>
  <c r="AJ157" i="4"/>
  <c r="AI159" i="4" l="1"/>
  <c r="AJ158" i="4"/>
  <c r="AI160" i="4" l="1"/>
  <c r="AJ159" i="4"/>
  <c r="AI161" i="4" l="1"/>
  <c r="AJ160" i="4"/>
  <c r="AI162" i="4" l="1"/>
  <c r="AJ161" i="4"/>
  <c r="AI163" i="4" l="1"/>
  <c r="AJ162" i="4"/>
  <c r="AI164" i="4" l="1"/>
  <c r="AJ163" i="4"/>
  <c r="AI165" i="4" l="1"/>
  <c r="AJ164" i="4"/>
  <c r="AI166" i="4" l="1"/>
  <c r="AJ165" i="4"/>
  <c r="AI167" i="4" l="1"/>
  <c r="AJ166" i="4"/>
  <c r="AI168" i="4" l="1"/>
  <c r="AJ167" i="4"/>
  <c r="AI169" i="4" l="1"/>
  <c r="AJ168" i="4"/>
  <c r="AI170" i="4" l="1"/>
  <c r="AJ169" i="4"/>
  <c r="AI171" i="4" l="1"/>
  <c r="AJ170" i="4"/>
  <c r="AI172" i="4" l="1"/>
  <c r="AJ171" i="4"/>
  <c r="AI173" i="4" l="1"/>
  <c r="AJ172" i="4"/>
  <c r="AI174" i="4" l="1"/>
  <c r="AJ173" i="4"/>
  <c r="AI175" i="4" l="1"/>
  <c r="AJ174" i="4"/>
  <c r="AI176" i="4" l="1"/>
  <c r="AJ175" i="4"/>
  <c r="AI177" i="4" l="1"/>
  <c r="AJ176" i="4"/>
  <c r="AI178" i="4" l="1"/>
  <c r="AJ177" i="4"/>
  <c r="AI179" i="4" l="1"/>
  <c r="AJ178" i="4"/>
  <c r="AI180" i="4" l="1"/>
  <c r="AJ179" i="4"/>
  <c r="AI181" i="4" l="1"/>
  <c r="AJ180" i="4"/>
  <c r="AI182" i="4" l="1"/>
  <c r="AJ181" i="4"/>
  <c r="AI183" i="4" l="1"/>
  <c r="AJ182" i="4"/>
  <c r="AI184" i="4" l="1"/>
  <c r="AJ183" i="4"/>
  <c r="AI185" i="4" l="1"/>
  <c r="AJ184" i="4"/>
  <c r="AI186" i="4" l="1"/>
  <c r="AJ185" i="4"/>
  <c r="AI187" i="4" l="1"/>
  <c r="AJ186" i="4"/>
  <c r="AI188" i="4" l="1"/>
  <c r="AJ187" i="4"/>
  <c r="AI189" i="4" l="1"/>
  <c r="AJ188" i="4"/>
  <c r="AI190" i="4" l="1"/>
  <c r="AJ189" i="4"/>
  <c r="AI191" i="4" l="1"/>
  <c r="AJ190" i="4"/>
  <c r="AI192" i="4" l="1"/>
  <c r="AJ191" i="4"/>
  <c r="AI193" i="4" l="1"/>
  <c r="AJ192" i="4"/>
  <c r="AI194" i="4" l="1"/>
  <c r="AJ193" i="4"/>
  <c r="AI195" i="4" l="1"/>
  <c r="AJ194" i="4"/>
  <c r="AI196" i="4" l="1"/>
  <c r="AJ195" i="4"/>
  <c r="AI197" i="4" l="1"/>
  <c r="AJ196" i="4"/>
  <c r="AI198" i="4" l="1"/>
  <c r="AJ197" i="4"/>
  <c r="AI199" i="4" l="1"/>
  <c r="AJ198" i="4"/>
  <c r="AI200" i="4" l="1"/>
  <c r="AJ199" i="4"/>
  <c r="AI201" i="4" l="1"/>
  <c r="AJ200" i="4"/>
  <c r="AI202" i="4" l="1"/>
  <c r="AJ201" i="4"/>
  <c r="AI203" i="4" l="1"/>
  <c r="AJ202" i="4"/>
  <c r="AI204" i="4" l="1"/>
  <c r="AJ203" i="4"/>
  <c r="AI205" i="4" l="1"/>
  <c r="AJ204" i="4"/>
  <c r="AI206" i="4" l="1"/>
  <c r="AJ205" i="4"/>
  <c r="AI207" i="4" l="1"/>
  <c r="AJ206" i="4"/>
  <c r="AI208" i="4" l="1"/>
  <c r="AJ207" i="4"/>
  <c r="AI209" i="4" l="1"/>
  <c r="AJ208" i="4"/>
  <c r="AI210" i="4" l="1"/>
  <c r="AJ209" i="4"/>
  <c r="AI211" i="4" l="1"/>
  <c r="AJ210" i="4"/>
  <c r="AI212" i="4" l="1"/>
  <c r="AJ211" i="4"/>
  <c r="AI213" i="4" l="1"/>
  <c r="AJ212" i="4"/>
  <c r="AI214" i="4" l="1"/>
  <c r="AJ213" i="4"/>
  <c r="AI215" i="4" l="1"/>
  <c r="AJ214" i="4"/>
  <c r="AI216" i="4" l="1"/>
  <c r="AJ215" i="4"/>
  <c r="AI217" i="4" l="1"/>
  <c r="AJ216" i="4"/>
  <c r="AI218" i="4" l="1"/>
  <c r="AJ217" i="4"/>
  <c r="AI219" i="4" l="1"/>
  <c r="AJ218" i="4"/>
  <c r="AI220" i="4" l="1"/>
  <c r="AJ219" i="4"/>
  <c r="AI221" i="4" l="1"/>
  <c r="AJ220" i="4"/>
  <c r="AI222" i="4" l="1"/>
  <c r="AJ221" i="4"/>
  <c r="AI223" i="4" l="1"/>
  <c r="AJ222" i="4"/>
  <c r="AI224" i="4" l="1"/>
  <c r="AJ223" i="4"/>
  <c r="AI225" i="4" l="1"/>
  <c r="AJ224" i="4"/>
  <c r="AI226" i="4" l="1"/>
  <c r="AJ225" i="4"/>
  <c r="AI227" i="4" l="1"/>
  <c r="AJ226" i="4"/>
  <c r="AI228" i="4" l="1"/>
  <c r="AJ227" i="4"/>
  <c r="AI229" i="4" l="1"/>
  <c r="AJ228" i="4"/>
  <c r="AI230" i="4" l="1"/>
  <c r="AJ229" i="4"/>
  <c r="AI231" i="4" l="1"/>
  <c r="AJ230" i="4"/>
  <c r="AI232" i="4" l="1"/>
  <c r="AJ231" i="4"/>
  <c r="AI233" i="4" l="1"/>
  <c r="AJ232" i="4"/>
  <c r="AI234" i="4" l="1"/>
  <c r="AJ233" i="4"/>
  <c r="AI235" i="4" l="1"/>
  <c r="AJ234" i="4"/>
  <c r="AI236" i="4" l="1"/>
  <c r="AJ235" i="4"/>
  <c r="AI237" i="4" l="1"/>
  <c r="AJ236" i="4"/>
  <c r="AI238" i="4" l="1"/>
  <c r="AJ237" i="4"/>
  <c r="AI239" i="4" l="1"/>
  <c r="AJ238" i="4"/>
  <c r="AI240" i="4" l="1"/>
  <c r="AJ239" i="4"/>
  <c r="AI241" i="4" l="1"/>
  <c r="AJ240" i="4"/>
  <c r="AI242" i="4" l="1"/>
  <c r="AJ241" i="4"/>
  <c r="AI243" i="4" l="1"/>
  <c r="AJ242" i="4"/>
  <c r="AI244" i="4" l="1"/>
  <c r="AJ243" i="4"/>
  <c r="AI245" i="4" l="1"/>
  <c r="AJ244" i="4"/>
  <c r="AI246" i="4" l="1"/>
  <c r="AJ245" i="4"/>
  <c r="AI247" i="4" l="1"/>
  <c r="AJ246" i="4"/>
  <c r="AI248" i="4" l="1"/>
  <c r="AJ247" i="4"/>
  <c r="AI249" i="4" l="1"/>
  <c r="AJ248" i="4"/>
  <c r="AI250" i="4" l="1"/>
  <c r="AJ249" i="4"/>
  <c r="AI251" i="4" l="1"/>
  <c r="AJ250" i="4"/>
  <c r="AI252" i="4" l="1"/>
  <c r="AJ251" i="4"/>
  <c r="AI253" i="4" l="1"/>
  <c r="AJ252" i="4"/>
  <c r="AI254" i="4" l="1"/>
  <c r="AJ253" i="4"/>
  <c r="AI255" i="4" l="1"/>
  <c r="AJ254" i="4"/>
  <c r="AI256" i="4" l="1"/>
  <c r="AJ255" i="4"/>
  <c r="AI257" i="4" l="1"/>
  <c r="AJ256" i="4"/>
  <c r="AI258" i="4" l="1"/>
  <c r="AJ257" i="4"/>
  <c r="AI259" i="4" l="1"/>
  <c r="AJ258" i="4"/>
  <c r="AI260" i="4" l="1"/>
  <c r="AJ259" i="4"/>
  <c r="AI261" i="4" l="1"/>
  <c r="AJ260" i="4"/>
  <c r="AI262" i="4" l="1"/>
  <c r="AJ261" i="4"/>
  <c r="AI263" i="4" l="1"/>
  <c r="AJ262" i="4"/>
  <c r="AI264" i="4" l="1"/>
  <c r="AJ263" i="4"/>
  <c r="AI265" i="4" l="1"/>
  <c r="AJ264" i="4"/>
  <c r="AI266" i="4" l="1"/>
  <c r="AJ265" i="4"/>
  <c r="AI267" i="4" l="1"/>
  <c r="AJ266" i="4"/>
  <c r="AI268" i="4" l="1"/>
  <c r="AJ267" i="4"/>
  <c r="AI269" i="4" l="1"/>
  <c r="AJ268" i="4"/>
  <c r="AI270" i="4" l="1"/>
  <c r="AJ269" i="4"/>
  <c r="AI271" i="4" l="1"/>
  <c r="AJ270" i="4"/>
  <c r="AI272" i="4" l="1"/>
  <c r="AJ271" i="4"/>
  <c r="AI273" i="4" l="1"/>
  <c r="AJ272" i="4"/>
  <c r="AI274" i="4" l="1"/>
  <c r="AJ273" i="4"/>
  <c r="AI275" i="4" l="1"/>
  <c r="AJ274" i="4"/>
  <c r="AI276" i="4" l="1"/>
  <c r="AJ275" i="4"/>
  <c r="AI277" i="4" l="1"/>
  <c r="AJ276" i="4"/>
  <c r="AI278" i="4" l="1"/>
  <c r="AJ277" i="4"/>
  <c r="AI279" i="4" l="1"/>
  <c r="AJ278" i="4"/>
  <c r="AI280" i="4" l="1"/>
  <c r="AJ279" i="4"/>
  <c r="AI281" i="4" l="1"/>
  <c r="AJ280" i="4"/>
  <c r="AI282" i="4" l="1"/>
  <c r="AJ281" i="4"/>
  <c r="AI283" i="4" l="1"/>
  <c r="AJ282" i="4"/>
  <c r="AI284" i="4" l="1"/>
  <c r="AJ283" i="4"/>
  <c r="AI285" i="4" l="1"/>
  <c r="AJ284" i="4"/>
  <c r="AI286" i="4" l="1"/>
  <c r="AJ285" i="4"/>
  <c r="AI287" i="4" l="1"/>
  <c r="AJ286" i="4"/>
  <c r="AI288" i="4" l="1"/>
  <c r="AJ287" i="4"/>
  <c r="AI289" i="4" l="1"/>
  <c r="AJ288" i="4"/>
  <c r="AI290" i="4" l="1"/>
  <c r="AJ289" i="4"/>
  <c r="AI291" i="4" l="1"/>
  <c r="AJ290" i="4"/>
  <c r="AI292" i="4" l="1"/>
  <c r="AJ291" i="4"/>
  <c r="AI293" i="4" l="1"/>
  <c r="AJ292" i="4"/>
  <c r="AI294" i="4" l="1"/>
  <c r="AJ293" i="4"/>
  <c r="AI295" i="4" l="1"/>
  <c r="AJ294" i="4"/>
  <c r="AI296" i="4" l="1"/>
  <c r="AJ295" i="4"/>
  <c r="AI297" i="4" l="1"/>
  <c r="AJ296" i="4"/>
  <c r="AI298" i="4" l="1"/>
  <c r="AJ297" i="4"/>
  <c r="AI299" i="4" l="1"/>
  <c r="AJ298" i="4"/>
  <c r="AI300" i="4" l="1"/>
  <c r="AJ299" i="4"/>
  <c r="AI301" i="4" l="1"/>
  <c r="AJ300" i="4"/>
  <c r="AI302" i="4" l="1"/>
  <c r="AJ301" i="4"/>
  <c r="AI303" i="4" l="1"/>
  <c r="AJ302" i="4"/>
  <c r="AI304" i="4" l="1"/>
  <c r="AJ303" i="4"/>
  <c r="AI305" i="4" l="1"/>
  <c r="AJ304" i="4"/>
  <c r="AI306" i="4" l="1"/>
  <c r="AJ305" i="4"/>
  <c r="AI307" i="4" l="1"/>
  <c r="AJ306" i="4"/>
  <c r="AI308" i="4" l="1"/>
  <c r="AJ307" i="4"/>
  <c r="AI309" i="4" l="1"/>
  <c r="AJ308" i="4"/>
  <c r="AI310" i="4" l="1"/>
  <c r="AJ309" i="4"/>
  <c r="AI311" i="4" l="1"/>
  <c r="AJ310" i="4"/>
  <c r="AI312" i="4" l="1"/>
  <c r="AJ311" i="4"/>
  <c r="AI313" i="4" l="1"/>
  <c r="AJ312" i="4"/>
  <c r="AI314" i="4" l="1"/>
  <c r="AJ313" i="4"/>
  <c r="AI315" i="4" l="1"/>
  <c r="AJ314" i="4"/>
  <c r="AI316" i="4" l="1"/>
  <c r="AJ315" i="4"/>
  <c r="AI317" i="4" l="1"/>
  <c r="AJ316" i="4"/>
  <c r="AI318" i="4" l="1"/>
  <c r="AJ317" i="4"/>
  <c r="AI319" i="4" l="1"/>
  <c r="AJ318" i="4"/>
  <c r="AI320" i="4" l="1"/>
  <c r="AJ319" i="4"/>
  <c r="AI321" i="4" l="1"/>
  <c r="AJ320" i="4"/>
  <c r="AI322" i="4" l="1"/>
  <c r="AJ321" i="4"/>
  <c r="AI323" i="4" l="1"/>
  <c r="AJ322" i="4"/>
  <c r="AI324" i="4" l="1"/>
  <c r="AJ323" i="4"/>
  <c r="AI325" i="4" l="1"/>
  <c r="AJ324" i="4"/>
  <c r="AI326" i="4" l="1"/>
  <c r="AJ325" i="4"/>
  <c r="AI327" i="4" l="1"/>
  <c r="AJ326" i="4"/>
  <c r="AI328" i="4" l="1"/>
  <c r="AJ327" i="4"/>
  <c r="AI329" i="4" l="1"/>
  <c r="AJ328" i="4"/>
  <c r="AI330" i="4" l="1"/>
  <c r="AJ329" i="4"/>
  <c r="AI331" i="4" l="1"/>
  <c r="AJ330" i="4"/>
  <c r="AI332" i="4" l="1"/>
  <c r="AJ331" i="4"/>
  <c r="AI333" i="4" l="1"/>
  <c r="AJ332" i="4"/>
  <c r="AI334" i="4" l="1"/>
  <c r="AJ333" i="4"/>
  <c r="AI335" i="4" l="1"/>
  <c r="AJ334" i="4"/>
  <c r="AI336" i="4" l="1"/>
  <c r="AJ335" i="4"/>
  <c r="AI337" i="4" l="1"/>
  <c r="AJ336" i="4"/>
  <c r="AI338" i="4" l="1"/>
  <c r="AJ337" i="4"/>
  <c r="AI339" i="4" l="1"/>
  <c r="AJ338" i="4"/>
  <c r="AI340" i="4" l="1"/>
  <c r="AJ339" i="4"/>
  <c r="AI341" i="4" l="1"/>
  <c r="AJ340" i="4"/>
  <c r="AI342" i="4" l="1"/>
  <c r="AJ341" i="4"/>
  <c r="AI343" i="4" l="1"/>
  <c r="AJ342" i="4"/>
  <c r="AI344" i="4" l="1"/>
  <c r="AJ343" i="4"/>
  <c r="AI345" i="4" l="1"/>
  <c r="AJ344" i="4"/>
  <c r="AI346" i="4" l="1"/>
  <c r="AJ345" i="4"/>
  <c r="AI347" i="4" l="1"/>
  <c r="AJ346" i="4"/>
  <c r="AI348" i="4" l="1"/>
  <c r="AJ347" i="4"/>
  <c r="AI349" i="4" l="1"/>
  <c r="AJ348" i="4"/>
  <c r="AI350" i="4" l="1"/>
  <c r="AJ349" i="4"/>
  <c r="AI351" i="4" l="1"/>
  <c r="AJ350" i="4"/>
  <c r="AI352" i="4" l="1"/>
  <c r="AJ351" i="4"/>
  <c r="AI353" i="4" l="1"/>
  <c r="AJ352" i="4"/>
  <c r="AI354" i="4" l="1"/>
  <c r="AJ353" i="4"/>
  <c r="AI355" i="4" l="1"/>
  <c r="AJ354" i="4"/>
  <c r="AI356" i="4" l="1"/>
  <c r="AJ355" i="4"/>
  <c r="AI357" i="4" l="1"/>
  <c r="AJ356" i="4"/>
  <c r="AI358" i="4" l="1"/>
  <c r="AJ357" i="4"/>
  <c r="AI359" i="4" l="1"/>
  <c r="AJ358" i="4"/>
  <c r="AI360" i="4" l="1"/>
  <c r="AJ359" i="4"/>
  <c r="AI361" i="4" l="1"/>
  <c r="AJ360" i="4"/>
  <c r="AI362" i="4" l="1"/>
  <c r="AJ361" i="4"/>
  <c r="AI363" i="4" l="1"/>
  <c r="AJ362" i="4"/>
  <c r="AI364" i="4" l="1"/>
  <c r="AJ363" i="4"/>
  <c r="AI365" i="4" l="1"/>
  <c r="AJ364" i="4"/>
  <c r="AI366" i="4" l="1"/>
  <c r="AJ365" i="4"/>
  <c r="AI367" i="4" l="1"/>
  <c r="AJ366" i="4"/>
  <c r="AI368" i="4" l="1"/>
  <c r="AJ367" i="4"/>
  <c r="AI369" i="4" l="1"/>
  <c r="AJ368" i="4"/>
  <c r="AI370" i="4" l="1"/>
  <c r="AJ369" i="4"/>
  <c r="AI371" i="4" l="1"/>
  <c r="AJ370" i="4"/>
  <c r="AI372" i="4" l="1"/>
  <c r="AJ371" i="4"/>
  <c r="AI373" i="4" l="1"/>
  <c r="AJ372" i="4"/>
  <c r="AI374" i="4" l="1"/>
  <c r="AJ373" i="4"/>
  <c r="AI375" i="4" l="1"/>
  <c r="AJ374" i="4"/>
  <c r="AI376" i="4" l="1"/>
  <c r="AJ375" i="4"/>
  <c r="AI377" i="4" l="1"/>
  <c r="AJ376" i="4"/>
  <c r="AI378" i="4" l="1"/>
  <c r="AJ377" i="4"/>
  <c r="AI379" i="4" l="1"/>
  <c r="AJ378" i="4"/>
  <c r="AI380" i="4" l="1"/>
  <c r="AJ379" i="4"/>
  <c r="AI381" i="4" l="1"/>
  <c r="AJ380" i="4"/>
  <c r="AI382" i="4" l="1"/>
  <c r="AJ381" i="4"/>
  <c r="AI383" i="4" l="1"/>
  <c r="AJ382" i="4"/>
  <c r="AI384" i="4" l="1"/>
  <c r="AJ383" i="4"/>
  <c r="AI385" i="4" l="1"/>
  <c r="AJ384" i="4"/>
  <c r="AI386" i="4" l="1"/>
  <c r="AJ385" i="4"/>
  <c r="AI387" i="4" l="1"/>
  <c r="AJ386" i="4"/>
  <c r="AI388" i="4" l="1"/>
  <c r="AJ387" i="4"/>
  <c r="AI389" i="4" l="1"/>
  <c r="AJ388" i="4"/>
  <c r="AI390" i="4" l="1"/>
  <c r="AJ389" i="4"/>
  <c r="AI391" i="4" l="1"/>
  <c r="AJ390" i="4"/>
  <c r="AI392" i="4" l="1"/>
  <c r="AJ391" i="4"/>
  <c r="AI393" i="4" l="1"/>
  <c r="AJ392" i="4"/>
  <c r="AI394" i="4" l="1"/>
  <c r="AJ393" i="4"/>
  <c r="AI395" i="4" l="1"/>
  <c r="AJ394" i="4"/>
  <c r="AI396" i="4" l="1"/>
  <c r="AJ395" i="4"/>
  <c r="AI397" i="4" l="1"/>
  <c r="AJ396" i="4"/>
  <c r="AI398" i="4" l="1"/>
  <c r="AJ397" i="4"/>
  <c r="AI399" i="4" l="1"/>
  <c r="AJ398" i="4"/>
  <c r="AI400" i="4" l="1"/>
  <c r="AJ399" i="4"/>
  <c r="AI401" i="4" l="1"/>
  <c r="AJ400" i="4"/>
  <c r="AI402" i="4" l="1"/>
  <c r="AJ401" i="4"/>
  <c r="AI403" i="4" l="1"/>
  <c r="AJ402" i="4"/>
  <c r="AI404" i="4" l="1"/>
  <c r="AJ403" i="4"/>
  <c r="AI405" i="4" l="1"/>
  <c r="AJ404" i="4"/>
  <c r="AI406" i="4" l="1"/>
  <c r="AJ405" i="4"/>
  <c r="AI407" i="4" l="1"/>
  <c r="AJ406" i="4"/>
  <c r="AI408" i="4" l="1"/>
  <c r="AJ407" i="4"/>
  <c r="AI409" i="4" l="1"/>
  <c r="AJ408" i="4"/>
  <c r="AI410" i="4" l="1"/>
  <c r="AJ409" i="4"/>
  <c r="AI411" i="4" l="1"/>
  <c r="AJ410" i="4"/>
  <c r="AI412" i="4" l="1"/>
  <c r="AJ411" i="4"/>
  <c r="AI413" i="4" l="1"/>
  <c r="AJ412" i="4"/>
  <c r="AI414" i="4" l="1"/>
  <c r="AJ413" i="4"/>
  <c r="AI415" i="4" l="1"/>
  <c r="AJ414" i="4"/>
  <c r="AI416" i="4" l="1"/>
  <c r="AJ415" i="4"/>
  <c r="AI417" i="4" l="1"/>
  <c r="AJ416" i="4"/>
  <c r="AI418" i="4" l="1"/>
  <c r="AJ417" i="4"/>
  <c r="AI419" i="4" l="1"/>
  <c r="AJ418" i="4"/>
  <c r="AI420" i="4" l="1"/>
  <c r="AJ419" i="4"/>
  <c r="AI421" i="4" l="1"/>
  <c r="AJ420" i="4"/>
  <c r="AI422" i="4" l="1"/>
  <c r="AJ421" i="4"/>
  <c r="AI423" i="4" l="1"/>
  <c r="AJ422" i="4"/>
  <c r="AI424" i="4" l="1"/>
  <c r="AJ423" i="4"/>
  <c r="AI425" i="4" l="1"/>
  <c r="AJ424" i="4"/>
  <c r="AI426" i="4" l="1"/>
  <c r="AJ425" i="4"/>
  <c r="AI427" i="4" l="1"/>
  <c r="AJ426" i="4"/>
  <c r="AI428" i="4" l="1"/>
  <c r="AJ427" i="4"/>
  <c r="AI429" i="4" l="1"/>
  <c r="AJ428" i="4"/>
  <c r="AI430" i="4" l="1"/>
  <c r="AJ429" i="4"/>
  <c r="AI431" i="4" l="1"/>
  <c r="AJ430" i="4"/>
  <c r="AI432" i="4" l="1"/>
  <c r="AJ431" i="4"/>
  <c r="AI433" i="4" l="1"/>
  <c r="AJ432" i="4"/>
  <c r="AI434" i="4" l="1"/>
  <c r="AJ433" i="4"/>
  <c r="AI435" i="4" l="1"/>
  <c r="AJ434" i="4"/>
  <c r="AI436" i="4" l="1"/>
  <c r="AJ435" i="4"/>
  <c r="AI437" i="4" l="1"/>
  <c r="AJ436" i="4"/>
  <c r="AI438" i="4" l="1"/>
  <c r="AJ437" i="4"/>
  <c r="AI439" i="4" l="1"/>
  <c r="AJ438" i="4"/>
  <c r="AI440" i="4" l="1"/>
  <c r="AJ439" i="4"/>
  <c r="AI441" i="4" l="1"/>
  <c r="AJ440" i="4"/>
  <c r="AI442" i="4" l="1"/>
  <c r="AJ441" i="4"/>
  <c r="AI443" i="4" l="1"/>
  <c r="AJ442" i="4"/>
  <c r="AI444" i="4" l="1"/>
  <c r="AJ443" i="4"/>
  <c r="AI445" i="4" l="1"/>
  <c r="AJ444" i="4"/>
  <c r="AI446" i="4" l="1"/>
  <c r="AJ445" i="4"/>
  <c r="AI447" i="4" l="1"/>
  <c r="AJ446" i="4"/>
  <c r="AI448" i="4" l="1"/>
  <c r="AJ447" i="4"/>
  <c r="AI449" i="4" l="1"/>
  <c r="AJ448" i="4"/>
  <c r="AI450" i="4" l="1"/>
  <c r="AJ449" i="4"/>
  <c r="AI451" i="4" l="1"/>
  <c r="AJ450" i="4"/>
  <c r="AI452" i="4" l="1"/>
  <c r="AJ451" i="4"/>
  <c r="AI453" i="4" l="1"/>
  <c r="AJ452" i="4"/>
  <c r="AI454" i="4" l="1"/>
  <c r="AJ453" i="4"/>
  <c r="AI455" i="4" l="1"/>
  <c r="AJ454" i="4"/>
  <c r="AI456" i="4" l="1"/>
  <c r="AJ455" i="4"/>
  <c r="AI457" i="4" l="1"/>
  <c r="AJ456" i="4"/>
  <c r="AI458" i="4" l="1"/>
  <c r="AJ457" i="4"/>
  <c r="AI459" i="4" l="1"/>
  <c r="AJ458" i="4"/>
  <c r="AI460" i="4" l="1"/>
  <c r="AJ459" i="4"/>
  <c r="AI461" i="4" l="1"/>
  <c r="AJ460" i="4"/>
  <c r="AI462" i="4" l="1"/>
  <c r="AJ461" i="4"/>
  <c r="AI463" i="4" l="1"/>
  <c r="AJ462" i="4"/>
  <c r="AI464" i="4" l="1"/>
  <c r="AJ463" i="4"/>
  <c r="AI465" i="4" l="1"/>
  <c r="AJ464" i="4"/>
  <c r="AI466" i="4" l="1"/>
  <c r="AJ465" i="4"/>
  <c r="AI467" i="4" l="1"/>
  <c r="AJ466" i="4"/>
  <c r="AI468" i="4" l="1"/>
  <c r="AJ467" i="4"/>
  <c r="AI469" i="4" l="1"/>
  <c r="AJ468" i="4"/>
  <c r="AI470" i="4" l="1"/>
  <c r="AJ469" i="4"/>
  <c r="AI471" i="4" l="1"/>
  <c r="AJ470" i="4"/>
  <c r="AI472" i="4" l="1"/>
  <c r="AJ471" i="4"/>
  <c r="AI473" i="4" l="1"/>
  <c r="AJ472" i="4"/>
  <c r="AI474" i="4" l="1"/>
  <c r="AJ473" i="4"/>
  <c r="AI475" i="4" l="1"/>
  <c r="AJ474" i="4"/>
  <c r="AI476" i="4" l="1"/>
  <c r="AJ475" i="4"/>
  <c r="AI477" i="4" l="1"/>
  <c r="AJ476" i="4"/>
  <c r="AI478" i="4" l="1"/>
  <c r="AJ477" i="4"/>
  <c r="AI479" i="4" l="1"/>
  <c r="AJ478" i="4"/>
  <c r="AI480" i="4" l="1"/>
  <c r="AJ479" i="4"/>
  <c r="AI481" i="4" l="1"/>
  <c r="AJ480" i="4"/>
  <c r="AI482" i="4" l="1"/>
  <c r="AJ481" i="4"/>
  <c r="AI483" i="4" l="1"/>
  <c r="AJ482" i="4"/>
  <c r="AI484" i="4" l="1"/>
  <c r="AJ483" i="4"/>
  <c r="AI485" i="4" l="1"/>
  <c r="AJ484" i="4"/>
  <c r="AI486" i="4" l="1"/>
  <c r="AJ485" i="4"/>
  <c r="AI487" i="4" l="1"/>
  <c r="AJ486" i="4"/>
  <c r="AI488" i="4" l="1"/>
  <c r="AJ487" i="4"/>
  <c r="AI489" i="4" l="1"/>
  <c r="AJ488" i="4"/>
  <c r="AI490" i="4" l="1"/>
  <c r="AJ489" i="4"/>
  <c r="AI491" i="4" l="1"/>
  <c r="AJ490" i="4"/>
  <c r="AI492" i="4" l="1"/>
  <c r="AJ491" i="4"/>
  <c r="AI493" i="4" l="1"/>
  <c r="AJ492" i="4"/>
  <c r="AI494" i="4" l="1"/>
  <c r="AJ493" i="4"/>
  <c r="AI495" i="4" l="1"/>
  <c r="AJ494" i="4"/>
  <c r="AI496" i="4" l="1"/>
  <c r="AJ495" i="4"/>
  <c r="AI497" i="4" l="1"/>
  <c r="AJ496" i="4"/>
  <c r="AI498" i="4" l="1"/>
  <c r="AJ497" i="4"/>
  <c r="AI499" i="4" l="1"/>
  <c r="AJ498" i="4"/>
  <c r="AI500" i="4" l="1"/>
  <c r="AJ499" i="4"/>
  <c r="AI501" i="4" l="1"/>
  <c r="AJ500" i="4"/>
  <c r="AI502" i="4" l="1"/>
  <c r="AJ501" i="4"/>
  <c r="AI503" i="4" l="1"/>
  <c r="AJ502" i="4"/>
  <c r="AI504" i="4" l="1"/>
  <c r="AJ503" i="4"/>
  <c r="AI505" i="4" l="1"/>
  <c r="AJ504" i="4"/>
  <c r="AI506" i="4" l="1"/>
  <c r="AJ505" i="4"/>
  <c r="AI507" i="4" l="1"/>
  <c r="AJ506" i="4"/>
  <c r="AI508" i="4" l="1"/>
  <c r="AJ507" i="4"/>
  <c r="AI509" i="4" l="1"/>
  <c r="AJ508" i="4"/>
  <c r="AI510" i="4" l="1"/>
  <c r="AJ509" i="4"/>
  <c r="AI511" i="4" l="1"/>
  <c r="AJ510" i="4"/>
  <c r="AI512" i="4" l="1"/>
  <c r="AJ511" i="4"/>
  <c r="AI513" i="4" l="1"/>
  <c r="AJ512" i="4"/>
  <c r="AI514" i="4" l="1"/>
  <c r="AJ513" i="4"/>
  <c r="AI515" i="4" l="1"/>
  <c r="AJ514" i="4"/>
  <c r="AI516" i="4" l="1"/>
  <c r="AJ515" i="4"/>
  <c r="AI517" i="4" l="1"/>
  <c r="AJ516" i="4"/>
  <c r="AI518" i="4" l="1"/>
  <c r="AJ517" i="4"/>
  <c r="AI519" i="4" l="1"/>
  <c r="AJ518" i="4"/>
  <c r="AI520" i="4" l="1"/>
  <c r="AJ519" i="4"/>
  <c r="AI521" i="4" l="1"/>
  <c r="AJ520" i="4"/>
  <c r="AI522" i="4" l="1"/>
  <c r="AJ521" i="4"/>
  <c r="AI523" i="4" l="1"/>
  <c r="AJ522" i="4"/>
  <c r="AI524" i="4" l="1"/>
  <c r="AJ523" i="4"/>
  <c r="AI525" i="4" l="1"/>
  <c r="AJ524" i="4"/>
  <c r="AI526" i="4" l="1"/>
  <c r="AJ525" i="4"/>
  <c r="AI527" i="4" l="1"/>
  <c r="AJ526" i="4"/>
  <c r="AI528" i="4" l="1"/>
  <c r="AJ527" i="4"/>
  <c r="AI529" i="4" l="1"/>
  <c r="AJ528" i="4"/>
  <c r="AI530" i="4" l="1"/>
  <c r="AJ529" i="4"/>
  <c r="AI531" i="4" l="1"/>
  <c r="AJ530" i="4"/>
  <c r="AI532" i="4" l="1"/>
  <c r="AJ531" i="4"/>
  <c r="AI533" i="4" l="1"/>
  <c r="AJ532" i="4"/>
  <c r="AI534" i="4" l="1"/>
  <c r="AJ533" i="4"/>
  <c r="AI535" i="4" l="1"/>
  <c r="AJ534" i="4"/>
  <c r="AI536" i="4" l="1"/>
  <c r="AJ535" i="4"/>
  <c r="AI537" i="4" l="1"/>
  <c r="AJ536" i="4"/>
  <c r="AI538" i="4" l="1"/>
  <c r="AJ537" i="4"/>
  <c r="AI539" i="4" l="1"/>
  <c r="AJ538" i="4"/>
  <c r="AI540" i="4" l="1"/>
  <c r="AJ539" i="4"/>
  <c r="AI541" i="4" l="1"/>
  <c r="AJ540" i="4"/>
  <c r="AI542" i="4" l="1"/>
  <c r="AJ541" i="4"/>
  <c r="AI543" i="4" l="1"/>
  <c r="AJ542" i="4"/>
  <c r="AI544" i="4" l="1"/>
  <c r="AJ543" i="4"/>
  <c r="AI545" i="4" l="1"/>
  <c r="AJ544" i="4"/>
  <c r="AI546" i="4" l="1"/>
  <c r="AJ545" i="4"/>
  <c r="AI547" i="4" l="1"/>
  <c r="AJ546" i="4"/>
  <c r="AI548" i="4" l="1"/>
  <c r="AJ547" i="4"/>
  <c r="AI549" i="4" l="1"/>
  <c r="AJ548" i="4"/>
  <c r="AI550" i="4" l="1"/>
  <c r="AJ549" i="4"/>
  <c r="AI551" i="4" l="1"/>
  <c r="AJ550" i="4"/>
  <c r="AI552" i="4" l="1"/>
  <c r="AJ551" i="4"/>
  <c r="AI553" i="4" l="1"/>
  <c r="AJ552" i="4"/>
  <c r="AI554" i="4" l="1"/>
  <c r="AJ553" i="4"/>
  <c r="AI555" i="4" l="1"/>
  <c r="AJ554" i="4"/>
  <c r="AI556" i="4" l="1"/>
  <c r="AJ555" i="4"/>
  <c r="AI557" i="4" l="1"/>
  <c r="AJ556" i="4"/>
  <c r="AI558" i="4" l="1"/>
  <c r="AJ557" i="4"/>
  <c r="AI559" i="4" l="1"/>
  <c r="AJ558" i="4"/>
  <c r="AI560" i="4" l="1"/>
  <c r="AJ559" i="4"/>
  <c r="AI561" i="4" l="1"/>
  <c r="AJ560" i="4"/>
  <c r="AI562" i="4" l="1"/>
  <c r="AJ561" i="4"/>
  <c r="AI563" i="4" l="1"/>
  <c r="AJ562" i="4"/>
  <c r="AI564" i="4" l="1"/>
  <c r="AJ563" i="4"/>
  <c r="AI565" i="4" l="1"/>
  <c r="AJ564" i="4"/>
  <c r="AI566" i="4" l="1"/>
  <c r="AJ565" i="4"/>
  <c r="AI567" i="4" l="1"/>
  <c r="AJ566" i="4"/>
  <c r="AI568" i="4" l="1"/>
  <c r="AJ567" i="4"/>
  <c r="AI569" i="4" l="1"/>
  <c r="AJ568" i="4"/>
  <c r="AI570" i="4" l="1"/>
  <c r="AJ569" i="4"/>
  <c r="AI571" i="4" l="1"/>
  <c r="AJ570" i="4"/>
  <c r="AI572" i="4" l="1"/>
  <c r="AJ571" i="4"/>
  <c r="AI573" i="4" l="1"/>
  <c r="AJ572" i="4"/>
  <c r="AI574" i="4" l="1"/>
  <c r="AJ573" i="4"/>
  <c r="AI575" i="4" l="1"/>
  <c r="AJ574" i="4"/>
  <c r="AI576" i="4" l="1"/>
  <c r="AJ575" i="4"/>
  <c r="AI577" i="4" l="1"/>
  <c r="AJ576" i="4"/>
  <c r="AI578" i="4" l="1"/>
  <c r="AJ577" i="4"/>
  <c r="AI579" i="4" l="1"/>
  <c r="AJ578" i="4"/>
  <c r="AI580" i="4" l="1"/>
  <c r="AJ579" i="4"/>
  <c r="AI581" i="4" l="1"/>
  <c r="AJ580" i="4"/>
  <c r="AI582" i="4" l="1"/>
  <c r="AJ581" i="4"/>
  <c r="AI583" i="4" l="1"/>
  <c r="AJ582" i="4"/>
  <c r="AI584" i="4" l="1"/>
  <c r="AJ583" i="4"/>
  <c r="AI585" i="4" l="1"/>
  <c r="AJ584" i="4"/>
  <c r="AI586" i="4" l="1"/>
  <c r="AJ585" i="4"/>
  <c r="AI587" i="4" l="1"/>
  <c r="AJ586" i="4"/>
  <c r="AI588" i="4" l="1"/>
  <c r="AJ587" i="4"/>
  <c r="AI589" i="4" l="1"/>
  <c r="AJ588" i="4"/>
  <c r="AI590" i="4" l="1"/>
  <c r="AJ589" i="4"/>
  <c r="AI591" i="4" l="1"/>
  <c r="AJ590" i="4"/>
  <c r="AI592" i="4" l="1"/>
  <c r="AJ591" i="4"/>
  <c r="AI593" i="4" l="1"/>
  <c r="AJ592" i="4"/>
  <c r="AI594" i="4" l="1"/>
  <c r="AJ593" i="4"/>
  <c r="AI595" i="4" l="1"/>
  <c r="AJ594" i="4"/>
  <c r="AI596" i="4" l="1"/>
  <c r="AJ595" i="4"/>
  <c r="AI597" i="4" l="1"/>
  <c r="AJ596" i="4"/>
  <c r="AI598" i="4" l="1"/>
  <c r="AJ597" i="4"/>
  <c r="AI599" i="4" l="1"/>
  <c r="AJ598" i="4"/>
  <c r="AI600" i="4" l="1"/>
  <c r="AJ599" i="4"/>
  <c r="AI601" i="4" l="1"/>
  <c r="AJ600" i="4"/>
  <c r="AI602" i="4" l="1"/>
  <c r="AJ601" i="4"/>
  <c r="AI603" i="4" l="1"/>
  <c r="AJ602" i="4"/>
  <c r="AI604" i="4" l="1"/>
  <c r="AJ603" i="4"/>
  <c r="AI605" i="4" l="1"/>
  <c r="AJ604" i="4"/>
  <c r="AI606" i="4" l="1"/>
  <c r="AJ605" i="4"/>
  <c r="AI607" i="4" l="1"/>
  <c r="AJ606" i="4"/>
  <c r="AI608" i="4" l="1"/>
  <c r="AJ607" i="4"/>
  <c r="AI609" i="4" l="1"/>
  <c r="AJ608" i="4"/>
  <c r="AI610" i="4" l="1"/>
  <c r="AJ609" i="4"/>
  <c r="AI611" i="4" l="1"/>
  <c r="AJ610" i="4"/>
  <c r="AI612" i="4" l="1"/>
  <c r="AJ611" i="4"/>
  <c r="AI613" i="4" l="1"/>
  <c r="AJ612" i="4"/>
  <c r="AI614" i="4" l="1"/>
  <c r="AJ613" i="4"/>
  <c r="AI615" i="4" l="1"/>
  <c r="AJ614" i="4"/>
  <c r="AI616" i="4" l="1"/>
  <c r="AJ615" i="4"/>
  <c r="AI617" i="4" l="1"/>
  <c r="AJ616" i="4"/>
  <c r="AI618" i="4" l="1"/>
  <c r="AJ617" i="4"/>
  <c r="AI619" i="4" l="1"/>
  <c r="AJ618" i="4"/>
  <c r="AI620" i="4" l="1"/>
  <c r="AJ619" i="4"/>
  <c r="AI621" i="4" l="1"/>
  <c r="AJ620" i="4"/>
  <c r="AI622" i="4" l="1"/>
  <c r="AJ621" i="4"/>
  <c r="AI623" i="4" l="1"/>
  <c r="AJ622" i="4"/>
  <c r="AI624" i="4" l="1"/>
  <c r="AJ623" i="4"/>
  <c r="AI625" i="4" l="1"/>
  <c r="AJ624" i="4"/>
  <c r="AI626" i="4" l="1"/>
  <c r="AJ625" i="4"/>
  <c r="AI627" i="4" l="1"/>
  <c r="AJ626" i="4"/>
  <c r="AI628" i="4" l="1"/>
  <c r="AJ627" i="4"/>
  <c r="AI629" i="4" l="1"/>
  <c r="AJ628" i="4"/>
  <c r="AI630" i="4" l="1"/>
  <c r="AJ629" i="4"/>
  <c r="AI631" i="4" l="1"/>
  <c r="AJ630" i="4"/>
  <c r="AI632" i="4" l="1"/>
  <c r="AJ631" i="4"/>
  <c r="AI633" i="4" l="1"/>
  <c r="AJ632" i="4"/>
  <c r="AI634" i="4" l="1"/>
  <c r="AJ633" i="4"/>
  <c r="AI635" i="4" l="1"/>
  <c r="AJ634" i="4"/>
  <c r="AI636" i="4" l="1"/>
  <c r="AJ635" i="4"/>
  <c r="AI637" i="4" l="1"/>
  <c r="AJ636" i="4"/>
  <c r="AI638" i="4" l="1"/>
  <c r="AJ637" i="4"/>
  <c r="AI639" i="4" l="1"/>
  <c r="AJ638" i="4"/>
  <c r="AI640" i="4" l="1"/>
  <c r="AJ639" i="4"/>
  <c r="AI641" i="4" l="1"/>
  <c r="AJ640" i="4"/>
  <c r="AI642" i="4" l="1"/>
  <c r="AJ641" i="4"/>
  <c r="AI643" i="4" l="1"/>
  <c r="AJ642" i="4"/>
  <c r="AI644" i="4" l="1"/>
  <c r="AJ643" i="4"/>
  <c r="AI645" i="4" l="1"/>
  <c r="AJ644" i="4"/>
  <c r="AI646" i="4" l="1"/>
  <c r="AJ645" i="4"/>
  <c r="AI647" i="4" l="1"/>
  <c r="AJ646" i="4"/>
  <c r="AI648" i="4" l="1"/>
  <c r="AJ647" i="4"/>
  <c r="AI649" i="4" l="1"/>
  <c r="AJ648" i="4"/>
  <c r="AI650" i="4" l="1"/>
  <c r="AJ649" i="4"/>
  <c r="AI651" i="4" l="1"/>
  <c r="AJ650" i="4"/>
  <c r="AI652" i="4" l="1"/>
  <c r="AJ651" i="4"/>
  <c r="AI653" i="4" l="1"/>
  <c r="AJ652" i="4"/>
  <c r="AI654" i="4" l="1"/>
  <c r="AJ653" i="4"/>
  <c r="AI655" i="4" l="1"/>
  <c r="AJ654" i="4"/>
  <c r="AI656" i="4" l="1"/>
  <c r="AJ655" i="4"/>
  <c r="AI657" i="4" l="1"/>
  <c r="AJ656" i="4"/>
  <c r="AI658" i="4" l="1"/>
  <c r="AJ657" i="4"/>
  <c r="AI659" i="4" l="1"/>
  <c r="AJ658" i="4"/>
  <c r="AI660" i="4" l="1"/>
  <c r="AJ659" i="4"/>
  <c r="AI661" i="4" l="1"/>
  <c r="AJ660" i="4"/>
  <c r="AI662" i="4" l="1"/>
  <c r="AJ661" i="4"/>
  <c r="AI663" i="4" l="1"/>
  <c r="AJ662" i="4"/>
  <c r="AI664" i="4" l="1"/>
  <c r="AJ663" i="4"/>
  <c r="AI665" i="4" l="1"/>
  <c r="AJ664" i="4"/>
  <c r="AI666" i="4" l="1"/>
  <c r="AJ665" i="4"/>
  <c r="AI667" i="4" l="1"/>
  <c r="AJ666" i="4"/>
  <c r="AI668" i="4" l="1"/>
  <c r="AJ667" i="4"/>
  <c r="AI669" i="4" l="1"/>
  <c r="AJ668" i="4"/>
  <c r="AI670" i="4" l="1"/>
  <c r="AJ669" i="4"/>
  <c r="AI671" i="4" l="1"/>
  <c r="AJ670" i="4"/>
  <c r="AI672" i="4" l="1"/>
  <c r="AJ671" i="4"/>
  <c r="AI673" i="4" l="1"/>
  <c r="AJ672" i="4"/>
  <c r="AI674" i="4" l="1"/>
  <c r="AJ673" i="4"/>
  <c r="AI675" i="4" l="1"/>
  <c r="AJ674" i="4"/>
  <c r="AI676" i="4" l="1"/>
  <c r="AJ675" i="4"/>
  <c r="AI677" i="4" l="1"/>
  <c r="AJ676" i="4"/>
  <c r="AI678" i="4" l="1"/>
  <c r="AJ677" i="4"/>
  <c r="AI679" i="4" l="1"/>
  <c r="AJ678" i="4"/>
  <c r="AI680" i="4" l="1"/>
  <c r="AJ679" i="4"/>
  <c r="AI681" i="4" l="1"/>
  <c r="AJ680" i="4"/>
  <c r="AI682" i="4" l="1"/>
  <c r="AJ681" i="4"/>
  <c r="AI683" i="4" l="1"/>
  <c r="AJ682" i="4"/>
  <c r="AI684" i="4" l="1"/>
  <c r="AJ683" i="4"/>
  <c r="AI685" i="4" l="1"/>
  <c r="AJ684" i="4"/>
  <c r="AI686" i="4" l="1"/>
  <c r="AJ685" i="4"/>
  <c r="AI687" i="4" l="1"/>
  <c r="AJ686" i="4"/>
  <c r="AI688" i="4" l="1"/>
  <c r="AJ687" i="4"/>
  <c r="AI689" i="4" l="1"/>
  <c r="AJ688" i="4"/>
  <c r="AI690" i="4" l="1"/>
  <c r="AJ689" i="4"/>
  <c r="AI691" i="4" l="1"/>
  <c r="AJ690" i="4"/>
  <c r="AI692" i="4" l="1"/>
  <c r="AJ691" i="4"/>
  <c r="AI693" i="4" l="1"/>
  <c r="AJ692" i="4"/>
  <c r="AI694" i="4" l="1"/>
  <c r="AJ693" i="4"/>
  <c r="AI695" i="4" l="1"/>
  <c r="AJ694" i="4"/>
  <c r="AI696" i="4" l="1"/>
  <c r="AJ695" i="4"/>
  <c r="AI697" i="4" l="1"/>
  <c r="AJ696" i="4"/>
  <c r="AI698" i="4" l="1"/>
  <c r="AJ697" i="4"/>
  <c r="AI699" i="4" l="1"/>
  <c r="AJ698" i="4"/>
  <c r="AI700" i="4" l="1"/>
  <c r="AJ699" i="4"/>
  <c r="AI701" i="4" l="1"/>
  <c r="AJ700" i="4"/>
  <c r="AI702" i="4" l="1"/>
  <c r="AJ701" i="4"/>
  <c r="AI703" i="4" l="1"/>
  <c r="AJ702" i="4"/>
  <c r="AI704" i="4" l="1"/>
  <c r="AJ703" i="4"/>
  <c r="AI705" i="4" l="1"/>
  <c r="AJ704" i="4"/>
  <c r="AI706" i="4" l="1"/>
  <c r="AJ705" i="4"/>
  <c r="AI707" i="4" l="1"/>
  <c r="AJ706" i="4"/>
  <c r="AI708" i="4" l="1"/>
  <c r="AJ707" i="4"/>
  <c r="AI709" i="4" l="1"/>
  <c r="AJ708" i="4"/>
  <c r="AI710" i="4" l="1"/>
  <c r="AJ709" i="4"/>
  <c r="AI711" i="4" l="1"/>
  <c r="AJ710" i="4"/>
  <c r="AI712" i="4" l="1"/>
  <c r="AJ711" i="4"/>
  <c r="AI713" i="4" l="1"/>
  <c r="AJ712" i="4"/>
  <c r="AI714" i="4" l="1"/>
  <c r="AJ713" i="4"/>
  <c r="AI715" i="4" l="1"/>
  <c r="AJ714" i="4"/>
  <c r="AI716" i="4" l="1"/>
  <c r="AJ715" i="4"/>
  <c r="AI717" i="4" l="1"/>
  <c r="AJ716" i="4"/>
  <c r="AI718" i="4" l="1"/>
  <c r="AJ717" i="4"/>
  <c r="AI719" i="4" l="1"/>
  <c r="AJ718" i="4"/>
  <c r="AI720" i="4" l="1"/>
  <c r="AJ719" i="4"/>
  <c r="AI721" i="4" l="1"/>
  <c r="AJ720" i="4"/>
  <c r="AI722" i="4" l="1"/>
  <c r="AJ721" i="4"/>
  <c r="AI723" i="4" l="1"/>
  <c r="AJ722" i="4"/>
  <c r="AI724" i="4" l="1"/>
  <c r="AJ723" i="4"/>
  <c r="AI725" i="4" l="1"/>
  <c r="AJ724" i="4"/>
  <c r="AI726" i="4" l="1"/>
  <c r="AJ725" i="4"/>
  <c r="AI727" i="4" l="1"/>
  <c r="AJ726" i="4"/>
  <c r="AI728" i="4" l="1"/>
  <c r="AJ727" i="4"/>
  <c r="AI729" i="4" l="1"/>
  <c r="AJ728" i="4"/>
  <c r="AI730" i="4" l="1"/>
  <c r="AJ729" i="4"/>
  <c r="AI731" i="4" l="1"/>
  <c r="AJ730" i="4"/>
  <c r="AI732" i="4" l="1"/>
  <c r="AJ731" i="4"/>
  <c r="AI733" i="4" l="1"/>
  <c r="AJ732" i="4"/>
  <c r="AI734" i="4" l="1"/>
  <c r="AJ733" i="4"/>
  <c r="AI735" i="4" l="1"/>
  <c r="AJ734" i="4"/>
  <c r="AI736" i="4" l="1"/>
  <c r="AJ735" i="4"/>
  <c r="AI737" i="4" l="1"/>
  <c r="AJ736" i="4"/>
  <c r="AI738" i="4" l="1"/>
  <c r="AJ737" i="4"/>
  <c r="AI739" i="4" l="1"/>
  <c r="AJ738" i="4"/>
  <c r="AI740" i="4" l="1"/>
  <c r="AJ739" i="4"/>
  <c r="AI741" i="4" l="1"/>
  <c r="AJ740" i="4"/>
  <c r="AI742" i="4" l="1"/>
  <c r="AJ741" i="4"/>
  <c r="AI743" i="4" l="1"/>
  <c r="AJ742" i="4"/>
  <c r="AI744" i="4" l="1"/>
  <c r="AJ743" i="4"/>
  <c r="AI745" i="4" l="1"/>
  <c r="AJ744" i="4"/>
  <c r="AI746" i="4" l="1"/>
  <c r="AJ745" i="4"/>
  <c r="AI747" i="4" l="1"/>
  <c r="AJ746" i="4"/>
  <c r="AI748" i="4" l="1"/>
  <c r="AJ747" i="4"/>
  <c r="AI749" i="4" l="1"/>
  <c r="AJ748" i="4"/>
  <c r="AI750" i="4" l="1"/>
  <c r="AJ749" i="4"/>
  <c r="AI751" i="4" l="1"/>
  <c r="AJ750" i="4"/>
  <c r="AI752" i="4" l="1"/>
  <c r="AJ751" i="4"/>
  <c r="AI753" i="4" l="1"/>
  <c r="AJ752" i="4"/>
  <c r="AI754" i="4" l="1"/>
  <c r="AJ753" i="4"/>
  <c r="AI755" i="4" l="1"/>
  <c r="AJ754" i="4"/>
  <c r="AI756" i="4" l="1"/>
  <c r="AJ755" i="4"/>
  <c r="AI757" i="4" l="1"/>
  <c r="AJ756" i="4"/>
  <c r="AI758" i="4" l="1"/>
  <c r="AJ757" i="4"/>
  <c r="AI759" i="4" l="1"/>
  <c r="AJ758" i="4"/>
  <c r="AI760" i="4" l="1"/>
  <c r="AJ759" i="4"/>
  <c r="AI761" i="4" l="1"/>
  <c r="AJ760" i="4"/>
  <c r="AI762" i="4" l="1"/>
  <c r="AJ761" i="4"/>
  <c r="AI763" i="4" l="1"/>
  <c r="AJ762" i="4"/>
  <c r="AI764" i="4" l="1"/>
  <c r="AJ763" i="4"/>
  <c r="AI765" i="4" l="1"/>
  <c r="AJ764" i="4"/>
  <c r="AI766" i="4" l="1"/>
  <c r="AJ765" i="4"/>
  <c r="AI767" i="4" l="1"/>
  <c r="AJ766" i="4"/>
  <c r="AI768" i="4" l="1"/>
  <c r="AJ767" i="4"/>
  <c r="AI769" i="4" l="1"/>
  <c r="AJ768" i="4"/>
  <c r="AI770" i="4" l="1"/>
  <c r="AJ769" i="4"/>
  <c r="AI771" i="4" l="1"/>
  <c r="AJ770" i="4"/>
  <c r="AI772" i="4" l="1"/>
  <c r="AJ771" i="4"/>
  <c r="AI773" i="4" l="1"/>
  <c r="AJ772" i="4"/>
  <c r="AI774" i="4" l="1"/>
  <c r="AJ773" i="4"/>
  <c r="AI775" i="4" l="1"/>
  <c r="AJ774" i="4"/>
  <c r="AI776" i="4" l="1"/>
  <c r="AJ775" i="4"/>
  <c r="AI777" i="4" l="1"/>
  <c r="AJ776" i="4"/>
  <c r="AI778" i="4" l="1"/>
  <c r="AJ777" i="4"/>
  <c r="AI779" i="4" l="1"/>
  <c r="AJ778" i="4"/>
  <c r="AI780" i="4" l="1"/>
  <c r="AJ779" i="4"/>
  <c r="AI781" i="4" l="1"/>
  <c r="AJ780" i="4"/>
  <c r="AI782" i="4" l="1"/>
  <c r="AJ781" i="4"/>
  <c r="AI783" i="4" l="1"/>
  <c r="AJ782" i="4"/>
  <c r="AI784" i="4" l="1"/>
  <c r="AJ783" i="4"/>
  <c r="AI785" i="4" l="1"/>
  <c r="AJ784" i="4"/>
  <c r="AI786" i="4" l="1"/>
  <c r="AJ785" i="4"/>
  <c r="AI787" i="4" l="1"/>
  <c r="AJ786" i="4"/>
  <c r="AI788" i="4" l="1"/>
  <c r="AJ787" i="4"/>
  <c r="AI789" i="4" l="1"/>
  <c r="AJ788" i="4"/>
  <c r="AI790" i="4" l="1"/>
  <c r="AJ789" i="4"/>
  <c r="AI791" i="4" l="1"/>
  <c r="AJ790" i="4"/>
  <c r="AI792" i="4" l="1"/>
  <c r="AJ791" i="4"/>
  <c r="AI793" i="4" l="1"/>
  <c r="AJ792" i="4"/>
  <c r="AI794" i="4" l="1"/>
  <c r="AJ793" i="4"/>
  <c r="AI795" i="4" l="1"/>
  <c r="AJ794" i="4"/>
  <c r="AI796" i="4" l="1"/>
  <c r="AJ795" i="4"/>
  <c r="AI797" i="4" l="1"/>
  <c r="AJ796" i="4"/>
  <c r="AI798" i="4" l="1"/>
  <c r="AJ797" i="4"/>
  <c r="AI799" i="4" l="1"/>
  <c r="AJ798" i="4"/>
  <c r="AI800" i="4" l="1"/>
  <c r="AJ799" i="4"/>
  <c r="AI801" i="4" l="1"/>
  <c r="AJ800" i="4"/>
  <c r="AI802" i="4" l="1"/>
  <c r="AJ801" i="4"/>
  <c r="AI803" i="4" l="1"/>
  <c r="AJ802" i="4"/>
  <c r="AI804" i="4" l="1"/>
  <c r="AJ803" i="4"/>
  <c r="AI805" i="4" l="1"/>
  <c r="AJ804" i="4"/>
  <c r="AI806" i="4" l="1"/>
  <c r="AJ805" i="4"/>
  <c r="AI807" i="4" l="1"/>
  <c r="AJ806" i="4"/>
  <c r="AI808" i="4" l="1"/>
  <c r="AJ807" i="4"/>
  <c r="AI809" i="4" l="1"/>
  <c r="AJ808" i="4"/>
  <c r="AI810" i="4" l="1"/>
  <c r="AJ809" i="4"/>
  <c r="AI811" i="4" l="1"/>
  <c r="AJ810" i="4"/>
  <c r="AI812" i="4" l="1"/>
  <c r="AJ811" i="4"/>
  <c r="AI813" i="4" l="1"/>
  <c r="AJ812" i="4"/>
  <c r="AI814" i="4" l="1"/>
  <c r="AJ813" i="4"/>
  <c r="AI815" i="4" l="1"/>
  <c r="AJ814" i="4"/>
  <c r="AI816" i="4" l="1"/>
  <c r="AJ815" i="4"/>
  <c r="AI817" i="4" l="1"/>
  <c r="AJ816" i="4"/>
  <c r="AI818" i="4" l="1"/>
  <c r="AJ817" i="4"/>
  <c r="AI819" i="4" l="1"/>
  <c r="AJ818" i="4"/>
  <c r="AI820" i="4" l="1"/>
  <c r="AJ819" i="4"/>
  <c r="AI821" i="4" l="1"/>
  <c r="AJ820" i="4"/>
  <c r="AI822" i="4" l="1"/>
  <c r="AJ821" i="4"/>
  <c r="AI823" i="4" l="1"/>
  <c r="AJ822" i="4"/>
  <c r="AI824" i="4" l="1"/>
  <c r="AJ823" i="4"/>
  <c r="AI825" i="4" l="1"/>
  <c r="AJ824" i="4"/>
  <c r="AI826" i="4" l="1"/>
  <c r="AJ825" i="4"/>
  <c r="AI827" i="4" l="1"/>
  <c r="AJ826" i="4"/>
  <c r="AI828" i="4" l="1"/>
  <c r="AJ827" i="4"/>
  <c r="AI829" i="4" l="1"/>
  <c r="AJ828" i="4"/>
  <c r="AI830" i="4" l="1"/>
  <c r="AJ829" i="4"/>
  <c r="AI831" i="4" l="1"/>
  <c r="AJ830" i="4"/>
  <c r="AI832" i="4" l="1"/>
  <c r="AJ831" i="4"/>
  <c r="AI833" i="4" l="1"/>
  <c r="AJ832" i="4"/>
  <c r="AI834" i="4" l="1"/>
  <c r="AJ833" i="4"/>
  <c r="AI835" i="4" l="1"/>
  <c r="AJ834" i="4"/>
  <c r="AI836" i="4" l="1"/>
  <c r="AJ835" i="4"/>
  <c r="AI837" i="4" l="1"/>
  <c r="AJ836" i="4"/>
  <c r="AI838" i="4" l="1"/>
  <c r="AJ837" i="4"/>
  <c r="AI839" i="4" l="1"/>
  <c r="AJ838" i="4"/>
  <c r="AI840" i="4" l="1"/>
  <c r="AJ839" i="4"/>
  <c r="AI841" i="4" l="1"/>
  <c r="AJ840" i="4"/>
  <c r="AI842" i="4" l="1"/>
  <c r="AJ841" i="4"/>
  <c r="AI843" i="4" l="1"/>
  <c r="AJ842" i="4"/>
  <c r="AI844" i="4" l="1"/>
  <c r="AJ843" i="4"/>
  <c r="AI845" i="4" l="1"/>
  <c r="AJ844" i="4"/>
  <c r="AI846" i="4" l="1"/>
  <c r="AJ845" i="4"/>
  <c r="AI847" i="4" l="1"/>
  <c r="AJ846" i="4"/>
  <c r="AI848" i="4" l="1"/>
  <c r="AJ847" i="4"/>
  <c r="AI849" i="4" l="1"/>
  <c r="AJ848" i="4"/>
  <c r="AI850" i="4" l="1"/>
  <c r="AJ849" i="4"/>
  <c r="AI851" i="4" l="1"/>
  <c r="AJ850" i="4"/>
  <c r="AI852" i="4" l="1"/>
  <c r="AJ851" i="4"/>
  <c r="AI853" i="4" l="1"/>
  <c r="AJ852" i="4"/>
  <c r="AI854" i="4" l="1"/>
  <c r="AJ853" i="4"/>
  <c r="AI855" i="4" l="1"/>
  <c r="AJ854" i="4"/>
  <c r="AI856" i="4" l="1"/>
  <c r="AJ855" i="4"/>
  <c r="AI857" i="4" l="1"/>
  <c r="AJ856" i="4"/>
  <c r="AI858" i="4" l="1"/>
  <c r="AJ857" i="4"/>
  <c r="AI859" i="4" l="1"/>
  <c r="AJ858" i="4"/>
  <c r="AI860" i="4" l="1"/>
  <c r="AJ859" i="4"/>
  <c r="AI861" i="4" l="1"/>
  <c r="AJ860" i="4"/>
  <c r="AI862" i="4" l="1"/>
  <c r="AJ861" i="4"/>
  <c r="AI863" i="4" l="1"/>
  <c r="AJ862" i="4"/>
  <c r="AI864" i="4" l="1"/>
  <c r="AJ863" i="4"/>
  <c r="AI865" i="4" l="1"/>
  <c r="AJ864" i="4"/>
  <c r="AI866" i="4" l="1"/>
  <c r="AJ865" i="4"/>
  <c r="AI867" i="4" l="1"/>
  <c r="AJ866" i="4"/>
  <c r="AI868" i="4" l="1"/>
  <c r="AJ867" i="4"/>
  <c r="AI869" i="4" l="1"/>
  <c r="AJ868" i="4"/>
  <c r="AI870" i="4" l="1"/>
  <c r="AJ869" i="4"/>
  <c r="AI871" i="4" l="1"/>
  <c r="AJ870" i="4"/>
  <c r="AI872" i="4" l="1"/>
  <c r="AJ871" i="4"/>
  <c r="AI873" i="4" l="1"/>
  <c r="AJ872" i="4"/>
  <c r="AI874" i="4" l="1"/>
  <c r="AJ873" i="4"/>
  <c r="AI875" i="4" l="1"/>
  <c r="AJ874" i="4"/>
  <c r="AI876" i="4" l="1"/>
  <c r="AJ875" i="4"/>
  <c r="AI877" i="4" l="1"/>
  <c r="AJ876" i="4"/>
  <c r="AI878" i="4" l="1"/>
  <c r="AJ877" i="4"/>
  <c r="AI879" i="4" l="1"/>
  <c r="AJ878" i="4"/>
  <c r="AI880" i="4" l="1"/>
  <c r="AJ879" i="4"/>
  <c r="AI881" i="4" l="1"/>
  <c r="AJ880" i="4"/>
  <c r="AI882" i="4" l="1"/>
  <c r="AJ881" i="4"/>
  <c r="AI883" i="4" l="1"/>
  <c r="AJ882" i="4"/>
  <c r="AI884" i="4" l="1"/>
  <c r="AJ883" i="4"/>
  <c r="AI885" i="4" l="1"/>
  <c r="AJ884" i="4"/>
  <c r="AI886" i="4" l="1"/>
  <c r="AJ885" i="4"/>
  <c r="AI887" i="4" l="1"/>
  <c r="AJ886" i="4"/>
  <c r="AI888" i="4" l="1"/>
  <c r="AJ887" i="4"/>
  <c r="AI889" i="4" l="1"/>
  <c r="AJ888" i="4"/>
  <c r="AI890" i="4" l="1"/>
  <c r="AJ889" i="4"/>
  <c r="AI891" i="4" l="1"/>
  <c r="AJ890" i="4"/>
  <c r="AI892" i="4" l="1"/>
  <c r="AJ891" i="4"/>
  <c r="AI893" i="4" l="1"/>
  <c r="AJ892" i="4"/>
  <c r="AI894" i="4" l="1"/>
  <c r="AJ893" i="4"/>
  <c r="AI895" i="4" l="1"/>
  <c r="AJ894" i="4"/>
  <c r="AI896" i="4" l="1"/>
  <c r="AJ895" i="4"/>
  <c r="AI897" i="4" l="1"/>
  <c r="AJ896" i="4"/>
  <c r="AI898" i="4" l="1"/>
  <c r="AJ897" i="4"/>
  <c r="AI899" i="4" l="1"/>
  <c r="AJ898" i="4"/>
  <c r="AI900" i="4" l="1"/>
  <c r="AJ899" i="4"/>
  <c r="AI901" i="4" l="1"/>
  <c r="AJ900" i="4"/>
  <c r="AI902" i="4" l="1"/>
  <c r="AJ901" i="4"/>
  <c r="AI903" i="4" l="1"/>
  <c r="AJ902" i="4"/>
  <c r="AI904" i="4" l="1"/>
  <c r="AJ903" i="4"/>
  <c r="AI905" i="4" l="1"/>
  <c r="AJ904" i="4"/>
  <c r="AI906" i="4" l="1"/>
  <c r="AJ905" i="4"/>
  <c r="AI907" i="4" l="1"/>
  <c r="AJ906" i="4"/>
  <c r="AI908" i="4" l="1"/>
  <c r="AJ907" i="4"/>
  <c r="AI909" i="4" l="1"/>
  <c r="AJ908" i="4"/>
  <c r="AI910" i="4" l="1"/>
  <c r="AJ909" i="4"/>
  <c r="AI911" i="4" l="1"/>
  <c r="AJ910" i="4"/>
  <c r="AI912" i="4" l="1"/>
  <c r="AJ911" i="4"/>
  <c r="AI913" i="4" l="1"/>
  <c r="AJ912" i="4"/>
  <c r="AI914" i="4" l="1"/>
  <c r="AJ913" i="4"/>
  <c r="AI915" i="4" l="1"/>
  <c r="AJ914" i="4"/>
  <c r="AI916" i="4" l="1"/>
  <c r="AJ915" i="4"/>
  <c r="AI917" i="4" l="1"/>
  <c r="AJ916" i="4"/>
  <c r="AI918" i="4" l="1"/>
  <c r="AJ917" i="4"/>
  <c r="AI919" i="4" l="1"/>
  <c r="AJ918" i="4"/>
  <c r="AI920" i="4" l="1"/>
  <c r="AJ919" i="4"/>
  <c r="AI921" i="4" l="1"/>
  <c r="AJ920" i="4"/>
  <c r="AI922" i="4" l="1"/>
  <c r="AJ921" i="4"/>
  <c r="AI923" i="4" l="1"/>
  <c r="AJ922" i="4"/>
  <c r="AI924" i="4" l="1"/>
  <c r="AJ923" i="4"/>
  <c r="AI925" i="4" l="1"/>
  <c r="AJ924" i="4"/>
  <c r="AI926" i="4" l="1"/>
  <c r="AJ925" i="4"/>
  <c r="AI927" i="4" l="1"/>
  <c r="AJ926" i="4"/>
  <c r="AI928" i="4" l="1"/>
  <c r="AJ927" i="4"/>
  <c r="AI929" i="4" l="1"/>
  <c r="AJ928" i="4"/>
  <c r="AI930" i="4" l="1"/>
  <c r="AJ929" i="4"/>
  <c r="AI931" i="4" l="1"/>
  <c r="AJ930" i="4"/>
  <c r="AI932" i="4" l="1"/>
  <c r="AJ931" i="4"/>
  <c r="AI933" i="4" l="1"/>
  <c r="AJ932" i="4"/>
  <c r="AI934" i="4" l="1"/>
  <c r="AJ933" i="4"/>
  <c r="AI935" i="4" l="1"/>
  <c r="AJ934" i="4"/>
  <c r="AI936" i="4" l="1"/>
  <c r="AJ935" i="4"/>
  <c r="AI937" i="4" l="1"/>
  <c r="AJ936" i="4"/>
  <c r="AI938" i="4" l="1"/>
  <c r="AJ937" i="4"/>
  <c r="AI939" i="4" l="1"/>
  <c r="AJ938" i="4"/>
  <c r="AI940" i="4" l="1"/>
  <c r="AJ939" i="4"/>
  <c r="AI941" i="4" l="1"/>
  <c r="AJ940" i="4"/>
  <c r="AI942" i="4" l="1"/>
  <c r="AJ941" i="4"/>
  <c r="AI943" i="4" l="1"/>
  <c r="AJ942" i="4"/>
  <c r="AI944" i="4" l="1"/>
  <c r="AJ943" i="4"/>
  <c r="AI945" i="4" l="1"/>
  <c r="AJ944" i="4"/>
  <c r="AI946" i="4" l="1"/>
  <c r="AJ945" i="4"/>
  <c r="AI947" i="4" l="1"/>
  <c r="AJ946" i="4"/>
  <c r="AI948" i="4" l="1"/>
  <c r="AJ947" i="4"/>
  <c r="AI949" i="4" l="1"/>
  <c r="AJ948" i="4"/>
  <c r="AI950" i="4" l="1"/>
  <c r="AJ949" i="4"/>
  <c r="AI951" i="4" l="1"/>
  <c r="AJ950" i="4"/>
  <c r="AI952" i="4" l="1"/>
  <c r="AJ951" i="4"/>
  <c r="AI953" i="4" l="1"/>
  <c r="AJ952" i="4"/>
  <c r="AI954" i="4" l="1"/>
  <c r="AJ953" i="4"/>
  <c r="AI955" i="4" l="1"/>
  <c r="AJ954" i="4"/>
  <c r="AI956" i="4" l="1"/>
  <c r="AJ955" i="4"/>
  <c r="AI957" i="4" l="1"/>
  <c r="AJ956" i="4"/>
  <c r="AI958" i="4" l="1"/>
  <c r="AJ957" i="4"/>
  <c r="AI959" i="4" l="1"/>
  <c r="AJ958" i="4"/>
  <c r="AI960" i="4" l="1"/>
  <c r="AJ959" i="4"/>
  <c r="AI961" i="4" l="1"/>
  <c r="AJ960" i="4"/>
  <c r="AI962" i="4" l="1"/>
  <c r="AJ961" i="4"/>
  <c r="AI963" i="4" l="1"/>
  <c r="AJ962" i="4"/>
  <c r="AI964" i="4" l="1"/>
  <c r="AJ963" i="4"/>
  <c r="AI965" i="4" l="1"/>
  <c r="AJ964" i="4"/>
  <c r="AI966" i="4" l="1"/>
  <c r="AJ965" i="4"/>
  <c r="AI967" i="4" l="1"/>
  <c r="AJ966" i="4"/>
  <c r="AI968" i="4" l="1"/>
  <c r="AJ967" i="4"/>
  <c r="AI969" i="4" l="1"/>
  <c r="AJ968" i="4"/>
  <c r="AI970" i="4" l="1"/>
  <c r="AJ969" i="4"/>
  <c r="AI971" i="4" l="1"/>
  <c r="AJ970" i="4"/>
  <c r="AI972" i="4" l="1"/>
  <c r="AJ971" i="4"/>
  <c r="AI973" i="4" l="1"/>
  <c r="AJ972" i="4"/>
  <c r="AI974" i="4" l="1"/>
  <c r="AJ973" i="4"/>
  <c r="AI975" i="4" l="1"/>
  <c r="AJ974" i="4"/>
  <c r="AI976" i="4" l="1"/>
  <c r="AJ975" i="4"/>
  <c r="AI977" i="4" l="1"/>
  <c r="AJ976" i="4"/>
  <c r="AI978" i="4" l="1"/>
  <c r="AJ977" i="4"/>
  <c r="AI979" i="4" l="1"/>
  <c r="AJ978" i="4"/>
  <c r="AI980" i="4" l="1"/>
  <c r="AJ979" i="4"/>
  <c r="AI981" i="4" l="1"/>
  <c r="AJ980" i="4"/>
  <c r="AI982" i="4" l="1"/>
  <c r="AJ981" i="4"/>
  <c r="AI983" i="4" l="1"/>
  <c r="AJ982" i="4"/>
  <c r="AI984" i="4" l="1"/>
  <c r="AJ983" i="4"/>
  <c r="AI985" i="4" l="1"/>
  <c r="AJ984" i="4"/>
  <c r="AI986" i="4" l="1"/>
  <c r="AJ985" i="4"/>
  <c r="AI987" i="4" l="1"/>
  <c r="AJ986" i="4"/>
  <c r="AI988" i="4" l="1"/>
  <c r="AJ987" i="4"/>
  <c r="AI989" i="4" l="1"/>
  <c r="AJ988" i="4"/>
  <c r="AI990" i="4" l="1"/>
  <c r="AJ989" i="4"/>
  <c r="AI991" i="4" l="1"/>
  <c r="AJ990" i="4"/>
  <c r="AI992" i="4" l="1"/>
  <c r="AJ991" i="4"/>
  <c r="AI993" i="4" l="1"/>
  <c r="AJ992" i="4"/>
  <c r="AI994" i="4" l="1"/>
  <c r="AJ993" i="4"/>
  <c r="AI995" i="4" l="1"/>
  <c r="AJ994" i="4"/>
  <c r="AI996" i="4" l="1"/>
  <c r="AJ995" i="4"/>
  <c r="AI997" i="4" l="1"/>
  <c r="AJ996" i="4"/>
  <c r="AI998" i="4" l="1"/>
  <c r="AJ997" i="4"/>
  <c r="AI999" i="4" l="1"/>
  <c r="AJ998" i="4"/>
  <c r="AI1000" i="4" l="1"/>
  <c r="AJ999" i="4"/>
  <c r="AI1001" i="4" l="1"/>
  <c r="AJ1000" i="4"/>
  <c r="AI1002" i="4" l="1"/>
  <c r="AJ1001" i="4"/>
  <c r="AI1003" i="4" l="1"/>
  <c r="AJ1002" i="4"/>
  <c r="AI1004" i="4" l="1"/>
  <c r="AJ1003" i="4"/>
  <c r="AI1005" i="4" l="1"/>
  <c r="AJ1004" i="4"/>
  <c r="AI1006" i="4" l="1"/>
  <c r="AJ1005" i="4"/>
  <c r="AI1007" i="4" l="1"/>
  <c r="AJ1006" i="4"/>
  <c r="AI1008" i="4" l="1"/>
  <c r="AJ1007" i="4"/>
  <c r="AI1009" i="4" l="1"/>
  <c r="AJ1008" i="4"/>
  <c r="AI1010" i="4" l="1"/>
  <c r="AJ1009" i="4"/>
  <c r="AI1011" i="4" l="1"/>
  <c r="AJ1010" i="4"/>
  <c r="AI1012" i="4" l="1"/>
  <c r="AJ1011" i="4"/>
  <c r="AI1013" i="4" l="1"/>
  <c r="AJ1012" i="4"/>
  <c r="AI1014" i="4" l="1"/>
  <c r="AJ1013" i="4"/>
  <c r="AI1015" i="4" l="1"/>
  <c r="AJ1014" i="4"/>
  <c r="AI1016" i="4" l="1"/>
  <c r="AJ1015" i="4"/>
  <c r="AI1017" i="4" l="1"/>
  <c r="AJ1016" i="4"/>
  <c r="AI1018" i="4" l="1"/>
  <c r="AJ1017" i="4"/>
  <c r="AI1019" i="4" l="1"/>
  <c r="AJ1018" i="4"/>
  <c r="AI1020" i="4" l="1"/>
  <c r="AJ1019" i="4"/>
  <c r="AI1021" i="4" l="1"/>
  <c r="AJ1020" i="4"/>
  <c r="AI1022" i="4" l="1"/>
  <c r="AJ1021" i="4"/>
  <c r="AI1023" i="4" l="1"/>
  <c r="AJ1022" i="4"/>
  <c r="AI1024" i="4" l="1"/>
  <c r="AJ1023" i="4"/>
  <c r="AI1025" i="4" l="1"/>
  <c r="AJ1024" i="4"/>
  <c r="AI1026" i="4" l="1"/>
  <c r="AJ1025" i="4"/>
  <c r="AI1027" i="4" l="1"/>
  <c r="AJ1026" i="4"/>
  <c r="AI1028" i="4" l="1"/>
  <c r="AJ1027" i="4"/>
  <c r="AI1029" i="4" l="1"/>
  <c r="AJ1028" i="4"/>
  <c r="AI1030" i="4" l="1"/>
  <c r="AJ1029" i="4"/>
  <c r="AI1031" i="4" l="1"/>
  <c r="AJ1030" i="4"/>
  <c r="AI1032" i="4" l="1"/>
  <c r="AJ1031" i="4"/>
  <c r="AI1033" i="4" l="1"/>
  <c r="AJ1032" i="4"/>
  <c r="AI1034" i="4" l="1"/>
  <c r="AJ1033" i="4"/>
  <c r="AI1035" i="4" l="1"/>
  <c r="AJ1034" i="4"/>
  <c r="AI1036" i="4" l="1"/>
  <c r="AJ1035" i="4"/>
  <c r="AI1037" i="4" l="1"/>
  <c r="AJ1036" i="4"/>
  <c r="AI1038" i="4" l="1"/>
  <c r="AJ1037" i="4"/>
  <c r="AI1039" i="4" l="1"/>
  <c r="AJ1038" i="4"/>
  <c r="AI1040" i="4" l="1"/>
  <c r="AJ1039" i="4"/>
  <c r="AI1041" i="4" l="1"/>
  <c r="AJ1040" i="4"/>
  <c r="AI1042" i="4" l="1"/>
  <c r="AJ1041" i="4"/>
  <c r="AI1043" i="4" l="1"/>
  <c r="AJ1042" i="4"/>
  <c r="AI1044" i="4" l="1"/>
  <c r="AJ1043" i="4"/>
  <c r="AI1045" i="4" l="1"/>
  <c r="AJ1044" i="4"/>
  <c r="AI1046" i="4" l="1"/>
  <c r="AJ1045" i="4"/>
  <c r="AI1047" i="4" l="1"/>
  <c r="AJ1046" i="4"/>
  <c r="AI1048" i="4" l="1"/>
  <c r="AJ1047" i="4"/>
  <c r="AI1049" i="4" l="1"/>
  <c r="AJ1048" i="4"/>
  <c r="AI1050" i="4" l="1"/>
  <c r="AJ1049" i="4"/>
  <c r="AI1051" i="4" l="1"/>
  <c r="AJ1050" i="4"/>
  <c r="AI1052" i="4" l="1"/>
  <c r="AJ1051" i="4"/>
  <c r="AI1053" i="4" l="1"/>
  <c r="AJ1052" i="4"/>
  <c r="AI1054" i="4" l="1"/>
  <c r="AJ1053" i="4"/>
  <c r="AI1055" i="4" l="1"/>
  <c r="AJ1054" i="4"/>
  <c r="AI1056" i="4" l="1"/>
  <c r="AJ1055" i="4"/>
  <c r="AI1057" i="4" l="1"/>
  <c r="AJ1056" i="4"/>
  <c r="AI1058" i="4" l="1"/>
  <c r="AJ1057" i="4"/>
  <c r="AI1059" i="4" l="1"/>
  <c r="AJ1058" i="4"/>
  <c r="AI1060" i="4" l="1"/>
  <c r="AJ1059" i="4"/>
  <c r="AI1061" i="4" l="1"/>
  <c r="AJ1060" i="4"/>
  <c r="AI1062" i="4" l="1"/>
  <c r="AJ1061" i="4"/>
  <c r="AI1063" i="4" l="1"/>
  <c r="AJ1062" i="4"/>
  <c r="AI1064" i="4" l="1"/>
  <c r="AJ1063" i="4"/>
  <c r="AI1065" i="4" l="1"/>
  <c r="AJ1064" i="4"/>
  <c r="AI1066" i="4" l="1"/>
  <c r="AJ1065" i="4"/>
  <c r="AI1067" i="4" l="1"/>
  <c r="AJ1066" i="4"/>
  <c r="AI1068" i="4" l="1"/>
  <c r="AJ1067" i="4"/>
  <c r="AI1069" i="4" l="1"/>
  <c r="AJ1068" i="4"/>
  <c r="AI1070" i="4" l="1"/>
  <c r="AJ1069" i="4"/>
  <c r="AI1071" i="4" l="1"/>
  <c r="AJ1070" i="4"/>
  <c r="AI1072" i="4" l="1"/>
  <c r="AJ1071" i="4"/>
  <c r="AI1073" i="4" l="1"/>
  <c r="AJ1072" i="4"/>
  <c r="AI1074" i="4" l="1"/>
  <c r="AJ1073" i="4"/>
  <c r="AI1075" i="4" l="1"/>
  <c r="AJ1074" i="4"/>
  <c r="AI1076" i="4" l="1"/>
  <c r="AJ1075" i="4"/>
  <c r="AI1077" i="4" l="1"/>
  <c r="AJ1076" i="4"/>
  <c r="AI1078" i="4" l="1"/>
  <c r="AJ1077" i="4"/>
  <c r="AI1079" i="4" l="1"/>
  <c r="AJ1078" i="4"/>
  <c r="AI1080" i="4" l="1"/>
  <c r="AJ1079" i="4"/>
  <c r="AI1081" i="4" l="1"/>
  <c r="AJ1080" i="4"/>
  <c r="AI1082" i="4" l="1"/>
  <c r="AJ1081" i="4"/>
  <c r="AI1083" i="4" l="1"/>
  <c r="AJ1082" i="4"/>
  <c r="AI1084" i="4" l="1"/>
  <c r="AJ1083" i="4"/>
  <c r="AI1085" i="4" l="1"/>
  <c r="AJ1084" i="4"/>
  <c r="AI1086" i="4" l="1"/>
  <c r="AJ1085" i="4"/>
  <c r="AI1087" i="4" l="1"/>
  <c r="AJ1086" i="4"/>
  <c r="AI1088" i="4" l="1"/>
  <c r="AJ1087" i="4"/>
  <c r="AI1089" i="4" l="1"/>
  <c r="AJ1088" i="4"/>
  <c r="AI1090" i="4" l="1"/>
  <c r="AJ1089" i="4"/>
  <c r="AI1091" i="4" l="1"/>
  <c r="AJ1090" i="4"/>
  <c r="AI1092" i="4" l="1"/>
  <c r="AJ1091" i="4"/>
  <c r="AI1093" i="4" l="1"/>
  <c r="AJ1092" i="4"/>
  <c r="AI1094" i="4" l="1"/>
  <c r="AJ1093" i="4"/>
  <c r="AI1095" i="4" l="1"/>
  <c r="AJ1094" i="4"/>
  <c r="AI1096" i="4" l="1"/>
  <c r="AJ1095" i="4"/>
  <c r="AI1097" i="4" l="1"/>
  <c r="AJ1096" i="4"/>
  <c r="AI1098" i="4" l="1"/>
  <c r="AJ1097" i="4"/>
  <c r="AI1099" i="4" l="1"/>
  <c r="AJ1098" i="4"/>
  <c r="AI1100" i="4" l="1"/>
  <c r="AJ1099" i="4"/>
  <c r="AI1101" i="4" l="1"/>
  <c r="AJ1100" i="4"/>
  <c r="AI1102" i="4" l="1"/>
  <c r="AJ1101" i="4"/>
  <c r="AI1103" i="4" l="1"/>
  <c r="AJ1102" i="4"/>
  <c r="AI1104" i="4" l="1"/>
  <c r="AJ1103" i="4"/>
  <c r="AI1105" i="4" l="1"/>
  <c r="AJ1104" i="4"/>
  <c r="AI1106" i="4" l="1"/>
  <c r="AJ1105" i="4"/>
  <c r="AI1107" i="4" l="1"/>
  <c r="AJ1106" i="4"/>
  <c r="AI1108" i="4" l="1"/>
  <c r="AJ1107" i="4"/>
  <c r="AI1109" i="4" l="1"/>
  <c r="AJ1108" i="4"/>
  <c r="AI1110" i="4" l="1"/>
  <c r="AJ1109" i="4"/>
  <c r="AI1111" i="4" l="1"/>
  <c r="AJ1110" i="4"/>
  <c r="AI1112" i="4" l="1"/>
  <c r="AJ1111" i="4"/>
  <c r="AI1113" i="4" l="1"/>
  <c r="AJ1112" i="4"/>
  <c r="AI1114" i="4" l="1"/>
  <c r="AJ1113" i="4"/>
  <c r="AI1115" i="4" l="1"/>
  <c r="AJ1114" i="4"/>
  <c r="AI1116" i="4" l="1"/>
  <c r="AJ1115" i="4"/>
  <c r="AI1117" i="4" l="1"/>
  <c r="AJ1116" i="4"/>
  <c r="AI1118" i="4" l="1"/>
  <c r="AJ1117" i="4"/>
  <c r="AI1119" i="4" l="1"/>
  <c r="AJ1118" i="4"/>
  <c r="AI1120" i="4" l="1"/>
  <c r="AJ1119" i="4"/>
  <c r="AI1121" i="4" l="1"/>
  <c r="AJ1120" i="4"/>
  <c r="AI1122" i="4" l="1"/>
  <c r="AJ1121" i="4"/>
  <c r="AI1123" i="4" l="1"/>
  <c r="AJ1122" i="4"/>
  <c r="AI1124" i="4" l="1"/>
  <c r="AJ1123" i="4"/>
  <c r="AI1125" i="4" l="1"/>
  <c r="AJ1124" i="4"/>
  <c r="AI1126" i="4" l="1"/>
  <c r="AJ1125" i="4"/>
  <c r="AI1127" i="4" l="1"/>
  <c r="AJ1126" i="4"/>
  <c r="AI1128" i="4" l="1"/>
  <c r="AJ1127" i="4"/>
  <c r="AI1129" i="4" l="1"/>
  <c r="AJ1128" i="4"/>
  <c r="AI1130" i="4" l="1"/>
  <c r="AJ1129" i="4"/>
  <c r="AI1131" i="4" l="1"/>
  <c r="AJ1130" i="4"/>
  <c r="AI1132" i="4" l="1"/>
  <c r="AJ1131" i="4"/>
  <c r="AI1133" i="4" l="1"/>
  <c r="AJ1132" i="4"/>
  <c r="AI1134" i="4" l="1"/>
  <c r="AJ1133" i="4"/>
  <c r="AI1135" i="4" l="1"/>
  <c r="AJ1134" i="4"/>
  <c r="AI1136" i="4" l="1"/>
  <c r="AJ1135" i="4"/>
  <c r="AI1137" i="4" l="1"/>
  <c r="AJ1136" i="4"/>
  <c r="AI1138" i="4" l="1"/>
  <c r="AJ1137" i="4"/>
  <c r="AI1139" i="4" l="1"/>
  <c r="AJ1138" i="4"/>
  <c r="AI1140" i="4" l="1"/>
  <c r="AJ1139" i="4"/>
  <c r="AI1141" i="4" l="1"/>
  <c r="AJ1140" i="4"/>
  <c r="AI1142" i="4" l="1"/>
  <c r="AJ1141" i="4"/>
  <c r="AI1143" i="4" l="1"/>
  <c r="AJ1142" i="4"/>
  <c r="AI1144" i="4" l="1"/>
  <c r="AJ1143" i="4"/>
  <c r="AI1145" i="4" l="1"/>
  <c r="AJ1144" i="4"/>
  <c r="AI1146" i="4" l="1"/>
  <c r="AJ1145" i="4"/>
  <c r="AI1147" i="4" l="1"/>
  <c r="AJ1146" i="4"/>
  <c r="AI1148" i="4" l="1"/>
  <c r="AJ1147" i="4"/>
  <c r="AI1149" i="4" l="1"/>
  <c r="AJ1148" i="4"/>
  <c r="AI1150" i="4" l="1"/>
  <c r="AJ1149" i="4"/>
  <c r="AI1151" i="4" l="1"/>
  <c r="AJ1150" i="4"/>
  <c r="AI1152" i="4" l="1"/>
  <c r="AJ1151" i="4"/>
  <c r="AI1153" i="4" l="1"/>
  <c r="AJ1152" i="4"/>
  <c r="AI1154" i="4" l="1"/>
  <c r="AJ1153" i="4"/>
  <c r="AI1155" i="4" l="1"/>
  <c r="AJ1154" i="4"/>
  <c r="AI1156" i="4" l="1"/>
  <c r="AJ1155" i="4"/>
  <c r="AI1157" i="4" l="1"/>
  <c r="AJ1156" i="4"/>
  <c r="AI1158" i="4" l="1"/>
  <c r="AJ1157" i="4"/>
  <c r="AI1159" i="4" l="1"/>
  <c r="AJ1158" i="4"/>
  <c r="AI1160" i="4" l="1"/>
  <c r="AJ1159" i="4"/>
  <c r="AI1161" i="4" l="1"/>
  <c r="AJ1160" i="4"/>
  <c r="AI1162" i="4" l="1"/>
  <c r="AJ1161" i="4"/>
  <c r="AI1163" i="4" l="1"/>
  <c r="AJ1162" i="4"/>
  <c r="AI1164" i="4" l="1"/>
  <c r="AJ1163" i="4"/>
  <c r="AI1165" i="4" l="1"/>
  <c r="AJ1164" i="4"/>
  <c r="AI1166" i="4" l="1"/>
  <c r="AJ1165" i="4"/>
  <c r="AI1167" i="4" l="1"/>
  <c r="AJ1166" i="4"/>
  <c r="AI1168" i="4" l="1"/>
  <c r="AJ1167" i="4"/>
  <c r="AI1169" i="4" l="1"/>
  <c r="AJ1168" i="4"/>
  <c r="AI1170" i="4" l="1"/>
  <c r="AJ1169" i="4"/>
  <c r="AI1171" i="4" l="1"/>
  <c r="AJ1170" i="4"/>
  <c r="AI1172" i="4" l="1"/>
  <c r="AJ1171" i="4"/>
  <c r="AI1173" i="4" l="1"/>
  <c r="AJ1172" i="4"/>
  <c r="AI1174" i="4" l="1"/>
  <c r="AJ1173" i="4"/>
  <c r="AI1175" i="4" l="1"/>
  <c r="AJ1174" i="4"/>
  <c r="AI1176" i="4" l="1"/>
  <c r="AJ1175" i="4"/>
  <c r="AI1177" i="4" l="1"/>
  <c r="AJ1176" i="4"/>
  <c r="AI1178" i="4" l="1"/>
  <c r="AJ1177" i="4"/>
  <c r="AI1179" i="4" l="1"/>
  <c r="AJ1178" i="4"/>
  <c r="AI1180" i="4" l="1"/>
  <c r="AJ1179" i="4"/>
  <c r="AI1181" i="4" l="1"/>
  <c r="AJ1180" i="4"/>
  <c r="AI1182" i="4" l="1"/>
  <c r="AJ1181" i="4"/>
  <c r="AI1183" i="4" l="1"/>
  <c r="AJ1182" i="4"/>
  <c r="AI1184" i="4" l="1"/>
  <c r="AJ1183" i="4"/>
  <c r="AI1185" i="4" l="1"/>
  <c r="AJ1184" i="4"/>
  <c r="AI1186" i="4" l="1"/>
  <c r="AJ1185" i="4"/>
  <c r="AI1187" i="4" l="1"/>
  <c r="AJ1186" i="4"/>
  <c r="AI1188" i="4" l="1"/>
  <c r="AJ1187" i="4"/>
  <c r="AI1189" i="4" l="1"/>
  <c r="AJ1188" i="4"/>
  <c r="AI1190" i="4" l="1"/>
  <c r="AJ1189" i="4"/>
  <c r="AI1191" i="4" l="1"/>
  <c r="AJ1190" i="4"/>
  <c r="AI1192" i="4" l="1"/>
  <c r="AJ1191" i="4"/>
  <c r="AI1193" i="4" l="1"/>
  <c r="AJ1192" i="4"/>
  <c r="AI1194" i="4" l="1"/>
  <c r="AJ1193" i="4"/>
  <c r="AI1195" i="4" l="1"/>
  <c r="AJ1194" i="4"/>
  <c r="AI1196" i="4" l="1"/>
  <c r="AJ1195" i="4"/>
  <c r="AI1197" i="4" l="1"/>
  <c r="AJ1196" i="4"/>
  <c r="AI1198" i="4" l="1"/>
  <c r="AJ1197" i="4"/>
  <c r="AI1199" i="4" l="1"/>
  <c r="AJ1198" i="4"/>
  <c r="AI1200" i="4" l="1"/>
  <c r="AJ1199" i="4"/>
  <c r="AI1201" i="4" l="1"/>
  <c r="AJ1200" i="4"/>
  <c r="AI1202" i="4" l="1"/>
  <c r="AJ1201" i="4"/>
  <c r="AI1203" i="4" l="1"/>
  <c r="AJ1202" i="4"/>
  <c r="AI1204" i="4" l="1"/>
  <c r="AJ1203" i="4"/>
  <c r="AI1205" i="4" l="1"/>
  <c r="AJ1204" i="4"/>
  <c r="AI1206" i="4" l="1"/>
  <c r="AJ1205" i="4"/>
  <c r="AI1207" i="4" l="1"/>
  <c r="AJ1206" i="4"/>
  <c r="AI1208" i="4" l="1"/>
  <c r="AJ1207" i="4"/>
  <c r="AI1209" i="4" l="1"/>
  <c r="AJ1208" i="4"/>
  <c r="AI1210" i="4" l="1"/>
  <c r="AJ1209" i="4"/>
  <c r="AI1211" i="4" l="1"/>
  <c r="AJ1210" i="4"/>
  <c r="AI1212" i="4" l="1"/>
  <c r="AJ1211" i="4"/>
  <c r="AI1213" i="4" l="1"/>
  <c r="AJ1212" i="4"/>
  <c r="AI1214" i="4" l="1"/>
  <c r="AJ1213" i="4"/>
  <c r="AI1215" i="4" l="1"/>
  <c r="AJ1214" i="4"/>
  <c r="AI1216" i="4" l="1"/>
  <c r="AJ1215" i="4"/>
  <c r="AI1217" i="4" l="1"/>
  <c r="AJ1216" i="4"/>
  <c r="AI1218" i="4" l="1"/>
  <c r="AJ1217" i="4"/>
  <c r="AI1219" i="4" l="1"/>
  <c r="AJ1218" i="4"/>
  <c r="AI1220" i="4" l="1"/>
  <c r="AJ1219" i="4"/>
  <c r="AI1221" i="4" l="1"/>
  <c r="AJ1220" i="4"/>
  <c r="AI1222" i="4" l="1"/>
  <c r="AJ1221" i="4"/>
  <c r="AI1223" i="4" l="1"/>
  <c r="AJ1222" i="4"/>
  <c r="AI1224" i="4" l="1"/>
  <c r="AJ1223" i="4"/>
  <c r="AI1225" i="4" l="1"/>
  <c r="AJ1224" i="4"/>
  <c r="AI1226" i="4" l="1"/>
  <c r="AJ1225" i="4"/>
  <c r="AI1227" i="4" l="1"/>
  <c r="AJ1226" i="4"/>
  <c r="AI1228" i="4" l="1"/>
  <c r="AJ1227" i="4"/>
  <c r="AI1229" i="4" l="1"/>
  <c r="AJ1228" i="4"/>
  <c r="AI1230" i="4" l="1"/>
  <c r="AJ1229" i="4"/>
  <c r="AI1231" i="4" l="1"/>
  <c r="AJ1230" i="4"/>
  <c r="AI1232" i="4" l="1"/>
  <c r="AJ1231" i="4"/>
  <c r="AI1233" i="4" l="1"/>
  <c r="AJ1232" i="4"/>
  <c r="AI1234" i="4" l="1"/>
  <c r="AJ1233" i="4"/>
  <c r="AI1235" i="4" l="1"/>
  <c r="AJ1234" i="4"/>
  <c r="AI1236" i="4" l="1"/>
  <c r="AJ1235" i="4"/>
  <c r="AI1237" i="4" l="1"/>
  <c r="AJ1236" i="4"/>
  <c r="AI1238" i="4" l="1"/>
  <c r="AJ1237" i="4"/>
  <c r="AI1239" i="4" l="1"/>
  <c r="AJ1238" i="4"/>
  <c r="AI1240" i="4" l="1"/>
  <c r="AJ1239" i="4"/>
  <c r="AI1241" i="4" l="1"/>
  <c r="AJ1240" i="4"/>
  <c r="AI1242" i="4" l="1"/>
  <c r="AJ1241" i="4"/>
  <c r="AI1243" i="4" l="1"/>
  <c r="AJ1242" i="4"/>
  <c r="AI1244" i="4" l="1"/>
  <c r="AJ1243" i="4"/>
  <c r="AI1245" i="4" l="1"/>
  <c r="AJ1244" i="4"/>
  <c r="AI1246" i="4" l="1"/>
  <c r="AJ1245" i="4"/>
  <c r="AI1247" i="4" l="1"/>
  <c r="AJ1246" i="4"/>
  <c r="AI1248" i="4" l="1"/>
  <c r="AJ1247" i="4"/>
  <c r="AI1249" i="4" l="1"/>
  <c r="AJ1248" i="4"/>
  <c r="AI1250" i="4" l="1"/>
  <c r="AJ1249" i="4"/>
  <c r="AI1251" i="4" l="1"/>
  <c r="AJ1250" i="4"/>
  <c r="AI1252" i="4" l="1"/>
  <c r="AJ1251" i="4"/>
  <c r="AI1253" i="4" l="1"/>
  <c r="AJ1252" i="4"/>
  <c r="AI1254" i="4" l="1"/>
  <c r="AJ1253" i="4"/>
  <c r="AI1255" i="4" l="1"/>
  <c r="AJ1254" i="4"/>
  <c r="AI1256" i="4" l="1"/>
  <c r="AJ1255" i="4"/>
  <c r="AI1257" i="4" l="1"/>
  <c r="AJ1256" i="4"/>
  <c r="AI1258" i="4" l="1"/>
  <c r="AJ1257" i="4"/>
  <c r="AI1259" i="4" l="1"/>
  <c r="AJ1258" i="4"/>
  <c r="AI1260" i="4" l="1"/>
  <c r="AJ1259" i="4"/>
  <c r="AI1261" i="4" l="1"/>
  <c r="AJ1260" i="4"/>
  <c r="AI1262" i="4" l="1"/>
  <c r="AJ1261" i="4"/>
  <c r="AI1263" i="4" l="1"/>
  <c r="AJ1262" i="4"/>
  <c r="AI1264" i="4" l="1"/>
  <c r="AJ1263" i="4"/>
  <c r="AI1265" i="4" l="1"/>
  <c r="AJ1264" i="4"/>
  <c r="AI1266" i="4" l="1"/>
  <c r="AJ1265" i="4"/>
  <c r="AI1267" i="4" l="1"/>
  <c r="AJ1266" i="4"/>
  <c r="AI1268" i="4" l="1"/>
  <c r="AJ1267" i="4"/>
  <c r="AI1269" i="4" l="1"/>
  <c r="AJ1268" i="4"/>
  <c r="AI1270" i="4" l="1"/>
  <c r="AJ1269" i="4"/>
  <c r="AI1271" i="4" l="1"/>
  <c r="AJ1270" i="4"/>
  <c r="AI1272" i="4" l="1"/>
  <c r="AJ1271" i="4"/>
  <c r="AI1273" i="4" l="1"/>
  <c r="AJ1272" i="4"/>
  <c r="AI1274" i="4" l="1"/>
  <c r="AJ1273" i="4"/>
  <c r="AI1275" i="4" l="1"/>
  <c r="AJ1274" i="4"/>
  <c r="AI1276" i="4" l="1"/>
  <c r="AJ1275" i="4"/>
  <c r="AI1277" i="4" l="1"/>
  <c r="AJ1276" i="4"/>
  <c r="AI1278" i="4" l="1"/>
  <c r="AJ1277" i="4"/>
  <c r="AI1279" i="4" l="1"/>
  <c r="AJ1278" i="4"/>
  <c r="AI1280" i="4" l="1"/>
  <c r="AJ1279" i="4"/>
  <c r="AI1281" i="4" l="1"/>
  <c r="AJ1280" i="4"/>
  <c r="AI1282" i="4" l="1"/>
  <c r="AJ1281" i="4"/>
  <c r="AI1283" i="4" l="1"/>
  <c r="AJ1282" i="4"/>
  <c r="AI1284" i="4" l="1"/>
  <c r="AJ1283" i="4"/>
  <c r="AI1285" i="4" l="1"/>
  <c r="AJ1284" i="4"/>
  <c r="AI1286" i="4" l="1"/>
  <c r="AJ1285" i="4"/>
  <c r="AI1287" i="4" l="1"/>
  <c r="AJ1286" i="4"/>
  <c r="AI1288" i="4" l="1"/>
  <c r="AJ1287" i="4"/>
  <c r="AI1289" i="4" l="1"/>
  <c r="AJ1288" i="4"/>
  <c r="AI1290" i="4" l="1"/>
  <c r="AJ1289" i="4"/>
  <c r="AI1291" i="4" l="1"/>
  <c r="AJ1290" i="4"/>
  <c r="AI1292" i="4" l="1"/>
  <c r="AJ1291" i="4"/>
  <c r="AI1293" i="4" l="1"/>
  <c r="AJ1292" i="4"/>
  <c r="AI1294" i="4" l="1"/>
  <c r="AJ1293" i="4"/>
  <c r="AI1295" i="4" l="1"/>
  <c r="AJ1294" i="4"/>
  <c r="AI1296" i="4" l="1"/>
  <c r="AJ1295" i="4"/>
  <c r="AI1297" i="4" l="1"/>
  <c r="AJ1296" i="4"/>
  <c r="AI1298" i="4" l="1"/>
  <c r="AJ1297" i="4"/>
  <c r="AI1299" i="4" l="1"/>
  <c r="AJ1298" i="4"/>
  <c r="AI1300" i="4" l="1"/>
  <c r="AJ1299" i="4"/>
  <c r="AI1301" i="4" l="1"/>
  <c r="AJ1300" i="4"/>
  <c r="AI1302" i="4" l="1"/>
  <c r="AJ1301" i="4"/>
  <c r="AI1303" i="4" l="1"/>
  <c r="AJ1302" i="4"/>
  <c r="AI1304" i="4" l="1"/>
  <c r="AJ1303" i="4"/>
  <c r="AI1305" i="4" l="1"/>
  <c r="AJ1304" i="4"/>
  <c r="AI1306" i="4" l="1"/>
  <c r="AJ1305" i="4"/>
  <c r="AI1307" i="4" l="1"/>
  <c r="AJ1306" i="4"/>
  <c r="AI1308" i="4" l="1"/>
  <c r="AJ1307" i="4"/>
  <c r="AI1309" i="4" l="1"/>
  <c r="AJ1308" i="4"/>
  <c r="AI1310" i="4" l="1"/>
  <c r="AJ1309" i="4"/>
  <c r="AI1311" i="4" l="1"/>
  <c r="AJ1310" i="4"/>
  <c r="AI1312" i="4" l="1"/>
  <c r="AJ1311" i="4"/>
  <c r="AI1313" i="4" l="1"/>
  <c r="AJ1312" i="4"/>
  <c r="AI1314" i="4" l="1"/>
  <c r="AJ1313" i="4"/>
  <c r="AI1315" i="4" l="1"/>
  <c r="AJ1314" i="4"/>
  <c r="AI1316" i="4" l="1"/>
  <c r="AJ1315" i="4"/>
  <c r="AI1317" i="4" l="1"/>
  <c r="AJ1316" i="4"/>
  <c r="AI1318" i="4" l="1"/>
  <c r="AJ1317" i="4"/>
  <c r="AI1319" i="4" l="1"/>
  <c r="AJ1318" i="4"/>
  <c r="AI1320" i="4" l="1"/>
  <c r="AJ1319" i="4"/>
  <c r="AI1321" i="4" l="1"/>
  <c r="AJ1320" i="4"/>
  <c r="AI1322" i="4" l="1"/>
  <c r="AJ1321" i="4"/>
  <c r="AI1323" i="4" l="1"/>
  <c r="AJ1322" i="4"/>
  <c r="AI1324" i="4" l="1"/>
  <c r="AJ1323" i="4"/>
  <c r="AI1325" i="4" l="1"/>
  <c r="AJ1324" i="4"/>
  <c r="AI1326" i="4" l="1"/>
  <c r="AJ1325" i="4"/>
  <c r="AI1327" i="4" l="1"/>
  <c r="AJ1326" i="4"/>
  <c r="AI1328" i="4" l="1"/>
  <c r="AJ1327" i="4"/>
  <c r="AI1329" i="4" l="1"/>
  <c r="AJ1328" i="4"/>
  <c r="AI1330" i="4" l="1"/>
  <c r="AJ1329" i="4"/>
  <c r="AI1331" i="4" l="1"/>
  <c r="AJ1330" i="4"/>
  <c r="AI1332" i="4" l="1"/>
  <c r="AJ1331" i="4"/>
  <c r="AI1333" i="4" l="1"/>
  <c r="AJ1332" i="4"/>
  <c r="AI1334" i="4" l="1"/>
  <c r="AJ1333" i="4"/>
  <c r="AI1335" i="4" l="1"/>
  <c r="AJ1334" i="4"/>
  <c r="AI1336" i="4" l="1"/>
  <c r="AJ1335" i="4"/>
  <c r="AI1337" i="4" l="1"/>
  <c r="AJ1336" i="4"/>
  <c r="AI1338" i="4" l="1"/>
  <c r="AJ1337" i="4"/>
  <c r="AI1339" i="4" l="1"/>
  <c r="AJ1338" i="4"/>
  <c r="AI1340" i="4" l="1"/>
  <c r="AJ1339" i="4"/>
  <c r="AI1341" i="4" l="1"/>
  <c r="AJ1340" i="4"/>
  <c r="AI1342" i="4" l="1"/>
  <c r="AJ1341" i="4"/>
  <c r="AI1343" i="4" l="1"/>
  <c r="AJ1342" i="4"/>
  <c r="AI1344" i="4" l="1"/>
  <c r="AJ1343" i="4"/>
  <c r="AI1345" i="4" l="1"/>
  <c r="AJ1344" i="4"/>
  <c r="AI1346" i="4" l="1"/>
  <c r="AJ1345" i="4"/>
  <c r="AI1347" i="4" l="1"/>
  <c r="AJ1346" i="4"/>
  <c r="AI1348" i="4" l="1"/>
  <c r="AJ1347" i="4"/>
  <c r="AI1349" i="4" l="1"/>
  <c r="AJ1348" i="4"/>
  <c r="AI1350" i="4" l="1"/>
  <c r="AJ1349" i="4"/>
  <c r="AI1351" i="4" l="1"/>
  <c r="AJ1350" i="4"/>
  <c r="AI1352" i="4" l="1"/>
  <c r="AJ1351" i="4"/>
  <c r="AI1353" i="4" l="1"/>
  <c r="AJ1352" i="4"/>
  <c r="AI1354" i="4" l="1"/>
  <c r="AJ1353" i="4"/>
  <c r="AI1355" i="4" l="1"/>
  <c r="AJ1354" i="4"/>
  <c r="AI1356" i="4" l="1"/>
  <c r="AJ1355" i="4"/>
  <c r="AI1357" i="4" l="1"/>
  <c r="AJ1356" i="4"/>
  <c r="AI1358" i="4" l="1"/>
  <c r="AJ1357" i="4"/>
  <c r="AI1359" i="4" l="1"/>
  <c r="AJ1358" i="4"/>
  <c r="AI1360" i="4" l="1"/>
  <c r="AJ1359" i="4"/>
  <c r="AI1361" i="4" l="1"/>
  <c r="AJ1360" i="4"/>
  <c r="AI1362" i="4" l="1"/>
  <c r="AJ1361" i="4"/>
  <c r="AI1363" i="4" l="1"/>
  <c r="AJ1362" i="4"/>
  <c r="AI1364" i="4" l="1"/>
  <c r="AJ1363" i="4"/>
  <c r="AI1365" i="4" l="1"/>
  <c r="AJ1364" i="4"/>
  <c r="AI1366" i="4" l="1"/>
  <c r="AJ1365" i="4"/>
  <c r="AI1367" i="4" l="1"/>
  <c r="AJ1366" i="4"/>
  <c r="AI1368" i="4" l="1"/>
  <c r="AJ1367" i="4"/>
  <c r="AI1369" i="4" l="1"/>
  <c r="AJ1368" i="4"/>
  <c r="AI1370" i="4" l="1"/>
  <c r="AJ1369" i="4"/>
  <c r="AI1371" i="4" l="1"/>
  <c r="AJ1370" i="4"/>
  <c r="AI1372" i="4" l="1"/>
  <c r="AJ1371" i="4"/>
  <c r="AI1373" i="4" l="1"/>
  <c r="AJ1372" i="4"/>
  <c r="AI1374" i="4" l="1"/>
  <c r="AJ1373" i="4"/>
  <c r="AI1375" i="4" l="1"/>
  <c r="AJ1374" i="4"/>
  <c r="AI1376" i="4" l="1"/>
  <c r="AJ1375" i="4"/>
  <c r="AI1377" i="4" l="1"/>
  <c r="AJ1376" i="4"/>
  <c r="AI1378" i="4" l="1"/>
  <c r="AJ1377" i="4"/>
  <c r="AI1379" i="4" l="1"/>
  <c r="AJ1378" i="4"/>
  <c r="AI1380" i="4" l="1"/>
  <c r="AJ1379" i="4"/>
  <c r="AI1381" i="4" l="1"/>
  <c r="AJ1380" i="4"/>
  <c r="AI1382" i="4" l="1"/>
  <c r="AJ1381" i="4"/>
  <c r="AI1383" i="4" l="1"/>
  <c r="AJ1382" i="4"/>
  <c r="AI1384" i="4" l="1"/>
  <c r="AJ1383" i="4"/>
  <c r="AI1385" i="4" l="1"/>
  <c r="AJ1384" i="4"/>
  <c r="AI1386" i="4" l="1"/>
  <c r="AJ1385" i="4"/>
  <c r="AI1387" i="4" l="1"/>
  <c r="AJ1386" i="4"/>
  <c r="AI1388" i="4" l="1"/>
  <c r="AJ1387" i="4"/>
  <c r="AI1389" i="4" l="1"/>
  <c r="AJ1388" i="4"/>
  <c r="AI1390" i="4" l="1"/>
  <c r="AJ1389" i="4"/>
  <c r="AI1391" i="4" l="1"/>
  <c r="AJ1390" i="4"/>
  <c r="AI1392" i="4" l="1"/>
  <c r="AJ1391" i="4"/>
  <c r="AI1393" i="4" l="1"/>
  <c r="AJ1392" i="4"/>
  <c r="AI1394" i="4" l="1"/>
  <c r="AJ1393" i="4"/>
  <c r="AI1395" i="4" l="1"/>
  <c r="AJ1394" i="4"/>
  <c r="AI1396" i="4" l="1"/>
  <c r="AJ1395" i="4"/>
  <c r="AI1397" i="4" l="1"/>
  <c r="AJ1396" i="4"/>
  <c r="AI1398" i="4" l="1"/>
  <c r="AJ1397" i="4"/>
  <c r="AI1399" i="4" l="1"/>
  <c r="AJ1398" i="4"/>
  <c r="AI1400" i="4" l="1"/>
  <c r="AJ1399" i="4"/>
  <c r="AI1401" i="4" l="1"/>
  <c r="AJ1400" i="4"/>
  <c r="AI1402" i="4" l="1"/>
  <c r="AJ1401" i="4"/>
  <c r="AI1403" i="4" l="1"/>
  <c r="AJ1402" i="4"/>
  <c r="AI1404" i="4" l="1"/>
  <c r="AJ1403" i="4"/>
  <c r="AI1405" i="4" l="1"/>
  <c r="AJ1404" i="4"/>
  <c r="AI1406" i="4" l="1"/>
  <c r="AJ1405" i="4"/>
  <c r="AI1407" i="4" l="1"/>
  <c r="AJ1406" i="4"/>
  <c r="AI1408" i="4" l="1"/>
  <c r="AJ1407" i="4"/>
  <c r="AI1409" i="4" l="1"/>
  <c r="AJ1408" i="4"/>
  <c r="AI1410" i="4" l="1"/>
  <c r="AJ1409" i="4"/>
  <c r="AI1411" i="4" l="1"/>
  <c r="AJ1410" i="4"/>
  <c r="AI1412" i="4" l="1"/>
  <c r="AJ1411" i="4"/>
  <c r="AI1413" i="4" l="1"/>
  <c r="AJ1412" i="4"/>
  <c r="AI1414" i="4" l="1"/>
  <c r="AJ1413" i="4"/>
  <c r="AI1415" i="4" l="1"/>
  <c r="AJ1414" i="4"/>
  <c r="AI1416" i="4" l="1"/>
  <c r="AJ1415" i="4"/>
  <c r="AI1417" i="4" l="1"/>
  <c r="AJ1416" i="4"/>
  <c r="AI1418" i="4" l="1"/>
  <c r="AJ1417" i="4"/>
  <c r="AI1419" i="4" l="1"/>
  <c r="AJ1418" i="4"/>
  <c r="AI1420" i="4" l="1"/>
  <c r="AJ1419" i="4"/>
  <c r="AI1421" i="4" l="1"/>
  <c r="AJ1420" i="4"/>
  <c r="AI1422" i="4" l="1"/>
  <c r="AJ1421" i="4"/>
  <c r="AI1423" i="4" l="1"/>
  <c r="AJ1422" i="4"/>
  <c r="AI1424" i="4" l="1"/>
  <c r="AJ1423" i="4"/>
  <c r="AI1425" i="4" l="1"/>
  <c r="AJ1424" i="4"/>
  <c r="AI1426" i="4" l="1"/>
  <c r="AJ1425" i="4"/>
  <c r="AI1427" i="4" l="1"/>
  <c r="AJ1426" i="4"/>
  <c r="AI1428" i="4" l="1"/>
  <c r="AJ1427" i="4"/>
  <c r="AI1429" i="4" l="1"/>
  <c r="AJ1428" i="4"/>
  <c r="AI1430" i="4" l="1"/>
  <c r="AJ1429" i="4"/>
  <c r="AI1431" i="4" l="1"/>
  <c r="AJ1430" i="4"/>
  <c r="AI1432" i="4" l="1"/>
  <c r="AJ1431" i="4"/>
  <c r="AI1433" i="4" l="1"/>
  <c r="AJ1432" i="4"/>
  <c r="AI1434" i="4" l="1"/>
  <c r="AJ1433" i="4"/>
  <c r="AI1435" i="4" l="1"/>
  <c r="AJ1434" i="4"/>
  <c r="AI1436" i="4" l="1"/>
  <c r="AJ1435" i="4"/>
  <c r="AI1437" i="4" l="1"/>
  <c r="AJ1436" i="4"/>
  <c r="AI1438" i="4" l="1"/>
  <c r="AJ1437" i="4"/>
  <c r="AI1439" i="4" l="1"/>
  <c r="AJ1438" i="4"/>
  <c r="AI1440" i="4" l="1"/>
  <c r="AJ1439" i="4"/>
  <c r="AI1441" i="4" l="1"/>
  <c r="AJ1440" i="4"/>
  <c r="AI1442" i="4" l="1"/>
  <c r="AJ1441" i="4"/>
  <c r="AI1443" i="4" l="1"/>
  <c r="AJ1442" i="4"/>
  <c r="AI1444" i="4" l="1"/>
  <c r="AJ1443" i="4"/>
  <c r="AI1445" i="4" l="1"/>
  <c r="AJ1444" i="4"/>
  <c r="AI1446" i="4" l="1"/>
  <c r="AJ1445" i="4"/>
  <c r="AI1447" i="4" l="1"/>
  <c r="AJ1446" i="4"/>
  <c r="AI1448" i="4" l="1"/>
  <c r="AJ1447" i="4"/>
  <c r="AI1449" i="4" l="1"/>
  <c r="AJ1448" i="4"/>
  <c r="AI1450" i="4" l="1"/>
  <c r="AJ1449" i="4"/>
  <c r="AI1451" i="4" l="1"/>
  <c r="AJ1450" i="4"/>
  <c r="AI1452" i="4" l="1"/>
  <c r="AJ1451" i="4"/>
  <c r="AI1453" i="4" l="1"/>
  <c r="AJ1452" i="4"/>
  <c r="AI1454" i="4" l="1"/>
  <c r="AJ1453" i="4"/>
  <c r="AI1455" i="4" l="1"/>
  <c r="AJ1454" i="4"/>
  <c r="AI1456" i="4" l="1"/>
  <c r="AJ1455" i="4"/>
  <c r="AI1457" i="4" l="1"/>
  <c r="AJ1456" i="4"/>
  <c r="AI1458" i="4" l="1"/>
  <c r="AJ1457" i="4"/>
  <c r="AI1459" i="4" l="1"/>
  <c r="AJ1458" i="4"/>
  <c r="AI1460" i="4" l="1"/>
  <c r="AJ1459" i="4"/>
  <c r="AI1461" i="4" l="1"/>
  <c r="AJ1460" i="4"/>
  <c r="AI1462" i="4" l="1"/>
  <c r="AJ1461" i="4"/>
  <c r="AI1463" i="4" l="1"/>
  <c r="AJ1462" i="4"/>
  <c r="AI1464" i="4" l="1"/>
  <c r="AJ1463" i="4"/>
  <c r="AI1465" i="4" l="1"/>
  <c r="AJ1464" i="4"/>
  <c r="AI1466" i="4" l="1"/>
  <c r="AJ1465" i="4"/>
  <c r="AI1467" i="4" l="1"/>
  <c r="AJ1466" i="4"/>
  <c r="AI1468" i="4" l="1"/>
  <c r="AJ1467" i="4"/>
  <c r="AI1469" i="4" l="1"/>
  <c r="AJ1468" i="4"/>
  <c r="AI1470" i="4" l="1"/>
  <c r="AJ1469" i="4"/>
  <c r="AI1471" i="4" l="1"/>
  <c r="AJ1470" i="4"/>
  <c r="AI1472" i="4" l="1"/>
  <c r="AJ1471" i="4"/>
  <c r="AI1473" i="4" l="1"/>
  <c r="AJ1472" i="4"/>
  <c r="AI1474" i="4" l="1"/>
  <c r="AJ1473" i="4"/>
  <c r="AI1475" i="4" l="1"/>
  <c r="AJ1474" i="4"/>
  <c r="AI1476" i="4" l="1"/>
  <c r="AJ1475" i="4"/>
  <c r="AI1477" i="4" l="1"/>
  <c r="AJ1476" i="4"/>
  <c r="AI1478" i="4" l="1"/>
  <c r="AJ1477" i="4"/>
  <c r="AI1479" i="4" l="1"/>
  <c r="AJ1478" i="4"/>
  <c r="AI1480" i="4" l="1"/>
  <c r="AJ1479" i="4"/>
  <c r="AI1481" i="4" l="1"/>
  <c r="AJ1480" i="4"/>
  <c r="AI1482" i="4" l="1"/>
  <c r="AJ1481" i="4"/>
  <c r="AI1483" i="4" l="1"/>
  <c r="AJ1482" i="4"/>
  <c r="AI1484" i="4" l="1"/>
  <c r="AJ1483" i="4"/>
  <c r="AI1485" i="4" l="1"/>
  <c r="AJ1484" i="4"/>
  <c r="AI1486" i="4" l="1"/>
  <c r="AJ1485" i="4"/>
  <c r="AI1487" i="4" l="1"/>
  <c r="AJ1486" i="4"/>
  <c r="AI1488" i="4" l="1"/>
  <c r="AJ1487" i="4"/>
  <c r="AI1489" i="4" l="1"/>
  <c r="AJ1488" i="4"/>
  <c r="AI1490" i="4" l="1"/>
  <c r="AJ1489" i="4"/>
  <c r="AI1491" i="4" l="1"/>
  <c r="AJ1490" i="4"/>
  <c r="AI1492" i="4" l="1"/>
  <c r="AJ1491" i="4"/>
  <c r="AI1493" i="4" l="1"/>
  <c r="AJ1492" i="4"/>
  <c r="AI1494" i="4" l="1"/>
  <c r="AJ1493" i="4"/>
  <c r="AI1495" i="4" l="1"/>
  <c r="AJ1494" i="4"/>
  <c r="AI1496" i="4" l="1"/>
  <c r="AJ1495" i="4"/>
  <c r="AI1497" i="4" l="1"/>
  <c r="AJ1496" i="4"/>
  <c r="AI1498" i="4" l="1"/>
  <c r="AJ1497" i="4"/>
  <c r="AI1499" i="4" l="1"/>
  <c r="AJ1498" i="4"/>
  <c r="AI1500" i="4" l="1"/>
  <c r="AJ1499" i="4"/>
  <c r="AI1501" i="4" l="1"/>
  <c r="AJ1500" i="4"/>
  <c r="AI1502" i="4" l="1"/>
  <c r="AJ1501" i="4"/>
  <c r="AI1503" i="4" l="1"/>
  <c r="AJ1502" i="4"/>
  <c r="AI1504" i="4" l="1"/>
  <c r="AJ1503" i="4"/>
  <c r="AI1505" i="4" l="1"/>
  <c r="AJ1504" i="4"/>
  <c r="AI1506" i="4" l="1"/>
  <c r="AJ1505" i="4"/>
  <c r="AI1507" i="4" l="1"/>
  <c r="AJ1506" i="4"/>
  <c r="AI1508" i="4" l="1"/>
  <c r="AJ1507" i="4"/>
  <c r="AI1509" i="4" l="1"/>
  <c r="AJ1508" i="4"/>
  <c r="AI1510" i="4" l="1"/>
  <c r="AJ1509" i="4"/>
  <c r="AI1511" i="4" l="1"/>
  <c r="AJ1510" i="4"/>
  <c r="AI1512" i="4" l="1"/>
  <c r="AJ1511" i="4"/>
  <c r="AI1513" i="4" l="1"/>
  <c r="AJ1512" i="4"/>
  <c r="AI1514" i="4" l="1"/>
  <c r="AJ1513" i="4"/>
  <c r="AI1515" i="4" l="1"/>
  <c r="AJ1514" i="4"/>
  <c r="AI1516" i="4" l="1"/>
  <c r="AJ1515" i="4"/>
  <c r="AI1517" i="4" l="1"/>
  <c r="AJ1516" i="4"/>
  <c r="AI1518" i="4" l="1"/>
  <c r="AJ1517" i="4"/>
  <c r="AI1519" i="4" l="1"/>
  <c r="AJ1518" i="4"/>
  <c r="AI1520" i="4" l="1"/>
  <c r="AJ1519" i="4"/>
  <c r="AI1521" i="4" l="1"/>
  <c r="AJ1520" i="4"/>
  <c r="AI1522" i="4" l="1"/>
  <c r="AJ1521" i="4"/>
  <c r="AI1523" i="4" l="1"/>
  <c r="AJ1522" i="4"/>
  <c r="AI1524" i="4" l="1"/>
  <c r="AJ1523" i="4"/>
  <c r="AI1525" i="4" l="1"/>
  <c r="AJ1524" i="4"/>
  <c r="AI1526" i="4" l="1"/>
  <c r="AJ1525" i="4"/>
  <c r="AI1527" i="4" l="1"/>
  <c r="AJ1526" i="4"/>
  <c r="AI1528" i="4" l="1"/>
  <c r="AJ1527" i="4"/>
  <c r="AI1529" i="4" l="1"/>
  <c r="AJ1528" i="4"/>
  <c r="AI1530" i="4" l="1"/>
  <c r="AJ1529" i="4"/>
  <c r="AI1531" i="4" l="1"/>
  <c r="AJ1530" i="4"/>
  <c r="AI1532" i="4" l="1"/>
  <c r="AJ1531" i="4"/>
  <c r="AI1533" i="4" l="1"/>
  <c r="AJ1532" i="4"/>
  <c r="AI1534" i="4" l="1"/>
  <c r="AJ1533" i="4"/>
  <c r="AI1535" i="4" l="1"/>
  <c r="AJ1534" i="4"/>
  <c r="AI1536" i="4" l="1"/>
  <c r="AJ1535" i="4"/>
  <c r="AI1537" i="4" l="1"/>
  <c r="AJ1536" i="4"/>
  <c r="AI1538" i="4" l="1"/>
  <c r="AJ1537" i="4"/>
  <c r="AI1539" i="4" l="1"/>
  <c r="AJ1538" i="4"/>
  <c r="AI1540" i="4" l="1"/>
  <c r="AJ1539" i="4"/>
  <c r="AI1541" i="4" l="1"/>
  <c r="AJ1540" i="4"/>
  <c r="AI1542" i="4" l="1"/>
  <c r="AJ1541" i="4"/>
  <c r="AI1543" i="4" l="1"/>
  <c r="AJ1542" i="4"/>
  <c r="AI1544" i="4" l="1"/>
  <c r="AJ1543" i="4"/>
  <c r="AI1545" i="4" l="1"/>
  <c r="AJ1544" i="4"/>
  <c r="AI1546" i="4" l="1"/>
  <c r="AJ1545" i="4"/>
  <c r="AI1547" i="4" l="1"/>
  <c r="AJ1546" i="4"/>
  <c r="AI1548" i="4" l="1"/>
  <c r="AJ1547" i="4"/>
  <c r="AI1549" i="4" l="1"/>
  <c r="AJ1548" i="4"/>
  <c r="AI1550" i="4" l="1"/>
  <c r="AJ1549" i="4"/>
  <c r="AI1551" i="4" l="1"/>
  <c r="AJ1550" i="4"/>
  <c r="AI1552" i="4" l="1"/>
  <c r="AJ1551" i="4"/>
  <c r="AI1553" i="4" l="1"/>
  <c r="AJ1552" i="4"/>
  <c r="AI1554" i="4" l="1"/>
  <c r="AJ1553" i="4"/>
  <c r="AI1555" i="4" l="1"/>
  <c r="AJ1554" i="4"/>
  <c r="AI1556" i="4" l="1"/>
  <c r="AJ1555" i="4"/>
  <c r="AI1557" i="4" l="1"/>
  <c r="AJ1556" i="4"/>
  <c r="AI1558" i="4" l="1"/>
  <c r="AJ1557" i="4"/>
  <c r="AI1559" i="4" l="1"/>
  <c r="AJ1558" i="4"/>
  <c r="AI1560" i="4" l="1"/>
  <c r="AJ1559" i="4"/>
  <c r="AI1561" i="4" l="1"/>
  <c r="AJ1560" i="4"/>
  <c r="AI1562" i="4" l="1"/>
  <c r="AJ1561" i="4"/>
  <c r="AI1563" i="4" l="1"/>
  <c r="AJ1562" i="4"/>
  <c r="AI1564" i="4" l="1"/>
  <c r="AJ1563" i="4"/>
  <c r="AI1565" i="4" l="1"/>
  <c r="AJ1564" i="4"/>
  <c r="AI1566" i="4" l="1"/>
  <c r="AJ1565" i="4"/>
  <c r="AI1567" i="4" l="1"/>
  <c r="AJ1566" i="4"/>
  <c r="AI1568" i="4" l="1"/>
  <c r="AJ1567" i="4"/>
  <c r="AI1569" i="4" l="1"/>
  <c r="AJ1568" i="4"/>
  <c r="AI1570" i="4" l="1"/>
  <c r="AJ1569" i="4"/>
  <c r="AI1571" i="4" l="1"/>
  <c r="AJ1570" i="4"/>
  <c r="AI1572" i="4" l="1"/>
  <c r="AJ1571" i="4"/>
  <c r="AI1573" i="4" l="1"/>
  <c r="AJ1572" i="4"/>
  <c r="AI1574" i="4" l="1"/>
  <c r="AJ1573" i="4"/>
  <c r="AI1575" i="4" l="1"/>
  <c r="AJ1574" i="4"/>
  <c r="AI1576" i="4" l="1"/>
  <c r="AJ1575" i="4"/>
  <c r="AI1577" i="4" l="1"/>
  <c r="AJ1576" i="4"/>
  <c r="AI1578" i="4" l="1"/>
  <c r="AJ1577" i="4"/>
  <c r="AI1579" i="4" l="1"/>
  <c r="AJ1578" i="4"/>
  <c r="AI1580" i="4" l="1"/>
  <c r="AJ1579" i="4"/>
  <c r="AI1581" i="4" l="1"/>
  <c r="AJ1580" i="4"/>
  <c r="AI1582" i="4" l="1"/>
  <c r="AJ1581" i="4"/>
  <c r="AI1583" i="4" l="1"/>
  <c r="AJ1582" i="4"/>
  <c r="AI1584" i="4" l="1"/>
  <c r="AJ1583" i="4"/>
  <c r="AI1585" i="4" l="1"/>
  <c r="AJ1584" i="4"/>
  <c r="AI1586" i="4" l="1"/>
  <c r="AJ1585" i="4"/>
  <c r="AI1587" i="4" l="1"/>
  <c r="AJ1586" i="4"/>
  <c r="AI1588" i="4" l="1"/>
  <c r="AJ1587" i="4"/>
  <c r="AI1589" i="4" l="1"/>
  <c r="AJ1588" i="4"/>
  <c r="AI1590" i="4" l="1"/>
  <c r="AJ1589" i="4"/>
  <c r="AI1591" i="4" l="1"/>
  <c r="AJ1590" i="4"/>
  <c r="AI1592" i="4" l="1"/>
  <c r="AJ1591" i="4"/>
  <c r="AI1593" i="4" l="1"/>
  <c r="AJ1592" i="4"/>
  <c r="AI1594" i="4" l="1"/>
  <c r="AJ1593" i="4"/>
  <c r="AI1595" i="4" l="1"/>
  <c r="AJ1594" i="4"/>
  <c r="AI1596" i="4" l="1"/>
  <c r="AJ1595" i="4"/>
  <c r="AI1597" i="4" l="1"/>
  <c r="AJ1596" i="4"/>
  <c r="AI1598" i="4" l="1"/>
  <c r="AJ1597" i="4"/>
  <c r="AI1599" i="4" l="1"/>
  <c r="AJ1598" i="4"/>
  <c r="AI1600" i="4" l="1"/>
  <c r="AJ1599" i="4"/>
  <c r="AI1601" i="4" l="1"/>
  <c r="AJ1600" i="4"/>
  <c r="AI1602" i="4" l="1"/>
  <c r="AJ1601" i="4"/>
  <c r="AI1603" i="4" l="1"/>
  <c r="AJ1602" i="4"/>
  <c r="AI1604" i="4" l="1"/>
  <c r="AJ1603" i="4"/>
  <c r="AI1605" i="4" l="1"/>
  <c r="AJ1604" i="4"/>
  <c r="AI1606" i="4" l="1"/>
  <c r="AJ1605" i="4"/>
  <c r="AI1607" i="4" l="1"/>
  <c r="AJ1606" i="4"/>
  <c r="AI1608" i="4" l="1"/>
  <c r="AJ1607" i="4"/>
  <c r="AI1609" i="4" l="1"/>
  <c r="AJ1608" i="4"/>
  <c r="AI1610" i="4" l="1"/>
  <c r="AJ1609" i="4"/>
  <c r="AI1611" i="4" l="1"/>
  <c r="AJ1610" i="4"/>
  <c r="AI1612" i="4" l="1"/>
  <c r="AJ1611" i="4"/>
  <c r="AI1613" i="4" l="1"/>
  <c r="AJ1612" i="4"/>
  <c r="AI1614" i="4" l="1"/>
  <c r="AJ1613" i="4"/>
  <c r="AI1615" i="4" l="1"/>
  <c r="AJ1614" i="4"/>
  <c r="AI1616" i="4" l="1"/>
  <c r="AJ1615" i="4"/>
  <c r="AI1617" i="4" l="1"/>
  <c r="AJ1616" i="4"/>
  <c r="AI1618" i="4" l="1"/>
  <c r="AJ1617" i="4"/>
  <c r="AI1619" i="4" l="1"/>
  <c r="AJ1618" i="4"/>
  <c r="AI1620" i="4" l="1"/>
  <c r="AJ1619" i="4"/>
  <c r="AI1621" i="4" l="1"/>
  <c r="AJ1620" i="4"/>
  <c r="AI1622" i="4" l="1"/>
  <c r="AJ1621" i="4"/>
  <c r="AI1623" i="4" l="1"/>
  <c r="AJ1622" i="4"/>
  <c r="AI1624" i="4" l="1"/>
  <c r="AJ1623" i="4"/>
  <c r="AI1625" i="4" l="1"/>
  <c r="AJ1624" i="4"/>
  <c r="AI1626" i="4" l="1"/>
  <c r="AJ1625" i="4"/>
  <c r="AI1627" i="4" l="1"/>
  <c r="AJ1626" i="4"/>
  <c r="AI1628" i="4" l="1"/>
  <c r="AJ1627" i="4"/>
  <c r="AI1629" i="4" l="1"/>
  <c r="AJ1628" i="4"/>
  <c r="AI1630" i="4" l="1"/>
  <c r="AJ1629" i="4"/>
  <c r="AI1631" i="4" l="1"/>
  <c r="AJ1630" i="4"/>
  <c r="AI1632" i="4" l="1"/>
  <c r="AJ1631" i="4"/>
  <c r="AI1633" i="4" l="1"/>
  <c r="AJ1632" i="4"/>
  <c r="AI1634" i="4" l="1"/>
  <c r="AJ1633" i="4"/>
  <c r="AI1635" i="4" l="1"/>
  <c r="AJ1634" i="4"/>
  <c r="AI1636" i="4" l="1"/>
  <c r="AJ1635" i="4"/>
  <c r="AI1637" i="4" l="1"/>
  <c r="AJ1636" i="4"/>
  <c r="AI1638" i="4" l="1"/>
  <c r="AJ1637" i="4"/>
  <c r="AI1639" i="4" l="1"/>
  <c r="AJ1638" i="4"/>
  <c r="AI1640" i="4" l="1"/>
  <c r="AJ1639" i="4"/>
  <c r="AI1641" i="4" l="1"/>
  <c r="AJ1640" i="4"/>
  <c r="AI1642" i="4" l="1"/>
  <c r="AJ1641" i="4"/>
  <c r="AI1643" i="4" l="1"/>
  <c r="AJ1642" i="4"/>
  <c r="AI1644" i="4" l="1"/>
  <c r="AJ1643" i="4"/>
  <c r="AI1645" i="4" l="1"/>
  <c r="AJ1644" i="4"/>
  <c r="AI1646" i="4" l="1"/>
  <c r="AJ1645" i="4"/>
  <c r="AI1647" i="4" l="1"/>
  <c r="AJ1646" i="4"/>
  <c r="AI1648" i="4" l="1"/>
  <c r="AJ1647" i="4"/>
  <c r="AI1649" i="4" l="1"/>
  <c r="AJ1648" i="4"/>
  <c r="AI1650" i="4" l="1"/>
  <c r="AJ1649" i="4"/>
  <c r="AI1651" i="4" l="1"/>
  <c r="AJ1650" i="4"/>
  <c r="AI1652" i="4" l="1"/>
  <c r="AJ1651" i="4"/>
  <c r="AI1653" i="4" l="1"/>
  <c r="AJ1652" i="4"/>
  <c r="AI1654" i="4" l="1"/>
  <c r="AJ1653" i="4"/>
  <c r="AI1655" i="4" l="1"/>
  <c r="AJ1654" i="4"/>
  <c r="AI1656" i="4" l="1"/>
  <c r="AJ1655" i="4"/>
  <c r="AI1657" i="4" l="1"/>
  <c r="AJ1656" i="4"/>
  <c r="AI1658" i="4" l="1"/>
  <c r="AJ1657" i="4"/>
  <c r="AI1659" i="4" l="1"/>
  <c r="AJ1658" i="4"/>
  <c r="AI1660" i="4" l="1"/>
  <c r="AJ1659" i="4"/>
  <c r="AI1661" i="4" l="1"/>
  <c r="AJ1660" i="4"/>
  <c r="AI1662" i="4" l="1"/>
  <c r="AJ1661" i="4"/>
  <c r="AI1663" i="4" l="1"/>
  <c r="AJ1662" i="4"/>
  <c r="AI1664" i="4" l="1"/>
  <c r="AJ1663" i="4"/>
  <c r="AI1665" i="4" l="1"/>
  <c r="AJ1664" i="4"/>
  <c r="AI1666" i="4" l="1"/>
  <c r="AJ1665" i="4"/>
  <c r="AI1667" i="4" l="1"/>
  <c r="AJ1666" i="4"/>
  <c r="AI1668" i="4" l="1"/>
  <c r="AJ1667" i="4"/>
  <c r="AI1669" i="4" l="1"/>
  <c r="AJ1668" i="4"/>
  <c r="AI1670" i="4" l="1"/>
  <c r="AJ1669" i="4"/>
  <c r="AI1671" i="4" l="1"/>
  <c r="AJ1670" i="4"/>
  <c r="AI1672" i="4" l="1"/>
  <c r="AJ1671" i="4"/>
  <c r="AI1673" i="4" l="1"/>
  <c r="AJ1672" i="4"/>
  <c r="AI1674" i="4" l="1"/>
  <c r="AJ1673" i="4"/>
  <c r="AI1675" i="4" l="1"/>
  <c r="AJ1674" i="4"/>
  <c r="AI1676" i="4" l="1"/>
  <c r="AJ1675" i="4"/>
  <c r="AI1677" i="4" l="1"/>
  <c r="AJ1676" i="4"/>
  <c r="AI1678" i="4" l="1"/>
  <c r="AJ1677" i="4"/>
  <c r="AI1679" i="4" l="1"/>
  <c r="AJ1678" i="4"/>
  <c r="AI1680" i="4" l="1"/>
  <c r="AJ1679" i="4"/>
  <c r="AI1681" i="4" l="1"/>
  <c r="AJ1680" i="4"/>
  <c r="AI1682" i="4" l="1"/>
  <c r="AJ1681" i="4"/>
  <c r="AI1683" i="4" l="1"/>
  <c r="AJ1682" i="4"/>
  <c r="AI1684" i="4" l="1"/>
  <c r="AJ1683" i="4"/>
  <c r="AI1685" i="4" l="1"/>
  <c r="AJ1684" i="4"/>
  <c r="AI1686" i="4" l="1"/>
  <c r="AJ1685" i="4"/>
  <c r="AI1687" i="4" l="1"/>
  <c r="AJ1686" i="4"/>
  <c r="AI1688" i="4" l="1"/>
  <c r="AJ1687" i="4"/>
  <c r="AI1689" i="4" l="1"/>
  <c r="AJ1688" i="4"/>
  <c r="AI1690" i="4" l="1"/>
  <c r="AJ1689" i="4"/>
  <c r="AI1691" i="4" l="1"/>
  <c r="AJ1690" i="4"/>
  <c r="AI1692" i="4" l="1"/>
  <c r="AJ1691" i="4"/>
  <c r="AI1693" i="4" l="1"/>
  <c r="AJ1692" i="4"/>
  <c r="AI1694" i="4" l="1"/>
  <c r="AJ1693" i="4"/>
  <c r="AI1695" i="4" l="1"/>
  <c r="AJ1694" i="4"/>
  <c r="AI1696" i="4" l="1"/>
  <c r="AJ1695" i="4"/>
  <c r="AI1697" i="4" l="1"/>
  <c r="AJ1696" i="4"/>
  <c r="AI1698" i="4" l="1"/>
  <c r="AJ1697" i="4"/>
  <c r="AI1699" i="4" l="1"/>
  <c r="AJ1698" i="4"/>
  <c r="AI1700" i="4" l="1"/>
  <c r="AJ1699" i="4"/>
  <c r="AI1701" i="4" l="1"/>
  <c r="AJ1700" i="4"/>
  <c r="AI1702" i="4" l="1"/>
  <c r="AJ1701" i="4"/>
  <c r="AI1703" i="4" l="1"/>
  <c r="AJ1702" i="4"/>
  <c r="AI1704" i="4" l="1"/>
  <c r="AJ1703" i="4"/>
  <c r="AI1705" i="4" l="1"/>
  <c r="AJ1704" i="4"/>
  <c r="AI1706" i="4" l="1"/>
  <c r="AJ1705" i="4"/>
  <c r="AI1707" i="4" l="1"/>
  <c r="AJ1706" i="4"/>
  <c r="AI1708" i="4" l="1"/>
  <c r="AJ1707" i="4"/>
  <c r="AI1709" i="4" l="1"/>
  <c r="AJ1708" i="4"/>
  <c r="AI1710" i="4" l="1"/>
  <c r="AJ1709" i="4"/>
  <c r="AI1711" i="4" l="1"/>
  <c r="AJ1710" i="4"/>
  <c r="AI1712" i="4" l="1"/>
  <c r="AJ1711" i="4"/>
  <c r="AI1713" i="4" l="1"/>
  <c r="AJ1712" i="4"/>
  <c r="AI1714" i="4" l="1"/>
  <c r="AJ1713" i="4"/>
  <c r="AI1715" i="4" l="1"/>
  <c r="AJ1714" i="4"/>
  <c r="AI1716" i="4" l="1"/>
  <c r="AJ1715" i="4"/>
  <c r="AI1717" i="4" l="1"/>
  <c r="AJ1716" i="4"/>
  <c r="AI1718" i="4" l="1"/>
  <c r="AJ1717" i="4"/>
  <c r="AI1719" i="4" l="1"/>
  <c r="AJ1718" i="4"/>
  <c r="AI1720" i="4" l="1"/>
  <c r="AJ1719" i="4"/>
  <c r="AI1721" i="4" l="1"/>
  <c r="AJ1720" i="4"/>
  <c r="AI1722" i="4" l="1"/>
  <c r="AJ1721" i="4"/>
  <c r="AI1723" i="4" l="1"/>
  <c r="AJ1722" i="4"/>
  <c r="AI1724" i="4" l="1"/>
  <c r="AJ1723" i="4"/>
  <c r="AI1725" i="4" l="1"/>
  <c r="AJ1724" i="4"/>
  <c r="AI1726" i="4" l="1"/>
  <c r="AJ1725" i="4"/>
  <c r="AI1727" i="4" l="1"/>
  <c r="AJ1726" i="4"/>
  <c r="AI1728" i="4" l="1"/>
  <c r="AJ1727" i="4"/>
  <c r="AI1729" i="4" l="1"/>
  <c r="AJ1728" i="4"/>
  <c r="AI1730" i="4" l="1"/>
  <c r="AJ1729" i="4"/>
  <c r="AI1731" i="4" l="1"/>
  <c r="AJ1730" i="4"/>
  <c r="AI1732" i="4" l="1"/>
  <c r="AJ1731" i="4"/>
  <c r="AI1733" i="4" l="1"/>
  <c r="AJ1732" i="4"/>
  <c r="AI1734" i="4" l="1"/>
  <c r="AJ1733" i="4"/>
  <c r="AI1735" i="4" l="1"/>
  <c r="AJ1734" i="4"/>
  <c r="AI1736" i="4" l="1"/>
  <c r="AJ1735" i="4"/>
  <c r="AI1737" i="4" l="1"/>
  <c r="AJ1736" i="4"/>
  <c r="AI1738" i="4" l="1"/>
  <c r="AJ1737" i="4"/>
  <c r="AI1739" i="4" l="1"/>
  <c r="AJ1738" i="4"/>
  <c r="AI1740" i="4" l="1"/>
  <c r="AJ1739" i="4"/>
  <c r="AI1741" i="4" l="1"/>
  <c r="AJ1740" i="4"/>
  <c r="AI1742" i="4" l="1"/>
  <c r="AJ1741" i="4"/>
  <c r="AI1743" i="4" l="1"/>
  <c r="AJ1742" i="4"/>
  <c r="AI1744" i="4" l="1"/>
  <c r="AJ1743" i="4"/>
  <c r="AI1745" i="4" l="1"/>
  <c r="AJ1744" i="4"/>
  <c r="AI1746" i="4" l="1"/>
  <c r="AJ1745" i="4"/>
  <c r="AI1747" i="4" l="1"/>
  <c r="AJ1746" i="4"/>
  <c r="AI1748" i="4" l="1"/>
  <c r="AJ1747" i="4"/>
  <c r="AI1749" i="4" l="1"/>
  <c r="AJ1748" i="4"/>
  <c r="AI1750" i="4" l="1"/>
  <c r="AJ1749" i="4"/>
  <c r="AI1751" i="4" l="1"/>
  <c r="AJ1750" i="4"/>
  <c r="AI1752" i="4" l="1"/>
  <c r="AJ1751" i="4"/>
  <c r="AI1753" i="4" l="1"/>
  <c r="AJ1752" i="4"/>
  <c r="AI1754" i="4" l="1"/>
  <c r="AJ1753" i="4"/>
  <c r="AI1755" i="4" l="1"/>
  <c r="AJ1754" i="4"/>
  <c r="AI1756" i="4" l="1"/>
  <c r="AJ1755" i="4"/>
  <c r="AI1757" i="4" l="1"/>
  <c r="AJ1756" i="4"/>
  <c r="AI1758" i="4" l="1"/>
  <c r="AJ1757" i="4"/>
  <c r="AI1759" i="4" l="1"/>
  <c r="AJ1758" i="4"/>
  <c r="AI1760" i="4" l="1"/>
  <c r="AJ1759" i="4"/>
  <c r="AI1761" i="4" l="1"/>
  <c r="AJ1760" i="4"/>
  <c r="AI1762" i="4" l="1"/>
  <c r="AJ1761" i="4"/>
  <c r="AI1763" i="4" l="1"/>
  <c r="AJ1762" i="4"/>
  <c r="AI1764" i="4" l="1"/>
  <c r="AJ1763" i="4"/>
  <c r="AI1765" i="4" l="1"/>
  <c r="AJ1764" i="4"/>
  <c r="AI1766" i="4" l="1"/>
  <c r="AJ1765" i="4"/>
  <c r="AI1767" i="4" l="1"/>
  <c r="AJ1766" i="4"/>
  <c r="AI1768" i="4" l="1"/>
  <c r="AJ1767" i="4"/>
  <c r="AI1769" i="4" l="1"/>
  <c r="AJ1768" i="4"/>
  <c r="AI1770" i="4" l="1"/>
  <c r="AJ1769" i="4"/>
  <c r="AI1771" i="4" l="1"/>
  <c r="AJ1770" i="4"/>
  <c r="AI1772" i="4" l="1"/>
  <c r="AJ1771" i="4"/>
  <c r="AI1773" i="4" l="1"/>
  <c r="AJ1772" i="4"/>
  <c r="AI1774" i="4" l="1"/>
  <c r="AJ1773" i="4"/>
  <c r="AI1775" i="4" l="1"/>
  <c r="AJ1774" i="4"/>
  <c r="AI1776" i="4" l="1"/>
  <c r="AJ1775" i="4"/>
  <c r="AI1777" i="4" l="1"/>
  <c r="AJ1776" i="4"/>
  <c r="AI1778" i="4" l="1"/>
  <c r="AJ1777" i="4"/>
  <c r="AI1779" i="4" l="1"/>
  <c r="AJ1778" i="4"/>
  <c r="AI1780" i="4" l="1"/>
  <c r="AJ1779" i="4"/>
  <c r="AI1781" i="4" l="1"/>
  <c r="AJ1780" i="4"/>
  <c r="AI1782" i="4" l="1"/>
  <c r="AJ1781" i="4"/>
  <c r="AI1783" i="4" l="1"/>
  <c r="AJ1782" i="4"/>
  <c r="AI1784" i="4" l="1"/>
  <c r="AJ1783" i="4"/>
  <c r="AI1785" i="4" l="1"/>
  <c r="AJ1784" i="4"/>
  <c r="AI1786" i="4" l="1"/>
  <c r="AJ1785" i="4"/>
  <c r="AI1787" i="4" l="1"/>
  <c r="AJ1786" i="4"/>
  <c r="AI1788" i="4" l="1"/>
  <c r="AJ1787" i="4"/>
  <c r="AI1789" i="4" l="1"/>
  <c r="AJ1788" i="4"/>
  <c r="AI1790" i="4" l="1"/>
  <c r="AJ1789" i="4"/>
  <c r="AI1791" i="4" l="1"/>
  <c r="AJ1790" i="4"/>
  <c r="AI1792" i="4" l="1"/>
  <c r="AJ1791" i="4"/>
  <c r="AI1793" i="4" l="1"/>
  <c r="AJ1792" i="4"/>
  <c r="AI1794" i="4" l="1"/>
  <c r="AJ1793" i="4"/>
  <c r="AI1795" i="4" l="1"/>
  <c r="AJ1794" i="4"/>
  <c r="AI1796" i="4" l="1"/>
  <c r="AJ1795" i="4"/>
  <c r="AI1797" i="4" l="1"/>
  <c r="AJ1796" i="4"/>
  <c r="AI1798" i="4" l="1"/>
  <c r="AJ1797" i="4"/>
  <c r="AI1799" i="4" l="1"/>
  <c r="AJ1798" i="4"/>
  <c r="AI1800" i="4" l="1"/>
  <c r="AJ1799" i="4"/>
  <c r="AI1801" i="4" l="1"/>
  <c r="AJ1800" i="4"/>
  <c r="AI1802" i="4" l="1"/>
  <c r="AJ1801" i="4"/>
  <c r="AI1803" i="4" l="1"/>
  <c r="AJ1802" i="4"/>
  <c r="AI1804" i="4" l="1"/>
  <c r="AJ1803" i="4"/>
  <c r="AI1805" i="4" l="1"/>
  <c r="AJ1804" i="4"/>
  <c r="AI1806" i="4" l="1"/>
  <c r="AJ1805" i="4"/>
  <c r="AI1807" i="4" l="1"/>
  <c r="AJ1806" i="4"/>
  <c r="AI1808" i="4" l="1"/>
  <c r="AJ1807" i="4"/>
  <c r="AI1809" i="4" l="1"/>
  <c r="AJ1808" i="4"/>
  <c r="AI1810" i="4" l="1"/>
  <c r="AJ1809" i="4"/>
  <c r="AI1811" i="4" l="1"/>
  <c r="AJ1810" i="4"/>
  <c r="AI1812" i="4" l="1"/>
  <c r="AJ1811" i="4"/>
  <c r="AI1813" i="4" l="1"/>
  <c r="AJ1812" i="4"/>
  <c r="AI1814" i="4" l="1"/>
  <c r="AJ1813" i="4"/>
  <c r="AI1815" i="4" l="1"/>
  <c r="AJ1814" i="4"/>
  <c r="AI1816" i="4" l="1"/>
  <c r="AJ1815" i="4"/>
  <c r="AI1817" i="4" l="1"/>
  <c r="AJ1816" i="4"/>
  <c r="AI1818" i="4" l="1"/>
  <c r="AJ1817" i="4"/>
  <c r="AI1819" i="4" l="1"/>
  <c r="AJ1818" i="4"/>
  <c r="AI1820" i="4" l="1"/>
  <c r="AJ1819" i="4"/>
  <c r="AI1821" i="4" l="1"/>
  <c r="AJ1820" i="4"/>
  <c r="AI1822" i="4" l="1"/>
  <c r="AJ1821" i="4"/>
  <c r="AI1823" i="4" l="1"/>
  <c r="AJ1822" i="4"/>
  <c r="AI1824" i="4" l="1"/>
  <c r="AJ1823" i="4"/>
  <c r="AI1825" i="4" l="1"/>
  <c r="AJ1824" i="4"/>
  <c r="AI1826" i="4" l="1"/>
  <c r="AJ1825" i="4"/>
  <c r="AI1827" i="4" l="1"/>
  <c r="AJ1826" i="4"/>
  <c r="AI1828" i="4" l="1"/>
  <c r="AJ1827" i="4"/>
  <c r="AI1829" i="4" l="1"/>
  <c r="AJ1828" i="4"/>
  <c r="AI1830" i="4" l="1"/>
  <c r="AJ1829" i="4"/>
  <c r="AI1831" i="4" l="1"/>
  <c r="AJ1830" i="4"/>
  <c r="AI1832" i="4" l="1"/>
  <c r="AJ1831" i="4"/>
  <c r="AI1833" i="4" l="1"/>
  <c r="AJ1832" i="4"/>
  <c r="AI1834" i="4" l="1"/>
  <c r="AJ1833" i="4"/>
  <c r="AI1835" i="4" l="1"/>
  <c r="AJ1834" i="4"/>
  <c r="AI1836" i="4" l="1"/>
  <c r="AJ1835" i="4"/>
  <c r="AI1837" i="4" l="1"/>
  <c r="AJ1836" i="4"/>
  <c r="AI1838" i="4" l="1"/>
  <c r="AJ1837" i="4"/>
  <c r="AI1839" i="4" l="1"/>
  <c r="AJ1838" i="4"/>
  <c r="AI1840" i="4" l="1"/>
  <c r="AJ1839" i="4"/>
  <c r="AI1841" i="4" l="1"/>
  <c r="AJ1840" i="4"/>
  <c r="AI1842" i="4" l="1"/>
  <c r="AJ1841" i="4"/>
  <c r="AI1843" i="4" l="1"/>
  <c r="AJ1842" i="4"/>
  <c r="AI1844" i="4" l="1"/>
  <c r="AJ1843" i="4"/>
  <c r="AI1845" i="4" l="1"/>
  <c r="AJ1844" i="4"/>
  <c r="AI1846" i="4" l="1"/>
  <c r="AJ1845" i="4"/>
  <c r="AI1847" i="4" l="1"/>
  <c r="AJ1846" i="4"/>
  <c r="AI1848" i="4" l="1"/>
  <c r="AJ1847" i="4"/>
  <c r="AI1849" i="4" l="1"/>
  <c r="AJ1848" i="4"/>
  <c r="AI1850" i="4" l="1"/>
  <c r="AJ1849" i="4"/>
  <c r="AI1851" i="4" l="1"/>
  <c r="AJ1850" i="4"/>
  <c r="AI1852" i="4" l="1"/>
  <c r="AJ1851" i="4"/>
  <c r="AI1853" i="4" l="1"/>
  <c r="AJ1852" i="4"/>
  <c r="AI1854" i="4" l="1"/>
  <c r="AJ1853" i="4"/>
  <c r="AI1855" i="4" l="1"/>
  <c r="AJ1854" i="4"/>
  <c r="AI1856" i="4" l="1"/>
  <c r="AJ1855" i="4"/>
  <c r="AI1857" i="4" l="1"/>
  <c r="AJ1856" i="4"/>
  <c r="AI1858" i="4" l="1"/>
  <c r="AJ1857" i="4"/>
  <c r="AI1859" i="4" l="1"/>
  <c r="AJ1858" i="4"/>
  <c r="AI1860" i="4" l="1"/>
  <c r="AJ1859" i="4"/>
  <c r="AI1861" i="4" l="1"/>
  <c r="AJ1860" i="4"/>
  <c r="AI1862" i="4" l="1"/>
  <c r="AJ1861" i="4"/>
  <c r="AI1863" i="4" l="1"/>
  <c r="AJ1862" i="4"/>
  <c r="AI1864" i="4" l="1"/>
  <c r="AJ1863" i="4"/>
  <c r="AI1865" i="4" l="1"/>
  <c r="AJ1864" i="4"/>
  <c r="AI1866" i="4" l="1"/>
  <c r="AJ1865" i="4"/>
  <c r="AI1867" i="4" l="1"/>
  <c r="AJ1866" i="4"/>
  <c r="AI1868" i="4" l="1"/>
  <c r="AJ1867" i="4"/>
  <c r="AI1869" i="4" l="1"/>
  <c r="AJ1868" i="4"/>
  <c r="AI1870" i="4" l="1"/>
  <c r="AJ1869" i="4"/>
  <c r="AI1871" i="4" l="1"/>
  <c r="AJ1870" i="4"/>
  <c r="AI1872" i="4" l="1"/>
  <c r="AJ1871" i="4"/>
  <c r="AI1873" i="4" l="1"/>
  <c r="AJ1872" i="4"/>
  <c r="AI1874" i="4" l="1"/>
  <c r="AJ1873" i="4"/>
  <c r="AI1875" i="4" l="1"/>
  <c r="AJ1874" i="4"/>
  <c r="AI1876" i="4" l="1"/>
  <c r="AJ1875" i="4"/>
  <c r="AI1877" i="4" l="1"/>
  <c r="AJ1876" i="4"/>
  <c r="AI1878" i="4" l="1"/>
  <c r="AJ1877" i="4"/>
  <c r="AI1879" i="4" l="1"/>
  <c r="AJ1878" i="4"/>
  <c r="AI1880" i="4" l="1"/>
  <c r="AJ1879" i="4"/>
  <c r="AI1881" i="4" l="1"/>
  <c r="AJ1880" i="4"/>
  <c r="AI1882" i="4" l="1"/>
  <c r="AJ1881" i="4"/>
  <c r="AI1883" i="4" l="1"/>
  <c r="AJ1882" i="4"/>
  <c r="AI1884" i="4" l="1"/>
  <c r="AJ1883" i="4"/>
  <c r="AI1885" i="4" l="1"/>
  <c r="AJ1884" i="4"/>
  <c r="AI1886" i="4" l="1"/>
  <c r="AJ1885" i="4"/>
  <c r="AI1887" i="4" l="1"/>
  <c r="AJ1886" i="4"/>
  <c r="AI1888" i="4" l="1"/>
  <c r="AJ1887" i="4"/>
  <c r="AI1889" i="4" l="1"/>
  <c r="AJ1888" i="4"/>
  <c r="AI1890" i="4" l="1"/>
  <c r="AJ1889" i="4"/>
  <c r="AI1891" i="4" l="1"/>
  <c r="AJ1890" i="4"/>
  <c r="AI1892" i="4" l="1"/>
  <c r="AJ1891" i="4"/>
  <c r="AI1893" i="4" l="1"/>
  <c r="AJ1892" i="4"/>
  <c r="AI1894" i="4" l="1"/>
  <c r="AJ1893" i="4"/>
  <c r="AI1895" i="4" l="1"/>
  <c r="AJ1894" i="4"/>
  <c r="AI1896" i="4" l="1"/>
  <c r="AJ1895" i="4"/>
  <c r="AI1897" i="4" l="1"/>
  <c r="AJ1896" i="4"/>
  <c r="AI1898" i="4" l="1"/>
  <c r="AJ1897" i="4"/>
  <c r="AI1899" i="4" l="1"/>
  <c r="AJ1898" i="4"/>
  <c r="AI1900" i="4" l="1"/>
  <c r="AJ1899" i="4"/>
  <c r="AI1901" i="4" l="1"/>
  <c r="AJ1900" i="4"/>
  <c r="AI1902" i="4" l="1"/>
  <c r="AJ1901" i="4"/>
  <c r="AI1903" i="4" l="1"/>
  <c r="AJ1902" i="4"/>
  <c r="AI1904" i="4" l="1"/>
  <c r="AJ1903" i="4"/>
  <c r="AI1905" i="4" l="1"/>
  <c r="AJ1904" i="4"/>
  <c r="AI1906" i="4" l="1"/>
  <c r="AJ1905" i="4"/>
  <c r="AI1907" i="4" l="1"/>
  <c r="AJ1906" i="4"/>
  <c r="AI1908" i="4" l="1"/>
  <c r="AJ1907" i="4"/>
  <c r="AI1909" i="4" l="1"/>
  <c r="AJ1908" i="4"/>
  <c r="AI1910" i="4" l="1"/>
  <c r="AJ1909" i="4"/>
  <c r="AI1911" i="4" l="1"/>
  <c r="AJ1910" i="4"/>
  <c r="AI1912" i="4" l="1"/>
  <c r="AJ1911" i="4"/>
  <c r="AI1913" i="4" l="1"/>
  <c r="AJ1912" i="4"/>
  <c r="AI1914" i="4" l="1"/>
  <c r="AJ1913" i="4"/>
  <c r="AI1915" i="4" l="1"/>
  <c r="AJ1914" i="4"/>
  <c r="AI1916" i="4" l="1"/>
  <c r="AJ1915" i="4"/>
  <c r="AI1917" i="4" l="1"/>
  <c r="AJ1916" i="4"/>
  <c r="AI1918" i="4" l="1"/>
  <c r="AJ1917" i="4"/>
  <c r="AI1919" i="4" l="1"/>
  <c r="AJ1918" i="4"/>
  <c r="AI1920" i="4" l="1"/>
  <c r="AJ1919" i="4"/>
  <c r="AI1921" i="4" l="1"/>
  <c r="AJ1920" i="4"/>
  <c r="AI1922" i="4" l="1"/>
  <c r="AJ1921" i="4"/>
  <c r="AI1923" i="4" l="1"/>
  <c r="AJ1922" i="4"/>
  <c r="AI1924" i="4" l="1"/>
  <c r="AJ1923" i="4"/>
  <c r="AI1925" i="4" l="1"/>
  <c r="AJ1924" i="4"/>
  <c r="AI1926" i="4" l="1"/>
  <c r="AJ1925" i="4"/>
  <c r="AI1927" i="4" l="1"/>
  <c r="AJ1926" i="4"/>
  <c r="AI1928" i="4" l="1"/>
  <c r="AJ1927" i="4"/>
  <c r="AI1929" i="4" l="1"/>
  <c r="AJ1928" i="4"/>
  <c r="AI1930" i="4" l="1"/>
  <c r="AJ1929" i="4"/>
  <c r="AI1931" i="4" l="1"/>
  <c r="AJ1930" i="4"/>
  <c r="AI1932" i="4" l="1"/>
  <c r="AJ1931" i="4"/>
  <c r="AI1933" i="4" l="1"/>
  <c r="AJ1932" i="4"/>
  <c r="AI1934" i="4" l="1"/>
  <c r="AJ1933" i="4"/>
  <c r="AI1935" i="4" l="1"/>
  <c r="AJ1934" i="4"/>
  <c r="AI1936" i="4" l="1"/>
  <c r="AJ1935" i="4"/>
  <c r="AI1937" i="4" l="1"/>
  <c r="AJ1936" i="4"/>
  <c r="AI1938" i="4" l="1"/>
  <c r="AJ1937" i="4"/>
  <c r="AI1939" i="4" l="1"/>
  <c r="AJ1938" i="4"/>
  <c r="AI1940" i="4" l="1"/>
  <c r="AJ1939" i="4"/>
  <c r="AI1941" i="4" l="1"/>
  <c r="AJ1940" i="4"/>
  <c r="AI1942" i="4" l="1"/>
  <c r="AJ1941" i="4"/>
  <c r="AI1943" i="4" l="1"/>
  <c r="AJ1942" i="4"/>
  <c r="AI1944" i="4" l="1"/>
  <c r="AJ1943" i="4"/>
  <c r="AI1945" i="4" l="1"/>
  <c r="AJ1944" i="4"/>
  <c r="AI1946" i="4" l="1"/>
  <c r="AJ1945" i="4"/>
  <c r="AI1947" i="4" l="1"/>
  <c r="AJ1946" i="4"/>
  <c r="AI1948" i="4" l="1"/>
  <c r="AJ1947" i="4"/>
  <c r="AI1949" i="4" l="1"/>
  <c r="AJ1948" i="4"/>
  <c r="AI1950" i="4" l="1"/>
  <c r="AJ1949" i="4"/>
  <c r="AI1951" i="4" l="1"/>
  <c r="AJ1950" i="4"/>
  <c r="AI1952" i="4" l="1"/>
  <c r="AJ1951" i="4"/>
  <c r="AI1953" i="4" l="1"/>
  <c r="AJ1952" i="4"/>
  <c r="AI1954" i="4" l="1"/>
  <c r="AJ1953" i="4"/>
  <c r="AI1955" i="4" l="1"/>
  <c r="AJ1954" i="4"/>
  <c r="AI1956" i="4" l="1"/>
  <c r="AJ1955" i="4"/>
  <c r="AI1957" i="4" l="1"/>
  <c r="AJ1956" i="4"/>
  <c r="AI1958" i="4" l="1"/>
  <c r="AJ1957" i="4"/>
  <c r="AI1959" i="4" l="1"/>
  <c r="AJ1958" i="4"/>
  <c r="AI1960" i="4" l="1"/>
  <c r="AJ1959" i="4"/>
  <c r="AI1961" i="4" l="1"/>
  <c r="AJ1960" i="4"/>
  <c r="AI1962" i="4" l="1"/>
  <c r="AJ1961" i="4"/>
  <c r="AI1963" i="4" l="1"/>
  <c r="AJ1962" i="4"/>
  <c r="AI1964" i="4" l="1"/>
  <c r="AJ1963" i="4"/>
  <c r="AI1965" i="4" l="1"/>
  <c r="AJ1964" i="4"/>
  <c r="AI1966" i="4" l="1"/>
  <c r="AJ1965" i="4"/>
  <c r="AI1967" i="4" l="1"/>
  <c r="AJ1966" i="4"/>
  <c r="AI1968" i="4" l="1"/>
  <c r="AJ1967" i="4"/>
  <c r="AI1969" i="4" l="1"/>
  <c r="AJ1968" i="4"/>
  <c r="AI1970" i="4" l="1"/>
  <c r="AJ1969" i="4"/>
  <c r="AI1971" i="4" l="1"/>
  <c r="AJ1970" i="4"/>
  <c r="AI1972" i="4" l="1"/>
  <c r="AJ1971" i="4"/>
  <c r="AI1973" i="4" l="1"/>
  <c r="AJ1972" i="4"/>
  <c r="AI1974" i="4" l="1"/>
  <c r="AJ1973" i="4"/>
  <c r="AI1975" i="4" l="1"/>
  <c r="AJ1974" i="4"/>
  <c r="AI1976" i="4" l="1"/>
  <c r="AJ1975" i="4"/>
  <c r="AI1977" i="4" l="1"/>
  <c r="AJ1976" i="4"/>
  <c r="AI1978" i="4" l="1"/>
  <c r="AJ1977" i="4"/>
  <c r="AI1979" i="4" l="1"/>
  <c r="AJ1978" i="4"/>
  <c r="AI1980" i="4" l="1"/>
  <c r="AJ1979" i="4"/>
  <c r="AI1981" i="4" l="1"/>
  <c r="AJ1980" i="4"/>
  <c r="AI1982" i="4" l="1"/>
  <c r="AJ1981" i="4"/>
  <c r="AI1983" i="4" l="1"/>
  <c r="AJ1982" i="4"/>
  <c r="AI1984" i="4" l="1"/>
  <c r="AJ1983" i="4"/>
  <c r="AI1985" i="4" l="1"/>
  <c r="AJ1984" i="4"/>
  <c r="AI1986" i="4" l="1"/>
  <c r="AJ1985" i="4"/>
  <c r="AI1987" i="4" l="1"/>
  <c r="AJ1986" i="4"/>
  <c r="AI1988" i="4" l="1"/>
  <c r="AJ1987" i="4"/>
  <c r="AI1989" i="4" l="1"/>
  <c r="AJ1988" i="4"/>
  <c r="AI1990" i="4" l="1"/>
  <c r="AJ1989" i="4"/>
  <c r="AI1991" i="4" l="1"/>
  <c r="AJ1990" i="4"/>
  <c r="AI1992" i="4" l="1"/>
  <c r="AJ1991" i="4"/>
  <c r="AI1993" i="4" l="1"/>
  <c r="AJ1992" i="4"/>
  <c r="AI1994" i="4" l="1"/>
  <c r="AJ1993" i="4"/>
  <c r="AI1995" i="4" l="1"/>
  <c r="AJ1994" i="4"/>
  <c r="AI1996" i="4" l="1"/>
  <c r="AJ1995" i="4"/>
  <c r="AI1997" i="4" l="1"/>
  <c r="AJ1996" i="4"/>
  <c r="AI1998" i="4" l="1"/>
  <c r="AJ1997" i="4"/>
  <c r="AI1999" i="4" l="1"/>
  <c r="AJ1998" i="4"/>
  <c r="AI2000" i="4" l="1"/>
  <c r="AJ1999" i="4"/>
  <c r="AI2001" i="4" l="1"/>
  <c r="AJ2000" i="4"/>
  <c r="AI2002" i="4" l="1"/>
  <c r="AJ2001" i="4"/>
  <c r="AI2003" i="4" l="1"/>
  <c r="AJ2002" i="4"/>
  <c r="AI2004" i="4" l="1"/>
  <c r="AJ2003" i="4"/>
  <c r="AI2005" i="4" l="1"/>
  <c r="AJ2004" i="4"/>
  <c r="AI2006" i="4" l="1"/>
  <c r="AJ2005" i="4"/>
  <c r="AI2007" i="4" l="1"/>
  <c r="AJ2006" i="4"/>
  <c r="AI2008" i="4" l="1"/>
  <c r="AJ2007" i="4"/>
  <c r="AI2009" i="4" l="1"/>
  <c r="AJ2008" i="4"/>
  <c r="AI2010" i="4" l="1"/>
  <c r="AJ2009" i="4"/>
  <c r="AI2011" i="4" l="1"/>
  <c r="AJ2010" i="4"/>
  <c r="AI2012" i="4" l="1"/>
  <c r="AJ2011" i="4"/>
  <c r="AI2013" i="4" l="1"/>
  <c r="AJ2012" i="4"/>
  <c r="AI2014" i="4" l="1"/>
  <c r="AJ2013" i="4"/>
  <c r="AI2015" i="4" l="1"/>
  <c r="AJ2014" i="4"/>
  <c r="AI2016" i="4" l="1"/>
  <c r="AJ2015" i="4"/>
  <c r="AI2017" i="4" l="1"/>
  <c r="AJ2016" i="4"/>
  <c r="AI2018" i="4" l="1"/>
  <c r="AJ2017" i="4"/>
  <c r="AI2019" i="4" l="1"/>
  <c r="AJ2018" i="4"/>
  <c r="AI2020" i="4" l="1"/>
  <c r="AJ2019" i="4"/>
  <c r="AI2021" i="4" l="1"/>
  <c r="AJ2020" i="4"/>
  <c r="AI2022" i="4" l="1"/>
  <c r="AJ2021" i="4"/>
  <c r="AI2023" i="4" l="1"/>
  <c r="AJ2022" i="4"/>
  <c r="AI2024" i="4" l="1"/>
  <c r="AJ2023" i="4"/>
  <c r="AI2025" i="4" l="1"/>
  <c r="AJ2024" i="4"/>
  <c r="AI2026" i="4" l="1"/>
  <c r="AJ2025" i="4"/>
  <c r="AI2027" i="4" l="1"/>
  <c r="AJ2026" i="4"/>
  <c r="AI2028" i="4" l="1"/>
  <c r="AJ2027" i="4"/>
  <c r="AI2029" i="4" l="1"/>
  <c r="AJ2028" i="4"/>
  <c r="AI2030" i="4" l="1"/>
  <c r="AJ2029" i="4"/>
  <c r="AI2031" i="4" l="1"/>
  <c r="AJ2030" i="4"/>
  <c r="AI2032" i="4" l="1"/>
  <c r="AJ2031" i="4"/>
  <c r="AI2033" i="4" l="1"/>
  <c r="AJ2032" i="4"/>
  <c r="AI2034" i="4" l="1"/>
  <c r="AJ2033" i="4"/>
  <c r="AI2035" i="4" l="1"/>
  <c r="AJ2034" i="4"/>
  <c r="AI2036" i="4" l="1"/>
  <c r="AJ2035" i="4"/>
  <c r="AI2037" i="4" l="1"/>
  <c r="AJ2036" i="4"/>
  <c r="AI2038" i="4" l="1"/>
  <c r="AJ2037" i="4"/>
  <c r="AI2039" i="4" l="1"/>
  <c r="AJ2038" i="4"/>
  <c r="AI2040" i="4" l="1"/>
  <c r="AJ2039" i="4"/>
  <c r="AI2041" i="4" l="1"/>
  <c r="AJ2040" i="4"/>
  <c r="AI2042" i="4" l="1"/>
  <c r="AJ2041" i="4"/>
  <c r="AI2043" i="4" l="1"/>
  <c r="AJ2042" i="4"/>
  <c r="AI2044" i="4" l="1"/>
  <c r="AJ2043" i="4"/>
  <c r="AI2045" i="4" l="1"/>
  <c r="AJ2044" i="4"/>
  <c r="AI2046" i="4" l="1"/>
  <c r="AJ2045" i="4"/>
  <c r="AI2047" i="4" l="1"/>
  <c r="AJ2046" i="4"/>
  <c r="AI2048" i="4" l="1"/>
  <c r="AJ2047" i="4"/>
  <c r="AI2049" i="4" l="1"/>
  <c r="AJ2048" i="4"/>
  <c r="AI2050" i="4" l="1"/>
  <c r="AJ2049" i="4"/>
  <c r="AI2051" i="4" l="1"/>
  <c r="AJ2050" i="4"/>
  <c r="AI2052" i="4" l="1"/>
  <c r="AJ2051" i="4"/>
  <c r="AI2053" i="4" l="1"/>
  <c r="AJ2052" i="4"/>
  <c r="AI2054" i="4" l="1"/>
  <c r="AJ2053" i="4"/>
  <c r="AI2055" i="4" l="1"/>
  <c r="AJ2054" i="4"/>
  <c r="AI2056" i="4" l="1"/>
  <c r="AJ2055" i="4"/>
  <c r="AI2057" i="4" l="1"/>
  <c r="AJ2056" i="4"/>
  <c r="AI2058" i="4" l="1"/>
  <c r="AJ2057" i="4"/>
  <c r="AI2059" i="4" l="1"/>
  <c r="AJ2058" i="4"/>
  <c r="AI2060" i="4" l="1"/>
  <c r="AJ2059" i="4"/>
  <c r="AI2061" i="4" l="1"/>
  <c r="AJ2060" i="4"/>
  <c r="AI2062" i="4" l="1"/>
  <c r="AJ2061" i="4"/>
  <c r="AI2063" i="4" l="1"/>
  <c r="AJ2062" i="4"/>
  <c r="AI2064" i="4" l="1"/>
  <c r="AJ2063" i="4"/>
  <c r="AI2065" i="4" l="1"/>
  <c r="AJ2064" i="4"/>
  <c r="AI2066" i="4" l="1"/>
  <c r="AJ2065" i="4"/>
  <c r="AI2067" i="4" l="1"/>
  <c r="AJ2066" i="4"/>
  <c r="AI2068" i="4" l="1"/>
  <c r="AJ2067" i="4"/>
  <c r="AI2069" i="4" l="1"/>
  <c r="AJ2068" i="4"/>
  <c r="AI2070" i="4" l="1"/>
  <c r="AJ2069" i="4"/>
  <c r="AI2071" i="4" l="1"/>
  <c r="AJ2070" i="4"/>
  <c r="AI2072" i="4" l="1"/>
  <c r="AJ2071" i="4"/>
  <c r="AI2073" i="4" l="1"/>
  <c r="AJ2072" i="4"/>
  <c r="AI2074" i="4" l="1"/>
  <c r="AJ2073" i="4"/>
  <c r="AI2075" i="4" l="1"/>
  <c r="AJ2074" i="4"/>
  <c r="AI2076" i="4" l="1"/>
  <c r="AJ2075" i="4"/>
  <c r="AI2077" i="4" l="1"/>
  <c r="AJ2076" i="4"/>
  <c r="AI2078" i="4" l="1"/>
  <c r="AJ2077" i="4"/>
  <c r="AI2079" i="4" l="1"/>
  <c r="AJ2078" i="4"/>
  <c r="AI2080" i="4" l="1"/>
  <c r="AJ2079" i="4"/>
  <c r="AI2081" i="4" l="1"/>
  <c r="AJ2080" i="4"/>
  <c r="AI2082" i="4" l="1"/>
  <c r="AJ2081" i="4"/>
  <c r="AI2083" i="4" l="1"/>
  <c r="AJ2082" i="4"/>
  <c r="AI2084" i="4" l="1"/>
  <c r="AJ2083" i="4"/>
  <c r="AI2085" i="4" l="1"/>
  <c r="AJ2084" i="4"/>
  <c r="AI2086" i="4" l="1"/>
  <c r="AJ2085" i="4"/>
  <c r="AI2087" i="4" l="1"/>
  <c r="AJ2086" i="4"/>
  <c r="AI2088" i="4" l="1"/>
  <c r="AJ2087" i="4"/>
  <c r="AI2089" i="4" l="1"/>
  <c r="AJ2088" i="4"/>
  <c r="AI2090" i="4" l="1"/>
  <c r="AJ2089" i="4"/>
  <c r="AI2091" i="4" l="1"/>
  <c r="AJ2090" i="4"/>
  <c r="AI2092" i="4" l="1"/>
  <c r="AJ2091" i="4"/>
  <c r="AI2093" i="4" l="1"/>
  <c r="AJ2092" i="4"/>
  <c r="AI2094" i="4" l="1"/>
  <c r="AJ2093" i="4"/>
  <c r="AI2095" i="4" l="1"/>
  <c r="AJ2094" i="4"/>
  <c r="AI2096" i="4" l="1"/>
  <c r="AJ2095" i="4"/>
  <c r="AI2097" i="4" l="1"/>
  <c r="AJ2096" i="4"/>
  <c r="AI2098" i="4" l="1"/>
  <c r="AJ2097" i="4"/>
  <c r="AI2099" i="4" l="1"/>
  <c r="AJ2098" i="4"/>
  <c r="AI2100" i="4" l="1"/>
  <c r="AJ2099" i="4"/>
  <c r="AI2101" i="4" l="1"/>
  <c r="AJ2100" i="4"/>
  <c r="AI2102" i="4" l="1"/>
  <c r="AJ2101" i="4"/>
  <c r="AI2103" i="4" l="1"/>
  <c r="AJ2102" i="4"/>
  <c r="AI2104" i="4" l="1"/>
  <c r="AJ2103" i="4"/>
  <c r="AI2105" i="4" l="1"/>
  <c r="AJ2104" i="4"/>
  <c r="AI2106" i="4" l="1"/>
  <c r="AJ2105" i="4"/>
  <c r="AI2107" i="4" l="1"/>
  <c r="AJ2106" i="4"/>
  <c r="AI2108" i="4" l="1"/>
  <c r="AJ2107" i="4"/>
  <c r="AI2109" i="4" l="1"/>
  <c r="AJ2108" i="4"/>
  <c r="AI2110" i="4" l="1"/>
  <c r="AJ2109" i="4"/>
  <c r="AI2111" i="4" l="1"/>
  <c r="AJ2110" i="4"/>
  <c r="AI2112" i="4" l="1"/>
  <c r="AJ2111" i="4"/>
  <c r="AI2113" i="4" l="1"/>
  <c r="AJ2112" i="4"/>
  <c r="AI2114" i="4" l="1"/>
  <c r="AJ2113" i="4"/>
  <c r="AI2115" i="4" l="1"/>
  <c r="AJ2114" i="4"/>
  <c r="AI2116" i="4" l="1"/>
  <c r="AJ2115" i="4"/>
  <c r="AI2117" i="4" l="1"/>
  <c r="AJ2116" i="4"/>
  <c r="AI2118" i="4" l="1"/>
  <c r="AJ2117" i="4"/>
  <c r="AI2119" i="4" l="1"/>
  <c r="AJ2118" i="4"/>
  <c r="AI2120" i="4" l="1"/>
  <c r="AJ2119" i="4"/>
  <c r="AI2121" i="4" l="1"/>
  <c r="AJ2120" i="4"/>
  <c r="AI2122" i="4" l="1"/>
  <c r="AJ2121" i="4"/>
  <c r="AI2123" i="4" l="1"/>
  <c r="AJ2122" i="4"/>
  <c r="AI2124" i="4" l="1"/>
  <c r="AJ2123" i="4"/>
  <c r="AI2125" i="4" l="1"/>
  <c r="AJ2124" i="4"/>
  <c r="AI2126" i="4" l="1"/>
  <c r="AJ2125" i="4"/>
  <c r="AI2127" i="4" l="1"/>
  <c r="AJ2126" i="4"/>
  <c r="AI2128" i="4" l="1"/>
  <c r="AJ2127" i="4"/>
  <c r="AI2129" i="4" l="1"/>
  <c r="AJ2128" i="4"/>
  <c r="AI2130" i="4" l="1"/>
  <c r="AJ2129" i="4"/>
  <c r="AI2131" i="4" l="1"/>
  <c r="AJ2130" i="4"/>
  <c r="AI2132" i="4" l="1"/>
  <c r="AJ2131" i="4"/>
  <c r="AI2133" i="4" l="1"/>
  <c r="AJ2132" i="4"/>
  <c r="AI2134" i="4" l="1"/>
  <c r="AJ2133" i="4"/>
  <c r="AI2135" i="4" l="1"/>
  <c r="AJ2134" i="4"/>
  <c r="AI2136" i="4" l="1"/>
  <c r="AJ2135" i="4"/>
  <c r="AI2137" i="4" l="1"/>
  <c r="AJ2136" i="4"/>
  <c r="AI2138" i="4" l="1"/>
  <c r="AJ2137" i="4"/>
  <c r="AI2139" i="4" l="1"/>
  <c r="AJ2138" i="4"/>
  <c r="AI2140" i="4" l="1"/>
  <c r="AJ2139" i="4"/>
  <c r="AI2141" i="4" l="1"/>
  <c r="AJ2140" i="4"/>
  <c r="AI2142" i="4" l="1"/>
  <c r="AJ2141" i="4"/>
  <c r="AI2143" i="4" l="1"/>
  <c r="AJ2142" i="4"/>
  <c r="AI2144" i="4" l="1"/>
  <c r="AJ2143" i="4"/>
  <c r="AI2145" i="4" l="1"/>
  <c r="AJ2144" i="4"/>
  <c r="AI2146" i="4" l="1"/>
  <c r="AJ2145" i="4"/>
  <c r="AI2147" i="4" l="1"/>
  <c r="AJ2146" i="4"/>
  <c r="AI2148" i="4" l="1"/>
  <c r="AJ2147" i="4"/>
  <c r="AI2149" i="4" l="1"/>
  <c r="AJ2148" i="4"/>
  <c r="AI2150" i="4" l="1"/>
  <c r="AJ2149" i="4"/>
  <c r="AI2151" i="4" l="1"/>
  <c r="AJ2150" i="4"/>
  <c r="AI2152" i="4" l="1"/>
  <c r="AJ2151" i="4"/>
  <c r="AI2153" i="4" l="1"/>
  <c r="AJ2152" i="4"/>
  <c r="AI2154" i="4" l="1"/>
  <c r="AJ2153" i="4"/>
  <c r="AI2155" i="4" l="1"/>
  <c r="AJ2154" i="4"/>
  <c r="AI2156" i="4" l="1"/>
  <c r="AJ2155" i="4"/>
  <c r="AI2157" i="4" l="1"/>
  <c r="AJ2156" i="4"/>
  <c r="AI2158" i="4" l="1"/>
  <c r="AJ2157" i="4"/>
  <c r="AI2159" i="4" l="1"/>
  <c r="AJ2158" i="4"/>
  <c r="AI2160" i="4" l="1"/>
  <c r="AJ2159" i="4"/>
  <c r="AI2161" i="4" l="1"/>
  <c r="AJ2160" i="4"/>
  <c r="AI2162" i="4" l="1"/>
  <c r="AJ2161" i="4"/>
  <c r="AI2163" i="4" l="1"/>
  <c r="AJ2162" i="4"/>
  <c r="AI2164" i="4" l="1"/>
  <c r="AJ2163" i="4"/>
  <c r="AI2165" i="4" l="1"/>
  <c r="AJ2164" i="4"/>
  <c r="AI2166" i="4" l="1"/>
  <c r="AJ2165" i="4"/>
  <c r="AI2167" i="4" l="1"/>
  <c r="AJ2166" i="4"/>
  <c r="AI2168" i="4" l="1"/>
  <c r="AJ2167" i="4"/>
  <c r="AI2169" i="4" l="1"/>
  <c r="AJ2168" i="4"/>
  <c r="AI2170" i="4" l="1"/>
  <c r="AJ2169" i="4"/>
  <c r="AI2171" i="4" l="1"/>
  <c r="AJ2170" i="4"/>
  <c r="AI2172" i="4" l="1"/>
  <c r="AJ2171" i="4"/>
  <c r="AI2173" i="4" l="1"/>
  <c r="AJ2172" i="4"/>
  <c r="AI2174" i="4" l="1"/>
  <c r="AJ2173" i="4"/>
  <c r="AI2175" i="4" l="1"/>
  <c r="AJ2174" i="4"/>
  <c r="AI2176" i="4" l="1"/>
  <c r="AJ2175" i="4"/>
  <c r="AI2177" i="4" l="1"/>
  <c r="AJ2176" i="4"/>
  <c r="AI2178" i="4" l="1"/>
  <c r="AJ2177" i="4"/>
  <c r="AI2179" i="4" l="1"/>
  <c r="AJ2178" i="4"/>
  <c r="AI2180" i="4" l="1"/>
  <c r="AJ2179" i="4"/>
  <c r="AI2181" i="4" l="1"/>
  <c r="AJ2180" i="4"/>
  <c r="AI2182" i="4" l="1"/>
  <c r="AJ2181" i="4"/>
  <c r="AI2183" i="4" l="1"/>
  <c r="AJ2182" i="4"/>
  <c r="AI2184" i="4" l="1"/>
  <c r="AJ2183" i="4"/>
  <c r="AI2185" i="4" l="1"/>
  <c r="AJ2184" i="4"/>
  <c r="AI2186" i="4" l="1"/>
  <c r="AJ2185" i="4"/>
  <c r="AI2187" i="4" l="1"/>
  <c r="AJ2186" i="4"/>
  <c r="AI2188" i="4" l="1"/>
  <c r="AJ2187" i="4"/>
  <c r="AI2189" i="4" l="1"/>
  <c r="AJ2188" i="4"/>
  <c r="AI2190" i="4" l="1"/>
  <c r="AJ2189" i="4"/>
  <c r="AI2191" i="4" l="1"/>
  <c r="AJ2190" i="4"/>
  <c r="AI2192" i="4" l="1"/>
  <c r="AJ2191" i="4"/>
  <c r="AI2193" i="4" l="1"/>
  <c r="AJ2192" i="4"/>
  <c r="AI2194" i="4" l="1"/>
  <c r="AJ2193" i="4"/>
  <c r="AI2195" i="4" l="1"/>
  <c r="AJ2194" i="4"/>
  <c r="AI2196" i="4" l="1"/>
  <c r="AJ2195" i="4"/>
  <c r="AI2197" i="4" l="1"/>
  <c r="AJ2196" i="4"/>
  <c r="AI2198" i="4" l="1"/>
  <c r="AJ2197" i="4"/>
  <c r="AI2199" i="4" l="1"/>
  <c r="AJ2198" i="4"/>
  <c r="AI2200" i="4" l="1"/>
  <c r="AJ2199" i="4"/>
  <c r="AI2201" i="4" l="1"/>
  <c r="AJ2200" i="4"/>
  <c r="AI2202" i="4" l="1"/>
  <c r="AJ2201" i="4"/>
  <c r="AI2203" i="4" l="1"/>
  <c r="AJ2202" i="4"/>
  <c r="AI2204" i="4" l="1"/>
  <c r="AJ2203" i="4"/>
  <c r="AI2205" i="4" l="1"/>
  <c r="AJ2204" i="4"/>
  <c r="AI2206" i="4" l="1"/>
  <c r="AJ2205" i="4"/>
  <c r="AI2207" i="4" l="1"/>
  <c r="AJ2206" i="4"/>
  <c r="AI2208" i="4" l="1"/>
  <c r="AJ2207" i="4"/>
  <c r="AI2209" i="4" l="1"/>
  <c r="AJ2208" i="4"/>
  <c r="AI2210" i="4" l="1"/>
  <c r="AJ2209" i="4"/>
  <c r="AI2211" i="4" l="1"/>
  <c r="AJ2210" i="4"/>
  <c r="AI2212" i="4" l="1"/>
  <c r="AJ2211" i="4"/>
  <c r="AI2213" i="4" l="1"/>
  <c r="AJ2212" i="4"/>
  <c r="AI2214" i="4" l="1"/>
  <c r="AJ2213" i="4"/>
  <c r="AI2215" i="4" l="1"/>
  <c r="AJ2214" i="4"/>
  <c r="AI2216" i="4" l="1"/>
  <c r="AJ2215" i="4"/>
  <c r="AI2217" i="4" l="1"/>
  <c r="AJ2216" i="4"/>
  <c r="AI2218" i="4" l="1"/>
  <c r="AJ2217" i="4"/>
  <c r="AI2219" i="4" l="1"/>
  <c r="AJ2218" i="4"/>
  <c r="AI2220" i="4" l="1"/>
  <c r="AJ2219" i="4"/>
  <c r="AI2221" i="4" l="1"/>
  <c r="AJ2220" i="4"/>
  <c r="AI2222" i="4" l="1"/>
  <c r="AJ2221" i="4"/>
  <c r="AI2223" i="4" l="1"/>
  <c r="AJ2222" i="4"/>
  <c r="AI2224" i="4" l="1"/>
  <c r="AJ2223" i="4"/>
  <c r="AI2225" i="4" l="1"/>
  <c r="AJ2224" i="4"/>
  <c r="AI2226" i="4" l="1"/>
  <c r="AJ2225" i="4"/>
  <c r="AI2227" i="4" l="1"/>
  <c r="AJ2226" i="4"/>
  <c r="AI2228" i="4" l="1"/>
  <c r="AJ2227" i="4"/>
  <c r="AI2229" i="4" l="1"/>
  <c r="AJ2228" i="4"/>
  <c r="AI2230" i="4" l="1"/>
  <c r="AJ2229" i="4"/>
  <c r="AI2231" i="4" l="1"/>
  <c r="AJ2230" i="4"/>
  <c r="AI2232" i="4" l="1"/>
  <c r="AJ2231" i="4"/>
  <c r="AI2233" i="4" l="1"/>
  <c r="AJ2232" i="4"/>
  <c r="AI2234" i="4" l="1"/>
  <c r="AJ2233" i="4"/>
  <c r="AI2235" i="4" l="1"/>
  <c r="AJ2234" i="4"/>
  <c r="AI2236" i="4" l="1"/>
  <c r="AJ2235" i="4"/>
  <c r="AI2237" i="4" l="1"/>
  <c r="AJ2236" i="4"/>
  <c r="AI2238" i="4" l="1"/>
  <c r="AJ2237" i="4"/>
  <c r="AI2239" i="4" l="1"/>
  <c r="AJ2238" i="4"/>
  <c r="AI2240" i="4" l="1"/>
  <c r="AJ2239" i="4"/>
  <c r="AI2241" i="4" l="1"/>
  <c r="AJ2240" i="4"/>
  <c r="AI2242" i="4" l="1"/>
  <c r="AJ2241" i="4"/>
  <c r="AI2243" i="4" l="1"/>
  <c r="AJ2242" i="4"/>
  <c r="AI2244" i="4" l="1"/>
  <c r="AJ2243" i="4"/>
  <c r="AI2245" i="4" l="1"/>
  <c r="AJ2244" i="4"/>
  <c r="AI2246" i="4" l="1"/>
  <c r="AJ2245" i="4"/>
  <c r="AI2247" i="4" l="1"/>
  <c r="AJ2246" i="4"/>
  <c r="AI2248" i="4" l="1"/>
  <c r="AJ2247" i="4"/>
  <c r="AI2249" i="4" l="1"/>
  <c r="AJ2248" i="4"/>
  <c r="AI2250" i="4" l="1"/>
  <c r="AJ2249" i="4"/>
  <c r="AI2251" i="4" l="1"/>
  <c r="AJ2250" i="4"/>
  <c r="AI2252" i="4" l="1"/>
  <c r="AJ2251" i="4"/>
  <c r="AI2253" i="4" l="1"/>
  <c r="AJ2252" i="4"/>
  <c r="AI2254" i="4" l="1"/>
  <c r="AJ2253" i="4"/>
  <c r="AI2255" i="4" l="1"/>
  <c r="AJ2254" i="4"/>
  <c r="AI2256" i="4" l="1"/>
  <c r="AJ2255" i="4"/>
  <c r="AI2257" i="4" l="1"/>
  <c r="AJ2256" i="4"/>
  <c r="AI2258" i="4" l="1"/>
  <c r="AJ2257" i="4"/>
  <c r="AI2259" i="4" l="1"/>
  <c r="AJ2258" i="4"/>
  <c r="AI2260" i="4" l="1"/>
  <c r="AJ2259" i="4"/>
  <c r="AI2261" i="4" l="1"/>
  <c r="AJ2260" i="4"/>
  <c r="AI2262" i="4" l="1"/>
  <c r="AJ2261" i="4"/>
  <c r="AI2263" i="4" l="1"/>
  <c r="AJ2262" i="4"/>
  <c r="AI2264" i="4" l="1"/>
  <c r="AJ2263" i="4"/>
  <c r="AI2265" i="4" l="1"/>
  <c r="AJ2264" i="4"/>
  <c r="AI2266" i="4" l="1"/>
  <c r="AJ2265" i="4"/>
  <c r="AI2267" i="4" l="1"/>
  <c r="AJ2266" i="4"/>
  <c r="AI2268" i="4" l="1"/>
  <c r="AJ2267" i="4"/>
  <c r="AI2269" i="4" l="1"/>
  <c r="AJ2268" i="4"/>
  <c r="AI2270" i="4" l="1"/>
  <c r="AJ2269" i="4"/>
  <c r="AI2271" i="4" l="1"/>
  <c r="AJ2270" i="4"/>
  <c r="AI2272" i="4" l="1"/>
  <c r="AJ2271" i="4"/>
  <c r="AI2273" i="4" l="1"/>
  <c r="AJ2272" i="4"/>
  <c r="AI2274" i="4" l="1"/>
  <c r="AJ2273" i="4"/>
  <c r="AI2275" i="4" l="1"/>
  <c r="AJ2274" i="4"/>
  <c r="AI2276" i="4" l="1"/>
  <c r="AJ2275" i="4"/>
  <c r="AI2277" i="4" l="1"/>
  <c r="AJ2276" i="4"/>
  <c r="AI2278" i="4" l="1"/>
  <c r="AJ2277" i="4"/>
  <c r="AI2279" i="4" l="1"/>
  <c r="AJ2278" i="4"/>
  <c r="AI2280" i="4" l="1"/>
  <c r="AJ2279" i="4"/>
  <c r="AI2281" i="4" l="1"/>
  <c r="AJ2280" i="4"/>
  <c r="AI2282" i="4" l="1"/>
  <c r="AJ2281" i="4"/>
  <c r="AI2283" i="4" l="1"/>
  <c r="AJ2282" i="4"/>
  <c r="AI2284" i="4" l="1"/>
  <c r="AJ2283" i="4"/>
  <c r="AI2285" i="4" l="1"/>
  <c r="AJ2284" i="4"/>
  <c r="AI2286" i="4" l="1"/>
  <c r="AJ2285" i="4"/>
  <c r="AI2287" i="4" l="1"/>
  <c r="AJ2286" i="4"/>
  <c r="AI2288" i="4" l="1"/>
  <c r="AJ2287" i="4"/>
  <c r="AI2289" i="4" l="1"/>
  <c r="AJ2288" i="4"/>
  <c r="AI2290" i="4" l="1"/>
  <c r="AJ2289" i="4"/>
  <c r="AI2291" i="4" l="1"/>
  <c r="AJ2290" i="4"/>
  <c r="AI2292" i="4" l="1"/>
  <c r="AJ2291" i="4"/>
  <c r="AI2293" i="4" l="1"/>
  <c r="AJ2292" i="4"/>
  <c r="AI2294" i="4" l="1"/>
  <c r="AJ2293" i="4"/>
  <c r="AI2295" i="4" l="1"/>
  <c r="AJ2294" i="4"/>
  <c r="AI2296" i="4" l="1"/>
  <c r="AJ2295" i="4"/>
  <c r="AI2297" i="4" l="1"/>
  <c r="AJ2296" i="4"/>
  <c r="AI2298" i="4" l="1"/>
  <c r="AJ2297" i="4"/>
  <c r="AI2299" i="4" l="1"/>
  <c r="AJ2298" i="4"/>
  <c r="AI2300" i="4" l="1"/>
  <c r="AJ2299" i="4"/>
  <c r="AI2301" i="4" l="1"/>
  <c r="AJ2300" i="4"/>
  <c r="AI2302" i="4" l="1"/>
  <c r="AJ2301" i="4"/>
  <c r="AI2303" i="4" l="1"/>
  <c r="AJ2302" i="4"/>
  <c r="AI2304" i="4" l="1"/>
  <c r="AJ2303" i="4"/>
  <c r="AI2305" i="4" l="1"/>
  <c r="AJ2304" i="4"/>
  <c r="AI2306" i="4" l="1"/>
  <c r="AJ2305" i="4"/>
  <c r="AI2307" i="4" l="1"/>
  <c r="AJ2306" i="4"/>
  <c r="AI2308" i="4" l="1"/>
  <c r="AJ2307" i="4"/>
  <c r="AI2309" i="4" l="1"/>
  <c r="AJ2308" i="4"/>
  <c r="AI2310" i="4" l="1"/>
  <c r="AJ2309" i="4"/>
  <c r="AI2311" i="4" l="1"/>
  <c r="AJ2310" i="4"/>
  <c r="AI2312" i="4" l="1"/>
  <c r="AJ2311" i="4"/>
  <c r="AI2313" i="4" l="1"/>
  <c r="AJ2312" i="4"/>
  <c r="AI2314" i="4" l="1"/>
  <c r="AI2315" i="4" s="1"/>
  <c r="AJ2315" i="4" s="1"/>
  <c r="AJ2313" i="4"/>
  <c r="AI2316" i="4" l="1"/>
  <c r="AJ2314" i="4"/>
  <c r="AI2317" i="4" l="1"/>
  <c r="AJ2316" i="4"/>
  <c r="AI2318" i="4" l="1"/>
  <c r="AJ2317" i="4"/>
  <c r="AI2319" i="4" l="1"/>
  <c r="AJ2318" i="4"/>
  <c r="AI2320" i="4" l="1"/>
  <c r="AJ2319" i="4"/>
  <c r="AI2321" i="4" l="1"/>
  <c r="AJ2320" i="4"/>
  <c r="AI2322" i="4" l="1"/>
  <c r="AJ2321" i="4"/>
  <c r="AI2323" i="4" l="1"/>
  <c r="AJ2322" i="4"/>
  <c r="AI2324" i="4" l="1"/>
  <c r="AJ2323" i="4"/>
  <c r="AI2325" i="4" l="1"/>
  <c r="AJ2324" i="4"/>
  <c r="AI2326" i="4" l="1"/>
  <c r="AJ2325" i="4"/>
  <c r="AI2327" i="4" l="1"/>
  <c r="AJ2326" i="4"/>
  <c r="AI2328" i="4" l="1"/>
  <c r="AJ2327" i="4"/>
  <c r="AI2329" i="4" l="1"/>
  <c r="AJ2328" i="4"/>
  <c r="AI2330" i="4" l="1"/>
  <c r="AJ2329" i="4"/>
  <c r="AI2331" i="4" l="1"/>
  <c r="AJ2330" i="4"/>
  <c r="AI2332" i="4" l="1"/>
  <c r="AJ2331" i="4"/>
  <c r="AI2333" i="4" l="1"/>
  <c r="AJ2332" i="4"/>
  <c r="AI2334" i="4" l="1"/>
  <c r="AJ2333" i="4"/>
  <c r="AI2335" i="4" l="1"/>
  <c r="AJ2334" i="4"/>
  <c r="AI2336" i="4" l="1"/>
  <c r="AJ2335" i="4"/>
  <c r="AI2337" i="4" l="1"/>
  <c r="AJ2336" i="4"/>
  <c r="AI2338" i="4" l="1"/>
  <c r="AJ2337" i="4"/>
  <c r="AI2339" i="4" l="1"/>
  <c r="AJ2338" i="4"/>
  <c r="AI2340" i="4" l="1"/>
  <c r="AJ2339" i="4"/>
  <c r="AI2341" i="4" l="1"/>
  <c r="AJ2340" i="4"/>
  <c r="AI2342" i="4" l="1"/>
  <c r="AJ2341" i="4"/>
  <c r="AI2343" i="4" l="1"/>
  <c r="AJ2342" i="4"/>
  <c r="AI2344" i="4" l="1"/>
  <c r="AJ2343" i="4"/>
  <c r="AI2345" i="4" l="1"/>
  <c r="AJ2344" i="4"/>
  <c r="AI2346" i="4" l="1"/>
  <c r="AJ2345" i="4"/>
  <c r="AI2347" i="4" l="1"/>
  <c r="AJ2346" i="4"/>
  <c r="AI2348" i="4" l="1"/>
  <c r="AJ2347" i="4"/>
  <c r="AI2349" i="4" l="1"/>
  <c r="AJ2348" i="4"/>
  <c r="AI2350" i="4" l="1"/>
  <c r="AJ2349" i="4"/>
  <c r="AI2351" i="4" l="1"/>
  <c r="AJ2350" i="4"/>
  <c r="AI2352" i="4" l="1"/>
  <c r="AJ2351" i="4"/>
  <c r="AI2353" i="4" l="1"/>
  <c r="AJ2352" i="4"/>
  <c r="AI2354" i="4" l="1"/>
  <c r="AJ2353" i="4"/>
  <c r="AI2355" i="4" l="1"/>
  <c r="AJ2354" i="4"/>
  <c r="AI2356" i="4" l="1"/>
  <c r="AJ2355" i="4"/>
  <c r="AI2357" i="4" l="1"/>
  <c r="AJ2356" i="4"/>
  <c r="AI2358" i="4" l="1"/>
  <c r="AJ2357" i="4"/>
  <c r="AI2359" i="4" l="1"/>
  <c r="AJ2358" i="4"/>
  <c r="AI2360" i="4" l="1"/>
  <c r="AJ2359" i="4"/>
  <c r="AI2361" i="4" l="1"/>
  <c r="AJ2360" i="4"/>
  <c r="AI2362" i="4" l="1"/>
  <c r="AJ2361" i="4"/>
  <c r="AI2363" i="4" l="1"/>
  <c r="AJ2362" i="4"/>
  <c r="AI2364" i="4" l="1"/>
  <c r="AJ2363" i="4"/>
  <c r="AI2365" i="4" l="1"/>
  <c r="AJ2364" i="4"/>
  <c r="AI2366" i="4" l="1"/>
  <c r="AJ2365" i="4"/>
  <c r="AI2367" i="4" l="1"/>
  <c r="AJ2366" i="4"/>
  <c r="AI2368" i="4" l="1"/>
  <c r="AJ2367" i="4"/>
  <c r="AI2369" i="4" l="1"/>
  <c r="AJ2368" i="4"/>
  <c r="AI2370" i="4" l="1"/>
  <c r="AJ2369" i="4"/>
  <c r="AI2371" i="4" l="1"/>
  <c r="AJ2370" i="4"/>
  <c r="AI2372" i="4" l="1"/>
  <c r="AJ2371" i="4"/>
  <c r="AI2373" i="4" l="1"/>
  <c r="AJ2372" i="4"/>
  <c r="AI2374" i="4" l="1"/>
  <c r="AJ2373" i="4"/>
  <c r="AI2375" i="4" l="1"/>
  <c r="AJ2374" i="4"/>
  <c r="AI2376" i="4" l="1"/>
  <c r="AJ2375" i="4"/>
  <c r="AI2377" i="4" l="1"/>
  <c r="AJ2376" i="4"/>
  <c r="AI2378" i="4" l="1"/>
  <c r="AJ2377" i="4"/>
  <c r="AI2379" i="4" l="1"/>
  <c r="AJ2378" i="4"/>
  <c r="AI2380" i="4" l="1"/>
  <c r="AJ2379" i="4"/>
  <c r="AI2381" i="4" l="1"/>
  <c r="AJ2380" i="4"/>
  <c r="AI2382" i="4" l="1"/>
  <c r="AJ2381" i="4"/>
  <c r="AI2383" i="4" l="1"/>
  <c r="AJ2382" i="4"/>
  <c r="AI2384" i="4" l="1"/>
  <c r="AJ2383" i="4"/>
  <c r="AI2385" i="4" l="1"/>
  <c r="AJ2384" i="4"/>
  <c r="AI2386" i="4" l="1"/>
  <c r="AJ2385" i="4"/>
  <c r="AI2387" i="4" l="1"/>
  <c r="AJ2386" i="4"/>
  <c r="AI2388" i="4" l="1"/>
  <c r="AJ2387" i="4"/>
  <c r="AI2389" i="4" l="1"/>
  <c r="AJ2388" i="4"/>
  <c r="AI2390" i="4" l="1"/>
  <c r="AJ2389" i="4"/>
  <c r="AI2391" i="4" l="1"/>
  <c r="AJ2390" i="4"/>
  <c r="AI2392" i="4" l="1"/>
  <c r="AJ2391" i="4"/>
  <c r="AI2393" i="4" l="1"/>
  <c r="AJ2392" i="4"/>
  <c r="AI2394" i="4" l="1"/>
  <c r="AJ2393" i="4"/>
  <c r="AI2395" i="4" l="1"/>
  <c r="AJ2394" i="4"/>
  <c r="AI2396" i="4" l="1"/>
  <c r="AJ2395" i="4"/>
  <c r="AI2397" i="4" l="1"/>
  <c r="AJ2396" i="4"/>
  <c r="AI2398" i="4" l="1"/>
  <c r="AJ2397" i="4"/>
  <c r="AI2399" i="4" l="1"/>
  <c r="AJ2398" i="4"/>
  <c r="AI2400" i="4" l="1"/>
  <c r="AJ2399" i="4"/>
  <c r="AI2401" i="4" l="1"/>
  <c r="AJ2400" i="4"/>
  <c r="AI2402" i="4" l="1"/>
  <c r="AJ2401" i="4"/>
  <c r="AI2403" i="4" l="1"/>
  <c r="AJ2402" i="4"/>
  <c r="AI2404" i="4" l="1"/>
  <c r="AJ2403" i="4"/>
  <c r="AI2405" i="4" l="1"/>
  <c r="AJ2404" i="4"/>
  <c r="AI2406" i="4" l="1"/>
  <c r="AJ2405" i="4"/>
  <c r="AI2407" i="4" l="1"/>
  <c r="AJ2406" i="4"/>
  <c r="AI2408" i="4" l="1"/>
  <c r="AJ2407" i="4"/>
  <c r="AI2409" i="4" l="1"/>
  <c r="AJ2408" i="4"/>
  <c r="AI2410" i="4" l="1"/>
  <c r="AJ2409" i="4"/>
  <c r="AI2411" i="4" l="1"/>
  <c r="AJ2410" i="4"/>
  <c r="AI2412" i="4" l="1"/>
  <c r="AJ2411" i="4"/>
  <c r="AI2413" i="4" l="1"/>
  <c r="AJ2412" i="4"/>
  <c r="AI2414" i="4" l="1"/>
  <c r="AJ2413" i="4"/>
  <c r="AI2415" i="4" l="1"/>
  <c r="AJ2414" i="4"/>
  <c r="AI2416" i="4" l="1"/>
  <c r="AJ2415" i="4"/>
  <c r="AI2417" i="4" l="1"/>
  <c r="AJ2416" i="4"/>
  <c r="AI2418" i="4" l="1"/>
  <c r="AJ2417" i="4"/>
  <c r="AI2419" i="4" l="1"/>
  <c r="AJ2418" i="4"/>
  <c r="AI2420" i="4" l="1"/>
  <c r="AJ2419" i="4"/>
  <c r="AI2421" i="4" l="1"/>
  <c r="AJ2420" i="4"/>
  <c r="AI2422" i="4" l="1"/>
  <c r="AJ2421" i="4"/>
  <c r="AI2423" i="4" l="1"/>
  <c r="AJ2422" i="4"/>
  <c r="AI2424" i="4" l="1"/>
  <c r="AJ2423" i="4"/>
  <c r="AI2425" i="4" l="1"/>
  <c r="AJ2424" i="4"/>
  <c r="AI2426" i="4" l="1"/>
  <c r="AJ2425" i="4"/>
  <c r="AI2427" i="4" l="1"/>
  <c r="AJ2426" i="4"/>
  <c r="AI2428" i="4" l="1"/>
  <c r="AJ2427" i="4"/>
  <c r="AI2429" i="4" l="1"/>
  <c r="AJ2428" i="4"/>
  <c r="AI2430" i="4" l="1"/>
  <c r="AJ2429" i="4"/>
  <c r="AI2431" i="4" l="1"/>
  <c r="AJ2430" i="4"/>
  <c r="AI2432" i="4" l="1"/>
  <c r="AJ2431" i="4"/>
  <c r="AI2433" i="4" l="1"/>
  <c r="AJ2432" i="4"/>
  <c r="AI2434" i="4" l="1"/>
  <c r="AJ2433" i="4"/>
  <c r="AI2435" i="4" l="1"/>
  <c r="AJ2434" i="4"/>
  <c r="AI2436" i="4" l="1"/>
  <c r="AJ2435" i="4"/>
  <c r="AI2437" i="4" l="1"/>
  <c r="AJ2436" i="4"/>
  <c r="AI2438" i="4" l="1"/>
  <c r="AJ2437" i="4"/>
  <c r="AI2439" i="4" l="1"/>
  <c r="AJ2438" i="4"/>
  <c r="AI2440" i="4" l="1"/>
  <c r="AJ2439" i="4"/>
  <c r="AI2441" i="4" l="1"/>
  <c r="AJ2440" i="4"/>
  <c r="AI2442" i="4" l="1"/>
  <c r="AJ2441" i="4"/>
  <c r="AI2443" i="4" l="1"/>
  <c r="AJ2442" i="4"/>
  <c r="AI2444" i="4" l="1"/>
  <c r="AJ2443" i="4"/>
  <c r="AI2445" i="4" l="1"/>
  <c r="AJ2444" i="4"/>
  <c r="AI2446" i="4" l="1"/>
  <c r="AJ2445" i="4"/>
  <c r="AI2447" i="4" l="1"/>
  <c r="AJ2446" i="4"/>
  <c r="AI2448" i="4" l="1"/>
  <c r="AJ2447" i="4"/>
  <c r="AI2449" i="4" l="1"/>
  <c r="AJ2448" i="4"/>
  <c r="AI2450" i="4" l="1"/>
  <c r="AJ2449" i="4"/>
  <c r="AI2451" i="4" l="1"/>
  <c r="AJ2450" i="4"/>
  <c r="AI2452" i="4" l="1"/>
  <c r="AJ2451" i="4"/>
  <c r="AI2453" i="4" l="1"/>
  <c r="AJ2452" i="4"/>
  <c r="AI2454" i="4" l="1"/>
  <c r="AJ2453" i="4"/>
  <c r="AI2455" i="4" l="1"/>
  <c r="AJ2454" i="4"/>
  <c r="AI2456" i="4" l="1"/>
  <c r="AJ2455" i="4"/>
  <c r="AI2457" i="4" l="1"/>
  <c r="AJ2456" i="4"/>
  <c r="AI2458" i="4" l="1"/>
  <c r="AJ2457" i="4"/>
  <c r="AI2459" i="4" l="1"/>
  <c r="AJ2458" i="4"/>
  <c r="AI2460" i="4" l="1"/>
  <c r="AJ2459" i="4"/>
  <c r="AI2461" i="4" l="1"/>
  <c r="AJ2460" i="4"/>
  <c r="AI2462" i="4" l="1"/>
  <c r="AJ2461" i="4"/>
  <c r="AI2463" i="4" l="1"/>
  <c r="AJ2462" i="4"/>
  <c r="AI2464" i="4" l="1"/>
  <c r="AJ2463" i="4"/>
  <c r="AI2465" i="4" l="1"/>
  <c r="AJ2464" i="4"/>
  <c r="AI2466" i="4" l="1"/>
  <c r="AJ2465" i="4"/>
  <c r="AI2467" i="4" l="1"/>
  <c r="AJ2466" i="4"/>
  <c r="AI2468" i="4" l="1"/>
  <c r="AJ2467" i="4"/>
  <c r="AI2469" i="4" l="1"/>
  <c r="AJ2468" i="4"/>
  <c r="AI2470" i="4" l="1"/>
  <c r="AJ2469" i="4"/>
  <c r="AI2471" i="4" l="1"/>
  <c r="AJ2470" i="4"/>
  <c r="AI2472" i="4" l="1"/>
  <c r="AJ2471" i="4"/>
  <c r="AI2473" i="4" l="1"/>
  <c r="AJ2472" i="4"/>
  <c r="AI2474" i="4" l="1"/>
  <c r="AJ2473" i="4"/>
  <c r="AI2475" i="4" l="1"/>
  <c r="AJ2474" i="4"/>
  <c r="AI2476" i="4" l="1"/>
  <c r="AJ2475" i="4"/>
  <c r="AI2477" i="4" l="1"/>
  <c r="AJ2476" i="4"/>
  <c r="AI2478" i="4" l="1"/>
  <c r="AJ2477" i="4"/>
  <c r="AI2479" i="4" l="1"/>
  <c r="AJ2478" i="4"/>
  <c r="AI2480" i="4" l="1"/>
  <c r="AJ2479" i="4"/>
  <c r="AI2481" i="4" l="1"/>
  <c r="AJ2480" i="4"/>
  <c r="AI2482" i="4" l="1"/>
  <c r="AJ2481" i="4"/>
  <c r="AI2483" i="4" l="1"/>
  <c r="AJ2482" i="4"/>
  <c r="AI2484" i="4" l="1"/>
  <c r="AJ2483" i="4"/>
  <c r="AI2485" i="4" l="1"/>
  <c r="AJ2484" i="4"/>
  <c r="AI2486" i="4" l="1"/>
  <c r="AJ2485" i="4"/>
  <c r="AI2487" i="4" l="1"/>
  <c r="AJ2486" i="4"/>
  <c r="AI2488" i="4" l="1"/>
  <c r="AJ2487" i="4"/>
  <c r="AI2489" i="4" l="1"/>
  <c r="AJ2488" i="4"/>
  <c r="AI2490" i="4" l="1"/>
  <c r="AJ2489" i="4"/>
  <c r="AI2491" i="4" l="1"/>
  <c r="AJ2490" i="4"/>
  <c r="AI2492" i="4" l="1"/>
  <c r="AJ2491" i="4"/>
  <c r="AI2493" i="4" l="1"/>
  <c r="AJ2492" i="4"/>
  <c r="AI2494" i="4" l="1"/>
  <c r="AJ2493" i="4"/>
  <c r="AI2495" i="4" l="1"/>
  <c r="AJ2494" i="4"/>
  <c r="AI2496" i="4" l="1"/>
  <c r="AJ2495" i="4"/>
  <c r="AI2497" i="4" l="1"/>
  <c r="AJ2496" i="4"/>
  <c r="AI2498" i="4" l="1"/>
  <c r="AJ2497" i="4"/>
  <c r="AI2499" i="4" l="1"/>
  <c r="AJ2498" i="4"/>
  <c r="AI2500" i="4" l="1"/>
  <c r="AJ2499" i="4"/>
  <c r="AI2501" i="4" l="1"/>
  <c r="AJ2500" i="4"/>
  <c r="AI2502" i="4" l="1"/>
  <c r="AJ2501" i="4"/>
  <c r="AI2503" i="4" l="1"/>
  <c r="AJ2502" i="4"/>
  <c r="AI2504" i="4" l="1"/>
  <c r="AJ2503" i="4"/>
  <c r="AI2505" i="4" l="1"/>
  <c r="AJ2504" i="4"/>
  <c r="AI2506" i="4" l="1"/>
  <c r="AJ2505" i="4"/>
  <c r="AI2507" i="4" l="1"/>
  <c r="AJ2506" i="4"/>
  <c r="AI2508" i="4" l="1"/>
  <c r="AJ2507" i="4"/>
  <c r="AI2509" i="4" l="1"/>
  <c r="AJ2508" i="4"/>
  <c r="AI2510" i="4" l="1"/>
  <c r="AJ2509" i="4"/>
  <c r="AI2511" i="4" l="1"/>
  <c r="AJ2510" i="4"/>
  <c r="AI2512" i="4" l="1"/>
  <c r="AJ2511" i="4"/>
  <c r="AI2513" i="4" l="1"/>
  <c r="AJ2512" i="4"/>
  <c r="AI2514" i="4" l="1"/>
  <c r="AJ2513" i="4"/>
  <c r="AI2515" i="4" l="1"/>
  <c r="AJ2514" i="4"/>
  <c r="AI2516" i="4" l="1"/>
  <c r="AJ2515" i="4"/>
  <c r="AI2517" i="4" l="1"/>
  <c r="AJ2516" i="4"/>
  <c r="AI2518" i="4" l="1"/>
  <c r="AJ2517" i="4"/>
  <c r="AI2519" i="4" l="1"/>
  <c r="AJ2518" i="4"/>
  <c r="AI2520" i="4" l="1"/>
  <c r="AJ2519" i="4"/>
  <c r="AI2521" i="4" l="1"/>
  <c r="AJ2520" i="4"/>
  <c r="AI2522" i="4" l="1"/>
  <c r="AJ2521" i="4"/>
  <c r="AI2523" i="4" l="1"/>
  <c r="AJ2522" i="4"/>
  <c r="AI2524" i="4" l="1"/>
  <c r="AJ2523" i="4"/>
  <c r="AI2525" i="4" l="1"/>
  <c r="AJ2524" i="4"/>
  <c r="AI2526" i="4" l="1"/>
  <c r="AJ2525" i="4"/>
  <c r="AI2527" i="4" l="1"/>
  <c r="AJ2526" i="4"/>
  <c r="AI2528" i="4" l="1"/>
  <c r="AJ2527" i="4"/>
  <c r="AI2529" i="4" l="1"/>
  <c r="AJ2528" i="4"/>
  <c r="AI2530" i="4" l="1"/>
  <c r="AJ2529" i="4"/>
  <c r="AI2531" i="4" l="1"/>
  <c r="AJ2530" i="4"/>
  <c r="AI2532" i="4" l="1"/>
  <c r="AJ2531" i="4"/>
  <c r="AI2533" i="4" l="1"/>
  <c r="AJ2532" i="4"/>
  <c r="AI2534" i="4" l="1"/>
  <c r="AJ2533" i="4"/>
  <c r="AI2535" i="4" l="1"/>
  <c r="AJ2534" i="4"/>
  <c r="AI2536" i="4" l="1"/>
  <c r="AJ2535" i="4"/>
  <c r="AI2537" i="4" l="1"/>
  <c r="AJ2536" i="4"/>
  <c r="AI2538" i="4" l="1"/>
  <c r="AJ2537" i="4"/>
  <c r="AI2539" i="4" l="1"/>
  <c r="AJ2538" i="4"/>
  <c r="AI2540" i="4" l="1"/>
  <c r="AJ2539" i="4"/>
  <c r="AI2541" i="4" l="1"/>
  <c r="AJ2540" i="4"/>
  <c r="AI2542" i="4" l="1"/>
  <c r="AJ2541" i="4"/>
  <c r="AI2543" i="4" l="1"/>
  <c r="AJ2542" i="4"/>
  <c r="AI2544" i="4" l="1"/>
  <c r="AJ2543" i="4"/>
  <c r="AI2545" i="4" l="1"/>
  <c r="AJ2544" i="4"/>
  <c r="AI2546" i="4" l="1"/>
  <c r="AJ2545" i="4"/>
  <c r="AI2547" i="4" l="1"/>
  <c r="AJ2546" i="4"/>
  <c r="AI2548" i="4" l="1"/>
  <c r="AJ2547" i="4"/>
  <c r="AI2549" i="4" l="1"/>
  <c r="AJ2548" i="4"/>
  <c r="AI2550" i="4" l="1"/>
  <c r="AJ2549" i="4"/>
  <c r="AI2551" i="4" l="1"/>
  <c r="AJ2550" i="4"/>
  <c r="AI2552" i="4" l="1"/>
  <c r="AJ2551" i="4"/>
  <c r="AI2553" i="4" l="1"/>
  <c r="AJ2552" i="4"/>
  <c r="AI2554" i="4" l="1"/>
  <c r="AJ2553" i="4"/>
  <c r="AI2555" i="4" l="1"/>
  <c r="AJ2554" i="4"/>
  <c r="AI2556" i="4" l="1"/>
  <c r="AJ2555" i="4"/>
  <c r="AI2557" i="4" l="1"/>
  <c r="AJ2556" i="4"/>
  <c r="AI2558" i="4" l="1"/>
  <c r="AJ2557" i="4"/>
  <c r="AI2559" i="4" l="1"/>
  <c r="AJ2558" i="4"/>
  <c r="AI2560" i="4" l="1"/>
  <c r="AJ2559" i="4"/>
  <c r="AI2561" i="4" l="1"/>
  <c r="AJ2560" i="4"/>
  <c r="AI2562" i="4" l="1"/>
  <c r="AJ2561" i="4"/>
  <c r="AI2563" i="4" l="1"/>
  <c r="AJ2562" i="4"/>
  <c r="AI2564" i="4" l="1"/>
  <c r="AJ2563" i="4"/>
  <c r="AI2565" i="4" l="1"/>
  <c r="AJ2564" i="4"/>
  <c r="AI2566" i="4" l="1"/>
  <c r="AJ2565" i="4"/>
  <c r="AI2567" i="4" l="1"/>
  <c r="AJ2566" i="4"/>
  <c r="AI2568" i="4" l="1"/>
  <c r="AJ2567" i="4"/>
  <c r="AI2569" i="4" l="1"/>
  <c r="AJ2568" i="4"/>
  <c r="AI2570" i="4" l="1"/>
  <c r="AJ2569" i="4"/>
  <c r="AI2571" i="4" l="1"/>
  <c r="AJ2570" i="4"/>
  <c r="AI2572" i="4" l="1"/>
  <c r="AJ2571" i="4"/>
  <c r="AI2573" i="4" l="1"/>
  <c r="AJ2572" i="4"/>
  <c r="AI2574" i="4" l="1"/>
  <c r="AJ2573" i="4"/>
  <c r="AI2575" i="4" l="1"/>
  <c r="AJ2574" i="4"/>
  <c r="AI2576" i="4" l="1"/>
  <c r="AJ2575" i="4"/>
  <c r="AI2577" i="4" l="1"/>
  <c r="AJ2576" i="4"/>
  <c r="AI2578" i="4" l="1"/>
  <c r="AJ2577" i="4"/>
  <c r="AI2579" i="4" l="1"/>
  <c r="AJ2578" i="4"/>
  <c r="AI2580" i="4" l="1"/>
  <c r="AJ2579" i="4"/>
  <c r="AI2581" i="4" l="1"/>
  <c r="AJ2580" i="4"/>
  <c r="AI2582" i="4" l="1"/>
  <c r="AJ2581" i="4"/>
  <c r="AI2583" i="4" l="1"/>
  <c r="AJ2582" i="4"/>
  <c r="AI2584" i="4" l="1"/>
  <c r="AJ2583" i="4"/>
  <c r="AI2585" i="4" l="1"/>
  <c r="AJ2584" i="4"/>
  <c r="AI2586" i="4" l="1"/>
  <c r="AJ2585" i="4"/>
  <c r="AI2587" i="4" l="1"/>
  <c r="AJ2586" i="4"/>
  <c r="AI2588" i="4" l="1"/>
  <c r="AJ2587" i="4"/>
  <c r="AI2589" i="4" l="1"/>
  <c r="AJ2588" i="4"/>
  <c r="AI2590" i="4" l="1"/>
  <c r="AJ2589" i="4"/>
  <c r="AI2591" i="4" l="1"/>
  <c r="AJ2590" i="4"/>
  <c r="AI2592" i="4" l="1"/>
  <c r="AJ2591" i="4"/>
  <c r="AI2593" i="4" l="1"/>
  <c r="AJ2592" i="4"/>
  <c r="AI2594" i="4" l="1"/>
  <c r="AJ2593" i="4"/>
  <c r="AI2595" i="4" l="1"/>
  <c r="AJ2594" i="4"/>
  <c r="AI2596" i="4" l="1"/>
  <c r="AJ2595" i="4"/>
  <c r="AI2597" i="4" l="1"/>
  <c r="AJ2596" i="4"/>
  <c r="AI2598" i="4" l="1"/>
  <c r="AJ2597" i="4"/>
  <c r="AI2599" i="4" l="1"/>
  <c r="AJ2598" i="4"/>
  <c r="AI2600" i="4" l="1"/>
  <c r="AJ2599" i="4"/>
  <c r="AI2601" i="4" l="1"/>
  <c r="AJ2600" i="4"/>
  <c r="AI2602" i="4" l="1"/>
  <c r="AJ2601" i="4"/>
  <c r="AI2603" i="4" l="1"/>
  <c r="AJ2602" i="4"/>
  <c r="AI2604" i="4" l="1"/>
  <c r="AJ2603" i="4"/>
  <c r="AI2605" i="4" l="1"/>
  <c r="AJ2604" i="4"/>
  <c r="AI2606" i="4" l="1"/>
  <c r="AJ2605" i="4"/>
  <c r="AI2607" i="4" l="1"/>
  <c r="AJ2606" i="4"/>
  <c r="AI2608" i="4" l="1"/>
  <c r="AJ2607" i="4"/>
  <c r="AI2609" i="4" l="1"/>
  <c r="AJ2608" i="4"/>
  <c r="AI2610" i="4" l="1"/>
  <c r="AJ2609" i="4"/>
  <c r="AI2611" i="4" l="1"/>
  <c r="AJ2610" i="4"/>
  <c r="AI2612" i="4" l="1"/>
  <c r="AJ2611" i="4"/>
  <c r="AI2613" i="4" l="1"/>
  <c r="AJ2612" i="4"/>
  <c r="AI2614" i="4" l="1"/>
  <c r="AJ2613" i="4"/>
  <c r="AI2615" i="4" l="1"/>
  <c r="AJ2614" i="4"/>
  <c r="AI2616" i="4" l="1"/>
  <c r="AJ2615" i="4"/>
  <c r="AI2617" i="4" l="1"/>
  <c r="AJ2616" i="4"/>
  <c r="AI2618" i="4" l="1"/>
  <c r="AJ2617" i="4"/>
  <c r="AI2619" i="4" l="1"/>
  <c r="AJ2618" i="4"/>
  <c r="AI2620" i="4" l="1"/>
  <c r="AJ2619" i="4"/>
  <c r="AI2621" i="4" l="1"/>
  <c r="AJ2620" i="4"/>
  <c r="AI2622" i="4" l="1"/>
  <c r="AJ2621" i="4"/>
  <c r="AI2623" i="4" l="1"/>
  <c r="AJ2622" i="4"/>
  <c r="AI2624" i="4" l="1"/>
  <c r="AJ2623" i="4"/>
  <c r="AI2625" i="4" l="1"/>
  <c r="AJ2624" i="4"/>
  <c r="AI2626" i="4" l="1"/>
  <c r="AJ2625" i="4"/>
  <c r="AI2627" i="4" l="1"/>
  <c r="AJ2626" i="4"/>
  <c r="AI2628" i="4" l="1"/>
  <c r="AJ2627" i="4"/>
  <c r="AI2629" i="4" l="1"/>
  <c r="AJ2628" i="4"/>
  <c r="AI2630" i="4" l="1"/>
  <c r="AJ2629" i="4"/>
  <c r="AI2631" i="4" l="1"/>
  <c r="AJ2630" i="4"/>
  <c r="AI2632" i="4" l="1"/>
  <c r="AJ2631" i="4"/>
  <c r="AI2633" i="4" l="1"/>
  <c r="AJ2632" i="4"/>
  <c r="AI2634" i="4" l="1"/>
  <c r="AJ2633" i="4"/>
  <c r="AI2635" i="4" l="1"/>
  <c r="AJ2634" i="4"/>
  <c r="AI2636" i="4" l="1"/>
  <c r="AJ2635" i="4"/>
  <c r="AI2637" i="4" l="1"/>
  <c r="AJ2636" i="4"/>
  <c r="AI2638" i="4" l="1"/>
  <c r="AJ2637" i="4"/>
  <c r="AI2639" i="4" l="1"/>
  <c r="AJ2638" i="4"/>
  <c r="AI2640" i="4" l="1"/>
  <c r="AJ2639" i="4"/>
  <c r="AI2641" i="4" l="1"/>
  <c r="AJ2640" i="4"/>
  <c r="AI2642" i="4" l="1"/>
  <c r="AJ2641" i="4"/>
  <c r="AI2643" i="4" l="1"/>
  <c r="AJ2642" i="4"/>
  <c r="AI2644" i="4" l="1"/>
  <c r="AJ2643" i="4"/>
  <c r="AI2645" i="4" l="1"/>
  <c r="AJ2644" i="4"/>
  <c r="AI2646" i="4" l="1"/>
  <c r="AJ2645" i="4"/>
  <c r="AI2647" i="4" l="1"/>
  <c r="AJ2646" i="4"/>
  <c r="AI2648" i="4" l="1"/>
  <c r="AJ2647" i="4"/>
  <c r="AI2649" i="4" l="1"/>
  <c r="AJ2648" i="4"/>
  <c r="AI2650" i="4" l="1"/>
  <c r="AJ2649" i="4"/>
  <c r="AI2651" i="4" l="1"/>
  <c r="AJ2650" i="4"/>
  <c r="AI2652" i="4" l="1"/>
  <c r="AJ2651" i="4"/>
  <c r="AI2653" i="4" l="1"/>
  <c r="AJ2652" i="4"/>
  <c r="AI2654" i="4" l="1"/>
  <c r="AJ2653" i="4"/>
  <c r="AI2655" i="4" l="1"/>
  <c r="AJ2654" i="4"/>
  <c r="AI2656" i="4" l="1"/>
  <c r="AJ2655" i="4"/>
  <c r="AI2657" i="4" l="1"/>
  <c r="AJ2656" i="4"/>
  <c r="AI2658" i="4" l="1"/>
  <c r="AJ2657" i="4"/>
  <c r="AI2659" i="4" l="1"/>
  <c r="AJ2658" i="4"/>
  <c r="AI2660" i="4" l="1"/>
  <c r="AJ2659" i="4"/>
  <c r="AI2661" i="4" l="1"/>
  <c r="AJ2660" i="4"/>
  <c r="AI2662" i="4" l="1"/>
  <c r="AJ2661" i="4"/>
  <c r="AI2663" i="4" l="1"/>
  <c r="AJ2662" i="4"/>
  <c r="AI2664" i="4" l="1"/>
  <c r="AJ2663" i="4"/>
  <c r="AI2665" i="4" l="1"/>
  <c r="AJ2664" i="4"/>
  <c r="AI2666" i="4" l="1"/>
  <c r="AJ2665" i="4"/>
  <c r="AI2667" i="4" l="1"/>
  <c r="AJ2666" i="4"/>
  <c r="AI2668" i="4" l="1"/>
  <c r="AJ2667" i="4"/>
  <c r="AI2669" i="4" l="1"/>
  <c r="AJ2668" i="4"/>
  <c r="AI2670" i="4" l="1"/>
  <c r="AJ2669" i="4"/>
  <c r="AI2671" i="4" l="1"/>
  <c r="AJ2670" i="4"/>
  <c r="AI2672" i="4" l="1"/>
  <c r="AJ2671" i="4"/>
  <c r="AI2673" i="4" l="1"/>
  <c r="AJ2672" i="4"/>
  <c r="AI2674" i="4" l="1"/>
  <c r="AJ2673" i="4"/>
  <c r="AI2675" i="4" l="1"/>
  <c r="AJ2674" i="4"/>
  <c r="AI2676" i="4" l="1"/>
  <c r="AJ2675" i="4"/>
  <c r="AI2677" i="4" l="1"/>
  <c r="AJ2676" i="4"/>
  <c r="AI2678" i="4" l="1"/>
  <c r="AJ2677" i="4"/>
  <c r="AI2679" i="4" l="1"/>
  <c r="AJ2678" i="4"/>
  <c r="AI2680" i="4" l="1"/>
  <c r="AJ2679" i="4"/>
  <c r="AI2681" i="4" l="1"/>
  <c r="AJ2680" i="4"/>
  <c r="AI2682" i="4" l="1"/>
  <c r="AJ2681" i="4"/>
  <c r="AI2683" i="4" l="1"/>
  <c r="AJ2682" i="4"/>
  <c r="AI2684" i="4" l="1"/>
  <c r="AJ2683" i="4"/>
  <c r="AI2685" i="4" l="1"/>
  <c r="AJ2684" i="4"/>
  <c r="AI2686" i="4" l="1"/>
  <c r="AJ2685" i="4"/>
  <c r="AI2687" i="4" l="1"/>
  <c r="AJ2686" i="4"/>
  <c r="AI2688" i="4" l="1"/>
  <c r="AJ2687" i="4"/>
  <c r="AI2689" i="4" l="1"/>
  <c r="AJ2688" i="4"/>
  <c r="AI2690" i="4" l="1"/>
  <c r="AJ2689" i="4"/>
  <c r="AI2691" i="4" l="1"/>
  <c r="AJ2690" i="4"/>
  <c r="AI2692" i="4" l="1"/>
  <c r="AJ2691" i="4"/>
  <c r="AI2693" i="4" l="1"/>
  <c r="AJ2692" i="4"/>
  <c r="AI2694" i="4" l="1"/>
  <c r="AJ2693" i="4"/>
  <c r="AI2695" i="4" l="1"/>
  <c r="AJ2694" i="4"/>
  <c r="AI2696" i="4" l="1"/>
  <c r="AJ2695" i="4"/>
  <c r="AI2697" i="4" l="1"/>
  <c r="AJ2696" i="4"/>
  <c r="AI2698" i="4" l="1"/>
  <c r="AJ2697" i="4"/>
  <c r="AI2699" i="4" l="1"/>
  <c r="AJ2698" i="4"/>
  <c r="AI2700" i="4" l="1"/>
  <c r="AJ2699" i="4"/>
  <c r="AI2701" i="4" l="1"/>
  <c r="AJ2700" i="4"/>
  <c r="AI2702" i="4" l="1"/>
  <c r="AJ2701" i="4"/>
  <c r="AI2703" i="4" l="1"/>
  <c r="AJ2702" i="4"/>
  <c r="AI2704" i="4" l="1"/>
  <c r="AJ2703" i="4"/>
  <c r="AI2705" i="4" l="1"/>
  <c r="AJ2704" i="4"/>
  <c r="AI2706" i="4" l="1"/>
  <c r="AJ2705" i="4"/>
  <c r="AI2707" i="4" l="1"/>
  <c r="AJ2706" i="4"/>
  <c r="AI2708" i="4" l="1"/>
  <c r="AJ2707" i="4"/>
  <c r="AI2709" i="4" l="1"/>
  <c r="AJ2708" i="4"/>
  <c r="AI2710" i="4" l="1"/>
  <c r="AJ2709" i="4"/>
  <c r="AI2711" i="4" l="1"/>
  <c r="AJ2710" i="4"/>
  <c r="AI2712" i="4" l="1"/>
  <c r="AJ2711" i="4"/>
  <c r="AI2713" i="4" l="1"/>
  <c r="AJ2712" i="4"/>
  <c r="AI2714" i="4" l="1"/>
  <c r="AJ2713" i="4"/>
  <c r="AI2715" i="4" l="1"/>
  <c r="AJ2714" i="4"/>
  <c r="AI2716" i="4" l="1"/>
  <c r="AJ2715" i="4"/>
  <c r="AI2717" i="4" l="1"/>
  <c r="AJ2716" i="4"/>
  <c r="AI2718" i="4" l="1"/>
  <c r="AJ2717" i="4"/>
  <c r="AI2719" i="4" l="1"/>
  <c r="AJ2718" i="4"/>
  <c r="AI2720" i="4" l="1"/>
  <c r="AJ2719" i="4"/>
  <c r="AI2721" i="4" l="1"/>
  <c r="AJ2720" i="4"/>
  <c r="AI2722" i="4" l="1"/>
  <c r="AJ2721" i="4"/>
  <c r="AI2723" i="4" l="1"/>
  <c r="AJ2722" i="4"/>
  <c r="AI2724" i="4" l="1"/>
  <c r="AJ2723" i="4"/>
  <c r="AI2725" i="4" l="1"/>
  <c r="AJ2724" i="4"/>
  <c r="AI2726" i="4" l="1"/>
  <c r="AJ2725" i="4"/>
  <c r="AI2727" i="4" l="1"/>
  <c r="AJ2726" i="4"/>
  <c r="AI2728" i="4" l="1"/>
  <c r="AJ2727" i="4"/>
  <c r="AI2729" i="4" l="1"/>
  <c r="AJ2728" i="4"/>
  <c r="AI2730" i="4" l="1"/>
  <c r="AJ2729" i="4"/>
  <c r="AI2731" i="4" l="1"/>
  <c r="AJ2730" i="4"/>
  <c r="AI2732" i="4" l="1"/>
  <c r="AJ2731" i="4"/>
  <c r="AI2733" i="4" l="1"/>
  <c r="AJ2732" i="4"/>
  <c r="AI2734" i="4" l="1"/>
  <c r="AJ2733" i="4"/>
  <c r="AI2735" i="4" l="1"/>
  <c r="AJ2734" i="4"/>
  <c r="AI2736" i="4" l="1"/>
  <c r="AJ2735" i="4"/>
  <c r="AI2737" i="4" l="1"/>
  <c r="AJ2736" i="4"/>
  <c r="AI2738" i="4" l="1"/>
  <c r="AJ2737" i="4"/>
  <c r="AI2739" i="4" l="1"/>
  <c r="AJ2738" i="4"/>
  <c r="AI2740" i="4" l="1"/>
  <c r="AJ2739" i="4"/>
  <c r="AI2741" i="4" l="1"/>
  <c r="AJ2740" i="4"/>
  <c r="AI2742" i="4" l="1"/>
  <c r="AJ2741" i="4"/>
  <c r="AI2743" i="4" l="1"/>
  <c r="AJ2742" i="4"/>
  <c r="AI2744" i="4" l="1"/>
  <c r="AJ2743" i="4"/>
  <c r="AI2745" i="4" l="1"/>
  <c r="AJ2744" i="4"/>
  <c r="AI2746" i="4" l="1"/>
  <c r="AJ2745" i="4"/>
  <c r="AI2747" i="4" l="1"/>
  <c r="AJ2746" i="4"/>
  <c r="AI2748" i="4" l="1"/>
  <c r="AJ2747" i="4"/>
  <c r="AI2749" i="4" l="1"/>
  <c r="AJ2748" i="4"/>
  <c r="AI2750" i="4" l="1"/>
  <c r="AJ2749" i="4"/>
  <c r="AI2751" i="4" l="1"/>
  <c r="AJ2750" i="4"/>
  <c r="AI2752" i="4" l="1"/>
  <c r="AJ2751" i="4"/>
  <c r="AI2753" i="4" l="1"/>
  <c r="AJ2752" i="4"/>
  <c r="AI2754" i="4" l="1"/>
  <c r="AJ2753" i="4"/>
  <c r="AI2755" i="4" l="1"/>
  <c r="AJ2754" i="4"/>
  <c r="AI2756" i="4" l="1"/>
  <c r="AJ2755" i="4"/>
  <c r="AI2757" i="4" l="1"/>
  <c r="AJ2756" i="4"/>
  <c r="AI2758" i="4" l="1"/>
  <c r="AJ2757" i="4"/>
  <c r="AI2759" i="4" l="1"/>
  <c r="AJ2758" i="4"/>
  <c r="AI2760" i="4" l="1"/>
  <c r="AJ2759" i="4"/>
  <c r="AI2761" i="4" l="1"/>
  <c r="AJ2760" i="4"/>
  <c r="AI2762" i="4" l="1"/>
  <c r="AJ2761" i="4"/>
  <c r="AI2763" i="4" l="1"/>
  <c r="AJ2762" i="4"/>
  <c r="AI2764" i="4" l="1"/>
  <c r="AJ2763" i="4"/>
  <c r="AI2765" i="4" l="1"/>
  <c r="AJ2764" i="4"/>
  <c r="AI2766" i="4" l="1"/>
  <c r="AJ2765" i="4"/>
  <c r="AI2767" i="4" l="1"/>
  <c r="AJ2766" i="4"/>
  <c r="AI2768" i="4" l="1"/>
  <c r="AJ2767" i="4"/>
  <c r="AI2769" i="4" l="1"/>
  <c r="AJ2768" i="4"/>
  <c r="AI2770" i="4" l="1"/>
  <c r="AJ2769" i="4"/>
  <c r="AI2771" i="4" l="1"/>
  <c r="AJ2770" i="4"/>
  <c r="AI2772" i="4" l="1"/>
  <c r="AJ2771" i="4"/>
  <c r="AI2773" i="4" l="1"/>
  <c r="AJ2772" i="4"/>
  <c r="AI2774" i="4" l="1"/>
  <c r="AJ2773" i="4"/>
  <c r="AI2775" i="4" l="1"/>
  <c r="AJ2774" i="4"/>
  <c r="AI2776" i="4" l="1"/>
  <c r="AJ2775" i="4"/>
  <c r="AI2777" i="4" l="1"/>
  <c r="AJ2776" i="4"/>
  <c r="AI2778" i="4" l="1"/>
  <c r="AJ2777" i="4"/>
  <c r="AI2779" i="4" l="1"/>
  <c r="AJ2778" i="4"/>
  <c r="AI2780" i="4" l="1"/>
  <c r="AJ2779" i="4"/>
  <c r="AI2781" i="4" l="1"/>
  <c r="AJ2780" i="4"/>
  <c r="AI2782" i="4" l="1"/>
  <c r="AJ2781" i="4"/>
  <c r="AI2783" i="4" l="1"/>
  <c r="AJ2782" i="4"/>
  <c r="AI2784" i="4" l="1"/>
  <c r="AJ2783" i="4"/>
  <c r="AI2785" i="4" l="1"/>
  <c r="AJ2784" i="4"/>
  <c r="AI2786" i="4" l="1"/>
  <c r="AJ2785" i="4"/>
  <c r="AI2787" i="4" l="1"/>
  <c r="AJ2786" i="4"/>
  <c r="AI2788" i="4" l="1"/>
  <c r="AJ2787" i="4"/>
  <c r="AI2789" i="4" l="1"/>
  <c r="AJ2788" i="4"/>
  <c r="AI2790" i="4" l="1"/>
  <c r="AJ2789" i="4"/>
  <c r="AI2791" i="4" l="1"/>
  <c r="AJ2790" i="4"/>
  <c r="AI2792" i="4" l="1"/>
  <c r="AJ2791" i="4"/>
  <c r="AI2793" i="4" l="1"/>
  <c r="AJ2792" i="4"/>
  <c r="AI2794" i="4" l="1"/>
  <c r="AJ2793" i="4"/>
  <c r="AI2795" i="4" l="1"/>
  <c r="AJ2794" i="4"/>
  <c r="AI2796" i="4" l="1"/>
  <c r="AJ2795" i="4"/>
  <c r="AI2797" i="4" l="1"/>
  <c r="AJ2796" i="4"/>
  <c r="AI2798" i="4" l="1"/>
  <c r="AJ2797" i="4"/>
  <c r="AI2799" i="4" l="1"/>
  <c r="AJ2798" i="4"/>
  <c r="AI2800" i="4" l="1"/>
  <c r="AJ2799" i="4"/>
  <c r="AI2801" i="4" l="1"/>
  <c r="AJ2800" i="4"/>
  <c r="AI2802" i="4" l="1"/>
  <c r="AJ2801" i="4"/>
  <c r="AI2803" i="4" l="1"/>
  <c r="AJ2802" i="4"/>
  <c r="AI2804" i="4" l="1"/>
  <c r="AJ2803" i="4"/>
  <c r="AI2805" i="4" l="1"/>
  <c r="AJ2804" i="4"/>
  <c r="AI2806" i="4" l="1"/>
  <c r="AJ2805" i="4"/>
  <c r="AI2807" i="4" l="1"/>
  <c r="AJ2806" i="4"/>
  <c r="AI2808" i="4" l="1"/>
  <c r="AJ2807" i="4"/>
  <c r="AI2809" i="4" l="1"/>
  <c r="AJ2808" i="4"/>
  <c r="AI2810" i="4" l="1"/>
  <c r="AJ2809" i="4"/>
  <c r="AI2811" i="4" l="1"/>
  <c r="AJ2810" i="4"/>
  <c r="AI2812" i="4" l="1"/>
  <c r="AJ2811" i="4"/>
  <c r="AI2813" i="4" l="1"/>
  <c r="AJ2812" i="4"/>
  <c r="AI2814" i="4" l="1"/>
  <c r="AJ2813" i="4"/>
  <c r="AI2815" i="4" l="1"/>
  <c r="AJ2814" i="4"/>
  <c r="AI2816" i="4" l="1"/>
  <c r="AJ2815" i="4"/>
  <c r="AI2817" i="4" l="1"/>
  <c r="AJ2816" i="4"/>
  <c r="AI2818" i="4" l="1"/>
  <c r="AJ2817" i="4"/>
  <c r="AI2819" i="4" l="1"/>
  <c r="AJ2818" i="4"/>
  <c r="AI2820" i="4" l="1"/>
  <c r="AJ2819" i="4"/>
  <c r="AI2821" i="4" l="1"/>
  <c r="AJ2820" i="4"/>
  <c r="AI2822" i="4" l="1"/>
  <c r="AJ2821" i="4"/>
  <c r="AI2823" i="4" l="1"/>
  <c r="AJ2822" i="4"/>
  <c r="AI2824" i="4" l="1"/>
  <c r="AJ2823" i="4"/>
  <c r="AI2825" i="4" l="1"/>
  <c r="AJ2824" i="4"/>
  <c r="AI2826" i="4" l="1"/>
  <c r="AJ2825" i="4"/>
  <c r="AI2827" i="4" l="1"/>
  <c r="AJ2826" i="4"/>
  <c r="AI2828" i="4" l="1"/>
  <c r="AJ2827" i="4"/>
  <c r="AI2829" i="4" l="1"/>
  <c r="AJ2828" i="4"/>
  <c r="AI2830" i="4" l="1"/>
  <c r="AJ2829" i="4"/>
  <c r="AI2831" i="4" l="1"/>
  <c r="AJ2830" i="4"/>
  <c r="AI2832" i="4" l="1"/>
  <c r="AJ2831" i="4"/>
  <c r="AI2833" i="4" l="1"/>
  <c r="AJ2832" i="4"/>
  <c r="AI2834" i="4" l="1"/>
  <c r="AJ2833" i="4"/>
  <c r="AI2835" i="4" l="1"/>
  <c r="AJ2834" i="4"/>
  <c r="AI2836" i="4" l="1"/>
  <c r="AJ2835" i="4"/>
  <c r="AI2837" i="4" l="1"/>
  <c r="AJ2836" i="4"/>
  <c r="AI2838" i="4" l="1"/>
  <c r="AJ2837" i="4"/>
  <c r="AI2839" i="4" l="1"/>
  <c r="AJ2838" i="4"/>
  <c r="AI2840" i="4" l="1"/>
  <c r="AJ2839" i="4"/>
  <c r="AI2841" i="4" l="1"/>
  <c r="AJ2840" i="4"/>
  <c r="AI2842" i="4" l="1"/>
  <c r="AJ2841" i="4"/>
  <c r="AI2843" i="4" l="1"/>
  <c r="AJ2842" i="4"/>
  <c r="AI2844" i="4" l="1"/>
  <c r="AJ2843" i="4"/>
  <c r="AI2845" i="4" l="1"/>
  <c r="AJ2844" i="4"/>
  <c r="AI2846" i="4" l="1"/>
  <c r="AJ2845" i="4"/>
  <c r="AI2847" i="4" l="1"/>
  <c r="AJ2846" i="4"/>
  <c r="AI2848" i="4" l="1"/>
  <c r="AJ2847" i="4"/>
  <c r="AI2849" i="4" l="1"/>
  <c r="AJ2848" i="4"/>
  <c r="AI2850" i="4" l="1"/>
  <c r="AJ2849" i="4"/>
  <c r="AI2851" i="4" l="1"/>
  <c r="AJ2850" i="4"/>
  <c r="AI2852" i="4" l="1"/>
  <c r="AJ2851" i="4"/>
  <c r="AI2853" i="4" l="1"/>
  <c r="AJ2852" i="4"/>
  <c r="AI2854" i="4" l="1"/>
  <c r="AJ2853" i="4"/>
  <c r="AI2855" i="4" l="1"/>
  <c r="AJ2854" i="4"/>
  <c r="AI2856" i="4" l="1"/>
  <c r="AJ2855" i="4"/>
  <c r="AI2857" i="4" l="1"/>
  <c r="AJ2856" i="4"/>
  <c r="AI2858" i="4" l="1"/>
  <c r="AJ2857" i="4"/>
  <c r="AI2859" i="4" l="1"/>
  <c r="AJ2858" i="4"/>
  <c r="AI2860" i="4" l="1"/>
  <c r="AJ2859" i="4"/>
  <c r="AI2861" i="4" l="1"/>
  <c r="AJ2860" i="4"/>
  <c r="AI2862" i="4" l="1"/>
  <c r="AJ2861" i="4"/>
  <c r="AI2863" i="4" l="1"/>
  <c r="AJ2862" i="4"/>
  <c r="AI2864" i="4" l="1"/>
  <c r="AJ2863" i="4"/>
  <c r="AI2865" i="4" l="1"/>
  <c r="AJ2864" i="4"/>
  <c r="AI2866" i="4" l="1"/>
  <c r="AJ2865" i="4"/>
  <c r="AI2867" i="4" l="1"/>
  <c r="AJ2866" i="4"/>
  <c r="AI2868" i="4" l="1"/>
  <c r="AJ2867" i="4"/>
  <c r="AI2869" i="4" l="1"/>
  <c r="AJ2868" i="4"/>
  <c r="AI2870" i="4" l="1"/>
  <c r="AJ2869" i="4"/>
  <c r="AI2871" i="4" l="1"/>
  <c r="AJ2870" i="4"/>
  <c r="AI2872" i="4" l="1"/>
  <c r="AJ2871" i="4"/>
  <c r="AI2873" i="4" l="1"/>
  <c r="AJ2872" i="4"/>
  <c r="AI2874" i="4" l="1"/>
  <c r="AJ2873" i="4"/>
  <c r="AI2875" i="4" l="1"/>
  <c r="AJ2874" i="4"/>
  <c r="AI2876" i="4" l="1"/>
  <c r="AJ2875" i="4"/>
  <c r="AI2877" i="4" l="1"/>
  <c r="AJ2876" i="4"/>
  <c r="AI2878" i="4" l="1"/>
  <c r="AJ2877" i="4"/>
  <c r="AI2879" i="4" l="1"/>
  <c r="AJ2878" i="4"/>
  <c r="AI2880" i="4" l="1"/>
  <c r="AJ2879" i="4"/>
  <c r="AI2881" i="4" l="1"/>
  <c r="AJ2880" i="4"/>
  <c r="AI2882" i="4" l="1"/>
  <c r="AJ2881" i="4"/>
  <c r="AI2883" i="4" l="1"/>
  <c r="AJ2882" i="4"/>
  <c r="AI2884" i="4" l="1"/>
  <c r="AJ2883" i="4"/>
  <c r="AI2885" i="4" l="1"/>
  <c r="AJ2884" i="4"/>
  <c r="AI2886" i="4" l="1"/>
  <c r="AJ2885" i="4"/>
  <c r="AI2887" i="4" l="1"/>
  <c r="AJ2886" i="4"/>
  <c r="AI2888" i="4" l="1"/>
  <c r="AJ2887" i="4"/>
  <c r="AI2889" i="4" l="1"/>
  <c r="AJ2888" i="4"/>
  <c r="AI2890" i="4" l="1"/>
  <c r="AJ2889" i="4"/>
  <c r="AI2891" i="4" l="1"/>
  <c r="AJ2890" i="4"/>
  <c r="AI2892" i="4" l="1"/>
  <c r="AJ2891" i="4"/>
  <c r="AI2893" i="4" l="1"/>
  <c r="AJ2892" i="4"/>
  <c r="AI2894" i="4" l="1"/>
  <c r="AJ2893" i="4"/>
  <c r="AI2895" i="4" l="1"/>
  <c r="AJ2894" i="4"/>
  <c r="AI2896" i="4" l="1"/>
  <c r="AJ2895" i="4"/>
  <c r="AI2897" i="4" l="1"/>
  <c r="AJ2896" i="4"/>
  <c r="AI2898" i="4" l="1"/>
  <c r="AJ2897" i="4"/>
  <c r="AI2899" i="4" l="1"/>
  <c r="AJ2898" i="4"/>
  <c r="AI2900" i="4" l="1"/>
  <c r="AJ2899" i="4"/>
  <c r="AI2901" i="4" l="1"/>
  <c r="AJ2900" i="4"/>
  <c r="AI2902" i="4" l="1"/>
  <c r="AJ2901" i="4"/>
  <c r="AI2903" i="4" l="1"/>
  <c r="AJ2902" i="4"/>
  <c r="AI2904" i="4" l="1"/>
  <c r="AJ2903" i="4"/>
  <c r="AI2905" i="4" l="1"/>
  <c r="AJ2904" i="4"/>
  <c r="AI2906" i="4" l="1"/>
  <c r="AJ2905" i="4"/>
  <c r="AI2907" i="4" l="1"/>
  <c r="AJ2906" i="4"/>
  <c r="AI2908" i="4" l="1"/>
  <c r="AJ2907" i="4"/>
  <c r="AI2909" i="4" l="1"/>
  <c r="AJ2908" i="4"/>
  <c r="AI2910" i="4" l="1"/>
  <c r="AJ2909" i="4"/>
  <c r="AI2911" i="4" l="1"/>
  <c r="AJ2910" i="4"/>
  <c r="AI2912" i="4" l="1"/>
  <c r="AJ2911" i="4"/>
  <c r="AI2913" i="4" l="1"/>
  <c r="AJ2912" i="4"/>
  <c r="AI2914" i="4" l="1"/>
  <c r="AJ2913" i="4"/>
  <c r="AI2915" i="4" l="1"/>
  <c r="AJ2914" i="4"/>
  <c r="AI2916" i="4" l="1"/>
  <c r="AJ2915" i="4"/>
  <c r="AI2917" i="4" l="1"/>
  <c r="AJ2916" i="4"/>
  <c r="AI2918" i="4" l="1"/>
  <c r="AJ2917" i="4"/>
  <c r="AI2919" i="4" l="1"/>
  <c r="AJ2918" i="4"/>
  <c r="AI2920" i="4" l="1"/>
  <c r="AJ2919" i="4"/>
  <c r="AI2921" i="4" l="1"/>
  <c r="AJ2920" i="4"/>
  <c r="AI2922" i="4" l="1"/>
  <c r="AJ2921" i="4"/>
  <c r="AI2923" i="4" l="1"/>
  <c r="AJ2922" i="4"/>
  <c r="AI2924" i="4" l="1"/>
  <c r="AJ2923" i="4"/>
  <c r="AI2925" i="4" l="1"/>
  <c r="AJ2924" i="4"/>
  <c r="AI2926" i="4" l="1"/>
  <c r="AJ2925" i="4"/>
  <c r="AI2927" i="4" l="1"/>
  <c r="AJ2926" i="4"/>
  <c r="AI2928" i="4" l="1"/>
  <c r="AJ2927" i="4"/>
  <c r="AI2929" i="4" l="1"/>
  <c r="AJ2928" i="4"/>
  <c r="AI2930" i="4" l="1"/>
  <c r="AJ2929" i="4"/>
  <c r="AI2931" i="4" l="1"/>
  <c r="AJ2930" i="4"/>
  <c r="AI2932" i="4" l="1"/>
  <c r="AJ2931" i="4"/>
  <c r="AI2933" i="4" l="1"/>
  <c r="AJ2932" i="4"/>
  <c r="AI2934" i="4" l="1"/>
  <c r="AJ2933" i="4"/>
  <c r="AI2935" i="4" l="1"/>
  <c r="AJ2934" i="4"/>
  <c r="AI2936" i="4" l="1"/>
  <c r="AJ2935" i="4"/>
  <c r="AI2937" i="4" l="1"/>
  <c r="AJ2936" i="4"/>
  <c r="AI2938" i="4" l="1"/>
  <c r="AJ2937" i="4"/>
  <c r="AI2939" i="4" l="1"/>
  <c r="AJ2938" i="4"/>
  <c r="AI2940" i="4" l="1"/>
  <c r="AJ2939" i="4"/>
  <c r="AI2941" i="4" l="1"/>
  <c r="AJ2940" i="4"/>
  <c r="AI2942" i="4" l="1"/>
  <c r="AJ2941" i="4"/>
  <c r="AI2943" i="4" l="1"/>
  <c r="AJ2942" i="4"/>
  <c r="AI2944" i="4" l="1"/>
  <c r="AJ2943" i="4"/>
  <c r="AI2945" i="4" l="1"/>
  <c r="AJ2944" i="4"/>
  <c r="AI2946" i="4" l="1"/>
  <c r="AJ2945" i="4"/>
  <c r="AI2947" i="4" l="1"/>
  <c r="AJ2946" i="4"/>
  <c r="AI2948" i="4" l="1"/>
  <c r="AJ2947" i="4"/>
  <c r="AI2949" i="4" l="1"/>
  <c r="AJ2948" i="4"/>
  <c r="AI2950" i="4" l="1"/>
  <c r="AJ2949" i="4"/>
  <c r="AI2951" i="4" l="1"/>
  <c r="AJ2950" i="4"/>
  <c r="AI2952" i="4" l="1"/>
  <c r="AJ2951" i="4"/>
  <c r="AI2953" i="4" l="1"/>
  <c r="AJ2952" i="4"/>
  <c r="AI2954" i="4" l="1"/>
  <c r="AJ2953" i="4"/>
  <c r="AI2955" i="4" l="1"/>
  <c r="AJ2954" i="4"/>
  <c r="AI2956" i="4" l="1"/>
  <c r="AJ2955" i="4"/>
  <c r="AI2957" i="4" l="1"/>
  <c r="AJ2956" i="4"/>
  <c r="AI2958" i="4" l="1"/>
  <c r="AJ2957" i="4"/>
  <c r="AI2959" i="4" l="1"/>
  <c r="AJ2958" i="4"/>
  <c r="AI2960" i="4" l="1"/>
  <c r="AJ2959" i="4"/>
  <c r="AI2961" i="4" l="1"/>
  <c r="AJ2960" i="4"/>
  <c r="AI2962" i="4" l="1"/>
  <c r="AJ2961" i="4"/>
  <c r="AI2963" i="4" l="1"/>
  <c r="AJ2962" i="4"/>
  <c r="AI2964" i="4" l="1"/>
  <c r="AJ2963" i="4"/>
  <c r="AI2965" i="4" l="1"/>
  <c r="AJ2964" i="4"/>
  <c r="AI2966" i="4" l="1"/>
  <c r="AJ2965" i="4"/>
  <c r="AI2967" i="4" l="1"/>
  <c r="AJ2966" i="4"/>
  <c r="AI2968" i="4" l="1"/>
  <c r="AJ2967" i="4"/>
  <c r="AI2969" i="4" l="1"/>
  <c r="AJ2968" i="4"/>
  <c r="AI2970" i="4" l="1"/>
  <c r="AJ2969" i="4"/>
  <c r="AI2971" i="4" l="1"/>
  <c r="AJ2970" i="4"/>
  <c r="AI2972" i="4" l="1"/>
  <c r="AJ2971" i="4"/>
  <c r="AI2973" i="4" l="1"/>
  <c r="AJ2972" i="4"/>
  <c r="AI2974" i="4" l="1"/>
  <c r="AJ2973" i="4"/>
  <c r="AI2975" i="4" l="1"/>
  <c r="AJ2974" i="4"/>
  <c r="AI2976" i="4" l="1"/>
  <c r="AJ2975" i="4"/>
  <c r="AI2977" i="4" l="1"/>
  <c r="AJ2976" i="4"/>
  <c r="AI2978" i="4" l="1"/>
  <c r="AJ2977" i="4"/>
  <c r="AI2979" i="4" l="1"/>
  <c r="AJ2978" i="4"/>
  <c r="AI2980" i="4" l="1"/>
  <c r="AJ2979" i="4"/>
  <c r="AI2981" i="4" l="1"/>
  <c r="AJ2980" i="4"/>
  <c r="AI2982" i="4" l="1"/>
  <c r="AJ2981" i="4"/>
  <c r="AI2983" i="4" l="1"/>
  <c r="AJ2982" i="4"/>
  <c r="AI2984" i="4" l="1"/>
  <c r="AJ2983" i="4"/>
  <c r="AI2985" i="4" l="1"/>
  <c r="AJ2984" i="4"/>
  <c r="AI2986" i="4" l="1"/>
  <c r="AJ2985" i="4"/>
  <c r="AI2987" i="4" l="1"/>
  <c r="AJ2986" i="4"/>
  <c r="AI2988" i="4" l="1"/>
  <c r="AJ2987" i="4"/>
  <c r="AI2989" i="4" l="1"/>
  <c r="AJ2988" i="4"/>
  <c r="AI2990" i="4" l="1"/>
  <c r="AJ2989" i="4"/>
  <c r="AI2991" i="4" l="1"/>
  <c r="AJ2990" i="4"/>
  <c r="AI2992" i="4" l="1"/>
  <c r="AJ2991" i="4"/>
  <c r="AI2993" i="4" l="1"/>
  <c r="AJ2992" i="4"/>
  <c r="AI2994" i="4" l="1"/>
  <c r="AJ2993" i="4"/>
  <c r="AI2995" i="4" l="1"/>
  <c r="AJ2994" i="4"/>
  <c r="AI2996" i="4" l="1"/>
  <c r="AJ2995" i="4"/>
  <c r="AI2997" i="4" l="1"/>
  <c r="AJ2996" i="4"/>
  <c r="AI2998" i="4" l="1"/>
  <c r="AJ2997" i="4"/>
  <c r="AI2999" i="4" l="1"/>
  <c r="AJ2998" i="4"/>
  <c r="AI3000" i="4" l="1"/>
  <c r="AJ2999" i="4"/>
  <c r="AI3001" i="4" l="1"/>
  <c r="AJ3000" i="4"/>
  <c r="AI3002" i="4" l="1"/>
  <c r="AJ3001" i="4"/>
  <c r="AI3003" i="4" l="1"/>
  <c r="AJ3002" i="4"/>
  <c r="AI3004" i="4" l="1"/>
  <c r="AJ3003" i="4"/>
  <c r="AI3005" i="4" l="1"/>
  <c r="AJ3004" i="4"/>
  <c r="AI3006" i="4" l="1"/>
  <c r="AJ3005" i="4"/>
  <c r="AI3007" i="4" l="1"/>
  <c r="AJ3006" i="4"/>
  <c r="AI3008" i="4" l="1"/>
  <c r="AJ3007" i="4"/>
  <c r="AI3009" i="4" l="1"/>
  <c r="AJ3008" i="4"/>
  <c r="AI3010" i="4" l="1"/>
  <c r="AJ3009" i="4"/>
  <c r="AI3011" i="4" l="1"/>
  <c r="AJ3010" i="4"/>
  <c r="AI3012" i="4" l="1"/>
  <c r="AJ3011" i="4"/>
  <c r="AI3013" i="4" l="1"/>
  <c r="AJ3012" i="4"/>
  <c r="AI3014" i="4" l="1"/>
  <c r="AJ3013" i="4"/>
  <c r="AI3015" i="4" l="1"/>
  <c r="AJ3014" i="4"/>
  <c r="AI3016" i="4" l="1"/>
  <c r="AJ3015" i="4"/>
  <c r="AI3017" i="4" l="1"/>
  <c r="AJ3016" i="4"/>
  <c r="AI3018" i="4" l="1"/>
  <c r="AJ3017" i="4"/>
  <c r="AI3019" i="4" l="1"/>
  <c r="AJ3018" i="4"/>
  <c r="AI3020" i="4" l="1"/>
  <c r="AJ3019" i="4"/>
  <c r="AI3021" i="4" l="1"/>
  <c r="AJ3020" i="4"/>
  <c r="AI3022" i="4" l="1"/>
  <c r="AJ3021" i="4"/>
  <c r="AI3023" i="4" l="1"/>
  <c r="AJ3022" i="4"/>
  <c r="AI3024" i="4" l="1"/>
  <c r="AJ3023" i="4"/>
  <c r="AI3025" i="4" l="1"/>
  <c r="AJ3024" i="4"/>
  <c r="AI3026" i="4" l="1"/>
  <c r="AJ3025" i="4"/>
  <c r="AI3027" i="4" l="1"/>
  <c r="AJ3026" i="4"/>
  <c r="AI3028" i="4" l="1"/>
  <c r="AJ3027" i="4"/>
  <c r="AI3029" i="4" l="1"/>
  <c r="AJ3028" i="4"/>
  <c r="AI3030" i="4" l="1"/>
  <c r="AJ3029" i="4"/>
  <c r="AI3031" i="4" l="1"/>
  <c r="AJ3030" i="4"/>
  <c r="AI3032" i="4" l="1"/>
  <c r="AJ3031" i="4"/>
  <c r="AI3033" i="4" l="1"/>
  <c r="AJ3032" i="4"/>
  <c r="AI3034" i="4" l="1"/>
  <c r="AJ3033" i="4"/>
  <c r="AI3035" i="4" l="1"/>
  <c r="AJ3034" i="4"/>
  <c r="AI3036" i="4" l="1"/>
  <c r="AJ3035" i="4"/>
  <c r="AI3037" i="4" l="1"/>
  <c r="AJ3036" i="4"/>
  <c r="AI3038" i="4" l="1"/>
  <c r="AJ3037" i="4"/>
  <c r="AI3039" i="4" l="1"/>
  <c r="AJ3038" i="4"/>
  <c r="AI3040" i="4" l="1"/>
  <c r="AJ3039" i="4"/>
  <c r="AI3041" i="4" l="1"/>
  <c r="AJ3040" i="4"/>
  <c r="AI3042" i="4" l="1"/>
  <c r="AJ3041" i="4"/>
  <c r="AI3043" i="4" l="1"/>
  <c r="AJ3042" i="4"/>
  <c r="AI3044" i="4" l="1"/>
  <c r="AJ3043" i="4"/>
  <c r="AI3045" i="4" l="1"/>
  <c r="AJ3044" i="4"/>
  <c r="AI3046" i="4" l="1"/>
  <c r="AJ3045" i="4"/>
  <c r="AI3047" i="4" l="1"/>
  <c r="AJ3046" i="4"/>
  <c r="AI3048" i="4" l="1"/>
  <c r="AJ3047" i="4"/>
  <c r="AI3049" i="4" l="1"/>
  <c r="AJ3048" i="4"/>
  <c r="AI3050" i="4" l="1"/>
  <c r="AJ3049" i="4"/>
  <c r="AI3051" i="4" l="1"/>
  <c r="AJ3050" i="4"/>
  <c r="AI3052" i="4" l="1"/>
  <c r="AJ3051" i="4"/>
  <c r="AI3053" i="4" l="1"/>
  <c r="AJ3052" i="4"/>
  <c r="AI3054" i="4" l="1"/>
  <c r="AJ3053" i="4"/>
  <c r="AI3055" i="4" l="1"/>
  <c r="AJ3054" i="4"/>
  <c r="AI3056" i="4" l="1"/>
  <c r="AJ3055" i="4"/>
  <c r="AI3057" i="4" l="1"/>
  <c r="AJ3056" i="4"/>
  <c r="AI3058" i="4" l="1"/>
  <c r="AJ3057" i="4"/>
  <c r="AI3059" i="4" l="1"/>
  <c r="AJ3058" i="4"/>
  <c r="AI3060" i="4" l="1"/>
  <c r="AJ3059" i="4"/>
  <c r="AI3061" i="4" l="1"/>
  <c r="AJ3060" i="4"/>
  <c r="AI3062" i="4" l="1"/>
  <c r="AJ3061" i="4"/>
  <c r="AI3063" i="4" l="1"/>
  <c r="AJ3062" i="4"/>
  <c r="AI3064" i="4" l="1"/>
  <c r="AJ3063" i="4"/>
  <c r="AI3065" i="4" l="1"/>
  <c r="AJ3064" i="4"/>
  <c r="AI3066" i="4" l="1"/>
  <c r="AJ3065" i="4"/>
  <c r="AI3067" i="4" l="1"/>
  <c r="AJ3066" i="4"/>
  <c r="AI3068" i="4" l="1"/>
  <c r="AJ3067" i="4"/>
  <c r="AI3069" i="4" l="1"/>
  <c r="AJ3068" i="4"/>
  <c r="AI3070" i="4" l="1"/>
  <c r="AJ3069" i="4"/>
  <c r="AI3071" i="4" l="1"/>
  <c r="AJ3070" i="4"/>
  <c r="AI3072" i="4" l="1"/>
  <c r="AJ3071" i="4"/>
  <c r="AI3073" i="4" l="1"/>
  <c r="AJ3072" i="4"/>
  <c r="AI3074" i="4" l="1"/>
  <c r="AJ3073" i="4"/>
  <c r="AI3075" i="4" l="1"/>
  <c r="AJ3074" i="4"/>
  <c r="AI3076" i="4" l="1"/>
  <c r="AJ3075" i="4"/>
  <c r="AI3077" i="4" l="1"/>
  <c r="AJ3076" i="4"/>
  <c r="AI3078" i="4" l="1"/>
  <c r="AJ3077" i="4"/>
  <c r="AI3079" i="4" l="1"/>
  <c r="AJ3078" i="4"/>
  <c r="AI3080" i="4" l="1"/>
  <c r="AJ3079" i="4"/>
  <c r="AI3081" i="4" l="1"/>
  <c r="AJ3080" i="4"/>
  <c r="AI3082" i="4" l="1"/>
  <c r="AJ3081" i="4"/>
  <c r="AI3083" i="4" l="1"/>
  <c r="AJ3082" i="4"/>
  <c r="AI3084" i="4" l="1"/>
  <c r="AJ3083" i="4"/>
  <c r="AI3085" i="4" l="1"/>
  <c r="AJ3084" i="4"/>
  <c r="AI3086" i="4" l="1"/>
  <c r="AJ3085" i="4"/>
  <c r="AI3087" i="4" l="1"/>
  <c r="AJ3086" i="4"/>
  <c r="AI3088" i="4" l="1"/>
  <c r="AJ3087" i="4"/>
  <c r="AI3089" i="4" l="1"/>
  <c r="AJ3088" i="4"/>
  <c r="AI3090" i="4" l="1"/>
  <c r="AJ3089" i="4"/>
  <c r="AI3091" i="4" l="1"/>
  <c r="AJ3090" i="4"/>
  <c r="AI3092" i="4" l="1"/>
  <c r="AJ3091" i="4"/>
  <c r="AI3093" i="4" l="1"/>
  <c r="AJ3092" i="4"/>
  <c r="AI3094" i="4" l="1"/>
  <c r="AJ3093" i="4"/>
  <c r="AI3095" i="4" l="1"/>
  <c r="AJ3094" i="4"/>
  <c r="AI3096" i="4" l="1"/>
  <c r="AJ3095" i="4"/>
  <c r="AI3097" i="4" l="1"/>
  <c r="AJ3096" i="4"/>
  <c r="AI3098" i="4" l="1"/>
  <c r="AJ3097" i="4"/>
  <c r="AI3099" i="4" l="1"/>
  <c r="AJ3098" i="4"/>
  <c r="AI3100" i="4" l="1"/>
  <c r="AJ3099" i="4"/>
  <c r="AI3101" i="4" l="1"/>
  <c r="AJ3100" i="4"/>
  <c r="AI3102" i="4" l="1"/>
  <c r="AJ3101" i="4"/>
  <c r="AI3103" i="4" l="1"/>
  <c r="AJ3102" i="4"/>
  <c r="AI3104" i="4" l="1"/>
  <c r="AJ3103" i="4"/>
  <c r="AI3105" i="4" l="1"/>
  <c r="AJ3104" i="4"/>
  <c r="AI3106" i="4" l="1"/>
  <c r="AJ3105" i="4"/>
  <c r="AI3107" i="4" l="1"/>
  <c r="AJ3106" i="4"/>
  <c r="AI3108" i="4" l="1"/>
  <c r="AJ3107" i="4"/>
  <c r="AI3109" i="4" l="1"/>
  <c r="AJ3108" i="4"/>
  <c r="AI3110" i="4" l="1"/>
  <c r="AJ3109" i="4"/>
  <c r="AI3111" i="4" l="1"/>
  <c r="AJ3110" i="4"/>
  <c r="AI3112" i="4" l="1"/>
  <c r="AJ3111" i="4"/>
  <c r="AI3113" i="4" l="1"/>
  <c r="AJ3112" i="4"/>
  <c r="AI3114" i="4" l="1"/>
  <c r="AJ3113" i="4"/>
  <c r="AI3115" i="4" l="1"/>
  <c r="AJ3114" i="4"/>
  <c r="AI3116" i="4" l="1"/>
  <c r="AJ3115" i="4"/>
  <c r="AI3117" i="4" l="1"/>
  <c r="AJ3116" i="4"/>
  <c r="AI3118" i="4" l="1"/>
  <c r="AJ3117" i="4"/>
  <c r="AI3119" i="4" l="1"/>
  <c r="AJ3118" i="4"/>
  <c r="AI3120" i="4" l="1"/>
  <c r="AJ3119" i="4"/>
  <c r="AI3121" i="4" l="1"/>
  <c r="AJ3120" i="4"/>
  <c r="AI3122" i="4" l="1"/>
  <c r="AJ3121" i="4"/>
  <c r="AI3123" i="4" l="1"/>
  <c r="AJ3122" i="4"/>
  <c r="AI3124" i="4" l="1"/>
  <c r="AJ3123" i="4"/>
  <c r="AI3125" i="4" l="1"/>
  <c r="AJ3124" i="4"/>
  <c r="AI3126" i="4" l="1"/>
  <c r="AJ3125" i="4"/>
  <c r="AI3127" i="4" l="1"/>
  <c r="AJ3126" i="4"/>
  <c r="AI3128" i="4" l="1"/>
  <c r="AJ3127" i="4"/>
  <c r="AI3129" i="4" l="1"/>
  <c r="AJ3128" i="4"/>
  <c r="AI3130" i="4" l="1"/>
  <c r="AJ3129" i="4"/>
  <c r="AI3131" i="4" l="1"/>
  <c r="AJ3130" i="4"/>
  <c r="AI3132" i="4" l="1"/>
  <c r="AJ3131" i="4"/>
  <c r="AI3133" i="4" l="1"/>
  <c r="AJ3132" i="4"/>
  <c r="AI3134" i="4" l="1"/>
  <c r="AJ3133" i="4"/>
  <c r="AI3135" i="4" l="1"/>
  <c r="AJ3134" i="4"/>
  <c r="AI3136" i="4" l="1"/>
  <c r="AJ3135" i="4"/>
  <c r="AI3137" i="4" l="1"/>
  <c r="AJ3136" i="4"/>
  <c r="AI3138" i="4" l="1"/>
  <c r="AJ3137" i="4"/>
  <c r="AI3139" i="4" l="1"/>
  <c r="AJ3138" i="4"/>
  <c r="AI3140" i="4" l="1"/>
  <c r="AJ3139" i="4"/>
  <c r="AI3141" i="4" l="1"/>
  <c r="AJ3140" i="4"/>
  <c r="AI3142" i="4" l="1"/>
  <c r="AJ3141" i="4"/>
  <c r="AI3143" i="4" l="1"/>
  <c r="AJ3142" i="4"/>
  <c r="AI3144" i="4" l="1"/>
  <c r="AJ3143" i="4"/>
  <c r="AI3145" i="4" l="1"/>
  <c r="AJ3144" i="4"/>
  <c r="AI3146" i="4" l="1"/>
  <c r="AJ3145" i="4"/>
  <c r="AI3147" i="4" l="1"/>
  <c r="AJ3146" i="4"/>
  <c r="AI3148" i="4" l="1"/>
  <c r="AJ3147" i="4"/>
  <c r="AI3149" i="4" l="1"/>
  <c r="AJ3148" i="4"/>
  <c r="AI3150" i="4" l="1"/>
  <c r="AJ3149" i="4"/>
  <c r="AI3151" i="4" l="1"/>
  <c r="AJ3150" i="4"/>
  <c r="AI3152" i="4" l="1"/>
  <c r="AJ3151" i="4"/>
  <c r="AI3153" i="4" l="1"/>
  <c r="AJ3152" i="4"/>
  <c r="AI3154" i="4" l="1"/>
  <c r="AJ3153" i="4"/>
  <c r="AI3155" i="4" l="1"/>
  <c r="AJ3154" i="4"/>
  <c r="AI3156" i="4" l="1"/>
  <c r="AJ3155" i="4"/>
  <c r="AI3157" i="4" l="1"/>
  <c r="AJ3156" i="4"/>
  <c r="AI3158" i="4" l="1"/>
  <c r="AJ3157" i="4"/>
  <c r="AI3159" i="4" l="1"/>
  <c r="AJ3158" i="4"/>
  <c r="AI3160" i="4" l="1"/>
  <c r="AJ3159" i="4"/>
  <c r="AI3161" i="4" l="1"/>
  <c r="AJ3160" i="4"/>
  <c r="AI3162" i="4" l="1"/>
  <c r="AJ3161" i="4"/>
  <c r="AI3163" i="4" l="1"/>
  <c r="AJ3162" i="4"/>
  <c r="AI3164" i="4" l="1"/>
  <c r="AJ3163" i="4"/>
  <c r="AI3165" i="4" l="1"/>
  <c r="AJ3164" i="4"/>
  <c r="AI3166" i="4" l="1"/>
  <c r="AJ3165" i="4"/>
  <c r="AI3167" i="4" l="1"/>
  <c r="AJ3166" i="4"/>
  <c r="AI3168" i="4" l="1"/>
  <c r="AJ3167" i="4"/>
  <c r="AI3169" i="4" l="1"/>
  <c r="AJ3168" i="4"/>
  <c r="AI3170" i="4" l="1"/>
  <c r="AJ3169" i="4"/>
  <c r="AI3171" i="4" l="1"/>
  <c r="AJ3170" i="4"/>
  <c r="AI3172" i="4" l="1"/>
  <c r="AJ3171" i="4"/>
  <c r="AI3173" i="4" l="1"/>
  <c r="AJ3172" i="4"/>
  <c r="AI3174" i="4" l="1"/>
  <c r="AJ3173" i="4"/>
  <c r="AI3175" i="4" l="1"/>
  <c r="AJ3174" i="4"/>
  <c r="AI3176" i="4" l="1"/>
  <c r="AJ3175" i="4"/>
  <c r="AI3177" i="4" l="1"/>
  <c r="AJ3176" i="4"/>
  <c r="AI3178" i="4" l="1"/>
  <c r="AJ3177" i="4"/>
  <c r="AI3179" i="4" l="1"/>
  <c r="AJ3178" i="4"/>
  <c r="AI3180" i="4" l="1"/>
  <c r="AJ3179" i="4"/>
  <c r="AI3181" i="4" l="1"/>
  <c r="AJ3180" i="4"/>
  <c r="AI3182" i="4" l="1"/>
  <c r="AJ3181" i="4"/>
  <c r="AI3183" i="4" l="1"/>
  <c r="AJ3182" i="4"/>
  <c r="AI3184" i="4" l="1"/>
  <c r="AJ3183" i="4"/>
  <c r="AI3185" i="4" l="1"/>
  <c r="AJ3184" i="4"/>
  <c r="AI3186" i="4" l="1"/>
  <c r="AJ3185" i="4"/>
  <c r="AI3187" i="4" l="1"/>
  <c r="AJ3186" i="4"/>
  <c r="AI3188" i="4" l="1"/>
  <c r="AJ3187" i="4"/>
  <c r="AI3189" i="4" l="1"/>
  <c r="AJ3188" i="4"/>
  <c r="AI3190" i="4" l="1"/>
  <c r="AJ3189" i="4"/>
  <c r="AI3191" i="4" l="1"/>
  <c r="AJ3190" i="4"/>
  <c r="AI3192" i="4" l="1"/>
  <c r="AJ3191" i="4"/>
  <c r="AI3193" i="4" l="1"/>
  <c r="AJ3192" i="4"/>
  <c r="AI3194" i="4" l="1"/>
  <c r="AJ3193" i="4"/>
  <c r="AI3195" i="4" l="1"/>
  <c r="AJ3194" i="4"/>
  <c r="AI3196" i="4" l="1"/>
  <c r="AJ3195" i="4"/>
  <c r="AI3197" i="4" l="1"/>
  <c r="AJ3196" i="4"/>
  <c r="AI3198" i="4" l="1"/>
  <c r="AJ3197" i="4"/>
  <c r="AI3199" i="4" l="1"/>
  <c r="AJ3198" i="4"/>
  <c r="AI3200" i="4" l="1"/>
  <c r="AJ3199" i="4"/>
  <c r="AI3201" i="4" l="1"/>
  <c r="AJ3200" i="4"/>
  <c r="AI3202" i="4" l="1"/>
  <c r="AJ3201" i="4"/>
  <c r="AI3203" i="4" l="1"/>
  <c r="AJ3202" i="4"/>
  <c r="AI3204" i="4" l="1"/>
  <c r="AJ3203" i="4"/>
  <c r="AI3205" i="4" l="1"/>
  <c r="AJ3204" i="4"/>
  <c r="AI3206" i="4" l="1"/>
  <c r="AJ3205" i="4"/>
  <c r="AI3207" i="4" l="1"/>
  <c r="AJ3206" i="4"/>
  <c r="AI3208" i="4" l="1"/>
  <c r="AJ3207" i="4"/>
  <c r="AI3209" i="4" l="1"/>
  <c r="AJ3208" i="4"/>
  <c r="AI3210" i="4" l="1"/>
  <c r="AJ3209" i="4"/>
  <c r="AI3211" i="4" l="1"/>
  <c r="AJ3210" i="4"/>
  <c r="AI3212" i="4" l="1"/>
  <c r="AJ3211" i="4"/>
  <c r="AI3213" i="4" l="1"/>
  <c r="AJ3212" i="4"/>
  <c r="AI3214" i="4" l="1"/>
  <c r="AJ3213" i="4"/>
  <c r="AI3215" i="4" l="1"/>
  <c r="AJ3214" i="4"/>
  <c r="AI3216" i="4" l="1"/>
  <c r="AJ3215" i="4"/>
  <c r="AI3217" i="4" l="1"/>
  <c r="AJ3216" i="4"/>
  <c r="AI3218" i="4" l="1"/>
  <c r="AJ3217" i="4"/>
  <c r="AI3219" i="4" l="1"/>
  <c r="AJ3218" i="4"/>
  <c r="AI3220" i="4" l="1"/>
  <c r="AJ3219" i="4"/>
  <c r="AI3221" i="4" l="1"/>
  <c r="AJ3220" i="4"/>
  <c r="AI3222" i="4" l="1"/>
  <c r="AJ3221" i="4"/>
  <c r="AI3223" i="4" l="1"/>
  <c r="AJ3222" i="4"/>
  <c r="AI3224" i="4" l="1"/>
  <c r="AJ3223" i="4"/>
  <c r="AI3225" i="4" l="1"/>
  <c r="AJ3224" i="4"/>
  <c r="AI3226" i="4" l="1"/>
  <c r="AJ3225" i="4"/>
  <c r="AI3227" i="4" l="1"/>
  <c r="AJ3226" i="4"/>
  <c r="AI3228" i="4" l="1"/>
  <c r="AJ3227" i="4"/>
  <c r="AI3229" i="4" l="1"/>
  <c r="AJ3228" i="4"/>
  <c r="AI3230" i="4" l="1"/>
  <c r="AJ3229" i="4"/>
  <c r="AI3231" i="4" l="1"/>
  <c r="AJ3230" i="4"/>
  <c r="AI3232" i="4" l="1"/>
  <c r="AJ3231" i="4"/>
  <c r="AI3233" i="4" l="1"/>
  <c r="AJ3232" i="4"/>
  <c r="AI3234" i="4" l="1"/>
  <c r="AJ3233" i="4"/>
  <c r="AI3235" i="4" l="1"/>
  <c r="AJ3234" i="4"/>
  <c r="AI3236" i="4" l="1"/>
  <c r="AJ3235" i="4"/>
  <c r="AI3237" i="4" l="1"/>
  <c r="AJ3236" i="4"/>
  <c r="AI3238" i="4" l="1"/>
  <c r="AJ3237" i="4"/>
  <c r="AI3239" i="4" l="1"/>
  <c r="AJ3238" i="4"/>
  <c r="AI3240" i="4" l="1"/>
  <c r="AJ3239" i="4"/>
  <c r="AI3241" i="4" l="1"/>
  <c r="AJ3240" i="4"/>
  <c r="AI3242" i="4" l="1"/>
  <c r="AJ3241" i="4"/>
  <c r="AI3243" i="4" l="1"/>
  <c r="AJ3242" i="4"/>
  <c r="AI3244" i="4" l="1"/>
  <c r="AJ3243" i="4"/>
  <c r="AI3245" i="4" l="1"/>
  <c r="AJ3244" i="4"/>
  <c r="AI3246" i="4" l="1"/>
  <c r="AJ3245" i="4"/>
  <c r="AI3247" i="4" l="1"/>
  <c r="AJ3246" i="4"/>
  <c r="AI3248" i="4" l="1"/>
  <c r="AJ3247" i="4"/>
  <c r="AI3249" i="4" l="1"/>
  <c r="AJ3248" i="4"/>
  <c r="AI3250" i="4" l="1"/>
  <c r="AJ3249" i="4"/>
  <c r="AI3251" i="4" l="1"/>
  <c r="AJ3250" i="4"/>
  <c r="AI3252" i="4" l="1"/>
  <c r="AJ3251" i="4"/>
  <c r="AI3253" i="4" l="1"/>
  <c r="AJ3252" i="4"/>
  <c r="AI3254" i="4" l="1"/>
  <c r="AJ3253" i="4"/>
  <c r="AI3255" i="4" l="1"/>
  <c r="AJ3254" i="4"/>
  <c r="AI3256" i="4" l="1"/>
  <c r="AJ3255" i="4"/>
  <c r="AI3257" i="4" l="1"/>
  <c r="AJ3256" i="4"/>
  <c r="AI3258" i="4" l="1"/>
  <c r="AJ3257" i="4"/>
  <c r="AI3259" i="4" l="1"/>
  <c r="AJ3258" i="4"/>
  <c r="AI3260" i="4" l="1"/>
  <c r="AJ3259" i="4"/>
  <c r="AI3261" i="4" l="1"/>
  <c r="AJ3260" i="4"/>
  <c r="AI3262" i="4" l="1"/>
  <c r="AJ3261" i="4"/>
  <c r="AI3263" i="4" l="1"/>
  <c r="AJ3262" i="4"/>
  <c r="AI3264" i="4" l="1"/>
  <c r="AJ3263" i="4"/>
  <c r="AI3265" i="4" l="1"/>
  <c r="AJ3264" i="4"/>
  <c r="AI3266" i="4" l="1"/>
  <c r="AJ3265" i="4"/>
  <c r="AI3267" i="4" l="1"/>
  <c r="AJ3266" i="4"/>
  <c r="AI3268" i="4" l="1"/>
  <c r="AJ3267" i="4"/>
  <c r="AI3269" i="4" l="1"/>
  <c r="AJ3268" i="4"/>
  <c r="AI3270" i="4" l="1"/>
  <c r="AJ3269" i="4"/>
  <c r="AI3271" i="4" l="1"/>
  <c r="AJ3270" i="4"/>
  <c r="AI3272" i="4" l="1"/>
  <c r="AJ3271" i="4"/>
  <c r="AI3273" i="4" l="1"/>
  <c r="AJ3272" i="4"/>
  <c r="AI3274" i="4" l="1"/>
  <c r="AJ3273" i="4"/>
  <c r="AI3275" i="4" l="1"/>
  <c r="AJ3274" i="4"/>
  <c r="AI3276" i="4" l="1"/>
  <c r="AJ3275" i="4"/>
  <c r="AI3277" i="4" l="1"/>
  <c r="AJ3276" i="4"/>
  <c r="AI3278" i="4" l="1"/>
  <c r="AJ3277" i="4"/>
  <c r="AI3279" i="4" l="1"/>
  <c r="AJ3278" i="4"/>
  <c r="AI3280" i="4" l="1"/>
  <c r="AJ3279" i="4"/>
  <c r="AI3281" i="4" l="1"/>
  <c r="AJ3280" i="4"/>
  <c r="AI3282" i="4" l="1"/>
  <c r="AJ3281" i="4"/>
  <c r="AI3283" i="4" l="1"/>
  <c r="AJ3282" i="4"/>
  <c r="AI3284" i="4" l="1"/>
  <c r="AJ3283" i="4"/>
  <c r="AI3285" i="4" l="1"/>
  <c r="AJ3284" i="4"/>
  <c r="AI3286" i="4" l="1"/>
  <c r="AJ3285" i="4"/>
  <c r="AI3287" i="4" l="1"/>
  <c r="AJ3286" i="4"/>
  <c r="AI3288" i="4" l="1"/>
  <c r="AJ3287" i="4"/>
  <c r="AI3289" i="4" l="1"/>
  <c r="AJ3288" i="4"/>
  <c r="AI3290" i="4" l="1"/>
  <c r="AJ3289" i="4"/>
  <c r="AI3291" i="4" l="1"/>
  <c r="AJ3290" i="4"/>
  <c r="AI3292" i="4" l="1"/>
  <c r="AJ3291" i="4"/>
  <c r="AI3293" i="4" l="1"/>
  <c r="AJ3292" i="4"/>
  <c r="AI3294" i="4" l="1"/>
  <c r="AJ3293" i="4"/>
  <c r="AI3295" i="4" l="1"/>
  <c r="AJ3294" i="4"/>
  <c r="AI3296" i="4" l="1"/>
  <c r="AJ3295" i="4"/>
  <c r="AI3297" i="4" l="1"/>
  <c r="AJ3296" i="4"/>
  <c r="AI3298" i="4" l="1"/>
  <c r="AJ3297" i="4"/>
  <c r="AI3299" i="4" l="1"/>
  <c r="AJ3298" i="4"/>
  <c r="AI3300" i="4" l="1"/>
  <c r="AJ3299" i="4"/>
  <c r="AI3301" i="4" l="1"/>
  <c r="AJ3300" i="4"/>
  <c r="AI3302" i="4" l="1"/>
  <c r="AJ3301" i="4"/>
  <c r="AI3303" i="4" l="1"/>
  <c r="AJ3302" i="4"/>
  <c r="AI3304" i="4" l="1"/>
  <c r="AJ3303" i="4"/>
  <c r="AI3305" i="4" l="1"/>
  <c r="AJ3304" i="4"/>
  <c r="AI3306" i="4" l="1"/>
  <c r="AJ3305" i="4"/>
  <c r="AI3307" i="4" l="1"/>
  <c r="AJ3306" i="4"/>
  <c r="AI3308" i="4" l="1"/>
  <c r="AJ3307" i="4"/>
  <c r="AI3309" i="4" l="1"/>
  <c r="AJ3308" i="4"/>
  <c r="AI3310" i="4" l="1"/>
  <c r="AJ3309" i="4"/>
  <c r="AI3311" i="4" l="1"/>
  <c r="AJ3310" i="4"/>
  <c r="AI3312" i="4" l="1"/>
  <c r="AJ3311" i="4"/>
  <c r="AI3313" i="4" l="1"/>
  <c r="AJ3312" i="4"/>
  <c r="AI3314" i="4" l="1"/>
  <c r="AJ3313" i="4"/>
  <c r="AI3315" i="4" l="1"/>
  <c r="AJ3314" i="4"/>
  <c r="AI3316" i="4" l="1"/>
  <c r="AJ3315" i="4"/>
  <c r="AI3317" i="4" l="1"/>
  <c r="AJ3316" i="4"/>
  <c r="AI3318" i="4" l="1"/>
  <c r="AJ3317" i="4"/>
  <c r="AI3319" i="4" l="1"/>
  <c r="AJ3318" i="4"/>
  <c r="AI3320" i="4" l="1"/>
  <c r="AJ3319" i="4"/>
  <c r="AI3321" i="4" l="1"/>
  <c r="AJ3320" i="4"/>
  <c r="AI3322" i="4" l="1"/>
  <c r="AJ3321" i="4"/>
  <c r="AI3323" i="4" l="1"/>
  <c r="AJ3322" i="4"/>
  <c r="AI3324" i="4" l="1"/>
  <c r="AJ3323" i="4"/>
  <c r="AI3325" i="4" l="1"/>
  <c r="AJ3324" i="4"/>
  <c r="AI3326" i="4" l="1"/>
  <c r="AJ3325" i="4"/>
  <c r="AI3327" i="4" l="1"/>
  <c r="AJ3326" i="4"/>
  <c r="AI3328" i="4" l="1"/>
  <c r="AJ3327" i="4"/>
  <c r="AI3329" i="4" l="1"/>
  <c r="AJ3328" i="4"/>
  <c r="AI3330" i="4" l="1"/>
  <c r="AJ3329" i="4"/>
  <c r="AI3331" i="4" l="1"/>
  <c r="AJ3330" i="4"/>
  <c r="AI3332" i="4" l="1"/>
  <c r="AJ3331" i="4"/>
  <c r="AI3333" i="4" l="1"/>
  <c r="AJ3332" i="4"/>
  <c r="AI3334" i="4" l="1"/>
  <c r="AJ3333" i="4"/>
  <c r="AI3335" i="4" l="1"/>
  <c r="AJ3334" i="4"/>
  <c r="AI3336" i="4" l="1"/>
  <c r="AJ3335" i="4"/>
  <c r="AI3337" i="4" l="1"/>
  <c r="AJ3336" i="4"/>
  <c r="AI3338" i="4" l="1"/>
  <c r="AJ3337" i="4"/>
  <c r="AI3339" i="4" l="1"/>
  <c r="AJ3338" i="4"/>
  <c r="AI3340" i="4" l="1"/>
  <c r="AJ3339" i="4"/>
  <c r="AI3341" i="4" l="1"/>
  <c r="AJ3340" i="4"/>
  <c r="AI3342" i="4" l="1"/>
  <c r="AJ3341" i="4"/>
  <c r="AI3343" i="4" l="1"/>
  <c r="AJ3342" i="4"/>
  <c r="AI3344" i="4" l="1"/>
  <c r="AJ3343" i="4"/>
  <c r="AI3345" i="4" l="1"/>
  <c r="AJ3344" i="4"/>
  <c r="AI3346" i="4" l="1"/>
  <c r="AJ3345" i="4"/>
  <c r="AI3347" i="4" l="1"/>
  <c r="AJ3346" i="4"/>
  <c r="AI3348" i="4" l="1"/>
  <c r="AJ3347" i="4"/>
  <c r="AI3349" i="4" l="1"/>
  <c r="AJ3348" i="4"/>
  <c r="AI3350" i="4" l="1"/>
  <c r="AJ3349" i="4"/>
  <c r="AI3351" i="4" l="1"/>
  <c r="AJ3350" i="4"/>
  <c r="AI3352" i="4" l="1"/>
  <c r="AJ3351" i="4"/>
  <c r="AI3353" i="4" l="1"/>
  <c r="AJ3352" i="4"/>
  <c r="AI3354" i="4" l="1"/>
  <c r="AJ3353" i="4"/>
  <c r="AI3355" i="4" l="1"/>
  <c r="AJ3354" i="4"/>
  <c r="AI3356" i="4" l="1"/>
  <c r="AJ3355" i="4"/>
  <c r="AI3357" i="4" l="1"/>
  <c r="AJ3356" i="4"/>
  <c r="AI3358" i="4" l="1"/>
  <c r="AJ3357" i="4"/>
  <c r="AI3359" i="4" l="1"/>
  <c r="AJ3358" i="4"/>
  <c r="AI3360" i="4" l="1"/>
  <c r="AJ3359" i="4"/>
  <c r="AI3361" i="4" l="1"/>
  <c r="AJ3360" i="4"/>
  <c r="AI3362" i="4" l="1"/>
  <c r="AJ3361" i="4"/>
  <c r="AI3363" i="4" l="1"/>
  <c r="AJ3362" i="4"/>
  <c r="AI3364" i="4" l="1"/>
  <c r="AJ3363" i="4"/>
  <c r="AI3365" i="4" l="1"/>
  <c r="AJ3364" i="4"/>
  <c r="AI3366" i="4" l="1"/>
  <c r="AJ3365" i="4"/>
  <c r="AI3367" i="4" l="1"/>
  <c r="AJ3366" i="4"/>
  <c r="AI3368" i="4" l="1"/>
  <c r="AJ3367" i="4"/>
  <c r="AI3369" i="4" l="1"/>
  <c r="AJ3368" i="4"/>
  <c r="AI3370" i="4" l="1"/>
  <c r="AJ3369" i="4"/>
  <c r="AI3371" i="4" l="1"/>
  <c r="AJ3370" i="4"/>
  <c r="AI3372" i="4" l="1"/>
  <c r="AJ3371" i="4"/>
  <c r="AI3373" i="4" l="1"/>
  <c r="AJ3372" i="4"/>
  <c r="AI3374" i="4" l="1"/>
  <c r="AJ3373" i="4"/>
  <c r="AI3375" i="4" l="1"/>
  <c r="AJ3374" i="4"/>
  <c r="AI3376" i="4" l="1"/>
  <c r="AJ3375" i="4"/>
  <c r="AI3377" i="4" l="1"/>
  <c r="AJ3376" i="4"/>
  <c r="AI3378" i="4" l="1"/>
  <c r="AJ3377" i="4"/>
  <c r="AI3379" i="4" l="1"/>
  <c r="AJ3378" i="4"/>
  <c r="AI3380" i="4" l="1"/>
  <c r="AJ3379" i="4"/>
  <c r="AI3381" i="4" l="1"/>
  <c r="AJ3380" i="4"/>
  <c r="AI3382" i="4" l="1"/>
  <c r="AJ3381" i="4"/>
  <c r="AI3383" i="4" l="1"/>
  <c r="AJ3382" i="4"/>
  <c r="AI3384" i="4" l="1"/>
  <c r="AJ3383" i="4"/>
  <c r="AI3385" i="4" l="1"/>
  <c r="AJ3384" i="4"/>
  <c r="AI3386" i="4" l="1"/>
  <c r="AJ3385" i="4"/>
  <c r="AI3387" i="4" l="1"/>
  <c r="AJ3386" i="4"/>
  <c r="AI3388" i="4" l="1"/>
  <c r="AJ3387" i="4"/>
  <c r="AI3389" i="4" l="1"/>
  <c r="AJ3388" i="4"/>
  <c r="AI3390" i="4" l="1"/>
  <c r="AJ3389" i="4"/>
  <c r="AI3391" i="4" l="1"/>
  <c r="AJ3390" i="4"/>
  <c r="AI3392" i="4" l="1"/>
  <c r="AJ3391" i="4"/>
  <c r="AI3393" i="4" l="1"/>
  <c r="AJ3392" i="4"/>
  <c r="AI3394" i="4" l="1"/>
  <c r="AJ3393" i="4"/>
  <c r="AI3395" i="4" l="1"/>
  <c r="AJ3394" i="4"/>
  <c r="AI3396" i="4" l="1"/>
  <c r="AJ3395" i="4"/>
  <c r="AI3397" i="4" l="1"/>
  <c r="AJ3396" i="4"/>
  <c r="AI3398" i="4" l="1"/>
  <c r="AJ3397" i="4"/>
  <c r="AI3399" i="4" l="1"/>
  <c r="AJ3398" i="4"/>
  <c r="AI3400" i="4" l="1"/>
  <c r="AJ3399" i="4"/>
  <c r="AI3401" i="4" l="1"/>
  <c r="AJ3400" i="4"/>
  <c r="AI3402" i="4" l="1"/>
  <c r="AJ3401" i="4"/>
  <c r="AI3403" i="4" l="1"/>
  <c r="AJ3402" i="4"/>
  <c r="AI3404" i="4" l="1"/>
  <c r="AJ3403" i="4"/>
  <c r="AI3405" i="4" l="1"/>
  <c r="AJ3404" i="4"/>
  <c r="AI3406" i="4" l="1"/>
  <c r="AJ3405" i="4"/>
  <c r="AI3407" i="4" l="1"/>
  <c r="AJ3406" i="4"/>
  <c r="AI3408" i="4" l="1"/>
  <c r="AJ3407" i="4"/>
  <c r="AI3409" i="4" l="1"/>
  <c r="AJ3408" i="4"/>
  <c r="AI3410" i="4" l="1"/>
  <c r="AJ3409" i="4"/>
  <c r="AI3411" i="4" l="1"/>
  <c r="AJ3410" i="4"/>
  <c r="AI3412" i="4" l="1"/>
  <c r="AJ3411" i="4"/>
  <c r="AI3413" i="4" l="1"/>
  <c r="AJ3412" i="4"/>
  <c r="AI3414" i="4" l="1"/>
  <c r="AJ3413" i="4"/>
  <c r="AI3415" i="4" l="1"/>
  <c r="AJ3414" i="4"/>
  <c r="AI3416" i="4" l="1"/>
  <c r="AJ3415" i="4"/>
  <c r="AI3417" i="4" l="1"/>
  <c r="AJ3416" i="4"/>
  <c r="AI3418" i="4" l="1"/>
  <c r="AJ3417" i="4"/>
  <c r="AI3419" i="4" l="1"/>
  <c r="AJ3418" i="4"/>
  <c r="AI3420" i="4" l="1"/>
  <c r="AJ3419" i="4"/>
  <c r="AI3421" i="4" l="1"/>
  <c r="AJ3420" i="4"/>
  <c r="AI3422" i="4" l="1"/>
  <c r="AJ3421" i="4"/>
  <c r="AI3423" i="4" l="1"/>
  <c r="AJ3422" i="4"/>
  <c r="AI3424" i="4" l="1"/>
  <c r="AJ3423" i="4"/>
  <c r="AI3425" i="4" l="1"/>
  <c r="AJ3424" i="4"/>
  <c r="AI3426" i="4" l="1"/>
  <c r="AJ3425" i="4"/>
  <c r="AI3427" i="4" l="1"/>
  <c r="AJ3426" i="4"/>
  <c r="AI3428" i="4" l="1"/>
  <c r="AJ3427" i="4"/>
  <c r="AI3429" i="4" l="1"/>
  <c r="AJ3428" i="4"/>
  <c r="AI3430" i="4" l="1"/>
  <c r="AJ3429" i="4"/>
  <c r="AI3431" i="4" l="1"/>
  <c r="AJ3430" i="4"/>
  <c r="AI3432" i="4" l="1"/>
  <c r="AJ3431" i="4"/>
  <c r="AI3433" i="4" l="1"/>
  <c r="AJ3432" i="4"/>
  <c r="AI3434" i="4" l="1"/>
  <c r="AJ3433" i="4"/>
  <c r="AI3435" i="4" l="1"/>
  <c r="AJ3434" i="4"/>
  <c r="AI3436" i="4" l="1"/>
  <c r="AJ3435" i="4"/>
  <c r="AI3437" i="4" l="1"/>
  <c r="AJ3436" i="4"/>
  <c r="AI3438" i="4" l="1"/>
  <c r="AJ3437" i="4"/>
  <c r="AI3439" i="4" l="1"/>
  <c r="AJ3438" i="4"/>
  <c r="AI3440" i="4" l="1"/>
  <c r="AJ3439" i="4"/>
  <c r="AI3441" i="4" l="1"/>
  <c r="AJ3440" i="4"/>
  <c r="AI3442" i="4" l="1"/>
  <c r="AJ3441" i="4"/>
  <c r="AI3443" i="4" l="1"/>
  <c r="AJ3442" i="4"/>
  <c r="AI3444" i="4" l="1"/>
  <c r="AJ3443" i="4"/>
  <c r="AI3445" i="4" l="1"/>
  <c r="AJ3444" i="4"/>
  <c r="AI3446" i="4" l="1"/>
  <c r="AJ3445" i="4"/>
  <c r="AI3447" i="4" l="1"/>
  <c r="AJ3446" i="4"/>
  <c r="AI3448" i="4" l="1"/>
  <c r="AJ3447" i="4"/>
  <c r="AI3449" i="4" l="1"/>
  <c r="AJ3448" i="4"/>
  <c r="AI3450" i="4" l="1"/>
  <c r="AJ3449" i="4"/>
  <c r="AI3451" i="4" l="1"/>
  <c r="AJ3450" i="4"/>
  <c r="AI3452" i="4" l="1"/>
  <c r="AJ3451" i="4"/>
  <c r="AI3453" i="4" l="1"/>
  <c r="AJ3452" i="4"/>
  <c r="AI3454" i="4" l="1"/>
  <c r="AJ3453" i="4"/>
  <c r="AI3455" i="4" l="1"/>
  <c r="AJ3454" i="4"/>
  <c r="AI3456" i="4" l="1"/>
  <c r="AJ3455" i="4"/>
  <c r="AI3457" i="4" l="1"/>
  <c r="AJ3456" i="4"/>
  <c r="AI3458" i="4" l="1"/>
  <c r="AJ3457" i="4"/>
  <c r="AI3459" i="4" l="1"/>
  <c r="AJ3458" i="4"/>
  <c r="AI3460" i="4" l="1"/>
  <c r="AJ3459" i="4"/>
  <c r="AI3461" i="4" l="1"/>
  <c r="AJ3460" i="4"/>
  <c r="AI3462" i="4" l="1"/>
  <c r="AJ3461" i="4"/>
  <c r="AI3463" i="4" l="1"/>
  <c r="AJ3462" i="4"/>
  <c r="AI3464" i="4" l="1"/>
  <c r="AJ3463" i="4"/>
  <c r="AI3465" i="4" l="1"/>
  <c r="AJ3464" i="4"/>
  <c r="AI3466" i="4" l="1"/>
  <c r="AJ3465" i="4"/>
  <c r="AI3467" i="4" l="1"/>
  <c r="AJ3466" i="4"/>
  <c r="AI3468" i="4" l="1"/>
  <c r="AJ3467" i="4"/>
  <c r="AI3469" i="4" l="1"/>
  <c r="AJ3468" i="4"/>
  <c r="AI3470" i="4" l="1"/>
  <c r="AJ3469" i="4"/>
  <c r="AI3471" i="4" l="1"/>
  <c r="AJ3470" i="4"/>
  <c r="AI3472" i="4" l="1"/>
  <c r="AJ3471" i="4"/>
  <c r="AI3473" i="4" l="1"/>
  <c r="AJ3472" i="4"/>
  <c r="AI3474" i="4" l="1"/>
  <c r="AJ3473" i="4"/>
  <c r="AI3475" i="4" l="1"/>
  <c r="AJ3474" i="4"/>
  <c r="AI3476" i="4" l="1"/>
  <c r="AJ3475" i="4"/>
  <c r="AI3477" i="4" l="1"/>
  <c r="AJ3476" i="4"/>
  <c r="AI3478" i="4" l="1"/>
  <c r="AJ3477" i="4"/>
  <c r="AI3479" i="4" l="1"/>
  <c r="AJ3478" i="4"/>
  <c r="AI3480" i="4" l="1"/>
  <c r="AJ3479" i="4"/>
  <c r="AI3481" i="4" l="1"/>
  <c r="AJ3480" i="4"/>
  <c r="AI3482" i="4" l="1"/>
  <c r="AJ3481" i="4"/>
  <c r="AI3483" i="4" l="1"/>
  <c r="AJ3482" i="4"/>
  <c r="AI3484" i="4" l="1"/>
  <c r="AJ3483" i="4"/>
  <c r="AI3485" i="4" l="1"/>
  <c r="AJ3484" i="4"/>
  <c r="AI3486" i="4" l="1"/>
  <c r="AJ3485" i="4"/>
  <c r="AI3487" i="4" l="1"/>
  <c r="AJ3486" i="4"/>
  <c r="AI3488" i="4" l="1"/>
  <c r="AJ3487" i="4"/>
  <c r="AI3489" i="4" l="1"/>
  <c r="AJ3488" i="4"/>
  <c r="AI3490" i="4" l="1"/>
  <c r="AJ3489" i="4"/>
  <c r="AI3491" i="4" l="1"/>
  <c r="AJ3490" i="4"/>
  <c r="AI3492" i="4" l="1"/>
  <c r="AJ3491" i="4"/>
  <c r="AI3493" i="4" l="1"/>
  <c r="AJ3492" i="4"/>
  <c r="AI3494" i="4" l="1"/>
  <c r="AJ3493" i="4"/>
  <c r="AI3495" i="4" l="1"/>
  <c r="AJ3494" i="4"/>
  <c r="AI3496" i="4" l="1"/>
  <c r="AJ3495" i="4"/>
  <c r="AI3497" i="4" l="1"/>
  <c r="AJ3496" i="4"/>
  <c r="AI3498" i="4" l="1"/>
  <c r="AJ3497" i="4"/>
  <c r="AI3499" i="4" l="1"/>
  <c r="AJ3498" i="4"/>
  <c r="AI3500" i="4" l="1"/>
  <c r="AJ3499" i="4"/>
  <c r="AI3501" i="4" l="1"/>
  <c r="AJ3500" i="4"/>
  <c r="AI3502" i="4" l="1"/>
  <c r="AJ3501" i="4"/>
  <c r="AI3503" i="4" l="1"/>
  <c r="AJ3502" i="4"/>
  <c r="AI3504" i="4" l="1"/>
  <c r="AJ3503" i="4"/>
  <c r="AI3505" i="4" l="1"/>
  <c r="AJ3504" i="4"/>
  <c r="AI3506" i="4" l="1"/>
  <c r="AJ3505" i="4"/>
  <c r="AI3507" i="4" l="1"/>
  <c r="AJ3506" i="4"/>
  <c r="AI3508" i="4" l="1"/>
  <c r="AJ3507" i="4"/>
  <c r="AI3509" i="4" l="1"/>
  <c r="AJ3508" i="4"/>
  <c r="AI3510" i="4" l="1"/>
  <c r="AJ3509" i="4"/>
  <c r="AI3511" i="4" l="1"/>
  <c r="AJ3510" i="4"/>
  <c r="AI3512" i="4" l="1"/>
  <c r="AJ3511" i="4"/>
  <c r="AI3513" i="4" l="1"/>
  <c r="AJ3512" i="4"/>
  <c r="AI3514" i="4" l="1"/>
  <c r="AJ3513" i="4"/>
  <c r="AI3515" i="4" l="1"/>
  <c r="AJ3514" i="4"/>
  <c r="AI3516" i="4" l="1"/>
  <c r="AJ3515" i="4"/>
  <c r="AI3517" i="4" l="1"/>
  <c r="AJ3516" i="4"/>
  <c r="AI3518" i="4" l="1"/>
  <c r="AJ3517" i="4"/>
  <c r="AI3519" i="4" l="1"/>
  <c r="AJ3518" i="4"/>
  <c r="AI3520" i="4" l="1"/>
  <c r="AJ3519" i="4"/>
  <c r="AI3521" i="4" l="1"/>
  <c r="AJ3520" i="4"/>
  <c r="AI3522" i="4" l="1"/>
  <c r="AJ3521" i="4"/>
  <c r="AI3523" i="4" l="1"/>
  <c r="AJ3522" i="4"/>
  <c r="AI3524" i="4" l="1"/>
  <c r="AJ3523" i="4"/>
  <c r="AI3525" i="4" l="1"/>
  <c r="AJ3524" i="4"/>
  <c r="AI3526" i="4" l="1"/>
  <c r="AJ3525" i="4"/>
  <c r="AI3527" i="4" l="1"/>
  <c r="AJ3526" i="4"/>
  <c r="AI3528" i="4" l="1"/>
  <c r="AJ3527" i="4"/>
  <c r="AI3529" i="4" l="1"/>
  <c r="AJ3528" i="4"/>
  <c r="AI3530" i="4" l="1"/>
  <c r="AJ3529" i="4"/>
  <c r="AI3531" i="4" l="1"/>
  <c r="AJ3530" i="4"/>
  <c r="AI3532" i="4" l="1"/>
  <c r="AJ3531" i="4"/>
  <c r="AI3533" i="4" l="1"/>
  <c r="AJ3532" i="4"/>
  <c r="AI3534" i="4" l="1"/>
  <c r="AJ3533" i="4"/>
  <c r="AI3535" i="4" l="1"/>
  <c r="AJ3534" i="4"/>
  <c r="AI3536" i="4" l="1"/>
  <c r="AJ3535" i="4"/>
  <c r="AI3537" i="4" l="1"/>
  <c r="AJ3536" i="4"/>
  <c r="AI3538" i="4" l="1"/>
  <c r="AJ3537" i="4"/>
  <c r="AI3539" i="4" l="1"/>
  <c r="AJ3538" i="4"/>
  <c r="AI3540" i="4" l="1"/>
  <c r="AJ3539" i="4"/>
  <c r="AI3541" i="4" l="1"/>
  <c r="AJ3540" i="4"/>
  <c r="AI3542" i="4" l="1"/>
  <c r="AJ3541" i="4"/>
  <c r="AI3543" i="4" l="1"/>
  <c r="AJ3542" i="4"/>
  <c r="AI3544" i="4" l="1"/>
  <c r="AJ3543" i="4"/>
  <c r="AI3545" i="4" l="1"/>
  <c r="AJ3544" i="4"/>
  <c r="AI3546" i="4" l="1"/>
  <c r="AJ3545" i="4"/>
  <c r="AI3547" i="4" l="1"/>
  <c r="AJ3546" i="4"/>
  <c r="AI3548" i="4" l="1"/>
  <c r="AJ3547" i="4"/>
  <c r="AI3549" i="4" l="1"/>
  <c r="AJ3548" i="4"/>
  <c r="AI3550" i="4" l="1"/>
  <c r="AJ3549" i="4"/>
  <c r="AI3551" i="4" l="1"/>
  <c r="AJ3550" i="4"/>
  <c r="AI3552" i="4" l="1"/>
  <c r="AJ3551" i="4"/>
  <c r="AI3553" i="4" l="1"/>
  <c r="AJ3552" i="4"/>
  <c r="AI3554" i="4" l="1"/>
  <c r="AJ3553" i="4"/>
  <c r="AI3555" i="4" l="1"/>
  <c r="AJ3554" i="4"/>
  <c r="AI3556" i="4" l="1"/>
  <c r="AJ3555" i="4"/>
  <c r="AI3557" i="4" l="1"/>
  <c r="AJ3556" i="4"/>
  <c r="AI3558" i="4" l="1"/>
  <c r="AJ3557" i="4"/>
  <c r="AI3559" i="4" l="1"/>
  <c r="AJ3558" i="4"/>
  <c r="AI3560" i="4" l="1"/>
  <c r="AJ3559" i="4"/>
  <c r="AI3561" i="4" l="1"/>
  <c r="AJ3560" i="4"/>
  <c r="AI3562" i="4" l="1"/>
  <c r="AJ3561" i="4"/>
  <c r="AI3563" i="4" l="1"/>
  <c r="AJ3562" i="4"/>
  <c r="AI3564" i="4" l="1"/>
  <c r="AJ3563" i="4"/>
  <c r="AI3565" i="4" l="1"/>
  <c r="AJ3564" i="4"/>
  <c r="AI3566" i="4" l="1"/>
  <c r="AJ3565" i="4"/>
  <c r="AI3567" i="4" l="1"/>
  <c r="AJ3566" i="4"/>
  <c r="AI3568" i="4" l="1"/>
  <c r="AJ3567" i="4"/>
  <c r="AI3569" i="4" l="1"/>
  <c r="AJ3568" i="4"/>
  <c r="AI3570" i="4" l="1"/>
  <c r="AJ3569" i="4"/>
  <c r="AI3571" i="4" l="1"/>
  <c r="AJ3570" i="4"/>
  <c r="AI3572" i="4" l="1"/>
  <c r="AJ3571" i="4"/>
  <c r="AI3573" i="4" l="1"/>
  <c r="AJ3572" i="4"/>
  <c r="AI3574" i="4" l="1"/>
  <c r="AJ3573" i="4"/>
  <c r="AI3575" i="4" l="1"/>
  <c r="AJ3574" i="4"/>
  <c r="AI3576" i="4" l="1"/>
  <c r="AJ3575" i="4"/>
  <c r="AI3577" i="4" l="1"/>
  <c r="AJ3576" i="4"/>
  <c r="AI3578" i="4" l="1"/>
  <c r="AJ3577" i="4"/>
  <c r="AI3579" i="4" l="1"/>
  <c r="AJ3578" i="4"/>
  <c r="AI3580" i="4" l="1"/>
  <c r="AJ3579" i="4"/>
  <c r="AI3581" i="4" l="1"/>
  <c r="AJ3580" i="4"/>
  <c r="AI3582" i="4" l="1"/>
  <c r="AJ3581" i="4"/>
  <c r="AI3583" i="4" l="1"/>
  <c r="AJ3582" i="4"/>
  <c r="AI3584" i="4" l="1"/>
  <c r="AJ3583" i="4"/>
  <c r="AI3585" i="4" l="1"/>
  <c r="AJ3584" i="4"/>
  <c r="AI3586" i="4" l="1"/>
  <c r="AJ3585" i="4"/>
  <c r="AI3587" i="4" l="1"/>
  <c r="AJ3586" i="4"/>
  <c r="AI3588" i="4" l="1"/>
  <c r="AJ3587" i="4"/>
  <c r="AI3589" i="4" l="1"/>
  <c r="AJ3588" i="4"/>
  <c r="AI3590" i="4" l="1"/>
  <c r="AJ3589" i="4"/>
  <c r="AI3591" i="4" l="1"/>
  <c r="AJ3590" i="4"/>
  <c r="AI3592" i="4" l="1"/>
  <c r="AJ3591" i="4"/>
  <c r="AI3593" i="4" l="1"/>
  <c r="AJ3592" i="4"/>
  <c r="AI3594" i="4" l="1"/>
  <c r="AJ3593" i="4"/>
  <c r="AI3595" i="4" l="1"/>
  <c r="AJ3594" i="4"/>
  <c r="AI3596" i="4" l="1"/>
  <c r="AJ3595" i="4"/>
  <c r="AI3597" i="4" l="1"/>
  <c r="AJ3596" i="4"/>
  <c r="AI3598" i="4" l="1"/>
  <c r="AJ3597" i="4"/>
  <c r="AI3599" i="4" l="1"/>
  <c r="AJ3598" i="4"/>
  <c r="AI3600" i="4" l="1"/>
  <c r="AJ3599" i="4"/>
  <c r="AI3601" i="4" l="1"/>
  <c r="AJ3600" i="4"/>
  <c r="AI3602" i="4" l="1"/>
  <c r="AJ3601" i="4"/>
  <c r="AI3603" i="4" l="1"/>
  <c r="AJ3602" i="4"/>
  <c r="AI3604" i="4" l="1"/>
  <c r="AJ3603" i="4"/>
  <c r="AI3605" i="4" l="1"/>
  <c r="AJ3604" i="4"/>
  <c r="AI3606" i="4" l="1"/>
  <c r="AJ3605" i="4"/>
  <c r="AI3607" i="4" l="1"/>
  <c r="AJ3606" i="4"/>
  <c r="AI3608" i="4" l="1"/>
  <c r="AJ3607" i="4"/>
  <c r="AI3609" i="4" l="1"/>
  <c r="AJ3608" i="4"/>
  <c r="AI3610" i="4" l="1"/>
  <c r="AJ3609" i="4"/>
  <c r="AI3611" i="4" l="1"/>
  <c r="AJ3610" i="4"/>
  <c r="AI3612" i="4" l="1"/>
  <c r="AJ3611" i="4"/>
  <c r="AI3613" i="4" l="1"/>
  <c r="AJ3612" i="4"/>
  <c r="AI3614" i="4" l="1"/>
  <c r="AJ3613" i="4"/>
  <c r="AI3615" i="4" l="1"/>
  <c r="AJ3614" i="4"/>
  <c r="AI3616" i="4" l="1"/>
  <c r="AJ3615" i="4"/>
  <c r="AI3617" i="4" l="1"/>
  <c r="AJ3616" i="4"/>
  <c r="AI3618" i="4" l="1"/>
  <c r="AJ3617" i="4"/>
  <c r="AI3619" i="4" l="1"/>
  <c r="AJ3618" i="4"/>
  <c r="AI3620" i="4" l="1"/>
  <c r="AJ3619" i="4"/>
  <c r="AI3621" i="4" l="1"/>
  <c r="AJ3620" i="4"/>
  <c r="AI3622" i="4" l="1"/>
  <c r="AJ3621" i="4"/>
  <c r="AI3623" i="4" l="1"/>
  <c r="AJ3622" i="4"/>
  <c r="AI3624" i="4" l="1"/>
  <c r="AJ3623" i="4"/>
  <c r="AI3625" i="4" l="1"/>
  <c r="AJ3624" i="4"/>
  <c r="AI3626" i="4" l="1"/>
  <c r="AJ3625" i="4"/>
  <c r="AI3627" i="4" l="1"/>
  <c r="AJ3626" i="4"/>
  <c r="AI3628" i="4" l="1"/>
  <c r="AJ3627" i="4"/>
  <c r="AI3629" i="4" l="1"/>
  <c r="AJ3628" i="4"/>
  <c r="AI3630" i="4" l="1"/>
  <c r="AJ3629" i="4"/>
  <c r="AI3631" i="4" l="1"/>
  <c r="AJ3630" i="4"/>
  <c r="AI3632" i="4" l="1"/>
  <c r="AJ3631" i="4"/>
  <c r="AI3633" i="4" l="1"/>
  <c r="AJ3632" i="4"/>
  <c r="AI3634" i="4" l="1"/>
  <c r="AJ3633" i="4"/>
  <c r="AI3635" i="4" l="1"/>
  <c r="AJ3634" i="4"/>
  <c r="AI3636" i="4" l="1"/>
  <c r="AJ3635" i="4"/>
  <c r="AI3637" i="4" l="1"/>
  <c r="AJ3636" i="4"/>
  <c r="AI3638" i="4" l="1"/>
  <c r="AJ3637" i="4"/>
  <c r="AI3639" i="4" l="1"/>
  <c r="AJ3638" i="4"/>
  <c r="AI3640" i="4" l="1"/>
  <c r="AJ3639" i="4"/>
  <c r="AI3641" i="4" l="1"/>
  <c r="AJ3640" i="4"/>
  <c r="AI3642" i="4" l="1"/>
  <c r="AJ3641" i="4"/>
  <c r="AI3643" i="4" l="1"/>
  <c r="AJ3642" i="4"/>
  <c r="AI3644" i="4" l="1"/>
  <c r="AJ3643" i="4"/>
  <c r="AI3645" i="4" l="1"/>
  <c r="AJ3644" i="4"/>
  <c r="AI3646" i="4" l="1"/>
  <c r="AJ3645" i="4"/>
  <c r="AI3647" i="4" l="1"/>
  <c r="AJ3646" i="4"/>
  <c r="AI3648" i="4" l="1"/>
  <c r="AJ3647" i="4"/>
  <c r="AI3649" i="4" l="1"/>
  <c r="AJ3648" i="4"/>
  <c r="AI3650" i="4" l="1"/>
  <c r="AJ3649" i="4"/>
  <c r="AI3651" i="4" l="1"/>
  <c r="AJ3650" i="4"/>
  <c r="AI3652" i="4" l="1"/>
  <c r="AJ3651" i="4"/>
  <c r="AI3653" i="4" l="1"/>
  <c r="AJ3652" i="4"/>
  <c r="AI3654" i="4" l="1"/>
  <c r="AJ3653" i="4"/>
  <c r="AI3655" i="4" l="1"/>
  <c r="AJ3654" i="4"/>
  <c r="AI3656" i="4" l="1"/>
  <c r="AJ3655" i="4"/>
  <c r="AI3657" i="4" l="1"/>
  <c r="AJ3656" i="4"/>
  <c r="AI3658" i="4" l="1"/>
  <c r="AJ3657" i="4"/>
  <c r="AI3659" i="4" l="1"/>
  <c r="AJ3658" i="4"/>
  <c r="AI3660" i="4" l="1"/>
  <c r="AJ3659" i="4"/>
  <c r="AI3661" i="4" l="1"/>
  <c r="AJ3660" i="4"/>
  <c r="AI3662" i="4" l="1"/>
  <c r="AJ3661" i="4"/>
  <c r="AI3663" i="4" l="1"/>
  <c r="AJ3662" i="4"/>
  <c r="AI3664" i="4" l="1"/>
  <c r="AJ3663" i="4"/>
  <c r="AI3665" i="4" l="1"/>
  <c r="AJ3664" i="4"/>
  <c r="AI3666" i="4" l="1"/>
  <c r="AJ3665" i="4"/>
  <c r="AI3667" i="4" l="1"/>
  <c r="AJ3666" i="4"/>
  <c r="AI3668" i="4" l="1"/>
  <c r="AJ3667" i="4"/>
  <c r="AI3669" i="4" l="1"/>
  <c r="AJ3668" i="4"/>
  <c r="AI3670" i="4" l="1"/>
  <c r="AJ3669" i="4"/>
  <c r="AI3671" i="4" l="1"/>
  <c r="AJ3670" i="4"/>
  <c r="AI3672" i="4" l="1"/>
  <c r="AJ3671" i="4"/>
  <c r="AI3673" i="4" l="1"/>
  <c r="AJ3672" i="4"/>
  <c r="AI3674" i="4" l="1"/>
  <c r="AJ3673" i="4"/>
  <c r="AI3675" i="4" l="1"/>
  <c r="AJ3674" i="4"/>
  <c r="AI3676" i="4" l="1"/>
  <c r="AJ3675" i="4"/>
  <c r="AI3677" i="4" l="1"/>
  <c r="AJ3676" i="4"/>
  <c r="AI3678" i="4" l="1"/>
  <c r="AJ3677" i="4"/>
  <c r="AI3679" i="4" l="1"/>
  <c r="AJ3678" i="4"/>
  <c r="AI3680" i="4" l="1"/>
  <c r="AJ3679" i="4"/>
  <c r="AI3681" i="4" l="1"/>
  <c r="AJ3680" i="4"/>
  <c r="AI3682" i="4" l="1"/>
  <c r="AJ3681" i="4"/>
  <c r="AI3683" i="4" l="1"/>
  <c r="AJ3682" i="4"/>
  <c r="AI3684" i="4" l="1"/>
  <c r="AJ3683" i="4"/>
  <c r="AI3685" i="4" l="1"/>
  <c r="AJ3684" i="4"/>
  <c r="AI3686" i="4" l="1"/>
  <c r="AJ3685" i="4"/>
  <c r="AI3687" i="4" l="1"/>
  <c r="AJ3686" i="4"/>
  <c r="AI3688" i="4" l="1"/>
  <c r="AJ3687" i="4"/>
  <c r="AI3689" i="4" l="1"/>
  <c r="AJ3688" i="4"/>
  <c r="AI3690" i="4" l="1"/>
  <c r="AJ3689" i="4"/>
  <c r="AI3691" i="4" l="1"/>
  <c r="AJ3690" i="4"/>
  <c r="AI3692" i="4" l="1"/>
  <c r="AJ3691" i="4"/>
  <c r="AI3693" i="4" l="1"/>
  <c r="AJ3692" i="4"/>
  <c r="AI3694" i="4" l="1"/>
  <c r="AJ3693" i="4"/>
  <c r="AI3695" i="4" l="1"/>
  <c r="AJ3694" i="4"/>
  <c r="AI3696" i="4" l="1"/>
  <c r="AJ3695" i="4"/>
  <c r="AI3697" i="4" l="1"/>
  <c r="AJ3696" i="4"/>
  <c r="AI3698" i="4" l="1"/>
  <c r="AJ3697" i="4"/>
  <c r="AI3699" i="4" l="1"/>
  <c r="AJ3698" i="4"/>
  <c r="AI3700" i="4" l="1"/>
  <c r="AJ3699" i="4"/>
  <c r="AI3701" i="4" l="1"/>
  <c r="AJ3700" i="4"/>
  <c r="AI3702" i="4" l="1"/>
  <c r="AJ3701" i="4"/>
  <c r="AI3703" i="4" l="1"/>
  <c r="AJ3702" i="4"/>
  <c r="AI3704" i="4" l="1"/>
  <c r="AJ3703" i="4"/>
  <c r="AI3705" i="4" l="1"/>
  <c r="AJ3704" i="4"/>
  <c r="AI3706" i="4" l="1"/>
  <c r="AJ3705" i="4"/>
  <c r="AI3707" i="4" l="1"/>
  <c r="AJ3706" i="4"/>
  <c r="AI3708" i="4" l="1"/>
  <c r="AJ3707" i="4"/>
  <c r="AI3709" i="4" l="1"/>
  <c r="AJ3708" i="4"/>
  <c r="AI3710" i="4" l="1"/>
  <c r="AJ3709" i="4"/>
  <c r="AI3711" i="4" l="1"/>
  <c r="AJ3710" i="4"/>
  <c r="AI3712" i="4" l="1"/>
  <c r="AJ3711" i="4"/>
  <c r="AI3713" i="4" l="1"/>
  <c r="AJ3712" i="4"/>
  <c r="AI3714" i="4" l="1"/>
  <c r="AJ3713" i="4"/>
  <c r="AI3715" i="4" l="1"/>
  <c r="AJ3714" i="4"/>
  <c r="AI3716" i="4" l="1"/>
  <c r="AJ3715" i="4"/>
  <c r="AI3717" i="4" l="1"/>
  <c r="AJ3716" i="4"/>
  <c r="AI3718" i="4" l="1"/>
  <c r="AJ3717" i="4"/>
  <c r="AI3719" i="4" l="1"/>
  <c r="AJ3718" i="4"/>
  <c r="AI3720" i="4" l="1"/>
  <c r="AJ3719" i="4"/>
  <c r="AI3721" i="4" l="1"/>
  <c r="AJ3720" i="4"/>
  <c r="AI3722" i="4" l="1"/>
  <c r="AJ3721" i="4"/>
  <c r="AI3723" i="4" l="1"/>
  <c r="AJ3722" i="4"/>
  <c r="AI3724" i="4" l="1"/>
  <c r="AJ3723" i="4"/>
  <c r="AI3725" i="4" l="1"/>
  <c r="AJ3724" i="4"/>
  <c r="AI3726" i="4" l="1"/>
  <c r="AJ3725" i="4"/>
  <c r="AI3727" i="4" l="1"/>
  <c r="AJ3726" i="4"/>
  <c r="AI3728" i="4" l="1"/>
  <c r="AJ3727" i="4"/>
  <c r="AI3729" i="4" l="1"/>
  <c r="AJ3728" i="4"/>
  <c r="AI3730" i="4" l="1"/>
  <c r="AJ3729" i="4"/>
  <c r="AI3731" i="4" l="1"/>
  <c r="AJ3730" i="4"/>
  <c r="AI3732" i="4" l="1"/>
  <c r="AJ3731" i="4"/>
  <c r="AI3733" i="4" l="1"/>
  <c r="AJ3732" i="4"/>
  <c r="AI3734" i="4" l="1"/>
  <c r="AJ3733" i="4"/>
  <c r="AI3735" i="4" l="1"/>
  <c r="AJ3734" i="4"/>
  <c r="AI3736" i="4" l="1"/>
  <c r="AJ3735" i="4"/>
  <c r="AI3737" i="4" l="1"/>
  <c r="AJ3736" i="4"/>
  <c r="AI3738" i="4" l="1"/>
  <c r="AJ3737" i="4"/>
  <c r="AI3739" i="4" l="1"/>
  <c r="AJ3738" i="4"/>
  <c r="AI3740" i="4" l="1"/>
  <c r="AJ3739" i="4"/>
  <c r="AI3741" i="4" l="1"/>
  <c r="AJ3740" i="4"/>
  <c r="AI3742" i="4" l="1"/>
  <c r="AJ3741" i="4"/>
  <c r="AI3743" i="4" l="1"/>
  <c r="AJ3742" i="4"/>
  <c r="AI3744" i="4" l="1"/>
  <c r="AJ3743" i="4"/>
  <c r="AI3745" i="4" l="1"/>
  <c r="AJ3744" i="4"/>
  <c r="AI3746" i="4" l="1"/>
  <c r="AJ3745" i="4"/>
  <c r="AI3747" i="4" l="1"/>
  <c r="AJ3746" i="4"/>
  <c r="AI3748" i="4" l="1"/>
  <c r="AJ3747" i="4"/>
  <c r="AI3749" i="4" l="1"/>
  <c r="AJ3748" i="4"/>
  <c r="AI3750" i="4" l="1"/>
  <c r="AJ3749" i="4"/>
  <c r="AI3751" i="4" l="1"/>
  <c r="AJ3750" i="4"/>
  <c r="AI3752" i="4" l="1"/>
  <c r="AJ3751" i="4"/>
  <c r="AI3753" i="4" l="1"/>
  <c r="AJ3752" i="4"/>
  <c r="AI3754" i="4" l="1"/>
  <c r="AJ3753" i="4"/>
  <c r="AI3755" i="4" l="1"/>
  <c r="AJ3754" i="4"/>
  <c r="AI3756" i="4" l="1"/>
  <c r="AJ3755" i="4"/>
  <c r="AI3757" i="4" l="1"/>
  <c r="AJ3756" i="4"/>
  <c r="AI3758" i="4" l="1"/>
  <c r="AJ3757" i="4"/>
  <c r="AI3759" i="4" l="1"/>
  <c r="AJ3758" i="4"/>
  <c r="AI3760" i="4" l="1"/>
  <c r="AJ3759" i="4"/>
  <c r="AI3761" i="4" l="1"/>
  <c r="AJ3760" i="4"/>
  <c r="AI3762" i="4" l="1"/>
  <c r="AJ3761" i="4"/>
  <c r="AI3763" i="4" l="1"/>
  <c r="AJ3762" i="4"/>
  <c r="AI3764" i="4" l="1"/>
  <c r="AJ3763" i="4"/>
  <c r="AI3765" i="4" l="1"/>
  <c r="AJ3764" i="4"/>
  <c r="AI3766" i="4" l="1"/>
  <c r="AJ3765" i="4"/>
  <c r="AI3767" i="4" l="1"/>
  <c r="AJ3766" i="4"/>
  <c r="AI3768" i="4" l="1"/>
  <c r="AJ3767" i="4"/>
  <c r="AI3769" i="4" l="1"/>
  <c r="AJ3768" i="4"/>
  <c r="AI3770" i="4" l="1"/>
  <c r="AJ3769" i="4"/>
  <c r="AI3771" i="4" l="1"/>
  <c r="AJ3770" i="4"/>
  <c r="AI3772" i="4" l="1"/>
  <c r="AJ3771" i="4"/>
  <c r="AI3773" i="4" l="1"/>
  <c r="AJ3772" i="4"/>
  <c r="AI3774" i="4" l="1"/>
  <c r="AJ3773" i="4"/>
  <c r="AI3775" i="4" l="1"/>
  <c r="AJ3774" i="4"/>
  <c r="AI3776" i="4" l="1"/>
  <c r="AJ3775" i="4"/>
  <c r="AI3777" i="4" l="1"/>
  <c r="AJ3776" i="4"/>
  <c r="AI3778" i="4" l="1"/>
  <c r="AJ3777" i="4"/>
  <c r="AI3779" i="4" l="1"/>
  <c r="AJ3778" i="4"/>
  <c r="AI3780" i="4" l="1"/>
  <c r="AJ3779" i="4"/>
  <c r="AI3781" i="4" l="1"/>
  <c r="AJ3780" i="4"/>
  <c r="AI3782" i="4" l="1"/>
  <c r="AJ3781" i="4"/>
  <c r="AI3783" i="4" l="1"/>
  <c r="AJ3782" i="4"/>
  <c r="AI3784" i="4" l="1"/>
  <c r="AJ3783" i="4"/>
  <c r="AI3785" i="4" l="1"/>
  <c r="AJ3784" i="4"/>
  <c r="AI3786" i="4" l="1"/>
  <c r="AJ3785" i="4"/>
  <c r="AI3787" i="4" l="1"/>
  <c r="AJ3786" i="4"/>
  <c r="AI3788" i="4" l="1"/>
  <c r="AJ3787" i="4"/>
  <c r="AI3789" i="4" l="1"/>
  <c r="AJ3788" i="4"/>
  <c r="AI3790" i="4" l="1"/>
  <c r="AJ3789" i="4"/>
  <c r="AI3791" i="4" l="1"/>
  <c r="AJ3790" i="4"/>
  <c r="AI3792" i="4" l="1"/>
  <c r="AJ3791" i="4"/>
  <c r="AI3793" i="4" l="1"/>
  <c r="AJ3792" i="4"/>
  <c r="AI3794" i="4" l="1"/>
  <c r="AJ3793" i="4"/>
  <c r="AI3795" i="4" l="1"/>
  <c r="AJ3794" i="4"/>
  <c r="AI3796" i="4" l="1"/>
  <c r="AJ3795" i="4"/>
  <c r="AI3797" i="4" l="1"/>
  <c r="AJ3796" i="4"/>
  <c r="AI3798" i="4" l="1"/>
  <c r="AJ3797" i="4"/>
  <c r="AI3799" i="4" l="1"/>
  <c r="AJ3798" i="4"/>
  <c r="AI3800" i="4" l="1"/>
  <c r="AJ3799" i="4"/>
  <c r="AI3801" i="4" l="1"/>
  <c r="AJ3800" i="4"/>
  <c r="AI3802" i="4" l="1"/>
  <c r="AJ3801" i="4"/>
  <c r="AI3803" i="4" l="1"/>
  <c r="AJ3802" i="4"/>
  <c r="AI3804" i="4" l="1"/>
  <c r="AJ3803" i="4"/>
  <c r="AI3805" i="4" l="1"/>
  <c r="AJ3804" i="4"/>
  <c r="AI3806" i="4" l="1"/>
  <c r="AJ3805" i="4"/>
  <c r="AI3807" i="4" l="1"/>
  <c r="AJ3806" i="4"/>
  <c r="AI3808" i="4" l="1"/>
  <c r="AJ3807" i="4"/>
  <c r="AI3809" i="4" l="1"/>
  <c r="AJ3808" i="4"/>
  <c r="AI3810" i="4" l="1"/>
  <c r="AJ3809" i="4"/>
  <c r="AI3811" i="4" l="1"/>
  <c r="AJ3810" i="4"/>
  <c r="AI3812" i="4" l="1"/>
  <c r="AJ3811" i="4"/>
  <c r="AI3813" i="4" l="1"/>
  <c r="AJ3812" i="4"/>
  <c r="AI3814" i="4" l="1"/>
  <c r="AJ3813" i="4"/>
  <c r="AI3815" i="4" l="1"/>
  <c r="AJ3814" i="4"/>
  <c r="AI3816" i="4" l="1"/>
  <c r="AJ3815" i="4"/>
  <c r="AI3817" i="4" l="1"/>
  <c r="AJ3816" i="4"/>
  <c r="AI3818" i="4" l="1"/>
  <c r="AJ3817" i="4"/>
  <c r="AI3819" i="4" l="1"/>
  <c r="AJ3818" i="4"/>
  <c r="AI3820" i="4" l="1"/>
  <c r="AJ3819" i="4"/>
  <c r="AI3821" i="4" l="1"/>
  <c r="AJ3820" i="4"/>
  <c r="AI3822" i="4" l="1"/>
  <c r="AJ3821" i="4"/>
  <c r="AI3823" i="4" l="1"/>
  <c r="AJ3822" i="4"/>
  <c r="AI3824" i="4" l="1"/>
  <c r="AJ3823" i="4"/>
  <c r="AI3825" i="4" l="1"/>
  <c r="AJ3824" i="4"/>
  <c r="AI3826" i="4" l="1"/>
  <c r="AJ3825" i="4"/>
  <c r="AI3827" i="4" l="1"/>
  <c r="AJ3826" i="4"/>
  <c r="AI3828" i="4" l="1"/>
  <c r="AJ3827" i="4"/>
  <c r="AI3829" i="4" l="1"/>
  <c r="AJ3828" i="4"/>
  <c r="AI3830" i="4" l="1"/>
  <c r="AJ3829" i="4"/>
  <c r="AI3831" i="4" l="1"/>
  <c r="AJ3830" i="4"/>
  <c r="AI3832" i="4" l="1"/>
  <c r="AJ3831" i="4"/>
  <c r="AI3833" i="4" l="1"/>
  <c r="AJ3832" i="4"/>
  <c r="AI3834" i="4" l="1"/>
  <c r="AJ3833" i="4"/>
  <c r="AI3835" i="4" l="1"/>
  <c r="AJ3834" i="4"/>
  <c r="AI3836" i="4" l="1"/>
  <c r="AJ3835" i="4"/>
  <c r="AI3837" i="4" l="1"/>
  <c r="AJ3836" i="4"/>
  <c r="AI3838" i="4" l="1"/>
  <c r="AJ3837" i="4"/>
  <c r="AI3839" i="4" l="1"/>
  <c r="AJ3838" i="4"/>
  <c r="AI3840" i="4" l="1"/>
  <c r="AJ3839" i="4"/>
  <c r="AI3841" i="4" l="1"/>
  <c r="AJ3840" i="4"/>
  <c r="AI3842" i="4" l="1"/>
  <c r="AJ3841" i="4"/>
  <c r="AI3843" i="4" l="1"/>
  <c r="AJ3842" i="4"/>
  <c r="AI3844" i="4" l="1"/>
  <c r="AJ3843" i="4"/>
  <c r="AI3845" i="4" l="1"/>
  <c r="AJ3844" i="4"/>
  <c r="AI3846" i="4" l="1"/>
  <c r="AJ3845" i="4"/>
  <c r="AI3847" i="4" l="1"/>
  <c r="AJ3846" i="4"/>
  <c r="AI3848" i="4" l="1"/>
  <c r="AJ3847" i="4"/>
  <c r="AI3849" i="4" l="1"/>
  <c r="AJ3848" i="4"/>
  <c r="AI3850" i="4" l="1"/>
  <c r="AJ3849" i="4"/>
  <c r="AI3851" i="4" l="1"/>
  <c r="AJ3850" i="4"/>
  <c r="AI3852" i="4" l="1"/>
  <c r="AJ3851" i="4"/>
  <c r="AI3853" i="4" l="1"/>
  <c r="AJ3852" i="4"/>
  <c r="AI3854" i="4" l="1"/>
  <c r="AJ3853" i="4"/>
  <c r="AI3855" i="4" l="1"/>
  <c r="AJ3854" i="4"/>
  <c r="AI3856" i="4" l="1"/>
  <c r="AJ3855" i="4"/>
  <c r="AI3857" i="4" l="1"/>
  <c r="AJ3856" i="4"/>
  <c r="AI3858" i="4" l="1"/>
  <c r="AJ3857" i="4"/>
  <c r="AI3859" i="4" l="1"/>
  <c r="AJ3858" i="4"/>
  <c r="AI3860" i="4" l="1"/>
  <c r="AJ3859" i="4"/>
  <c r="AI3861" i="4" l="1"/>
  <c r="AJ3860" i="4"/>
  <c r="AI3862" i="4" l="1"/>
  <c r="AJ3861" i="4"/>
  <c r="AI3863" i="4" l="1"/>
  <c r="AJ3862" i="4"/>
  <c r="AI3864" i="4" l="1"/>
  <c r="AJ3863" i="4"/>
  <c r="AI3865" i="4" l="1"/>
  <c r="AJ3864" i="4"/>
  <c r="AI3866" i="4" l="1"/>
  <c r="AJ3865" i="4"/>
  <c r="AI3867" i="4" l="1"/>
  <c r="AJ3866" i="4"/>
  <c r="AI3868" i="4" l="1"/>
  <c r="AJ3867" i="4"/>
  <c r="AI3869" i="4" l="1"/>
  <c r="AJ3868" i="4"/>
  <c r="AI3870" i="4" l="1"/>
  <c r="AJ3869" i="4"/>
  <c r="AI3871" i="4" l="1"/>
  <c r="AJ3870" i="4"/>
  <c r="AI3872" i="4" l="1"/>
  <c r="AJ3871" i="4"/>
  <c r="AI3873" i="4" l="1"/>
  <c r="AJ3872" i="4"/>
  <c r="AI3874" i="4" l="1"/>
  <c r="AJ3873" i="4"/>
  <c r="AI3875" i="4" l="1"/>
  <c r="AJ3874" i="4"/>
  <c r="AI3876" i="4" l="1"/>
  <c r="AJ3875" i="4"/>
  <c r="AI3877" i="4" l="1"/>
  <c r="AJ3876" i="4"/>
  <c r="AI3878" i="4" l="1"/>
  <c r="AJ3877" i="4"/>
  <c r="AI3879" i="4" l="1"/>
  <c r="AJ3878" i="4"/>
  <c r="AI3880" i="4" l="1"/>
  <c r="AJ3879" i="4"/>
  <c r="AI3881" i="4" l="1"/>
  <c r="AJ3880" i="4"/>
  <c r="AI3882" i="4" l="1"/>
  <c r="AJ3881" i="4"/>
  <c r="AI3883" i="4" l="1"/>
  <c r="AJ3882" i="4"/>
  <c r="AI3884" i="4" l="1"/>
  <c r="AJ3883" i="4"/>
  <c r="AI3885" i="4" l="1"/>
  <c r="AJ3884" i="4"/>
  <c r="AI3886" i="4" l="1"/>
  <c r="AJ3885" i="4"/>
  <c r="AI3887" i="4" l="1"/>
  <c r="AJ3886" i="4"/>
  <c r="AI3888" i="4" l="1"/>
  <c r="AJ3887" i="4"/>
  <c r="AI3889" i="4" l="1"/>
  <c r="AJ3888" i="4"/>
  <c r="AI3890" i="4" l="1"/>
  <c r="AJ3889" i="4"/>
  <c r="AI3891" i="4" l="1"/>
  <c r="AJ3890" i="4"/>
  <c r="AI3892" i="4" l="1"/>
  <c r="AJ3891" i="4"/>
  <c r="AI3893" i="4" l="1"/>
  <c r="AJ3892" i="4"/>
  <c r="AI3894" i="4" l="1"/>
  <c r="AJ3893" i="4"/>
  <c r="AI3895" i="4" l="1"/>
  <c r="AJ3894" i="4"/>
  <c r="AI3896" i="4" l="1"/>
  <c r="AJ3895" i="4"/>
  <c r="AI3897" i="4" l="1"/>
  <c r="AJ3896" i="4"/>
  <c r="AI3898" i="4" l="1"/>
  <c r="AJ3897" i="4"/>
  <c r="AI3899" i="4" l="1"/>
  <c r="AJ3898" i="4"/>
  <c r="AI3900" i="4" l="1"/>
  <c r="AJ3899" i="4"/>
  <c r="AI3901" i="4" l="1"/>
  <c r="AJ3900" i="4"/>
  <c r="AI3902" i="4" l="1"/>
  <c r="AJ3901" i="4"/>
  <c r="AI3903" i="4" l="1"/>
  <c r="AJ3902" i="4"/>
  <c r="AI3904" i="4" l="1"/>
  <c r="AJ3903" i="4"/>
  <c r="AI3905" i="4" l="1"/>
  <c r="AJ3904" i="4"/>
  <c r="AI3906" i="4" l="1"/>
  <c r="AJ3905" i="4"/>
  <c r="AI3907" i="4" l="1"/>
  <c r="AJ3906" i="4"/>
  <c r="AI3908" i="4" l="1"/>
  <c r="AJ3907" i="4"/>
  <c r="AI3909" i="4" l="1"/>
  <c r="AJ3908" i="4"/>
  <c r="AI3910" i="4" l="1"/>
  <c r="AJ3909" i="4"/>
  <c r="AI3911" i="4" l="1"/>
  <c r="AJ3910" i="4"/>
  <c r="AI3912" i="4" l="1"/>
  <c r="AJ3911" i="4"/>
  <c r="AI3913" i="4" l="1"/>
  <c r="AJ3912" i="4"/>
  <c r="AI3914" i="4" l="1"/>
  <c r="AJ3913" i="4"/>
  <c r="AI3915" i="4" l="1"/>
  <c r="AJ3914" i="4"/>
  <c r="AI3916" i="4" l="1"/>
  <c r="AJ3915" i="4"/>
  <c r="AI3917" i="4" l="1"/>
  <c r="AJ3916" i="4"/>
  <c r="AI3918" i="4" l="1"/>
  <c r="AJ3917" i="4"/>
  <c r="AI3919" i="4" l="1"/>
  <c r="AJ3918" i="4"/>
  <c r="AI3920" i="4" l="1"/>
  <c r="AJ3919" i="4"/>
  <c r="AI3921" i="4" l="1"/>
  <c r="AJ3920" i="4"/>
  <c r="AI3922" i="4" l="1"/>
  <c r="AJ3921" i="4"/>
  <c r="AI3923" i="4" l="1"/>
  <c r="AJ3922" i="4"/>
  <c r="AI3924" i="4" l="1"/>
  <c r="AJ3923" i="4"/>
  <c r="AI3925" i="4" l="1"/>
  <c r="AJ3924" i="4"/>
  <c r="AI3926" i="4" l="1"/>
  <c r="AJ3925" i="4"/>
  <c r="AI3927" i="4" l="1"/>
  <c r="AJ3926" i="4"/>
  <c r="AI3928" i="4" l="1"/>
  <c r="AJ3927" i="4"/>
  <c r="AI3929" i="4" l="1"/>
  <c r="AJ3928" i="4"/>
  <c r="AI3930" i="4" l="1"/>
  <c r="AJ3929" i="4"/>
  <c r="AI3931" i="4" l="1"/>
  <c r="AJ3930" i="4"/>
  <c r="AI3932" i="4" l="1"/>
  <c r="AJ3931" i="4"/>
  <c r="AI3933" i="4" l="1"/>
  <c r="AJ3932" i="4"/>
  <c r="AI3934" i="4" l="1"/>
  <c r="AJ3933" i="4"/>
  <c r="AI3935" i="4" l="1"/>
  <c r="AJ3934" i="4"/>
  <c r="AI3936" i="4" l="1"/>
  <c r="AJ3935" i="4"/>
  <c r="AI3937" i="4" l="1"/>
  <c r="AJ3936" i="4"/>
  <c r="AI3938" i="4" l="1"/>
  <c r="AJ3937" i="4"/>
  <c r="AI3939" i="4" l="1"/>
  <c r="AJ3938" i="4"/>
  <c r="AI3940" i="4" l="1"/>
  <c r="AJ3939" i="4"/>
  <c r="AI3941" i="4" l="1"/>
  <c r="AJ3940" i="4"/>
  <c r="AI3942" i="4" l="1"/>
  <c r="AJ3941" i="4"/>
  <c r="AI3943" i="4" l="1"/>
  <c r="AJ3942" i="4"/>
  <c r="AI3944" i="4" l="1"/>
  <c r="AJ3943" i="4"/>
  <c r="AI3945" i="4" l="1"/>
  <c r="AJ3944" i="4"/>
  <c r="AI3946" i="4" l="1"/>
  <c r="AJ3945" i="4"/>
  <c r="AI3947" i="4" l="1"/>
  <c r="AJ3946" i="4"/>
  <c r="AI3948" i="4" l="1"/>
  <c r="AJ3947" i="4"/>
  <c r="AI3949" i="4" l="1"/>
  <c r="AJ3948" i="4"/>
  <c r="AI3950" i="4" l="1"/>
  <c r="AJ3949" i="4"/>
  <c r="AI3951" i="4" l="1"/>
  <c r="AJ3950" i="4"/>
  <c r="AI3952" i="4" l="1"/>
  <c r="AJ3951" i="4"/>
  <c r="AI3953" i="4" l="1"/>
  <c r="AJ3952" i="4"/>
  <c r="AI3954" i="4" l="1"/>
  <c r="AJ3953" i="4"/>
  <c r="AI3955" i="4" l="1"/>
  <c r="AJ3954" i="4"/>
  <c r="AI3956" i="4" l="1"/>
  <c r="AJ3955" i="4"/>
  <c r="AI3957" i="4" l="1"/>
  <c r="AJ3956" i="4"/>
  <c r="AI3958" i="4" l="1"/>
  <c r="AJ3957" i="4"/>
  <c r="AI3959" i="4" l="1"/>
  <c r="AJ3958" i="4"/>
  <c r="AI3960" i="4" l="1"/>
  <c r="AJ3959" i="4"/>
  <c r="AI3961" i="4" l="1"/>
  <c r="AJ3960" i="4"/>
  <c r="AI3962" i="4" l="1"/>
  <c r="AJ3961" i="4"/>
  <c r="AI3963" i="4" l="1"/>
  <c r="AJ3962" i="4"/>
  <c r="AI3964" i="4" l="1"/>
  <c r="AJ3963" i="4"/>
  <c r="AI3965" i="4" l="1"/>
  <c r="AJ3964" i="4"/>
  <c r="AI3966" i="4" l="1"/>
  <c r="AJ3965" i="4"/>
  <c r="AI3967" i="4" l="1"/>
  <c r="AJ3966" i="4"/>
  <c r="AI3968" i="4" l="1"/>
  <c r="AJ3967" i="4"/>
  <c r="AI3969" i="4" l="1"/>
  <c r="AJ3968" i="4"/>
  <c r="AI3970" i="4" l="1"/>
  <c r="AJ3969" i="4"/>
  <c r="AI3971" i="4" l="1"/>
  <c r="AJ3970" i="4"/>
  <c r="AI3972" i="4" l="1"/>
  <c r="AJ3971" i="4"/>
  <c r="AI3973" i="4" l="1"/>
  <c r="AJ3972" i="4"/>
  <c r="AI3974" i="4" l="1"/>
  <c r="AJ3973" i="4"/>
  <c r="AI3975" i="4" l="1"/>
  <c r="AJ3974" i="4"/>
  <c r="AI3976" i="4" l="1"/>
  <c r="AJ3975" i="4"/>
  <c r="AI3977" i="4" l="1"/>
  <c r="AJ3976" i="4"/>
  <c r="AI3978" i="4" l="1"/>
  <c r="AJ3977" i="4"/>
  <c r="AI3979" i="4" l="1"/>
  <c r="AJ3978" i="4"/>
  <c r="AI3980" i="4" l="1"/>
  <c r="AJ3979" i="4"/>
  <c r="AI3981" i="4" l="1"/>
  <c r="AJ3980" i="4"/>
  <c r="AI3982" i="4" l="1"/>
  <c r="AJ3981" i="4"/>
  <c r="AI3983" i="4" l="1"/>
  <c r="AJ3982" i="4"/>
  <c r="AI3984" i="4" l="1"/>
  <c r="AJ3983" i="4"/>
  <c r="AI3985" i="4" l="1"/>
  <c r="AJ3984" i="4"/>
  <c r="AI3986" i="4" l="1"/>
  <c r="AJ3985" i="4"/>
  <c r="AI3987" i="4" l="1"/>
  <c r="AJ3986" i="4"/>
  <c r="AI3988" i="4" l="1"/>
  <c r="AJ3987" i="4"/>
  <c r="AI3989" i="4" l="1"/>
  <c r="AJ3988" i="4"/>
  <c r="AI3990" i="4" l="1"/>
  <c r="AJ3989" i="4"/>
  <c r="AI3991" i="4" l="1"/>
  <c r="AJ3990" i="4"/>
  <c r="AI3992" i="4" l="1"/>
  <c r="AJ3991" i="4"/>
  <c r="AI3993" i="4" l="1"/>
  <c r="AJ3992" i="4"/>
  <c r="AI3994" i="4" l="1"/>
  <c r="AJ3993" i="4"/>
  <c r="AI3995" i="4" l="1"/>
  <c r="AJ3994" i="4"/>
  <c r="AI3996" i="4" l="1"/>
  <c r="AJ3995" i="4"/>
  <c r="AI3997" i="4" l="1"/>
  <c r="AJ3996" i="4"/>
  <c r="AI3998" i="4" l="1"/>
  <c r="AJ3997" i="4"/>
  <c r="AI3999" i="4" l="1"/>
  <c r="AJ3998" i="4"/>
  <c r="AI4000" i="4" l="1"/>
  <c r="AJ3999" i="4"/>
  <c r="AI4001" i="4" l="1"/>
  <c r="AJ4000" i="4"/>
  <c r="AI4002" i="4" l="1"/>
  <c r="AJ4001" i="4"/>
  <c r="AI4003" i="4" l="1"/>
  <c r="AJ4002" i="4"/>
  <c r="AI4004" i="4" l="1"/>
  <c r="AJ4003" i="4"/>
  <c r="AI4005" i="4" l="1"/>
  <c r="AJ4004" i="4"/>
  <c r="AI4006" i="4" l="1"/>
  <c r="AJ4005" i="4"/>
  <c r="AI4007" i="4" l="1"/>
  <c r="AJ4006" i="4"/>
  <c r="AI4008" i="4" l="1"/>
  <c r="AJ4007" i="4"/>
  <c r="AI4009" i="4" l="1"/>
  <c r="AJ4008" i="4"/>
  <c r="AI4010" i="4" l="1"/>
  <c r="AJ4009" i="4"/>
  <c r="AI4011" i="4" l="1"/>
  <c r="AJ4010" i="4"/>
  <c r="AI4012" i="4" l="1"/>
  <c r="AJ4011" i="4"/>
  <c r="AI4013" i="4" l="1"/>
  <c r="AJ4012" i="4"/>
  <c r="AI4014" i="4" l="1"/>
  <c r="AJ4013" i="4"/>
  <c r="AI4015" i="4" l="1"/>
  <c r="AJ4014" i="4"/>
  <c r="AI4016" i="4" l="1"/>
  <c r="AJ4015" i="4"/>
  <c r="AI4017" i="4" l="1"/>
  <c r="AJ4016" i="4"/>
  <c r="AI4018" i="4" l="1"/>
  <c r="AJ4017" i="4"/>
  <c r="AI4019" i="4" l="1"/>
  <c r="AJ4018" i="4"/>
  <c r="AI4020" i="4" l="1"/>
  <c r="AJ4019" i="4"/>
  <c r="AI4021" i="4" l="1"/>
  <c r="AJ4020" i="4"/>
  <c r="AI4022" i="4" l="1"/>
  <c r="AJ4021" i="4"/>
  <c r="AI4023" i="4" l="1"/>
  <c r="AJ4022" i="4"/>
  <c r="AI4024" i="4" l="1"/>
  <c r="AJ4023" i="4"/>
  <c r="AI4025" i="4" l="1"/>
  <c r="AJ4024" i="4"/>
  <c r="AI4026" i="4" l="1"/>
  <c r="AJ4025" i="4"/>
  <c r="AI4027" i="4" l="1"/>
  <c r="AJ4026" i="4"/>
  <c r="AI4028" i="4" l="1"/>
  <c r="AJ4027" i="4"/>
  <c r="AI4029" i="4" l="1"/>
  <c r="AJ4028" i="4"/>
  <c r="AI4030" i="4" l="1"/>
  <c r="AJ4029" i="4"/>
  <c r="AI4031" i="4" l="1"/>
  <c r="AJ4030" i="4"/>
  <c r="AI4032" i="4" l="1"/>
  <c r="AJ4031" i="4"/>
  <c r="AI4033" i="4" l="1"/>
  <c r="AJ4032" i="4"/>
  <c r="AI4034" i="4" l="1"/>
  <c r="AJ4033" i="4"/>
  <c r="AI4035" i="4" l="1"/>
  <c r="AJ4034" i="4"/>
  <c r="AI4036" i="4" l="1"/>
  <c r="AJ4035" i="4"/>
  <c r="AI4037" i="4" l="1"/>
  <c r="AJ4036" i="4"/>
  <c r="AI4038" i="4" l="1"/>
  <c r="AJ4037" i="4"/>
  <c r="AI4039" i="4" l="1"/>
  <c r="AJ4038" i="4"/>
  <c r="AI4040" i="4" l="1"/>
  <c r="AJ4039" i="4"/>
  <c r="AI4041" i="4" l="1"/>
  <c r="AJ4040" i="4"/>
  <c r="AI4042" i="4" l="1"/>
  <c r="AJ4041" i="4"/>
  <c r="AI4043" i="4" l="1"/>
  <c r="AJ4042" i="4"/>
  <c r="AI4044" i="4" l="1"/>
  <c r="AJ4043" i="4"/>
  <c r="AI4045" i="4" l="1"/>
  <c r="AJ4044" i="4"/>
  <c r="AI4046" i="4" l="1"/>
  <c r="AJ4045" i="4"/>
  <c r="AI4047" i="4" l="1"/>
  <c r="AJ4046" i="4"/>
  <c r="AI4048" i="4" l="1"/>
  <c r="AJ4047" i="4"/>
  <c r="AI4049" i="4" l="1"/>
  <c r="AJ4048" i="4"/>
  <c r="AI4050" i="4" l="1"/>
  <c r="AJ4049" i="4"/>
  <c r="AI4051" i="4" l="1"/>
  <c r="AJ4050" i="4"/>
  <c r="AI4052" i="4" l="1"/>
  <c r="AJ4051" i="4"/>
  <c r="AI4053" i="4" l="1"/>
  <c r="AJ4052" i="4"/>
  <c r="AI4054" i="4" l="1"/>
  <c r="AJ4053" i="4"/>
  <c r="AI4055" i="4" l="1"/>
  <c r="AJ4054" i="4"/>
  <c r="AI4056" i="4" l="1"/>
  <c r="AJ4055" i="4"/>
  <c r="AI4057" i="4" l="1"/>
  <c r="AJ4056" i="4"/>
  <c r="AI4058" i="4" l="1"/>
  <c r="AJ4057" i="4"/>
  <c r="AI4059" i="4" l="1"/>
  <c r="AJ4058" i="4"/>
  <c r="AI4060" i="4" l="1"/>
  <c r="AJ4059" i="4"/>
  <c r="AI4061" i="4" l="1"/>
  <c r="AJ4060" i="4"/>
  <c r="AI4062" i="4" l="1"/>
  <c r="AJ4061" i="4"/>
  <c r="AI4063" i="4" l="1"/>
  <c r="AJ4062" i="4"/>
  <c r="AI4064" i="4" l="1"/>
  <c r="AJ4063" i="4"/>
  <c r="AI4065" i="4" l="1"/>
  <c r="AJ4064" i="4"/>
  <c r="AI4066" i="4" l="1"/>
  <c r="AJ4065" i="4"/>
  <c r="AI4067" i="4" l="1"/>
  <c r="AJ4066" i="4"/>
  <c r="AI4068" i="4" l="1"/>
  <c r="AJ4067" i="4"/>
  <c r="AI4069" i="4" l="1"/>
  <c r="AJ4068" i="4"/>
  <c r="AI4070" i="4" l="1"/>
  <c r="AJ4069" i="4"/>
  <c r="AI4071" i="4" l="1"/>
  <c r="AJ4070" i="4"/>
  <c r="AI4072" i="4" l="1"/>
  <c r="AJ4071" i="4"/>
  <c r="AI4073" i="4" l="1"/>
  <c r="AJ4072" i="4"/>
  <c r="AI4074" i="4" l="1"/>
  <c r="AJ4073" i="4"/>
  <c r="AI4075" i="4" l="1"/>
  <c r="AJ4074" i="4"/>
  <c r="AI4076" i="4" l="1"/>
  <c r="AJ4075" i="4"/>
  <c r="AI4077" i="4" l="1"/>
  <c r="AJ4076" i="4"/>
  <c r="AI4078" i="4" l="1"/>
  <c r="AJ4077" i="4"/>
  <c r="AI4079" i="4" l="1"/>
  <c r="AJ4078" i="4"/>
  <c r="AI4080" i="4" l="1"/>
  <c r="AJ4079" i="4"/>
  <c r="AI4081" i="4" l="1"/>
  <c r="AJ4080" i="4"/>
  <c r="AI4082" i="4" l="1"/>
  <c r="AJ4081" i="4"/>
  <c r="AI4083" i="4" l="1"/>
  <c r="AJ4082" i="4"/>
  <c r="AI4084" i="4" l="1"/>
  <c r="AJ4083" i="4"/>
  <c r="AI4085" i="4" l="1"/>
  <c r="AJ4084" i="4"/>
  <c r="AI4086" i="4" l="1"/>
  <c r="AJ4085" i="4"/>
  <c r="AI4087" i="4" l="1"/>
  <c r="AJ4086" i="4"/>
  <c r="AI4088" i="4" l="1"/>
  <c r="AJ4087" i="4"/>
  <c r="AI4089" i="4" l="1"/>
  <c r="AJ4088" i="4"/>
  <c r="AI4090" i="4" l="1"/>
  <c r="AJ4089" i="4"/>
  <c r="AI4091" i="4" l="1"/>
  <c r="AJ4090" i="4"/>
  <c r="AI4092" i="4" l="1"/>
  <c r="AJ4091" i="4"/>
  <c r="AI4093" i="4" l="1"/>
  <c r="AJ4092" i="4"/>
  <c r="AI4094" i="4" l="1"/>
  <c r="AJ4093" i="4"/>
  <c r="AI4095" i="4" l="1"/>
  <c r="AJ4094" i="4"/>
  <c r="AI4096" i="4" l="1"/>
  <c r="AJ4095" i="4"/>
  <c r="AI4097" i="4" l="1"/>
  <c r="AJ4096" i="4"/>
  <c r="AI4098" i="4" l="1"/>
  <c r="AJ4097" i="4"/>
  <c r="AI4099" i="4" l="1"/>
  <c r="AJ4098" i="4"/>
  <c r="AI4100" i="4" l="1"/>
  <c r="AJ4099" i="4"/>
  <c r="AI4101" i="4" l="1"/>
  <c r="AJ4100" i="4"/>
  <c r="AI4102" i="4" l="1"/>
  <c r="AJ4101" i="4"/>
  <c r="AI4103" i="4" l="1"/>
  <c r="AJ4102" i="4"/>
  <c r="AI4104" i="4" l="1"/>
  <c r="AJ4103" i="4"/>
  <c r="AI4105" i="4" l="1"/>
  <c r="AJ4104" i="4"/>
  <c r="AI4106" i="4" l="1"/>
  <c r="AJ4105" i="4"/>
  <c r="AI4107" i="4" l="1"/>
  <c r="AJ4106" i="4"/>
  <c r="AI4108" i="4" l="1"/>
  <c r="AJ4107" i="4"/>
  <c r="AI4109" i="4" l="1"/>
  <c r="AJ4108" i="4"/>
  <c r="AI4110" i="4" l="1"/>
  <c r="AJ4109" i="4"/>
  <c r="AI4111" i="4" l="1"/>
  <c r="AJ4110" i="4"/>
  <c r="AI4112" i="4" l="1"/>
  <c r="AJ4111" i="4"/>
  <c r="AI4113" i="4" l="1"/>
  <c r="AJ4112" i="4"/>
  <c r="AI4114" i="4" l="1"/>
  <c r="AJ4113" i="4"/>
  <c r="AI4115" i="4" l="1"/>
  <c r="AJ4114" i="4"/>
  <c r="AI4116" i="4" l="1"/>
  <c r="AJ4115" i="4"/>
  <c r="AI4117" i="4" l="1"/>
  <c r="AJ4116" i="4"/>
  <c r="AI4118" i="4" l="1"/>
  <c r="AJ4117" i="4"/>
  <c r="AI4119" i="4" l="1"/>
  <c r="AJ4118" i="4"/>
  <c r="AI4120" i="4" l="1"/>
  <c r="AJ4119" i="4"/>
  <c r="AI4121" i="4" l="1"/>
  <c r="AJ4120" i="4"/>
  <c r="AI4122" i="4" l="1"/>
  <c r="AJ4121" i="4"/>
  <c r="AI4123" i="4" l="1"/>
  <c r="AJ4122" i="4"/>
  <c r="AI4124" i="4" l="1"/>
  <c r="AJ4123" i="4"/>
  <c r="AI4125" i="4" l="1"/>
  <c r="AJ4124" i="4"/>
  <c r="AI4126" i="4" l="1"/>
  <c r="AJ4125" i="4"/>
  <c r="AI4127" i="4" l="1"/>
  <c r="AJ4126" i="4"/>
  <c r="AI4128" i="4" l="1"/>
  <c r="AJ4127" i="4"/>
  <c r="AI4129" i="4" l="1"/>
  <c r="AJ4128" i="4"/>
  <c r="AI4130" i="4" l="1"/>
  <c r="AJ4129" i="4"/>
  <c r="AI4131" i="4" l="1"/>
  <c r="AJ4130" i="4"/>
  <c r="AI4132" i="4" l="1"/>
  <c r="AJ4131" i="4"/>
  <c r="AI4133" i="4" l="1"/>
  <c r="AJ4132" i="4"/>
  <c r="AI4134" i="4" l="1"/>
  <c r="AJ4133" i="4"/>
  <c r="AI4135" i="4" l="1"/>
  <c r="AJ4134" i="4"/>
  <c r="AI4136" i="4" l="1"/>
  <c r="AJ4135" i="4"/>
  <c r="AI4137" i="4" l="1"/>
  <c r="AJ4136" i="4"/>
  <c r="AI4138" i="4" l="1"/>
  <c r="AJ4137" i="4"/>
  <c r="AI4139" i="4" l="1"/>
  <c r="AJ4138" i="4"/>
  <c r="AI4140" i="4" l="1"/>
  <c r="AJ4139" i="4"/>
  <c r="AI4141" i="4" l="1"/>
  <c r="AJ4140" i="4"/>
  <c r="AI4142" i="4" l="1"/>
  <c r="AJ4141" i="4"/>
  <c r="AI4143" i="4" l="1"/>
  <c r="AJ4142" i="4"/>
  <c r="AI4144" i="4" l="1"/>
  <c r="AJ4143" i="4"/>
  <c r="AI4145" i="4" l="1"/>
  <c r="AJ4144" i="4"/>
  <c r="AI4146" i="4" l="1"/>
  <c r="AJ4145" i="4"/>
  <c r="AI4147" i="4" l="1"/>
  <c r="AJ4146" i="4"/>
  <c r="AI4148" i="4" l="1"/>
  <c r="AJ4147" i="4"/>
  <c r="AI4149" i="4" l="1"/>
  <c r="AJ4148" i="4"/>
  <c r="AI4150" i="4" l="1"/>
  <c r="AJ4149" i="4"/>
  <c r="AI4151" i="4" l="1"/>
  <c r="AJ4150" i="4"/>
  <c r="AI4152" i="4" l="1"/>
  <c r="AJ4151" i="4"/>
  <c r="AI4153" i="4" l="1"/>
  <c r="AJ4152" i="4"/>
  <c r="AI4154" i="4" l="1"/>
  <c r="AJ4153" i="4"/>
  <c r="AI4155" i="4" l="1"/>
  <c r="AJ4154" i="4"/>
  <c r="AI4156" i="4" l="1"/>
  <c r="AJ4155" i="4"/>
  <c r="AI4157" i="4" l="1"/>
  <c r="AJ4156" i="4"/>
  <c r="AI4158" i="4" l="1"/>
  <c r="AJ4157" i="4"/>
  <c r="AI4159" i="4" l="1"/>
  <c r="AJ4158" i="4"/>
  <c r="AI4160" i="4" l="1"/>
  <c r="AJ4159" i="4"/>
  <c r="AI4161" i="4" l="1"/>
  <c r="AJ4160" i="4"/>
  <c r="AI4162" i="4" l="1"/>
  <c r="AJ4161" i="4"/>
  <c r="AI4163" i="4" l="1"/>
  <c r="AJ4162" i="4"/>
  <c r="AI4164" i="4" l="1"/>
  <c r="AJ4163" i="4"/>
  <c r="AI4165" i="4" l="1"/>
  <c r="AJ4164" i="4"/>
  <c r="AI4166" i="4" l="1"/>
  <c r="AJ4165" i="4"/>
  <c r="AI4167" i="4" l="1"/>
  <c r="AJ4166" i="4"/>
  <c r="AI4168" i="4" l="1"/>
  <c r="AJ4167" i="4"/>
  <c r="AI4169" i="4" l="1"/>
  <c r="AJ4168" i="4"/>
  <c r="AI4170" i="4" l="1"/>
  <c r="AJ4169" i="4"/>
  <c r="AI4171" i="4" l="1"/>
  <c r="AJ4170" i="4"/>
  <c r="AI4172" i="4" l="1"/>
  <c r="AJ4171" i="4"/>
  <c r="AI4173" i="4" l="1"/>
  <c r="AJ4172" i="4"/>
  <c r="AI4174" i="4" l="1"/>
  <c r="AJ4173" i="4"/>
  <c r="AI4175" i="4" l="1"/>
  <c r="AJ4174" i="4"/>
  <c r="AI4176" i="4" l="1"/>
  <c r="AJ4175" i="4"/>
  <c r="AI4177" i="4" l="1"/>
  <c r="AJ4176" i="4"/>
  <c r="AI4178" i="4" l="1"/>
  <c r="AJ4177" i="4"/>
  <c r="AI4179" i="4" l="1"/>
  <c r="AJ4178" i="4"/>
  <c r="AI4180" i="4" l="1"/>
  <c r="AJ4179" i="4"/>
  <c r="AI4181" i="4" l="1"/>
  <c r="AJ4180" i="4"/>
  <c r="AI4182" i="4" l="1"/>
  <c r="AJ4181" i="4"/>
  <c r="AI4183" i="4" l="1"/>
  <c r="AJ4182" i="4"/>
  <c r="AI4184" i="4" l="1"/>
  <c r="AJ4183" i="4"/>
  <c r="AI4185" i="4" l="1"/>
  <c r="AJ4184" i="4"/>
  <c r="AI4186" i="4" l="1"/>
  <c r="AJ4185" i="4"/>
  <c r="AI4187" i="4" l="1"/>
  <c r="AJ4186" i="4"/>
  <c r="AI4188" i="4" l="1"/>
  <c r="AJ4187" i="4"/>
  <c r="AI4189" i="4" l="1"/>
  <c r="AJ4188" i="4"/>
  <c r="AI4190" i="4" l="1"/>
  <c r="AJ4189" i="4"/>
  <c r="AI4191" i="4" l="1"/>
  <c r="AJ4190" i="4"/>
  <c r="AI4192" i="4" l="1"/>
  <c r="AJ4191" i="4"/>
  <c r="AI4193" i="4" l="1"/>
  <c r="AJ4192" i="4"/>
  <c r="AI4194" i="4" l="1"/>
  <c r="AJ4193" i="4"/>
  <c r="AI4195" i="4" l="1"/>
  <c r="AJ4194" i="4"/>
  <c r="AI4196" i="4" l="1"/>
  <c r="AJ4195" i="4"/>
  <c r="AI4197" i="4" l="1"/>
  <c r="AJ4196" i="4"/>
  <c r="AI4198" i="4" l="1"/>
  <c r="AJ4197" i="4"/>
  <c r="AI4199" i="4" l="1"/>
  <c r="AJ4198" i="4"/>
  <c r="AI4200" i="4" l="1"/>
  <c r="AJ4199" i="4"/>
  <c r="AI4201" i="4" l="1"/>
  <c r="AJ4200" i="4"/>
  <c r="AI4202" i="4" l="1"/>
  <c r="AJ4201" i="4"/>
  <c r="AI4203" i="4" l="1"/>
  <c r="AJ4202" i="4"/>
  <c r="AI4204" i="4" l="1"/>
  <c r="AJ4203" i="4"/>
  <c r="AI4205" i="4" l="1"/>
  <c r="AJ4204" i="4"/>
  <c r="AI4206" i="4" l="1"/>
  <c r="AJ4205" i="4"/>
  <c r="AI4207" i="4" l="1"/>
  <c r="AJ4206" i="4"/>
  <c r="AI4208" i="4" l="1"/>
  <c r="AJ4207" i="4"/>
  <c r="AI4209" i="4" l="1"/>
  <c r="AJ4208" i="4"/>
  <c r="AI4210" i="4" l="1"/>
  <c r="AJ4209" i="4"/>
  <c r="AI4211" i="4" l="1"/>
  <c r="AJ4210" i="4"/>
  <c r="AI4212" i="4" l="1"/>
  <c r="AJ4211" i="4"/>
  <c r="AI4213" i="4" l="1"/>
  <c r="AJ4212" i="4"/>
  <c r="AI4214" i="4" l="1"/>
  <c r="AJ4213" i="4"/>
  <c r="AI4215" i="4" l="1"/>
  <c r="AJ4214" i="4"/>
  <c r="AI4216" i="4" l="1"/>
  <c r="AJ4215" i="4"/>
  <c r="AI4217" i="4" l="1"/>
  <c r="AJ4216" i="4"/>
  <c r="AI4218" i="4" l="1"/>
  <c r="AJ4217" i="4"/>
  <c r="AI4219" i="4" l="1"/>
  <c r="AJ4218" i="4"/>
  <c r="AI4220" i="4" l="1"/>
  <c r="AJ4219" i="4"/>
  <c r="AI4221" i="4" l="1"/>
  <c r="AJ4220" i="4"/>
  <c r="AI4222" i="4" l="1"/>
  <c r="AJ4221" i="4"/>
  <c r="AI4223" i="4" l="1"/>
  <c r="AJ4222" i="4"/>
  <c r="AI4224" i="4" l="1"/>
  <c r="AJ4223" i="4"/>
  <c r="AI4225" i="4" l="1"/>
  <c r="AJ4224" i="4"/>
  <c r="AI4226" i="4" l="1"/>
  <c r="AJ4225" i="4"/>
  <c r="AI4227" i="4" l="1"/>
  <c r="AJ4226" i="4"/>
  <c r="AI4228" i="4" l="1"/>
  <c r="AJ4227" i="4"/>
  <c r="AI4229" i="4" l="1"/>
  <c r="AJ4228" i="4"/>
  <c r="AI4230" i="4" l="1"/>
  <c r="AJ4229" i="4"/>
  <c r="AI4231" i="4" l="1"/>
  <c r="AJ4230" i="4"/>
  <c r="AI4232" i="4" l="1"/>
  <c r="AJ4231" i="4"/>
  <c r="AI4233" i="4" l="1"/>
  <c r="AJ4232" i="4"/>
  <c r="AI4234" i="4" l="1"/>
  <c r="AJ4233" i="4"/>
  <c r="AI4235" i="4" l="1"/>
  <c r="AJ4234" i="4"/>
  <c r="AI4236" i="4" l="1"/>
  <c r="AJ4235" i="4"/>
  <c r="AI4237" i="4" l="1"/>
  <c r="AJ4236" i="4"/>
  <c r="AI4238" i="4" l="1"/>
  <c r="AJ4237" i="4"/>
  <c r="AI4239" i="4" l="1"/>
  <c r="AJ4238" i="4"/>
  <c r="AI4240" i="4" l="1"/>
  <c r="AJ4239" i="4"/>
  <c r="AI4241" i="4" l="1"/>
  <c r="AJ4240" i="4"/>
  <c r="AI4242" i="4" l="1"/>
  <c r="AJ4241" i="4"/>
  <c r="AI4243" i="4" l="1"/>
  <c r="AJ4242" i="4"/>
  <c r="AI4244" i="4" l="1"/>
  <c r="AJ4243" i="4"/>
  <c r="AI4245" i="4" l="1"/>
  <c r="AJ4244" i="4"/>
  <c r="AI4246" i="4" l="1"/>
  <c r="AJ4245" i="4"/>
  <c r="AI4247" i="4" l="1"/>
  <c r="AJ4246" i="4"/>
  <c r="AI4248" i="4" l="1"/>
  <c r="AJ4247" i="4"/>
  <c r="AI4249" i="4" l="1"/>
  <c r="AJ4248" i="4"/>
  <c r="AI4250" i="4" l="1"/>
  <c r="AJ4249" i="4"/>
  <c r="AI4251" i="4" l="1"/>
  <c r="AJ4250" i="4"/>
  <c r="AI4252" i="4" l="1"/>
  <c r="AJ4251" i="4"/>
  <c r="AI4253" i="4" l="1"/>
  <c r="AJ4252" i="4"/>
  <c r="AI4254" i="4" l="1"/>
  <c r="AJ4253" i="4"/>
  <c r="AI4255" i="4" l="1"/>
  <c r="AJ4254" i="4"/>
  <c r="AI4256" i="4" l="1"/>
  <c r="AJ4255" i="4"/>
  <c r="AI4257" i="4" l="1"/>
  <c r="AJ4256" i="4"/>
  <c r="AI4258" i="4" l="1"/>
  <c r="AJ4257" i="4"/>
  <c r="AI4259" i="4" l="1"/>
  <c r="AJ4258" i="4"/>
  <c r="AI4260" i="4" l="1"/>
  <c r="AJ4259" i="4"/>
  <c r="AI4261" i="4" l="1"/>
  <c r="AJ4260" i="4"/>
  <c r="AI4262" i="4" l="1"/>
  <c r="AJ4261" i="4"/>
  <c r="AI4263" i="4" l="1"/>
  <c r="AJ4262" i="4"/>
  <c r="AI4264" i="4" l="1"/>
  <c r="AJ4263" i="4"/>
  <c r="AI4265" i="4" l="1"/>
  <c r="AJ4264" i="4"/>
  <c r="AI4266" i="4" l="1"/>
  <c r="AJ4265" i="4"/>
  <c r="AI4267" i="4" l="1"/>
  <c r="AJ4266" i="4"/>
  <c r="AI4268" i="4" l="1"/>
  <c r="AJ4267" i="4"/>
  <c r="AI4269" i="4" l="1"/>
  <c r="AJ4268" i="4"/>
  <c r="AI4270" i="4" l="1"/>
  <c r="AJ4269" i="4"/>
  <c r="AI4271" i="4" l="1"/>
  <c r="AJ4270" i="4"/>
  <c r="AI4272" i="4" l="1"/>
  <c r="AJ4271" i="4"/>
  <c r="AI4273" i="4" l="1"/>
  <c r="AJ4272" i="4"/>
  <c r="AI4274" i="4" l="1"/>
  <c r="AJ4273" i="4"/>
  <c r="AI4275" i="4" l="1"/>
  <c r="AJ4274" i="4"/>
  <c r="AI4276" i="4" l="1"/>
  <c r="AJ4275" i="4"/>
  <c r="AI4277" i="4" l="1"/>
  <c r="AJ4276" i="4"/>
  <c r="AI4278" i="4" l="1"/>
  <c r="AJ4277" i="4"/>
  <c r="AI4279" i="4" l="1"/>
  <c r="AJ4278" i="4"/>
  <c r="AI4280" i="4" l="1"/>
  <c r="AJ4279" i="4"/>
  <c r="AI4281" i="4" l="1"/>
  <c r="AJ4280" i="4"/>
  <c r="AI4282" i="4" l="1"/>
  <c r="AJ4281" i="4"/>
  <c r="AI4283" i="4" l="1"/>
  <c r="AJ4282" i="4"/>
  <c r="AI4284" i="4" l="1"/>
  <c r="AJ4283" i="4"/>
  <c r="AI4285" i="4" l="1"/>
  <c r="AJ4284" i="4"/>
  <c r="AI4286" i="4" l="1"/>
  <c r="AJ4285" i="4"/>
  <c r="AI4287" i="4" l="1"/>
  <c r="AJ4286" i="4"/>
  <c r="AI4288" i="4" l="1"/>
  <c r="AJ4287" i="4"/>
  <c r="AI4289" i="4" l="1"/>
  <c r="AJ4288" i="4"/>
  <c r="AI4290" i="4" l="1"/>
  <c r="AJ4289" i="4"/>
  <c r="AI4291" i="4" l="1"/>
  <c r="AJ4290" i="4"/>
  <c r="AI4292" i="4" l="1"/>
  <c r="AJ4291" i="4"/>
  <c r="AI4293" i="4" l="1"/>
  <c r="AJ4292" i="4"/>
  <c r="AI4294" i="4" l="1"/>
  <c r="AJ4293" i="4"/>
  <c r="AI4295" i="4" l="1"/>
  <c r="AJ4294" i="4"/>
  <c r="AI4296" i="4" l="1"/>
  <c r="AJ4295" i="4"/>
  <c r="AI4297" i="4" l="1"/>
  <c r="AJ4296" i="4"/>
  <c r="AI4298" i="4" l="1"/>
  <c r="AJ4297" i="4"/>
  <c r="AI4299" i="4" l="1"/>
  <c r="AJ4298" i="4"/>
  <c r="AI4300" i="4" l="1"/>
  <c r="AJ4299" i="4"/>
  <c r="AI4301" i="4" l="1"/>
  <c r="AJ4300" i="4"/>
  <c r="AI4302" i="4" l="1"/>
  <c r="AJ4301" i="4"/>
  <c r="AI4303" i="4" l="1"/>
  <c r="AJ4302" i="4"/>
  <c r="AI4304" i="4" l="1"/>
  <c r="AJ4303" i="4"/>
  <c r="AI4305" i="4" l="1"/>
  <c r="AJ4304" i="4"/>
  <c r="AI4306" i="4" l="1"/>
  <c r="AJ4305" i="4"/>
  <c r="AI4307" i="4" l="1"/>
  <c r="AJ4306" i="4"/>
  <c r="AI4308" i="4" l="1"/>
  <c r="AJ4307" i="4"/>
  <c r="AI4309" i="4" l="1"/>
  <c r="AJ4308" i="4"/>
  <c r="AI4310" i="4" l="1"/>
  <c r="AJ4309" i="4"/>
  <c r="AI4311" i="4" l="1"/>
  <c r="AJ4310" i="4"/>
  <c r="AI4312" i="4" l="1"/>
  <c r="AJ4311" i="4"/>
  <c r="AI4313" i="4" l="1"/>
  <c r="AJ4312" i="4"/>
  <c r="AI4314" i="4" l="1"/>
  <c r="AJ4313" i="4"/>
  <c r="AI4315" i="4" l="1"/>
  <c r="AJ4314" i="4"/>
  <c r="AI4316" i="4" l="1"/>
  <c r="AJ4315" i="4"/>
  <c r="AI4317" i="4" l="1"/>
  <c r="AJ4316" i="4"/>
  <c r="AI4318" i="4" l="1"/>
  <c r="AJ4317" i="4"/>
  <c r="AI4319" i="4" l="1"/>
  <c r="AJ4318" i="4"/>
  <c r="AI4320" i="4" l="1"/>
  <c r="AJ4319" i="4"/>
  <c r="AI4321" i="4" l="1"/>
  <c r="AJ4320" i="4"/>
  <c r="AI4322" i="4" l="1"/>
  <c r="AJ4321" i="4"/>
  <c r="AI4323" i="4" l="1"/>
  <c r="AJ4322" i="4"/>
  <c r="AI4324" i="4" l="1"/>
  <c r="AJ4323" i="4"/>
  <c r="AI4325" i="4" l="1"/>
  <c r="AJ4324" i="4"/>
  <c r="AI4326" i="4" l="1"/>
  <c r="AJ4325" i="4"/>
  <c r="AI4327" i="4" l="1"/>
  <c r="AJ4326" i="4"/>
  <c r="AI4328" i="4" l="1"/>
  <c r="AJ4327" i="4"/>
  <c r="AI4329" i="4" l="1"/>
  <c r="AJ4328" i="4"/>
  <c r="AI4330" i="4" l="1"/>
  <c r="AJ4329" i="4"/>
  <c r="AI4331" i="4" l="1"/>
  <c r="AJ4330" i="4"/>
  <c r="AI4332" i="4" l="1"/>
  <c r="AJ4331" i="4"/>
  <c r="AI4333" i="4" l="1"/>
  <c r="AJ4332" i="4"/>
  <c r="AI4334" i="4" l="1"/>
  <c r="AJ4333" i="4"/>
  <c r="AI4335" i="4" l="1"/>
  <c r="AJ4334" i="4"/>
  <c r="AI4336" i="4" l="1"/>
  <c r="AJ4335" i="4"/>
  <c r="AI4337" i="4" l="1"/>
  <c r="AJ4336" i="4"/>
  <c r="AI4338" i="4" l="1"/>
  <c r="AJ4337" i="4"/>
  <c r="AI4339" i="4" l="1"/>
  <c r="AJ4338" i="4"/>
  <c r="AI4340" i="4" l="1"/>
  <c r="AJ4339" i="4"/>
  <c r="AI4341" i="4" l="1"/>
  <c r="AJ4340" i="4"/>
  <c r="AI4342" i="4" l="1"/>
  <c r="AJ4341" i="4"/>
  <c r="AI4343" i="4" l="1"/>
  <c r="AJ4342" i="4"/>
  <c r="AI4344" i="4" l="1"/>
  <c r="AJ4343" i="4"/>
  <c r="AI4345" i="4" l="1"/>
  <c r="AJ4344" i="4"/>
  <c r="AI4346" i="4" l="1"/>
  <c r="AJ4345" i="4"/>
  <c r="AI4347" i="4" l="1"/>
  <c r="AJ4346" i="4"/>
  <c r="AI4348" i="4" l="1"/>
  <c r="AJ4347" i="4"/>
  <c r="AI4349" i="4" l="1"/>
  <c r="AJ4348" i="4"/>
  <c r="AI4350" i="4" l="1"/>
  <c r="AJ4349" i="4"/>
  <c r="AI4351" i="4" l="1"/>
  <c r="AJ4350" i="4"/>
  <c r="AI4352" i="4" l="1"/>
  <c r="AJ4351" i="4"/>
  <c r="AI4353" i="4" l="1"/>
  <c r="AJ4352" i="4"/>
  <c r="AI4354" i="4" l="1"/>
  <c r="AJ4353" i="4"/>
  <c r="AI4355" i="4" l="1"/>
  <c r="AJ4354" i="4"/>
  <c r="AI4356" i="4" l="1"/>
  <c r="AJ4355" i="4"/>
  <c r="AI4357" i="4" l="1"/>
  <c r="AJ4356" i="4"/>
  <c r="AI4358" i="4" l="1"/>
  <c r="AJ4357" i="4"/>
  <c r="AI4359" i="4" l="1"/>
  <c r="AJ4358" i="4"/>
  <c r="AI4360" i="4" l="1"/>
  <c r="AJ4359" i="4"/>
  <c r="AI4361" i="4" l="1"/>
  <c r="AJ4360" i="4"/>
  <c r="AI4362" i="4" l="1"/>
  <c r="AJ4361" i="4"/>
  <c r="AI4363" i="4" l="1"/>
  <c r="AJ4362" i="4"/>
  <c r="AI4364" i="4" l="1"/>
  <c r="AJ4363" i="4"/>
  <c r="AI4365" i="4" l="1"/>
  <c r="AJ4364" i="4"/>
  <c r="AI4366" i="4" l="1"/>
  <c r="AJ4365" i="4"/>
  <c r="AI4367" i="4" l="1"/>
  <c r="AJ4366" i="4"/>
  <c r="AI4368" i="4" l="1"/>
  <c r="AJ4367" i="4"/>
  <c r="AI4369" i="4" l="1"/>
  <c r="AJ4368" i="4"/>
  <c r="AI4370" i="4" l="1"/>
  <c r="AJ4369" i="4"/>
  <c r="AI4371" i="4" l="1"/>
  <c r="AJ4370" i="4"/>
  <c r="AI4372" i="4" l="1"/>
  <c r="AJ4371" i="4"/>
  <c r="AI4373" i="4" l="1"/>
  <c r="AJ4372" i="4"/>
  <c r="AI4374" i="4" l="1"/>
  <c r="AJ4373" i="4"/>
  <c r="AI4375" i="4" l="1"/>
  <c r="AJ4374" i="4"/>
  <c r="AI4376" i="4" l="1"/>
  <c r="AJ4375" i="4"/>
  <c r="AI4377" i="4" l="1"/>
  <c r="AJ4376" i="4"/>
  <c r="AI4378" i="4" l="1"/>
  <c r="AJ4377" i="4"/>
  <c r="AI4379" i="4" l="1"/>
  <c r="AJ4378" i="4"/>
  <c r="AI4380" i="4" l="1"/>
  <c r="AJ4379" i="4"/>
  <c r="AI4381" i="4" l="1"/>
  <c r="AJ4380" i="4"/>
  <c r="AI4382" i="4" l="1"/>
  <c r="AJ4381" i="4"/>
  <c r="AI4383" i="4" l="1"/>
  <c r="AJ4382" i="4"/>
  <c r="AI4384" i="4" l="1"/>
  <c r="AJ4383" i="4"/>
  <c r="AI4385" i="4" l="1"/>
  <c r="AJ4384" i="4"/>
  <c r="AI4386" i="4" l="1"/>
  <c r="AJ4385" i="4"/>
  <c r="AI4387" i="4" l="1"/>
  <c r="AJ4386" i="4"/>
  <c r="AI4388" i="4" l="1"/>
  <c r="AJ4387" i="4"/>
  <c r="AI4389" i="4" l="1"/>
  <c r="AJ4388" i="4"/>
  <c r="AI4390" i="4" l="1"/>
  <c r="AJ4389" i="4"/>
  <c r="AI4391" i="4" l="1"/>
  <c r="AJ4390" i="4"/>
  <c r="AI4392" i="4" l="1"/>
  <c r="AJ4391" i="4"/>
  <c r="AI4393" i="4" l="1"/>
  <c r="AJ4392" i="4"/>
  <c r="AI4394" i="4" l="1"/>
  <c r="AJ4393" i="4"/>
  <c r="AI4395" i="4" l="1"/>
  <c r="AJ4394" i="4"/>
  <c r="AI4396" i="4" l="1"/>
  <c r="AJ4395" i="4"/>
  <c r="AI4397" i="4" l="1"/>
  <c r="AJ4396" i="4"/>
  <c r="AI4398" i="4" l="1"/>
  <c r="AJ4397" i="4"/>
  <c r="AI4399" i="4" l="1"/>
  <c r="AJ4398" i="4"/>
  <c r="AI4400" i="4" l="1"/>
  <c r="AJ4399" i="4"/>
  <c r="AI4401" i="4" l="1"/>
  <c r="AJ4400" i="4"/>
  <c r="AI4402" i="4" l="1"/>
  <c r="AJ4401" i="4"/>
  <c r="AI4403" i="4" l="1"/>
  <c r="AJ4402" i="4"/>
  <c r="AI4404" i="4" l="1"/>
  <c r="AJ4403" i="4"/>
  <c r="AI4405" i="4" l="1"/>
  <c r="AJ4404" i="4"/>
  <c r="AI4406" i="4" l="1"/>
  <c r="AJ4405" i="4"/>
  <c r="AI4407" i="4" l="1"/>
  <c r="AJ4406" i="4"/>
  <c r="AI4408" i="4" l="1"/>
  <c r="AJ4407" i="4"/>
  <c r="AI4409" i="4" l="1"/>
  <c r="AJ4408" i="4"/>
  <c r="AI4410" i="4" l="1"/>
  <c r="AJ4409" i="4"/>
  <c r="AI4411" i="4" l="1"/>
  <c r="AJ4410" i="4"/>
  <c r="AI4412" i="4" l="1"/>
  <c r="AJ4411" i="4"/>
  <c r="AI4413" i="4" l="1"/>
  <c r="AJ4412" i="4"/>
  <c r="AI4414" i="4" l="1"/>
  <c r="AJ4413" i="4"/>
  <c r="AI4415" i="4" l="1"/>
  <c r="AJ4414" i="4"/>
  <c r="AI4416" i="4" l="1"/>
  <c r="AJ4415" i="4"/>
  <c r="AI4417" i="4" l="1"/>
  <c r="AJ4416" i="4"/>
  <c r="AI4418" i="4" l="1"/>
  <c r="AJ4417" i="4"/>
  <c r="AI4419" i="4" l="1"/>
  <c r="AJ4418" i="4"/>
  <c r="AI4420" i="4" l="1"/>
  <c r="AJ4419" i="4"/>
  <c r="AI4421" i="4" l="1"/>
  <c r="AJ4420" i="4"/>
  <c r="AI4422" i="4" l="1"/>
  <c r="AJ4421" i="4"/>
  <c r="AI4423" i="4" l="1"/>
  <c r="AJ4422" i="4"/>
  <c r="AI4424" i="4" l="1"/>
  <c r="AJ4423" i="4"/>
  <c r="AI4425" i="4" l="1"/>
  <c r="AJ4424" i="4"/>
  <c r="AI4426" i="4" l="1"/>
  <c r="AJ4425" i="4"/>
  <c r="AI4427" i="4" l="1"/>
  <c r="AJ4426" i="4"/>
  <c r="AI4428" i="4" l="1"/>
  <c r="AJ4427" i="4"/>
  <c r="AI4429" i="4" l="1"/>
  <c r="AJ4428" i="4"/>
  <c r="AI4430" i="4" l="1"/>
  <c r="AJ4429" i="4"/>
  <c r="AI4431" i="4" l="1"/>
  <c r="AJ4430" i="4"/>
  <c r="AI4432" i="4" l="1"/>
  <c r="AJ4431" i="4"/>
  <c r="AI4433" i="4" l="1"/>
  <c r="AJ4432" i="4"/>
  <c r="AI4434" i="4" l="1"/>
  <c r="AJ4433" i="4"/>
  <c r="AI4435" i="4" l="1"/>
  <c r="AJ4434" i="4"/>
  <c r="AI4436" i="4" l="1"/>
  <c r="AJ4435" i="4"/>
  <c r="AI4437" i="4" l="1"/>
  <c r="AJ4436" i="4"/>
  <c r="AI4438" i="4" l="1"/>
  <c r="AJ4437" i="4"/>
  <c r="AI4439" i="4" l="1"/>
  <c r="AJ4438" i="4"/>
  <c r="AI4440" i="4" l="1"/>
  <c r="AJ4439" i="4"/>
  <c r="AI4441" i="4" l="1"/>
  <c r="AJ4440" i="4"/>
  <c r="AI4442" i="4" l="1"/>
  <c r="AJ4441" i="4"/>
  <c r="AI4443" i="4" l="1"/>
  <c r="AJ4442" i="4"/>
  <c r="AI4444" i="4" l="1"/>
  <c r="AJ4443" i="4"/>
  <c r="AI4445" i="4" l="1"/>
  <c r="AJ4444" i="4"/>
  <c r="AI4446" i="4" l="1"/>
  <c r="AJ4445" i="4"/>
  <c r="AI4447" i="4" l="1"/>
  <c r="AJ4446" i="4"/>
  <c r="AI4448" i="4" l="1"/>
  <c r="AJ4447" i="4"/>
  <c r="AI4449" i="4" l="1"/>
  <c r="AJ4448" i="4"/>
  <c r="AI4450" i="4" l="1"/>
  <c r="AJ4449" i="4"/>
  <c r="AI4451" i="4" l="1"/>
  <c r="AJ4450" i="4"/>
  <c r="AI4452" i="4" l="1"/>
  <c r="AJ4451" i="4"/>
  <c r="AI4453" i="4" l="1"/>
  <c r="AJ4452" i="4"/>
  <c r="AI4454" i="4" l="1"/>
  <c r="AJ4453" i="4"/>
  <c r="AI4455" i="4" l="1"/>
  <c r="AJ4454" i="4"/>
  <c r="AI4456" i="4" l="1"/>
  <c r="AJ4455" i="4"/>
  <c r="AI4457" i="4" l="1"/>
  <c r="AJ4456" i="4"/>
  <c r="AI4458" i="4" l="1"/>
  <c r="AJ4457" i="4"/>
  <c r="AI4459" i="4" l="1"/>
  <c r="AJ4458" i="4"/>
  <c r="AI4460" i="4" l="1"/>
  <c r="AJ4459" i="4"/>
  <c r="AI4461" i="4" l="1"/>
  <c r="AJ4460" i="4"/>
  <c r="AI4462" i="4" l="1"/>
  <c r="AJ4461" i="4"/>
  <c r="AI4463" i="4" l="1"/>
  <c r="AJ4462" i="4"/>
  <c r="AI4464" i="4" l="1"/>
  <c r="AJ4463" i="4"/>
  <c r="AI4465" i="4" l="1"/>
  <c r="AJ4464" i="4"/>
  <c r="AI4466" i="4" l="1"/>
  <c r="AJ4465" i="4"/>
  <c r="AI4467" i="4" l="1"/>
  <c r="AJ4466" i="4"/>
  <c r="AI4468" i="4" l="1"/>
  <c r="AJ4467" i="4"/>
  <c r="AI4469" i="4" l="1"/>
  <c r="AJ4468" i="4"/>
  <c r="AI4470" i="4" l="1"/>
  <c r="AJ4469" i="4"/>
  <c r="AI4471" i="4" l="1"/>
  <c r="AJ4470" i="4"/>
  <c r="AI4472" i="4" l="1"/>
  <c r="AJ4471" i="4"/>
  <c r="AI4473" i="4" l="1"/>
  <c r="AJ4472" i="4"/>
  <c r="AI4474" i="4" l="1"/>
  <c r="AJ4473" i="4"/>
  <c r="AI4475" i="4" l="1"/>
  <c r="AJ4474" i="4"/>
  <c r="AI4476" i="4" l="1"/>
  <c r="AJ4475" i="4"/>
  <c r="AI4477" i="4" l="1"/>
  <c r="AJ4476" i="4"/>
  <c r="AI4478" i="4" l="1"/>
  <c r="AJ4477" i="4"/>
  <c r="AI4479" i="4" l="1"/>
  <c r="AJ4478" i="4"/>
  <c r="AI4480" i="4" l="1"/>
  <c r="AJ4479" i="4"/>
  <c r="AI4481" i="4" l="1"/>
  <c r="AJ4480" i="4"/>
  <c r="AI4482" i="4" l="1"/>
  <c r="AJ4481" i="4"/>
  <c r="AI4483" i="4" l="1"/>
  <c r="AJ4482" i="4"/>
  <c r="AI4484" i="4" l="1"/>
  <c r="AJ4483" i="4"/>
  <c r="AI4485" i="4" l="1"/>
  <c r="AJ4484" i="4"/>
  <c r="AI4486" i="4" l="1"/>
  <c r="AJ4485" i="4"/>
  <c r="AI4487" i="4" l="1"/>
  <c r="AJ4486" i="4"/>
  <c r="AI4488" i="4" l="1"/>
  <c r="AJ4487" i="4"/>
  <c r="AI4489" i="4" l="1"/>
  <c r="AJ4488" i="4"/>
  <c r="AI4490" i="4" l="1"/>
  <c r="AJ4489" i="4"/>
  <c r="AI4491" i="4" l="1"/>
  <c r="AJ4490" i="4"/>
  <c r="AI4492" i="4" l="1"/>
  <c r="AJ4491" i="4"/>
  <c r="AI4493" i="4" l="1"/>
  <c r="AJ4492" i="4"/>
  <c r="AI4494" i="4" l="1"/>
  <c r="AJ4493" i="4"/>
  <c r="AI4495" i="4" l="1"/>
  <c r="AJ4494" i="4"/>
  <c r="AI4496" i="4" l="1"/>
  <c r="AJ4495" i="4"/>
  <c r="AI4497" i="4" l="1"/>
  <c r="AJ4496" i="4"/>
  <c r="AI4498" i="4" l="1"/>
  <c r="AJ4497" i="4"/>
  <c r="AI4499" i="4" l="1"/>
  <c r="AJ4498" i="4"/>
  <c r="AI4500" i="4" l="1"/>
  <c r="AJ4499" i="4"/>
  <c r="AI4501" i="4" l="1"/>
  <c r="AJ4500" i="4"/>
  <c r="AI4502" i="4" l="1"/>
  <c r="AJ4501" i="4"/>
  <c r="AI4503" i="4" l="1"/>
  <c r="AJ4502" i="4"/>
  <c r="AI4504" i="4" l="1"/>
  <c r="AJ4503" i="4"/>
  <c r="AI4505" i="4" l="1"/>
  <c r="AJ4504" i="4"/>
  <c r="AI4506" i="4" l="1"/>
  <c r="AJ4505" i="4"/>
  <c r="AI4507" i="4" l="1"/>
  <c r="AJ4506" i="4"/>
  <c r="AI4508" i="4" l="1"/>
  <c r="AJ4507" i="4"/>
  <c r="AI4509" i="4" l="1"/>
  <c r="AJ4508" i="4"/>
  <c r="AI4510" i="4" l="1"/>
  <c r="AJ4509" i="4"/>
  <c r="AI4511" i="4" l="1"/>
  <c r="AJ4510" i="4"/>
  <c r="AI4512" i="4" l="1"/>
  <c r="AJ4511" i="4"/>
  <c r="AI4513" i="4" l="1"/>
  <c r="AJ4512" i="4"/>
  <c r="AI4514" i="4" l="1"/>
  <c r="AJ4513" i="4"/>
  <c r="AI4515" i="4" l="1"/>
  <c r="AJ4514" i="4"/>
  <c r="AI4516" i="4" l="1"/>
  <c r="AJ4515" i="4"/>
  <c r="AI4517" i="4" l="1"/>
  <c r="AJ4516" i="4"/>
  <c r="AI4518" i="4" l="1"/>
  <c r="AJ4517" i="4"/>
  <c r="AI4519" i="4" l="1"/>
  <c r="AJ4518" i="4"/>
  <c r="AI4520" i="4" l="1"/>
  <c r="AJ4519" i="4"/>
  <c r="AI4521" i="4" l="1"/>
  <c r="AJ4520" i="4"/>
  <c r="AI4522" i="4" l="1"/>
  <c r="AJ4521" i="4"/>
  <c r="AI4523" i="4" l="1"/>
  <c r="AJ4522" i="4"/>
  <c r="AI4524" i="4" l="1"/>
  <c r="AJ4523" i="4"/>
  <c r="AI4525" i="4" l="1"/>
  <c r="AJ4524" i="4"/>
  <c r="AI4526" i="4" l="1"/>
  <c r="AJ4525" i="4"/>
  <c r="AI4527" i="4" l="1"/>
  <c r="AJ4526" i="4"/>
  <c r="AI4528" i="4" l="1"/>
  <c r="AJ4527" i="4"/>
  <c r="AI4529" i="4" l="1"/>
  <c r="AJ4528" i="4"/>
  <c r="AI4530" i="4" l="1"/>
  <c r="AJ4529" i="4"/>
  <c r="AI4531" i="4" l="1"/>
  <c r="AJ4530" i="4"/>
  <c r="AI4532" i="4" l="1"/>
  <c r="AJ4531" i="4"/>
  <c r="AI4533" i="4" l="1"/>
  <c r="AJ4532" i="4"/>
  <c r="AI4534" i="4" l="1"/>
  <c r="AJ4533" i="4"/>
  <c r="AI4535" i="4" l="1"/>
  <c r="AJ4534" i="4"/>
  <c r="AI4536" i="4" l="1"/>
  <c r="AJ4535" i="4"/>
  <c r="AI4537" i="4" l="1"/>
  <c r="AJ4536" i="4"/>
  <c r="AI4538" i="4" l="1"/>
  <c r="AJ4537" i="4"/>
  <c r="AI4539" i="4" l="1"/>
  <c r="AJ4538" i="4"/>
  <c r="AI4540" i="4" l="1"/>
  <c r="AJ4539" i="4"/>
  <c r="AI4541" i="4" l="1"/>
  <c r="AJ4540" i="4"/>
  <c r="AI4542" i="4" l="1"/>
  <c r="AJ4541" i="4"/>
  <c r="AI4543" i="4" l="1"/>
  <c r="AJ4542" i="4"/>
  <c r="AI4544" i="4" l="1"/>
  <c r="AJ4543" i="4"/>
  <c r="AI4545" i="4" l="1"/>
  <c r="AJ4544" i="4"/>
  <c r="AI4546" i="4" l="1"/>
  <c r="AJ4545" i="4"/>
  <c r="AI4547" i="4" l="1"/>
  <c r="AJ4546" i="4"/>
  <c r="AI4548" i="4" l="1"/>
  <c r="AJ4547" i="4"/>
  <c r="AI4549" i="4" l="1"/>
  <c r="AJ4548" i="4"/>
  <c r="AI4550" i="4" l="1"/>
  <c r="AJ4549" i="4"/>
  <c r="AI4551" i="4" l="1"/>
  <c r="AJ4550" i="4"/>
  <c r="AI4552" i="4" l="1"/>
  <c r="AJ4551" i="4"/>
  <c r="AI4553" i="4" l="1"/>
  <c r="AJ4552" i="4"/>
  <c r="AI4554" i="4" l="1"/>
  <c r="AJ4553" i="4"/>
  <c r="AI4555" i="4" l="1"/>
  <c r="AJ4554" i="4"/>
  <c r="AI4556" i="4" l="1"/>
  <c r="AJ4555" i="4"/>
  <c r="AI4557" i="4" l="1"/>
  <c r="AJ4556" i="4"/>
  <c r="AI4558" i="4" l="1"/>
  <c r="AJ4557" i="4"/>
  <c r="AI4559" i="4" l="1"/>
  <c r="AJ4558" i="4"/>
  <c r="AI4560" i="4" l="1"/>
  <c r="AJ4559" i="4"/>
  <c r="AI4561" i="4" l="1"/>
  <c r="AJ4560" i="4"/>
  <c r="AI4562" i="4" l="1"/>
  <c r="AJ4561" i="4"/>
  <c r="AI4563" i="4" l="1"/>
  <c r="AJ4562" i="4"/>
  <c r="AI4564" i="4" l="1"/>
  <c r="AJ4563" i="4"/>
  <c r="AI4565" i="4" l="1"/>
  <c r="AJ4564" i="4"/>
  <c r="AI4566" i="4" l="1"/>
  <c r="AJ4565" i="4"/>
  <c r="AI4567" i="4" l="1"/>
  <c r="AJ4566" i="4"/>
  <c r="AI4568" i="4" l="1"/>
  <c r="AJ4567" i="4"/>
  <c r="AI4569" i="4" l="1"/>
  <c r="AJ4568" i="4"/>
  <c r="AI4570" i="4" l="1"/>
  <c r="AJ4569" i="4"/>
  <c r="AI4571" i="4" l="1"/>
  <c r="AJ4570" i="4"/>
  <c r="AI4572" i="4" l="1"/>
  <c r="AJ4571" i="4"/>
  <c r="AI4573" i="4" l="1"/>
  <c r="AJ4572" i="4"/>
  <c r="AI4574" i="4" l="1"/>
  <c r="AJ4573" i="4"/>
  <c r="AI4575" i="4" l="1"/>
  <c r="AJ4574" i="4"/>
  <c r="AI4576" i="4" l="1"/>
  <c r="AJ4575" i="4"/>
  <c r="AI4577" i="4" l="1"/>
  <c r="AJ4576" i="4"/>
  <c r="AI4578" i="4" l="1"/>
  <c r="AJ4577" i="4"/>
  <c r="AI4579" i="4" l="1"/>
  <c r="AJ4578" i="4"/>
  <c r="AI4580" i="4" l="1"/>
  <c r="AJ4579" i="4"/>
  <c r="AI4581" i="4" l="1"/>
  <c r="AJ4580" i="4"/>
  <c r="AI4582" i="4" l="1"/>
  <c r="AJ4581" i="4"/>
  <c r="AI4583" i="4" l="1"/>
  <c r="AJ4582" i="4"/>
  <c r="AI4584" i="4" l="1"/>
  <c r="AJ4583" i="4"/>
  <c r="AI4585" i="4" l="1"/>
  <c r="AJ4584" i="4"/>
  <c r="AI4586" i="4" l="1"/>
  <c r="AJ4585" i="4"/>
  <c r="AI4587" i="4" l="1"/>
  <c r="AJ4586" i="4"/>
  <c r="AI4588" i="4" l="1"/>
  <c r="AJ4587" i="4"/>
  <c r="AI4589" i="4" l="1"/>
  <c r="AJ4588" i="4"/>
  <c r="AI4590" i="4" l="1"/>
  <c r="AJ4589" i="4"/>
  <c r="AI4591" i="4" l="1"/>
  <c r="AJ4590" i="4"/>
  <c r="AI4592" i="4" l="1"/>
  <c r="AJ4591" i="4"/>
  <c r="AI4593" i="4" l="1"/>
  <c r="AJ4592" i="4"/>
  <c r="AI4594" i="4" l="1"/>
  <c r="AJ4593" i="4"/>
  <c r="AI4595" i="4" l="1"/>
  <c r="AJ4594" i="4"/>
  <c r="AI4596" i="4" l="1"/>
  <c r="AJ4595" i="4"/>
  <c r="AI4597" i="4" l="1"/>
  <c r="AJ4596" i="4"/>
  <c r="AI4598" i="4" l="1"/>
  <c r="AJ4597" i="4"/>
  <c r="AI4599" i="4" l="1"/>
  <c r="AJ4598" i="4"/>
  <c r="AI4600" i="4" l="1"/>
  <c r="AJ4599" i="4"/>
  <c r="AI4601" i="4" l="1"/>
  <c r="AJ4600" i="4"/>
  <c r="AI4602" i="4" l="1"/>
  <c r="AJ4601" i="4"/>
  <c r="AI4603" i="4" l="1"/>
  <c r="AJ4602" i="4"/>
  <c r="AI4604" i="4" l="1"/>
  <c r="AJ4603" i="4"/>
  <c r="AI4605" i="4" l="1"/>
  <c r="AJ4604" i="4"/>
  <c r="AI4606" i="4" l="1"/>
  <c r="AJ4605" i="4"/>
  <c r="AI4607" i="4" l="1"/>
  <c r="AJ4606" i="4"/>
  <c r="AI4608" i="4" l="1"/>
  <c r="AJ4607" i="4"/>
  <c r="AI4609" i="4" l="1"/>
  <c r="AJ4608" i="4"/>
  <c r="AI4610" i="4" l="1"/>
  <c r="AJ4609" i="4"/>
  <c r="AI4611" i="4" l="1"/>
  <c r="AJ4610" i="4"/>
  <c r="AI4612" i="4" l="1"/>
  <c r="AJ4611" i="4"/>
  <c r="AI4613" i="4" l="1"/>
  <c r="AJ4612" i="4"/>
  <c r="AI4614" i="4" l="1"/>
  <c r="AJ4613" i="4"/>
  <c r="AI4615" i="4" l="1"/>
  <c r="AJ4614" i="4"/>
  <c r="AI4616" i="4" l="1"/>
  <c r="AJ4615" i="4"/>
  <c r="AI4617" i="4" l="1"/>
  <c r="AJ4616" i="4"/>
  <c r="AI4618" i="4" l="1"/>
  <c r="AJ4617" i="4"/>
  <c r="AI4619" i="4" l="1"/>
  <c r="AJ4618" i="4"/>
  <c r="AI4620" i="4" l="1"/>
  <c r="AJ4619" i="4"/>
  <c r="AI4621" i="4" l="1"/>
  <c r="AJ4620" i="4"/>
  <c r="AI4622" i="4" l="1"/>
  <c r="AJ4621" i="4"/>
  <c r="AI4623" i="4" l="1"/>
  <c r="AJ4622" i="4"/>
  <c r="AI4624" i="4" l="1"/>
  <c r="AJ4623" i="4"/>
  <c r="AI4625" i="4" l="1"/>
  <c r="AJ4624" i="4"/>
  <c r="AI4626" i="4" l="1"/>
  <c r="AJ4625" i="4"/>
  <c r="AI4627" i="4" l="1"/>
  <c r="AJ4626" i="4"/>
  <c r="AI4628" i="4" l="1"/>
  <c r="AJ4627" i="4"/>
  <c r="AI4629" i="4" l="1"/>
  <c r="AJ4628" i="4"/>
  <c r="AI4630" i="4" l="1"/>
  <c r="AJ4629" i="4"/>
  <c r="AI4631" i="4" l="1"/>
  <c r="AJ4630" i="4"/>
  <c r="AI4632" i="4" l="1"/>
  <c r="AJ4631" i="4"/>
  <c r="AI4633" i="4" l="1"/>
  <c r="AJ4632" i="4"/>
  <c r="AI4634" i="4" l="1"/>
  <c r="AJ4633" i="4"/>
  <c r="AI4635" i="4" l="1"/>
  <c r="AJ4634" i="4"/>
  <c r="AI4636" i="4" l="1"/>
  <c r="AJ4635" i="4"/>
  <c r="AI4637" i="4" l="1"/>
  <c r="AJ4636" i="4"/>
  <c r="AI4638" i="4" l="1"/>
  <c r="AJ4637" i="4"/>
  <c r="AI4639" i="4" l="1"/>
  <c r="AJ4638" i="4"/>
  <c r="AI4640" i="4" l="1"/>
  <c r="AJ4639" i="4"/>
  <c r="AI4641" i="4" l="1"/>
  <c r="AJ4640" i="4"/>
  <c r="AI4642" i="4" l="1"/>
  <c r="AJ4641" i="4"/>
  <c r="AI4643" i="4" l="1"/>
  <c r="AJ4642" i="4"/>
  <c r="AI4644" i="4" l="1"/>
  <c r="AJ4643" i="4"/>
  <c r="AI4645" i="4" l="1"/>
  <c r="AJ4644" i="4"/>
  <c r="AI4646" i="4" l="1"/>
  <c r="AJ4645" i="4"/>
  <c r="AI4647" i="4" l="1"/>
  <c r="AJ4646" i="4"/>
  <c r="AI4648" i="4" l="1"/>
  <c r="AJ4647" i="4"/>
  <c r="AI4649" i="4" l="1"/>
  <c r="AJ4648" i="4"/>
  <c r="AI4650" i="4" l="1"/>
  <c r="AJ4649" i="4"/>
  <c r="AI4651" i="4" l="1"/>
  <c r="AJ4650" i="4"/>
  <c r="AI4652" i="4" l="1"/>
  <c r="AJ4651" i="4"/>
  <c r="AI4653" i="4" l="1"/>
  <c r="AJ4652" i="4"/>
  <c r="AI4654" i="4" l="1"/>
  <c r="AJ4653" i="4"/>
  <c r="AI4655" i="4" l="1"/>
  <c r="AJ4654" i="4"/>
  <c r="AI4656" i="4" l="1"/>
  <c r="AJ4655" i="4"/>
  <c r="AI4657" i="4" l="1"/>
  <c r="AJ4656" i="4"/>
  <c r="AI4658" i="4" l="1"/>
  <c r="AJ4657" i="4"/>
  <c r="AI4659" i="4" l="1"/>
  <c r="AJ4658" i="4"/>
  <c r="AI4660" i="4" l="1"/>
  <c r="AJ4659" i="4"/>
  <c r="AI4661" i="4" l="1"/>
  <c r="AJ4660" i="4"/>
  <c r="AI4662" i="4" l="1"/>
  <c r="AJ4661" i="4"/>
  <c r="AI4663" i="4" l="1"/>
  <c r="AJ4662" i="4"/>
  <c r="AI4664" i="4" l="1"/>
  <c r="AJ4663" i="4"/>
  <c r="AI4665" i="4" l="1"/>
  <c r="AJ4664" i="4"/>
  <c r="AI4666" i="4" l="1"/>
  <c r="AJ4665" i="4"/>
  <c r="AI4667" i="4" l="1"/>
  <c r="AJ4666" i="4"/>
  <c r="AI4668" i="4" l="1"/>
  <c r="AJ4667" i="4"/>
  <c r="AI4669" i="4" l="1"/>
  <c r="AJ4668" i="4"/>
  <c r="AI4670" i="4" l="1"/>
  <c r="AJ4669" i="4"/>
  <c r="AI4671" i="4" l="1"/>
  <c r="AJ4670" i="4"/>
  <c r="AI4672" i="4" l="1"/>
  <c r="AJ4671" i="4"/>
  <c r="AI4673" i="4" l="1"/>
  <c r="AJ4672" i="4"/>
  <c r="AI4674" i="4" l="1"/>
  <c r="AJ4673" i="4"/>
  <c r="AI4675" i="4" l="1"/>
  <c r="AJ4674" i="4"/>
  <c r="AI4676" i="4" l="1"/>
  <c r="AJ4675" i="4"/>
  <c r="AI4677" i="4" l="1"/>
  <c r="AJ4676" i="4"/>
  <c r="AI4678" i="4" l="1"/>
  <c r="AJ4677" i="4"/>
  <c r="AI4679" i="4" l="1"/>
  <c r="AJ4678" i="4"/>
  <c r="AI4680" i="4" l="1"/>
  <c r="AJ4679" i="4"/>
  <c r="AI4681" i="4" l="1"/>
  <c r="AJ4680" i="4"/>
  <c r="AI4682" i="4" l="1"/>
  <c r="AJ4681" i="4"/>
  <c r="AI4683" i="4" l="1"/>
  <c r="AJ4682" i="4"/>
  <c r="AI4684" i="4" l="1"/>
  <c r="AJ4683" i="4"/>
  <c r="AI4685" i="4" l="1"/>
  <c r="AJ4684" i="4"/>
  <c r="AI4686" i="4" l="1"/>
  <c r="AJ4685" i="4"/>
  <c r="AI4687" i="4" l="1"/>
  <c r="AJ4686" i="4"/>
  <c r="AI4688" i="4" l="1"/>
  <c r="AJ4687" i="4"/>
  <c r="AI4689" i="4" l="1"/>
  <c r="AJ4688" i="4"/>
  <c r="AI4690" i="4" l="1"/>
  <c r="AJ4689" i="4"/>
  <c r="AI4691" i="4" l="1"/>
  <c r="AJ4690" i="4"/>
  <c r="AI4692" i="4" l="1"/>
  <c r="AJ4691" i="4"/>
  <c r="AI4693" i="4" l="1"/>
  <c r="AJ4692" i="4"/>
  <c r="AI4694" i="4" l="1"/>
  <c r="AJ4693" i="4"/>
  <c r="AI4695" i="4" l="1"/>
  <c r="AJ4694" i="4"/>
  <c r="AI4696" i="4" l="1"/>
  <c r="AJ4695" i="4"/>
  <c r="AI4697" i="4" l="1"/>
  <c r="AJ4696" i="4"/>
  <c r="AI4698" i="4" l="1"/>
  <c r="AJ4697" i="4"/>
  <c r="AI4699" i="4" l="1"/>
  <c r="AJ4698" i="4"/>
  <c r="AI4700" i="4" l="1"/>
  <c r="AJ4699" i="4"/>
  <c r="AI4701" i="4" l="1"/>
  <c r="AJ4700" i="4"/>
  <c r="AI4702" i="4" l="1"/>
  <c r="AJ4701" i="4"/>
  <c r="AI4703" i="4" l="1"/>
  <c r="AJ4702" i="4"/>
  <c r="AI4704" i="4" l="1"/>
  <c r="AJ4703" i="4"/>
  <c r="AI4705" i="4" l="1"/>
  <c r="AJ4704" i="4"/>
  <c r="AI4706" i="4" l="1"/>
  <c r="AJ4705" i="4"/>
  <c r="AI4707" i="4" l="1"/>
  <c r="AJ4706" i="4"/>
  <c r="AI4708" i="4" l="1"/>
  <c r="AJ4707" i="4"/>
  <c r="AI4709" i="4" l="1"/>
  <c r="AJ4708" i="4"/>
  <c r="AI4710" i="4" l="1"/>
  <c r="AJ4709" i="4"/>
  <c r="AI4711" i="4" l="1"/>
  <c r="AJ4710" i="4"/>
  <c r="AI4712" i="4" l="1"/>
  <c r="AJ4711" i="4"/>
  <c r="AI4713" i="4" l="1"/>
  <c r="AJ4712" i="4"/>
  <c r="AI4714" i="4" l="1"/>
  <c r="AJ4713" i="4"/>
  <c r="AI4715" i="4" l="1"/>
  <c r="AJ4714" i="4"/>
  <c r="AI4716" i="4" l="1"/>
  <c r="AJ4715" i="4"/>
  <c r="AI4717" i="4" l="1"/>
  <c r="AJ4716" i="4"/>
  <c r="AI4718" i="4" l="1"/>
  <c r="AJ4717" i="4"/>
  <c r="AI4719" i="4" l="1"/>
  <c r="AJ4718" i="4"/>
  <c r="AI4720" i="4" l="1"/>
  <c r="AJ4719" i="4"/>
  <c r="AI4721" i="4" l="1"/>
  <c r="AJ4720" i="4"/>
  <c r="AI4722" i="4" l="1"/>
  <c r="AJ4721" i="4"/>
  <c r="AI4723" i="4" l="1"/>
  <c r="AJ4722" i="4"/>
  <c r="AI4724" i="4" l="1"/>
  <c r="AJ4723" i="4"/>
  <c r="AI4725" i="4" l="1"/>
  <c r="AJ4724" i="4"/>
  <c r="AI4726" i="4" l="1"/>
  <c r="AJ4725" i="4"/>
  <c r="AI4727" i="4" l="1"/>
  <c r="AJ4726" i="4"/>
  <c r="AI4728" i="4" l="1"/>
  <c r="AJ4727" i="4"/>
  <c r="AI4729" i="4" l="1"/>
  <c r="AJ4728" i="4"/>
  <c r="AI4730" i="4" l="1"/>
  <c r="AJ4729" i="4"/>
  <c r="AI4731" i="4" l="1"/>
  <c r="AJ4730" i="4"/>
  <c r="AI4732" i="4" l="1"/>
  <c r="AJ4731" i="4"/>
  <c r="AI4733" i="4" l="1"/>
  <c r="AJ4732" i="4"/>
  <c r="AI4734" i="4" l="1"/>
  <c r="AJ4733" i="4"/>
  <c r="AI4735" i="4" l="1"/>
  <c r="AJ4734" i="4"/>
  <c r="AI4736" i="4" l="1"/>
  <c r="AJ4735" i="4"/>
  <c r="AI4737" i="4" l="1"/>
  <c r="AJ4736" i="4"/>
  <c r="AI4738" i="4" l="1"/>
  <c r="AJ4737" i="4"/>
  <c r="AI4739" i="4" l="1"/>
  <c r="AJ4738" i="4"/>
  <c r="AI4740" i="4" l="1"/>
  <c r="AJ4739" i="4"/>
  <c r="AI4741" i="4" l="1"/>
  <c r="AJ4740" i="4"/>
  <c r="AI4742" i="4" l="1"/>
  <c r="AJ4741" i="4"/>
  <c r="AI4743" i="4" l="1"/>
  <c r="AJ4742" i="4"/>
  <c r="AI4744" i="4" l="1"/>
  <c r="AJ4743" i="4"/>
  <c r="AI4745" i="4" l="1"/>
  <c r="AJ4744" i="4"/>
  <c r="AI4746" i="4" l="1"/>
  <c r="AJ4745" i="4"/>
  <c r="AI4747" i="4" l="1"/>
  <c r="AJ4746" i="4"/>
  <c r="AI4748" i="4" l="1"/>
  <c r="AJ4747" i="4"/>
  <c r="AI4749" i="4" l="1"/>
  <c r="AJ4748" i="4"/>
  <c r="AI4750" i="4" l="1"/>
  <c r="AJ4749" i="4"/>
  <c r="AI4751" i="4" l="1"/>
  <c r="AJ4750" i="4"/>
  <c r="AI4752" i="4" l="1"/>
  <c r="AJ4751" i="4"/>
  <c r="AI4753" i="4" l="1"/>
  <c r="AJ4752" i="4"/>
  <c r="AI4754" i="4" l="1"/>
  <c r="AJ4753" i="4"/>
  <c r="AI4755" i="4" l="1"/>
  <c r="AJ4754" i="4"/>
  <c r="AI4756" i="4" l="1"/>
  <c r="AJ4755" i="4"/>
  <c r="AI4757" i="4" l="1"/>
  <c r="AJ4756" i="4"/>
  <c r="AI4758" i="4" l="1"/>
  <c r="AJ4757" i="4"/>
  <c r="AI4759" i="4" l="1"/>
  <c r="AJ4758" i="4"/>
  <c r="AI4760" i="4" l="1"/>
  <c r="AJ4759" i="4"/>
  <c r="AI4761" i="4" l="1"/>
  <c r="AJ4760" i="4"/>
  <c r="AI4762" i="4" l="1"/>
  <c r="AJ4761" i="4"/>
  <c r="AI4763" i="4" l="1"/>
  <c r="AJ4762" i="4"/>
  <c r="AI4764" i="4" l="1"/>
  <c r="AJ4763" i="4"/>
  <c r="AI4765" i="4" l="1"/>
  <c r="AJ4764" i="4"/>
  <c r="AI4766" i="4" l="1"/>
  <c r="AJ4765" i="4"/>
  <c r="AI4767" i="4" l="1"/>
  <c r="AJ4766" i="4"/>
  <c r="AI4768" i="4" l="1"/>
  <c r="AJ4767" i="4"/>
  <c r="AI4769" i="4" l="1"/>
  <c r="AJ4768" i="4"/>
  <c r="AI4770" i="4" l="1"/>
  <c r="AJ4769" i="4"/>
  <c r="AI4771" i="4" l="1"/>
  <c r="AJ4770" i="4"/>
  <c r="AI4772" i="4" l="1"/>
  <c r="AJ4771" i="4"/>
  <c r="AI4773" i="4" l="1"/>
  <c r="AJ4772" i="4"/>
  <c r="AI4774" i="4" l="1"/>
  <c r="AJ4773" i="4"/>
  <c r="AI4775" i="4" l="1"/>
  <c r="AJ4774" i="4"/>
  <c r="AI4776" i="4" l="1"/>
  <c r="AJ4775" i="4"/>
  <c r="AI4777" i="4" l="1"/>
  <c r="AJ4776" i="4"/>
  <c r="AI4778" i="4" l="1"/>
  <c r="AJ4777" i="4"/>
  <c r="AI4779" i="4" l="1"/>
  <c r="AJ4778" i="4"/>
  <c r="AI4780" i="4" l="1"/>
  <c r="AJ4779" i="4"/>
  <c r="AI4781" i="4" l="1"/>
  <c r="AJ4780" i="4"/>
  <c r="AI4782" i="4" l="1"/>
  <c r="AJ4781" i="4"/>
  <c r="AI4783" i="4" l="1"/>
  <c r="AJ4782" i="4"/>
  <c r="AI4784" i="4" l="1"/>
  <c r="AJ4783" i="4"/>
  <c r="AI4785" i="4" l="1"/>
  <c r="AJ4784" i="4"/>
  <c r="AI4786" i="4" l="1"/>
  <c r="AJ4785" i="4"/>
  <c r="AI4787" i="4" l="1"/>
  <c r="AJ4786" i="4"/>
  <c r="AI4788" i="4" l="1"/>
  <c r="AJ4787" i="4"/>
  <c r="AI4789" i="4" l="1"/>
  <c r="AJ4788" i="4"/>
  <c r="AI4790" i="4" l="1"/>
  <c r="AJ4789" i="4"/>
  <c r="AI4791" i="4" l="1"/>
  <c r="AJ4790" i="4"/>
  <c r="AI4792" i="4" l="1"/>
  <c r="AJ4791" i="4"/>
  <c r="AI4793" i="4" l="1"/>
  <c r="AJ4792" i="4"/>
  <c r="AI4794" i="4" l="1"/>
  <c r="AJ4793" i="4"/>
  <c r="AI4795" i="4" l="1"/>
  <c r="AJ4794" i="4"/>
  <c r="AI4796" i="4" l="1"/>
  <c r="AJ4795" i="4"/>
  <c r="AI4797" i="4" l="1"/>
  <c r="AJ4796" i="4"/>
  <c r="AI4798" i="4" l="1"/>
  <c r="AJ4797" i="4"/>
  <c r="AI4799" i="4" l="1"/>
  <c r="AJ4798" i="4"/>
  <c r="AI4800" i="4" l="1"/>
  <c r="AJ4799" i="4"/>
  <c r="AI4801" i="4" l="1"/>
  <c r="AJ4800" i="4"/>
  <c r="AI4802" i="4" l="1"/>
  <c r="AJ4801" i="4"/>
  <c r="AI4803" i="4" l="1"/>
  <c r="AJ4802" i="4"/>
  <c r="AI4804" i="4" l="1"/>
  <c r="AJ4803" i="4"/>
  <c r="AI4805" i="4" l="1"/>
  <c r="AJ4804" i="4"/>
  <c r="AI4806" i="4" l="1"/>
  <c r="AJ4805" i="4"/>
  <c r="AI4807" i="4" l="1"/>
  <c r="AJ4806" i="4"/>
  <c r="AI4808" i="4" l="1"/>
  <c r="AJ4807" i="4"/>
  <c r="AI4809" i="4" l="1"/>
  <c r="AJ4808" i="4"/>
  <c r="AI4810" i="4" l="1"/>
  <c r="AJ4809" i="4"/>
  <c r="AI4811" i="4" l="1"/>
  <c r="AJ4810" i="4"/>
  <c r="AI4812" i="4" l="1"/>
  <c r="AJ4811" i="4"/>
  <c r="AI4813" i="4" l="1"/>
  <c r="AJ4812" i="4"/>
  <c r="AI4814" i="4" l="1"/>
  <c r="AJ4813" i="4"/>
  <c r="AI4815" i="4" l="1"/>
  <c r="AJ4814" i="4"/>
  <c r="AI4816" i="4" l="1"/>
  <c r="AJ4815" i="4"/>
  <c r="AI4817" i="4" l="1"/>
  <c r="AJ4816" i="4"/>
  <c r="AI4818" i="4" l="1"/>
  <c r="AJ4817" i="4"/>
  <c r="AI4819" i="4" l="1"/>
  <c r="AJ4818" i="4"/>
  <c r="AI4820" i="4" l="1"/>
  <c r="AJ4819" i="4"/>
  <c r="AI4821" i="4" l="1"/>
  <c r="AJ4820" i="4"/>
  <c r="AI4822" i="4" l="1"/>
  <c r="AJ4821" i="4"/>
  <c r="AI4823" i="4" l="1"/>
  <c r="AJ4822" i="4"/>
  <c r="AI4824" i="4" l="1"/>
  <c r="AJ4823" i="4"/>
  <c r="AI4825" i="4" l="1"/>
  <c r="AJ4824" i="4"/>
  <c r="AI4826" i="4" l="1"/>
  <c r="AJ4825" i="4"/>
  <c r="AI4827" i="4" l="1"/>
  <c r="AJ4826" i="4"/>
  <c r="AI4828" i="4" l="1"/>
  <c r="AJ4827" i="4"/>
  <c r="AI4829" i="4" l="1"/>
  <c r="AJ4828" i="4"/>
  <c r="AI4830" i="4" l="1"/>
  <c r="AJ4829" i="4"/>
  <c r="AI4831" i="4" l="1"/>
  <c r="AJ4830" i="4"/>
  <c r="AI4832" i="4" l="1"/>
  <c r="AJ4831" i="4"/>
  <c r="AI4833" i="4" l="1"/>
  <c r="AJ4832" i="4"/>
  <c r="AI4834" i="4" l="1"/>
  <c r="AJ4833" i="4"/>
  <c r="AI4835" i="4" l="1"/>
  <c r="AJ4834" i="4"/>
  <c r="AI4836" i="4" l="1"/>
  <c r="AJ4835" i="4"/>
  <c r="AI4837" i="4" l="1"/>
  <c r="AJ4836" i="4"/>
  <c r="AI4838" i="4" l="1"/>
  <c r="AJ4837" i="4"/>
  <c r="AI4839" i="4" l="1"/>
  <c r="AJ4838" i="4"/>
  <c r="AI4840" i="4" l="1"/>
  <c r="AJ4839" i="4"/>
  <c r="AI4841" i="4" l="1"/>
  <c r="AJ4840" i="4"/>
  <c r="AI4842" i="4" l="1"/>
  <c r="AJ4841" i="4"/>
  <c r="AI4843" i="4" l="1"/>
  <c r="AJ4842" i="4"/>
  <c r="AI4844" i="4" l="1"/>
  <c r="AJ4843" i="4"/>
  <c r="AI4845" i="4" l="1"/>
  <c r="AJ4844" i="4"/>
  <c r="AI4846" i="4" l="1"/>
  <c r="AJ4845" i="4"/>
  <c r="AI4847" i="4" l="1"/>
  <c r="AJ4846" i="4"/>
  <c r="AI4848" i="4" l="1"/>
  <c r="AJ4847" i="4"/>
  <c r="AI4849" i="4" l="1"/>
  <c r="AJ4848" i="4"/>
  <c r="AI4850" i="4" l="1"/>
  <c r="AJ4849" i="4"/>
  <c r="AI4851" i="4" l="1"/>
  <c r="AJ4850" i="4"/>
  <c r="AI4852" i="4" l="1"/>
  <c r="AJ4851" i="4"/>
  <c r="AI4853" i="4" l="1"/>
  <c r="AJ4852" i="4"/>
  <c r="AI4854" i="4" l="1"/>
  <c r="AJ4853" i="4"/>
  <c r="AI4855" i="4" l="1"/>
  <c r="AJ4854" i="4"/>
  <c r="AI4856" i="4" l="1"/>
  <c r="AJ4855" i="4"/>
  <c r="AI4857" i="4" l="1"/>
  <c r="AJ4856" i="4"/>
  <c r="AI4858" i="4" l="1"/>
  <c r="AJ4857" i="4"/>
  <c r="AI4859" i="4" l="1"/>
  <c r="AJ4858" i="4"/>
  <c r="AI4860" i="4" l="1"/>
  <c r="AJ4859" i="4"/>
  <c r="AI4861" i="4" l="1"/>
  <c r="AJ4860" i="4"/>
  <c r="AI4862" i="4" l="1"/>
  <c r="AJ4861" i="4"/>
  <c r="AI4863" i="4" l="1"/>
  <c r="AJ4862" i="4"/>
  <c r="AI4864" i="4" l="1"/>
  <c r="AJ4863" i="4"/>
  <c r="AI4865" i="4" l="1"/>
  <c r="AJ4864" i="4"/>
  <c r="AI4866" i="4" l="1"/>
  <c r="AJ4865" i="4"/>
  <c r="AI4867" i="4" l="1"/>
  <c r="AJ4866" i="4"/>
  <c r="AI4868" i="4" l="1"/>
  <c r="AJ4867" i="4"/>
  <c r="AI4869" i="4" l="1"/>
  <c r="AJ4868" i="4"/>
  <c r="AI4870" i="4" l="1"/>
  <c r="AJ4869" i="4"/>
  <c r="AI4871" i="4" l="1"/>
  <c r="AJ4870" i="4"/>
  <c r="AI4872" i="4" l="1"/>
  <c r="AJ4871" i="4"/>
  <c r="AI4873" i="4" l="1"/>
  <c r="AJ4872" i="4"/>
  <c r="AI4874" i="4" l="1"/>
  <c r="AJ4873" i="4"/>
  <c r="AI4875" i="4" l="1"/>
  <c r="AJ4874" i="4"/>
  <c r="AI4876" i="4" l="1"/>
  <c r="AJ4875" i="4"/>
  <c r="AI4877" i="4" l="1"/>
  <c r="AJ4876" i="4"/>
  <c r="AI4878" i="4" l="1"/>
  <c r="AJ4877" i="4"/>
  <c r="AI4879" i="4" l="1"/>
  <c r="AJ4878" i="4"/>
  <c r="AI4880" i="4" l="1"/>
  <c r="AJ4879" i="4"/>
  <c r="AI4881" i="4" l="1"/>
  <c r="AJ4880" i="4"/>
  <c r="AI4882" i="4" l="1"/>
  <c r="AJ4881" i="4"/>
  <c r="AI4883" i="4" l="1"/>
  <c r="AJ4882" i="4"/>
  <c r="AI4884" i="4" l="1"/>
  <c r="AJ4883" i="4"/>
  <c r="AI4885" i="4" l="1"/>
  <c r="AJ4884" i="4"/>
  <c r="AI4886" i="4" l="1"/>
  <c r="AJ4885" i="4"/>
  <c r="AI4887" i="4" l="1"/>
  <c r="AJ4886" i="4"/>
  <c r="AI4888" i="4" l="1"/>
  <c r="AJ4887" i="4"/>
  <c r="AI4889" i="4" l="1"/>
  <c r="AJ4888" i="4"/>
  <c r="AI4890" i="4" l="1"/>
  <c r="AJ4889" i="4"/>
  <c r="AI4891" i="4" l="1"/>
  <c r="AJ4890" i="4"/>
  <c r="AI4892" i="4" l="1"/>
  <c r="AJ4891" i="4"/>
  <c r="AI4893" i="4" l="1"/>
  <c r="AJ4892" i="4"/>
  <c r="AI4894" i="4" l="1"/>
  <c r="AJ4893" i="4"/>
  <c r="AI4895" i="4" l="1"/>
  <c r="AJ4894" i="4"/>
  <c r="AI4896" i="4" l="1"/>
  <c r="AJ4895" i="4"/>
  <c r="AI4897" i="4" l="1"/>
  <c r="AJ4896" i="4"/>
  <c r="AI4898" i="4" l="1"/>
  <c r="AJ4897" i="4"/>
  <c r="AI4899" i="4" l="1"/>
  <c r="AJ4898" i="4"/>
  <c r="AI4900" i="4" l="1"/>
  <c r="AJ4899" i="4"/>
  <c r="AI4901" i="4" l="1"/>
  <c r="AJ4900" i="4"/>
  <c r="AI4902" i="4" l="1"/>
  <c r="AJ4901" i="4"/>
  <c r="AI4903" i="4" l="1"/>
  <c r="AJ4902" i="4"/>
  <c r="AJ4903" i="4" l="1"/>
  <c r="AI4904" i="4"/>
  <c r="AJ4904" i="4" l="1"/>
  <c r="AI4905" i="4"/>
  <c r="AI4906" i="4" l="1"/>
  <c r="AJ4905" i="4"/>
  <c r="AJ4906" i="4" l="1"/>
  <c r="AI4907" i="4"/>
  <c r="AI4908" i="4" l="1"/>
  <c r="AJ4907" i="4"/>
  <c r="AI4909" i="4" l="1"/>
  <c r="AJ4908" i="4"/>
  <c r="AI4910" i="4" l="1"/>
  <c r="AJ4909" i="4"/>
  <c r="AJ4910" i="4" l="1"/>
  <c r="AI4911" i="4"/>
  <c r="AJ4911" i="4" l="1"/>
  <c r="AI4912" i="4"/>
  <c r="AJ4912" i="4" l="1"/>
  <c r="AI4913" i="4"/>
  <c r="AI4914" i="4" l="1"/>
  <c r="AJ4913" i="4"/>
  <c r="AJ4914" i="4" l="1"/>
  <c r="AI4915" i="4"/>
  <c r="AI4916" i="4" l="1"/>
  <c r="AJ4915" i="4"/>
  <c r="AJ4916" i="4" l="1"/>
  <c r="AI4917" i="4"/>
  <c r="AJ4917" i="4" l="1"/>
  <c r="AI4918" i="4"/>
  <c r="AI4919" i="4" l="1"/>
  <c r="AJ4918" i="4"/>
  <c r="AJ4919" i="4" l="1"/>
  <c r="AI4920" i="4"/>
  <c r="AJ4920" i="4" l="1"/>
  <c r="AI4921" i="4"/>
  <c r="AJ4921" i="4" l="1"/>
  <c r="AI4922" i="4"/>
  <c r="AJ4922" i="4" l="1"/>
  <c r="AI4923" i="4"/>
  <c r="AI4924" i="4" l="1"/>
  <c r="AJ4923" i="4"/>
  <c r="AI4925" i="4" l="1"/>
  <c r="AJ4924" i="4"/>
  <c r="AJ4925" i="4" l="1"/>
  <c r="AI4926" i="4"/>
  <c r="AJ4926" i="4" l="1"/>
  <c r="AI4927" i="4"/>
  <c r="AJ4927" i="4" l="1"/>
  <c r="AI4928" i="4"/>
  <c r="AI4929" i="4" l="1"/>
  <c r="AJ4928" i="4"/>
  <c r="AJ4929" i="4" l="1"/>
  <c r="AI4930" i="4"/>
  <c r="AI4931" i="4" l="1"/>
  <c r="AJ4930" i="4"/>
  <c r="AJ4931" i="4" l="1"/>
  <c r="AI4932" i="4"/>
  <c r="AI4933" i="4" l="1"/>
  <c r="AJ4932" i="4"/>
  <c r="AI4934" i="4" l="1"/>
  <c r="AJ4933" i="4"/>
  <c r="AJ4934" i="4" l="1"/>
  <c r="AI4935" i="4"/>
  <c r="AI4936" i="4" l="1"/>
  <c r="AJ4935" i="4"/>
  <c r="AJ4936" i="4" l="1"/>
  <c r="AI4937" i="4"/>
  <c r="AI4938" i="4" l="1"/>
  <c r="AJ4937" i="4"/>
  <c r="AJ4938" i="4" l="1"/>
  <c r="AI4939" i="4"/>
  <c r="AJ4939" i="4" l="1"/>
  <c r="AI4940" i="4"/>
  <c r="AI4941" i="4" l="1"/>
  <c r="AJ4940" i="4"/>
  <c r="AI4942" i="4" l="1"/>
  <c r="AJ4941" i="4"/>
  <c r="AJ4942" i="4" l="1"/>
  <c r="AI4943" i="4"/>
  <c r="AI4944" i="4" l="1"/>
  <c r="AJ4943" i="4"/>
  <c r="AJ4944" i="4" l="1"/>
  <c r="AI4945" i="4"/>
  <c r="AI4946" i="4" l="1"/>
  <c r="AJ4945" i="4"/>
  <c r="AJ4946" i="4" l="1"/>
  <c r="AI4947" i="4"/>
  <c r="AI4948" i="4" l="1"/>
  <c r="AJ4947" i="4"/>
  <c r="AI4949" i="4" l="1"/>
  <c r="AJ4948" i="4"/>
  <c r="AI4950" i="4" l="1"/>
  <c r="AJ4949" i="4"/>
  <c r="AJ4950" i="4" l="1"/>
  <c r="AI4951" i="4"/>
  <c r="AI4952" i="4" l="1"/>
  <c r="AJ4951" i="4"/>
  <c r="AJ4952" i="4" l="1"/>
  <c r="AI4953" i="4"/>
  <c r="AI4954" i="4" l="1"/>
  <c r="AJ4953" i="4"/>
  <c r="AJ4954" i="4" l="1"/>
  <c r="AI4955" i="4"/>
  <c r="AI4956" i="4" l="1"/>
  <c r="AJ4955" i="4"/>
  <c r="AI4957" i="4" l="1"/>
  <c r="AJ4956" i="4"/>
  <c r="AI4958" i="4" l="1"/>
  <c r="AJ4957" i="4"/>
  <c r="AJ4958" i="4" l="1"/>
  <c r="AI4959" i="4"/>
  <c r="AI4960" i="4" l="1"/>
  <c r="AJ4959" i="4"/>
  <c r="AJ4960" i="4" l="1"/>
  <c r="AI4961" i="4"/>
  <c r="AI4962" i="4" l="1"/>
  <c r="AJ4961" i="4"/>
  <c r="AJ4962" i="4" l="1"/>
  <c r="AI4963" i="4"/>
  <c r="AI4964" i="4" l="1"/>
  <c r="AJ4963" i="4"/>
  <c r="AI4965" i="4" l="1"/>
  <c r="AJ4964" i="4"/>
  <c r="AI4966" i="4" l="1"/>
  <c r="AJ4965" i="4"/>
  <c r="AJ4966" i="4" l="1"/>
  <c r="AI4967" i="4"/>
  <c r="AJ4967" i="4" l="1"/>
  <c r="AI4968" i="4"/>
  <c r="AI4969" i="4" l="1"/>
  <c r="AJ4968" i="4"/>
  <c r="AI4970" i="4" l="1"/>
  <c r="AJ4969" i="4"/>
  <c r="AJ4970" i="4" l="1"/>
  <c r="AI4971" i="4"/>
  <c r="AI4972" i="4" l="1"/>
  <c r="AJ4971" i="4"/>
  <c r="AI4973" i="4" l="1"/>
  <c r="AJ4972" i="4"/>
  <c r="AI4974" i="4" l="1"/>
  <c r="AJ4973" i="4"/>
  <c r="AJ4974" i="4" l="1"/>
  <c r="AI4975" i="4"/>
  <c r="AI4976" i="4" l="1"/>
  <c r="AJ4975" i="4"/>
  <c r="AJ4976" i="4" l="1"/>
  <c r="AI4977" i="4"/>
  <c r="AI4978" i="4" l="1"/>
  <c r="AJ4977" i="4"/>
  <c r="AJ4978" i="4" l="1"/>
  <c r="AI4979" i="4"/>
  <c r="AI4980" i="4" l="1"/>
  <c r="AJ4979" i="4"/>
  <c r="AI4981" i="4" l="1"/>
  <c r="AJ4980" i="4"/>
  <c r="AI4982" i="4" l="1"/>
  <c r="AJ4981" i="4"/>
  <c r="AI4983" i="4" l="1"/>
  <c r="AJ4982" i="4"/>
  <c r="AJ4983" i="4" l="1"/>
  <c r="AI4984" i="4"/>
  <c r="AJ4984" i="4" l="1"/>
  <c r="AI4985" i="4"/>
  <c r="AI4986" i="4" l="1"/>
  <c r="AJ4985" i="4"/>
  <c r="AJ4986" i="4" l="1"/>
  <c r="AI4987" i="4"/>
  <c r="AI4988" i="4" l="1"/>
  <c r="AJ4987" i="4"/>
  <c r="AI4989" i="4" l="1"/>
  <c r="AJ4988" i="4"/>
  <c r="AI4990" i="4" l="1"/>
  <c r="AJ4989" i="4"/>
  <c r="AJ4990" i="4" l="1"/>
  <c r="AI4991" i="4"/>
  <c r="AI4992" i="4" l="1"/>
  <c r="AJ4991" i="4"/>
  <c r="AJ4992" i="4" l="1"/>
  <c r="AI4993" i="4"/>
  <c r="AI4994" i="4" l="1"/>
  <c r="AJ4993" i="4"/>
  <c r="AJ4994" i="4" l="1"/>
  <c r="AI4995" i="4"/>
  <c r="AI4996" i="4" l="1"/>
  <c r="AJ4995" i="4"/>
  <c r="AI4997" i="4" l="1"/>
  <c r="AJ4996" i="4"/>
  <c r="AI4998" i="4" l="1"/>
  <c r="AJ4997" i="4"/>
  <c r="AI4999" i="4" l="1"/>
  <c r="AJ4998" i="4"/>
  <c r="AI5000" i="4" l="1"/>
  <c r="AJ4999" i="4"/>
  <c r="AJ5000" i="4" l="1"/>
  <c r="AI5001" i="4"/>
  <c r="AI5002" i="4" l="1"/>
  <c r="AJ5001" i="4"/>
  <c r="AJ5002" i="4" l="1"/>
  <c r="AI5003" i="4"/>
  <c r="AI5004" i="4" l="1"/>
  <c r="AJ5003" i="4"/>
  <c r="AI5005" i="4" l="1"/>
  <c r="AJ5004" i="4"/>
  <c r="AI5006" i="4" l="1"/>
  <c r="AJ5005" i="4"/>
  <c r="AJ5006" i="4" l="1"/>
  <c r="AI5007" i="4"/>
  <c r="AI5008" i="4" l="1"/>
  <c r="AJ5007" i="4"/>
  <c r="AJ5008" i="4" l="1"/>
  <c r="AI5009" i="4"/>
  <c r="AI5010" i="4" l="1"/>
  <c r="AJ5009" i="4"/>
  <c r="AJ5010" i="4" l="1"/>
  <c r="AI5011" i="4"/>
  <c r="AI5012" i="4" l="1"/>
  <c r="AJ5011" i="4"/>
  <c r="AI5013" i="4" l="1"/>
  <c r="AJ5012" i="4"/>
  <c r="AI5014" i="4" l="1"/>
  <c r="AJ5013" i="4"/>
  <c r="AI5015" i="4" l="1"/>
  <c r="AJ5014" i="4"/>
  <c r="AI5016" i="4" l="1"/>
  <c r="AJ5015" i="4"/>
  <c r="AJ5016" i="4" l="1"/>
  <c r="AI5017" i="4"/>
  <c r="AI5018" i="4" l="1"/>
  <c r="AJ5017" i="4"/>
  <c r="AJ5018" i="4" l="1"/>
  <c r="AI5019" i="4"/>
  <c r="AI5020" i="4" l="1"/>
  <c r="AJ5019" i="4"/>
  <c r="AI5021" i="4" l="1"/>
  <c r="AJ5020" i="4"/>
  <c r="AI5022" i="4" l="1"/>
  <c r="AJ5021" i="4"/>
  <c r="AJ5022" i="4" l="1"/>
  <c r="AI5023" i="4"/>
  <c r="AI5024" i="4" l="1"/>
  <c r="AJ5023" i="4"/>
  <c r="AJ5024" i="4" l="1"/>
  <c r="AI5025" i="4"/>
  <c r="AI5026" i="4" l="1"/>
  <c r="AJ5025" i="4"/>
  <c r="AJ5026" i="4" l="1"/>
  <c r="AI5027" i="4"/>
  <c r="AI5028" i="4" l="1"/>
  <c r="AJ5027" i="4"/>
  <c r="AI5029" i="4" l="1"/>
  <c r="AJ5028" i="4"/>
  <c r="AI5030" i="4" l="1"/>
  <c r="AJ5029" i="4"/>
  <c r="AI5031" i="4" l="1"/>
  <c r="AJ5030" i="4"/>
  <c r="AI5032" i="4" l="1"/>
  <c r="AJ5031" i="4"/>
  <c r="AJ5032" i="4" l="1"/>
  <c r="AI5033" i="4"/>
  <c r="AI5034" i="4" l="1"/>
  <c r="AJ5033" i="4"/>
  <c r="AJ5034" i="4" l="1"/>
  <c r="AI5035" i="4"/>
  <c r="AI5036" i="4" l="1"/>
  <c r="AJ5035" i="4"/>
  <c r="AI5037" i="4" l="1"/>
  <c r="AJ5036" i="4"/>
  <c r="AI5038" i="4" l="1"/>
  <c r="AJ5037" i="4"/>
  <c r="AJ5038" i="4" l="1"/>
  <c r="AI5039" i="4"/>
  <c r="AI5040" i="4" l="1"/>
  <c r="AJ5039" i="4"/>
  <c r="AJ5040" i="4" l="1"/>
  <c r="AI5041" i="4"/>
  <c r="AI5042" i="4" l="1"/>
  <c r="AJ5041" i="4"/>
  <c r="AJ5042" i="4" l="1"/>
  <c r="AI5043" i="4"/>
  <c r="AI5044" i="4" l="1"/>
  <c r="AJ5043" i="4"/>
  <c r="AI5045" i="4" l="1"/>
  <c r="AJ5044" i="4"/>
  <c r="AI5046" i="4" l="1"/>
  <c r="AJ5045" i="4"/>
  <c r="AI5047" i="4" l="1"/>
  <c r="AJ5046" i="4"/>
  <c r="AI5048" i="4" l="1"/>
  <c r="AJ5047" i="4"/>
  <c r="AJ5048" i="4" l="1"/>
  <c r="AI5049" i="4"/>
  <c r="AI5050" i="4" l="1"/>
  <c r="AJ5049" i="4"/>
  <c r="AJ5050" i="4" l="1"/>
  <c r="AI5051" i="4"/>
  <c r="AI5052" i="4" l="1"/>
  <c r="AJ5051" i="4"/>
  <c r="AI5053" i="4" l="1"/>
  <c r="AJ5052" i="4"/>
  <c r="AI5054" i="4" l="1"/>
  <c r="AJ5053" i="4"/>
  <c r="AJ5054" i="4" l="1"/>
  <c r="AI5055" i="4"/>
  <c r="AI5056" i="4" l="1"/>
  <c r="AJ5055" i="4"/>
  <c r="AJ5056" i="4" l="1"/>
  <c r="AI5057" i="4"/>
  <c r="AI5058" i="4" l="1"/>
  <c r="AJ5057" i="4"/>
  <c r="AJ5058" i="4" l="1"/>
  <c r="AI5059" i="4"/>
  <c r="AI5060" i="4" l="1"/>
  <c r="AJ5059" i="4"/>
  <c r="AI5061" i="4" l="1"/>
  <c r="AJ5060" i="4"/>
  <c r="AI5062" i="4" l="1"/>
  <c r="AJ5061" i="4"/>
  <c r="AI5063" i="4" l="1"/>
  <c r="AJ5062" i="4"/>
  <c r="AI5064" i="4" l="1"/>
  <c r="AJ5063" i="4"/>
  <c r="AJ5064" i="4" l="1"/>
  <c r="AI5065" i="4"/>
  <c r="AI5066" i="4" l="1"/>
  <c r="AJ5065" i="4"/>
  <c r="AJ5066" i="4" l="1"/>
  <c r="AI5067" i="4"/>
  <c r="AI5068" i="4" l="1"/>
  <c r="AJ5067" i="4"/>
  <c r="AI5069" i="4" l="1"/>
  <c r="AJ5068" i="4"/>
  <c r="AI5070" i="4" l="1"/>
  <c r="AJ5069" i="4"/>
  <c r="AJ5070" i="4" l="1"/>
  <c r="AI5071" i="4"/>
  <c r="AI5072" i="4" l="1"/>
  <c r="AJ5071" i="4"/>
  <c r="AJ5072" i="4" l="1"/>
  <c r="AI5073" i="4"/>
  <c r="AI5074" i="4" l="1"/>
  <c r="AJ5073" i="4"/>
  <c r="AJ5074" i="4" l="1"/>
  <c r="AI5075" i="4"/>
  <c r="AJ5075" i="4" l="1"/>
  <c r="AI5076" i="4"/>
  <c r="AJ5076" i="4" l="1"/>
  <c r="AI5077" i="4"/>
  <c r="AI5078" i="4" l="1"/>
  <c r="AJ5077" i="4"/>
  <c r="AJ5078" i="4" l="1"/>
  <c r="AI5079" i="4"/>
  <c r="AJ5079" i="4" l="1"/>
  <c r="AI5080" i="4"/>
  <c r="AJ5080" i="4" l="1"/>
  <c r="AI5081" i="4"/>
  <c r="AI5082" i="4" l="1"/>
  <c r="AJ5081" i="4"/>
  <c r="AJ5082" i="4" l="1"/>
  <c r="AI5083" i="4"/>
  <c r="AJ5083" i="4" l="1"/>
  <c r="AI5084" i="4"/>
  <c r="AJ5084" i="4" l="1"/>
  <c r="AI5085" i="4"/>
  <c r="AI5086" i="4" l="1"/>
  <c r="AJ5085" i="4"/>
  <c r="AJ5086" i="4" l="1"/>
  <c r="AI5087" i="4"/>
  <c r="AJ5087" i="4" l="1"/>
  <c r="AI5088" i="4"/>
  <c r="AJ5088" i="4" l="1"/>
  <c r="AI5089" i="4"/>
  <c r="AI5090" i="4" l="1"/>
  <c r="AJ5089" i="4"/>
  <c r="AJ5090" i="4" l="1"/>
  <c r="AI5091" i="4"/>
  <c r="AJ5091" i="4" l="1"/>
  <c r="AI5092" i="4"/>
  <c r="AJ5092" i="4" l="1"/>
  <c r="AI5093" i="4"/>
  <c r="AI5094" i="4" l="1"/>
  <c r="AJ5093" i="4"/>
  <c r="AJ5094" i="4" l="1"/>
  <c r="AI5095" i="4"/>
  <c r="AJ5095" i="4" l="1"/>
  <c r="AI5096" i="4"/>
  <c r="AJ5096" i="4" l="1"/>
  <c r="AI5097" i="4"/>
  <c r="AJ5097" i="4" l="1"/>
  <c r="AI5098" i="4"/>
  <c r="AI5099" i="4" l="1"/>
  <c r="AJ5098" i="4"/>
  <c r="AJ5099" i="4" l="1"/>
  <c r="AI5100" i="4"/>
  <c r="AI5101" i="4" l="1"/>
  <c r="AJ5100" i="4"/>
  <c r="AJ5101" i="4" l="1"/>
  <c r="AI5102" i="4"/>
  <c r="AI5103" i="4" l="1"/>
  <c r="AJ5102" i="4"/>
  <c r="AJ5103" i="4" l="1"/>
  <c r="AI5104" i="4"/>
  <c r="AI5105" i="4" l="1"/>
  <c r="AJ5104" i="4"/>
  <c r="AJ5105" i="4" l="1"/>
  <c r="AI5106" i="4"/>
  <c r="AJ5106" i="4" l="1"/>
  <c r="AI5107" i="4"/>
  <c r="AJ5107" i="4" l="1"/>
  <c r="AI5108" i="4"/>
  <c r="AI5109" i="4" l="1"/>
  <c r="AJ5108" i="4"/>
  <c r="AJ5109" i="4" l="1"/>
  <c r="AI5110" i="4"/>
  <c r="AI5111" i="4" l="1"/>
  <c r="AJ5110" i="4"/>
  <c r="AJ5111" i="4" l="1"/>
  <c r="AI5112" i="4"/>
  <c r="AI5113" i="4" l="1"/>
  <c r="AJ5112" i="4"/>
  <c r="AJ5113" i="4" l="1"/>
  <c r="AI5114" i="4"/>
  <c r="AI5115" i="4" l="1"/>
  <c r="AJ5114" i="4"/>
  <c r="AJ5115" i="4" l="1"/>
  <c r="AI5116" i="4"/>
  <c r="AI5117" i="4" l="1"/>
  <c r="AJ5116" i="4"/>
  <c r="AI5118" i="4" l="1"/>
  <c r="AJ5117" i="4"/>
  <c r="AI5119" i="4" l="1"/>
  <c r="AJ5118" i="4"/>
  <c r="AJ5119" i="4" l="1"/>
  <c r="AI5120" i="4"/>
  <c r="AI5121" i="4" l="1"/>
  <c r="AJ5120" i="4"/>
  <c r="AJ5121" i="4" l="1"/>
  <c r="AI5122" i="4"/>
  <c r="AI5123" i="4" l="1"/>
  <c r="AJ5122" i="4"/>
  <c r="AJ5123" i="4" l="1"/>
  <c r="AI5124" i="4"/>
  <c r="AJ5124" i="4" l="1"/>
  <c r="AI5125" i="4"/>
  <c r="AI5126" i="4" l="1"/>
  <c r="AJ5125" i="4"/>
  <c r="AJ5126" i="4" l="1"/>
  <c r="AI5127" i="4"/>
  <c r="AI5128" i="4" l="1"/>
  <c r="AJ5127" i="4"/>
  <c r="AI5129" i="4" l="1"/>
  <c r="AJ5128" i="4"/>
  <c r="AJ5129" i="4" l="1"/>
  <c r="AI5130" i="4"/>
  <c r="AI5131" i="4" l="1"/>
  <c r="AJ5130" i="4"/>
  <c r="AJ5131" i="4" l="1"/>
  <c r="AI5132" i="4"/>
  <c r="AI5133" i="4" l="1"/>
  <c r="AJ5132" i="4"/>
  <c r="AJ5133" i="4" l="1"/>
  <c r="AI5134" i="4"/>
  <c r="AI5135" i="4" l="1"/>
  <c r="AJ5134" i="4"/>
  <c r="AJ5135" i="4" l="1"/>
  <c r="AI5136" i="4"/>
  <c r="AI5137" i="4" l="1"/>
  <c r="AJ5136" i="4"/>
  <c r="AJ5137" i="4" l="1"/>
  <c r="AI5138" i="4"/>
  <c r="AI5139" i="4" l="1"/>
  <c r="AJ5138" i="4"/>
  <c r="AJ5139" i="4" l="1"/>
  <c r="AI5140" i="4"/>
  <c r="AJ5140" i="4" l="1"/>
  <c r="AI5141" i="4"/>
  <c r="AI5142" i="4" l="1"/>
  <c r="AJ5141" i="4"/>
  <c r="AI5143" i="4" l="1"/>
  <c r="AJ5142" i="4"/>
  <c r="AJ5143" i="4" l="1"/>
  <c r="AI5144" i="4"/>
  <c r="AI5145" i="4" l="1"/>
  <c r="AJ5144" i="4"/>
  <c r="AJ5145" i="4" l="1"/>
  <c r="AI5146" i="4"/>
  <c r="AI5147" i="4" l="1"/>
  <c r="AJ5146" i="4"/>
  <c r="AJ5147" i="4" l="1"/>
  <c r="AI5148" i="4"/>
  <c r="AI5149" i="4" l="1"/>
  <c r="AJ5148" i="4"/>
  <c r="AI5150" i="4" l="1"/>
  <c r="AJ5149" i="4"/>
  <c r="AI5151" i="4" l="1"/>
  <c r="AJ5150" i="4"/>
  <c r="AJ5151" i="4" l="1"/>
  <c r="AI5152" i="4"/>
  <c r="AI5153" i="4" l="1"/>
  <c r="AJ5152" i="4"/>
  <c r="AJ5153" i="4" l="1"/>
  <c r="AI5154" i="4"/>
  <c r="AI5155" i="4" l="1"/>
  <c r="AJ5154" i="4"/>
  <c r="AI5156" i="4" l="1"/>
  <c r="AJ5155" i="4"/>
  <c r="AI5157" i="4" l="1"/>
  <c r="AJ5156" i="4"/>
  <c r="AJ5157" i="4" l="1"/>
  <c r="AI5158" i="4"/>
  <c r="AI5159" i="4" l="1"/>
  <c r="AJ5158" i="4"/>
  <c r="AJ5159" i="4" l="1"/>
  <c r="AI5160" i="4"/>
  <c r="AI5161" i="4" l="1"/>
  <c r="AJ5160" i="4"/>
  <c r="AJ5161" i="4" l="1"/>
  <c r="AI5162" i="4"/>
  <c r="AI5163" i="4" l="1"/>
  <c r="AJ5162" i="4"/>
  <c r="AI5164" i="4" l="1"/>
  <c r="AJ5163" i="4"/>
  <c r="AJ5164" i="4" l="1"/>
  <c r="AI5165" i="4"/>
  <c r="AI5166" i="4" l="1"/>
  <c r="AJ5165" i="4"/>
  <c r="AJ5166" i="4" l="1"/>
  <c r="AI5167" i="4"/>
  <c r="AI5168" i="4" l="1"/>
  <c r="AJ5167" i="4"/>
  <c r="AI5169" i="4" l="1"/>
  <c r="AJ5168" i="4"/>
  <c r="AI5170" i="4" l="1"/>
  <c r="AJ5169" i="4"/>
  <c r="AI5171" i="4" l="1"/>
  <c r="AJ5170" i="4"/>
  <c r="AI5172" i="4" l="1"/>
  <c r="AJ5171" i="4"/>
  <c r="AJ5172" i="4" l="1"/>
  <c r="AI5173" i="4"/>
  <c r="AJ5173" i="4" l="1"/>
  <c r="AI5174" i="4"/>
  <c r="AJ5174" i="4" l="1"/>
  <c r="AI5175" i="4"/>
  <c r="AI5176" i="4" l="1"/>
  <c r="AJ5175" i="4"/>
  <c r="AI5177" i="4" l="1"/>
  <c r="AJ5176" i="4"/>
  <c r="AI5178" i="4" l="1"/>
  <c r="AJ5177" i="4"/>
  <c r="AJ5178" i="4" l="1"/>
  <c r="AI5179" i="4"/>
  <c r="AI5180" i="4" l="1"/>
  <c r="AJ5179" i="4"/>
  <c r="AJ5180" i="4" l="1"/>
  <c r="AI5181" i="4"/>
  <c r="AI5182" i="4" l="1"/>
  <c r="AJ5181" i="4"/>
  <c r="AI5183" i="4" l="1"/>
  <c r="AJ5182" i="4"/>
  <c r="AI5184" i="4" l="1"/>
  <c r="AJ5183" i="4"/>
  <c r="AI5185" i="4" l="1"/>
  <c r="AJ5184" i="4"/>
  <c r="AI5186" i="4" l="1"/>
  <c r="AJ5185" i="4"/>
  <c r="AI5187" i="4" l="1"/>
  <c r="AJ5186" i="4"/>
  <c r="AJ5187" i="4" l="1"/>
  <c r="AI5188" i="4"/>
  <c r="AI5189" i="4" l="1"/>
  <c r="AJ5188" i="4"/>
  <c r="AI5190" i="4" l="1"/>
  <c r="AJ5189" i="4"/>
  <c r="AJ5190" i="4" l="1"/>
  <c r="AI5191" i="4"/>
  <c r="AJ5191" i="4" l="1"/>
  <c r="AI5192" i="4"/>
  <c r="AI5193" i="4" l="1"/>
  <c r="AJ5192" i="4"/>
  <c r="AI5194" i="4" l="1"/>
  <c r="AJ5193" i="4"/>
  <c r="AI5195" i="4" l="1"/>
  <c r="AJ5194" i="4"/>
  <c r="AI5196" i="4" l="1"/>
  <c r="AJ5195" i="4"/>
  <c r="AI5197" i="4" l="1"/>
  <c r="AJ5196" i="4"/>
  <c r="AI5198" i="4" l="1"/>
  <c r="AJ5197" i="4"/>
  <c r="AJ5198" i="4" l="1"/>
  <c r="AI5199" i="4"/>
  <c r="AI5200" i="4" l="1"/>
  <c r="AJ5199" i="4"/>
  <c r="AI5201" i="4" l="1"/>
  <c r="AJ5200" i="4"/>
  <c r="AI5202" i="4" l="1"/>
  <c r="AJ5201" i="4"/>
  <c r="AI5203" i="4" l="1"/>
  <c r="AJ5202" i="4"/>
  <c r="AI5204" i="4" l="1"/>
  <c r="AJ5203" i="4"/>
  <c r="AI5205" i="4" l="1"/>
  <c r="AJ5204" i="4"/>
  <c r="AI5206" i="4" l="1"/>
  <c r="AJ5205" i="4"/>
  <c r="AJ5206" i="4" l="1"/>
  <c r="AI5207" i="4"/>
  <c r="AI5208" i="4" l="1"/>
  <c r="AJ5207" i="4"/>
  <c r="AI5209" i="4" l="1"/>
  <c r="AJ5208" i="4"/>
  <c r="AJ5209" i="4" l="1"/>
  <c r="AI5210" i="4"/>
  <c r="AI5211" i="4" l="1"/>
  <c r="AJ5210" i="4"/>
  <c r="AI5212" i="4" l="1"/>
  <c r="AJ5211" i="4"/>
  <c r="AJ5212" i="4" l="1"/>
  <c r="AI5213" i="4"/>
  <c r="AI5214" i="4" l="1"/>
  <c r="AJ5213" i="4"/>
  <c r="AJ5214" i="4" l="1"/>
  <c r="AI5215" i="4"/>
  <c r="AI5216" i="4" l="1"/>
  <c r="AJ5215" i="4"/>
  <c r="AI5217" i="4" l="1"/>
  <c r="AJ5216" i="4"/>
  <c r="AI5218" i="4" l="1"/>
  <c r="AJ5217" i="4"/>
  <c r="AJ5218" i="4" l="1"/>
  <c r="AI5219" i="4"/>
  <c r="AI5220" i="4" l="1"/>
  <c r="AJ5219" i="4"/>
  <c r="AI5221" i="4" l="1"/>
  <c r="AJ5220" i="4"/>
  <c r="AI5222" i="4" l="1"/>
  <c r="AJ5221" i="4"/>
  <c r="AJ5222" i="4" l="1"/>
  <c r="AI5223" i="4"/>
  <c r="AJ5223" i="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Iavarone</author>
  </authors>
  <commentList>
    <comment ref="AC2577" authorId="0" shapeId="0" xr:uid="{00000000-0006-0000-0500-000001000000}">
      <text>
        <r>
          <rPr>
            <b/>
            <sz val="9"/>
            <color indexed="81"/>
            <rFont val="Tahoma"/>
            <charset val="1"/>
          </rPr>
          <t>Michael Iavarone: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<sst xmlns="http://schemas.openxmlformats.org/spreadsheetml/2006/main" count="22544" uniqueCount="15828">
  <si>
    <t>401-2200-EG42</t>
  </si>
  <si>
    <t>401-2300-E445</t>
  </si>
  <si>
    <t>401-2300-E446</t>
  </si>
  <si>
    <t>401-2300-E447</t>
  </si>
  <si>
    <t>401-2300-E459</t>
  </si>
  <si>
    <t>401-2300-EH01</t>
  </si>
  <si>
    <t>401-2301-5003</t>
  </si>
  <si>
    <t>401-2301-5273</t>
  </si>
  <si>
    <t>401-2301-5841</t>
  </si>
  <si>
    <t>401-2301-E410</t>
  </si>
  <si>
    <t>401-2301-EB17</t>
  </si>
  <si>
    <t>401-2301-G986</t>
  </si>
  <si>
    <t>401-2302-5011</t>
  </si>
  <si>
    <t>401-2303-5391</t>
  </si>
  <si>
    <t>401-2303-5403</t>
  </si>
  <si>
    <t>401-2308-5392</t>
  </si>
  <si>
    <t>401-2501-5021</t>
  </si>
  <si>
    <t>401-2501-5140</t>
  </si>
  <si>
    <t>401-2600-5264</t>
  </si>
  <si>
    <t>401-2600-E443</t>
  </si>
  <si>
    <t>401-2600-EE79</t>
  </si>
  <si>
    <t>401-2600-EG09</t>
  </si>
  <si>
    <t>401-2600-EG96</t>
  </si>
  <si>
    <t>401-2600-G581</t>
  </si>
  <si>
    <t>401-2600-G592</t>
  </si>
  <si>
    <t>401-2600-GS26</t>
  </si>
  <si>
    <t>401-2600-GS76</t>
  </si>
  <si>
    <t>401-2600-GS92</t>
  </si>
  <si>
    <t>401-2602-5595</t>
  </si>
  <si>
    <t>401-2606-5014</t>
  </si>
  <si>
    <t>401-2606-5101</t>
  </si>
  <si>
    <t>401-2606-5236</t>
  </si>
  <si>
    <t>401-2606-5326</t>
  </si>
  <si>
    <t>401-2606-5643</t>
  </si>
  <si>
    <t>401-2700-5733</t>
  </si>
  <si>
    <t>401-2800-5713</t>
  </si>
  <si>
    <t>401-2804-E171</t>
  </si>
  <si>
    <t>401-2900-EF76</t>
  </si>
  <si>
    <t>401-2900-EH88</t>
  </si>
  <si>
    <t>401-3201-5726</t>
  </si>
  <si>
    <t>401-3201-E400</t>
  </si>
  <si>
    <t>401-3201-EG23</t>
  </si>
  <si>
    <t>401-3216-G503</t>
  </si>
  <si>
    <t>401-3301-5012</t>
  </si>
  <si>
    <t>401-3301-5145</t>
  </si>
  <si>
    <t>401-3301-5157</t>
  </si>
  <si>
    <t>401-3301-5158</t>
  </si>
  <si>
    <t>401-3301-5375</t>
  </si>
  <si>
    <t>401-3301-E232</t>
  </si>
  <si>
    <t>401-3301-E238</t>
  </si>
  <si>
    <t>401-3301-E245</t>
  </si>
  <si>
    <t>401-4002-5022</t>
  </si>
  <si>
    <t>401-5000-5020</t>
  </si>
  <si>
    <t>401-5010-5513</t>
  </si>
  <si>
    <t>401-5011-5353</t>
  </si>
  <si>
    <t>401-5015-EG76</t>
  </si>
  <si>
    <t>401-5020-5803</t>
  </si>
  <si>
    <t>401-5020-E419</t>
  </si>
  <si>
    <t>401-5020-E450</t>
  </si>
  <si>
    <t>401-5020-EA80</t>
  </si>
  <si>
    <t>401-5020-ED22</t>
  </si>
  <si>
    <t>401-5020-EE68</t>
  </si>
  <si>
    <t>401-5055-G506</t>
  </si>
  <si>
    <t>401-6000-5931</t>
  </si>
  <si>
    <t>411-0000-0000</t>
  </si>
  <si>
    <t>445-0000-0000</t>
  </si>
  <si>
    <t>459-0000-0000</t>
  </si>
  <si>
    <t>482-0000-0000</t>
  </si>
  <si>
    <t>900-3203-8239</t>
  </si>
  <si>
    <t>900-9000-9072</t>
  </si>
  <si>
    <t>902-3203-8252</t>
  </si>
  <si>
    <t>902-3203-8253</t>
  </si>
  <si>
    <t>902-3203-8254</t>
  </si>
  <si>
    <t>902-3203-8255</t>
  </si>
  <si>
    <t/>
  </si>
  <si>
    <t>This form uses precise cell location in its formulas. Accordingly, it is essential to maintain this file's integrity:</t>
  </si>
  <si>
    <t xml:space="preserve">Use as much as possible the drop-down lists in the input sections (where applicable). </t>
  </si>
  <si>
    <t>The form contains a number of input fields: college/unit, fund, account, etc.</t>
  </si>
  <si>
    <t xml:space="preserve">Once "College/Unit" and "Fund" sections are completed, the transfer form can be used. </t>
  </si>
  <si>
    <t xml:space="preserve">If these two fields are left blank, no CFS can be entered in the appropriate section. </t>
  </si>
  <si>
    <r>
      <t xml:space="preserve">In the "Amount" column, enter </t>
    </r>
    <r>
      <rPr>
        <u/>
        <sz val="10"/>
        <color indexed="10"/>
        <rFont val="Arial"/>
        <family val="2"/>
      </rPr>
      <t>positive</t>
    </r>
    <r>
      <rPr>
        <sz val="10"/>
        <color indexed="10"/>
        <rFont val="Arial"/>
        <family val="2"/>
      </rPr>
      <t xml:space="preserve"> round numbers to </t>
    </r>
    <r>
      <rPr>
        <u/>
        <sz val="10"/>
        <color indexed="10"/>
        <rFont val="Arial"/>
        <family val="2"/>
      </rPr>
      <t>increase</t>
    </r>
    <r>
      <rPr>
        <sz val="10"/>
        <color indexed="10"/>
        <rFont val="Arial"/>
        <family val="2"/>
      </rPr>
      <t xml:space="preserve"> the budget in the corresponding account, and </t>
    </r>
    <r>
      <rPr>
        <u/>
        <sz val="10"/>
        <color indexed="10"/>
        <rFont val="Arial"/>
        <family val="2"/>
      </rPr>
      <t>negative</t>
    </r>
    <r>
      <rPr>
        <sz val="10"/>
        <color indexed="10"/>
        <rFont val="Arial"/>
        <family val="2"/>
      </rPr>
      <t xml:space="preserve"> numbers to </t>
    </r>
  </si>
  <si>
    <r>
      <rPr>
        <u/>
        <sz val="10"/>
        <color indexed="10"/>
        <rFont val="Arial"/>
        <family val="2"/>
      </rPr>
      <t>decrease</t>
    </r>
    <r>
      <rPr>
        <sz val="10"/>
        <color indexed="10"/>
        <rFont val="Arial"/>
        <family val="2"/>
      </rPr>
      <t xml:space="preserve"> the budgeted amount.</t>
    </r>
  </si>
  <si>
    <t>230-5407-0000</t>
  </si>
  <si>
    <t>230-5408-0000</t>
  </si>
  <si>
    <t>230-5409-0000</t>
  </si>
  <si>
    <t>232-5400-0000</t>
  </si>
  <si>
    <t>240-5500-0000</t>
  </si>
  <si>
    <t>240-5501-0000</t>
  </si>
  <si>
    <t>GLBT Programs</t>
  </si>
  <si>
    <t>240-5502-0000</t>
  </si>
  <si>
    <t>240-5503-0000</t>
  </si>
  <si>
    <t>5396</t>
  </si>
  <si>
    <t>Sink, Clay PhD Travel Op</t>
  </si>
  <si>
    <t>240-5504-0000</t>
  </si>
  <si>
    <t>240-5505-0000</t>
  </si>
  <si>
    <t>5397</t>
  </si>
  <si>
    <t>240-5506-0000</t>
  </si>
  <si>
    <t>240-5507-0000</t>
  </si>
  <si>
    <t>5398</t>
  </si>
  <si>
    <t>Larson's Map Fund</t>
  </si>
  <si>
    <t>240-5508-0000</t>
  </si>
  <si>
    <t>5399</t>
  </si>
  <si>
    <t>Institute for Int Bus</t>
  </si>
  <si>
    <t>240-5509-0000</t>
  </si>
  <si>
    <t>240-5510-0000</t>
  </si>
  <si>
    <t>240-5511-0000</t>
  </si>
  <si>
    <t>ASCE Student Chapter</t>
  </si>
  <si>
    <t>240-5512-0000</t>
  </si>
  <si>
    <t>242-5500-0000</t>
  </si>
  <si>
    <t>Oceanography Explorers</t>
  </si>
  <si>
    <t>250-5600-0000</t>
  </si>
  <si>
    <t>250-5600-3025</t>
  </si>
  <si>
    <t>Kinney, Lorenzo F. Operating</t>
  </si>
  <si>
    <t>250-5601-0000</t>
  </si>
  <si>
    <t>250-5602-0000</t>
  </si>
  <si>
    <t>250-5603-0000</t>
  </si>
  <si>
    <t>250-5604-0000</t>
  </si>
  <si>
    <t>250-5605-0000</t>
  </si>
  <si>
    <t>300-4021-4054</t>
  </si>
  <si>
    <t>300-4023-4054</t>
  </si>
  <si>
    <t>300-4024-0000</t>
  </si>
  <si>
    <t>300-4024-4054</t>
  </si>
  <si>
    <t>ENRE Internship/Schol. Fund</t>
  </si>
  <si>
    <t>300-4025-0000</t>
  </si>
  <si>
    <t>Arkwright Fluid Dynamics</t>
  </si>
  <si>
    <t>300-4025-6510</t>
  </si>
  <si>
    <t>E117</t>
  </si>
  <si>
    <t>Ricci, Lane A. Fellowship</t>
  </si>
  <si>
    <t>401-3301-E224</t>
  </si>
  <si>
    <t>E118</t>
  </si>
  <si>
    <t>401-3301-E225</t>
  </si>
  <si>
    <t>McCreight,Sandra Sch. for Golf</t>
  </si>
  <si>
    <t>401-3301-E234</t>
  </si>
  <si>
    <t>401-3301-E247</t>
  </si>
  <si>
    <t>E119</t>
  </si>
  <si>
    <t>Mario, Ernest Endowment</t>
  </si>
  <si>
    <t>401-3301-E254</t>
  </si>
  <si>
    <t>E120</t>
  </si>
  <si>
    <t>Baxt,Victor J End'd Ch-Chm Eng</t>
  </si>
  <si>
    <t>401-3301-E258</t>
  </si>
  <si>
    <t>401-3301-E263</t>
  </si>
  <si>
    <t>E121</t>
  </si>
  <si>
    <t>Carlson,Eleanor&amp;Oscar Vstg Sch</t>
  </si>
  <si>
    <t>401-3301-E265</t>
  </si>
  <si>
    <t>E122</t>
  </si>
  <si>
    <t>Luzzi,Louis A End. - Grad/Dev.</t>
  </si>
  <si>
    <t>401-3301-E271</t>
  </si>
  <si>
    <t>401-3301-E297</t>
  </si>
  <si>
    <t>E123</t>
  </si>
  <si>
    <t>Fry, Marion L '33 Memorial Fnd</t>
  </si>
  <si>
    <t>401-3301-E348</t>
  </si>
  <si>
    <t>E124</t>
  </si>
  <si>
    <t>Waite, Phyllis M Endowment</t>
  </si>
  <si>
    <t>401-3301-E380</t>
  </si>
  <si>
    <t>E125</t>
  </si>
  <si>
    <t>Durbin, Ann Endowed Award</t>
  </si>
  <si>
    <t>401-3301-G648</t>
  </si>
  <si>
    <t>401-3301-G662</t>
  </si>
  <si>
    <t>E126</t>
  </si>
  <si>
    <t>Romano, John&amp;Teresa Fam Endow</t>
  </si>
  <si>
    <t>E127</t>
  </si>
  <si>
    <t>Doody, Carre &amp; Daniel Memorial</t>
  </si>
  <si>
    <t>401-3301-G780</t>
  </si>
  <si>
    <t>E128</t>
  </si>
  <si>
    <t>Dept of Civil Engr Alumni Endw</t>
  </si>
  <si>
    <t>401-3301-G932</t>
  </si>
  <si>
    <t>E129</t>
  </si>
  <si>
    <t>Martin, Ralph &amp; Mary Memorial</t>
  </si>
  <si>
    <t>E130</t>
  </si>
  <si>
    <t>Kinney, Elizabeth T. Memrl Fnd</t>
  </si>
  <si>
    <t>401-3301-G960</t>
  </si>
  <si>
    <t>401-3304-5823</t>
  </si>
  <si>
    <t>E131</t>
  </si>
  <si>
    <t>Adams, Robert A Endowment</t>
  </si>
  <si>
    <t>401-3304-5975</t>
  </si>
  <si>
    <t>401-3307-5576</t>
  </si>
  <si>
    <t>E132</t>
  </si>
  <si>
    <t>Fritsch,William&amp;Anita Lib Bk</t>
  </si>
  <si>
    <t>401-3310-5576</t>
  </si>
  <si>
    <t>401-3311-5030</t>
  </si>
  <si>
    <t>E133</t>
  </si>
  <si>
    <t>Women in Engineering Endowment</t>
  </si>
  <si>
    <t>401-3311-G683</t>
  </si>
  <si>
    <t>E134</t>
  </si>
  <si>
    <t>Hurley, Gloria M Mem Endowment</t>
  </si>
  <si>
    <t>E135</t>
  </si>
  <si>
    <t>Watkins, Norman Memorial Fund</t>
  </si>
  <si>
    <t>401-4025-E181</t>
  </si>
  <si>
    <t>E136</t>
  </si>
  <si>
    <t>Sine, Robert Mem Fund for Math</t>
  </si>
  <si>
    <t>E137</t>
  </si>
  <si>
    <t>England, Ralph W Libr Endowmnt</t>
  </si>
  <si>
    <t>E138</t>
  </si>
  <si>
    <t>Perotti, Anthony E. Grt.Prfm.</t>
  </si>
  <si>
    <t>401-4042-5070</t>
  </si>
  <si>
    <t>E139</t>
  </si>
  <si>
    <t>Hardge, Rev. Arthur L Endowmnt</t>
  </si>
  <si>
    <t>E140</t>
  </si>
  <si>
    <t>Chemical Engr. Dept Endowment</t>
  </si>
  <si>
    <t>401-4070-5963</t>
  </si>
  <si>
    <t>E141</t>
  </si>
  <si>
    <t>Dept of Physics Grad Endowment</t>
  </si>
  <si>
    <t>401-5000-5111</t>
  </si>
  <si>
    <t>E142</t>
  </si>
  <si>
    <t>Lombardo, Rosario J. Sch.</t>
  </si>
  <si>
    <t>EF47</t>
  </si>
  <si>
    <t>Grinnell, Cynthia Scholarship</t>
  </si>
  <si>
    <t>EF48</t>
  </si>
  <si>
    <t>Wardwell Braiding Machine Co.</t>
  </si>
  <si>
    <t>EF49</t>
  </si>
  <si>
    <t>Weygand family Scholarship</t>
  </si>
  <si>
    <t>EF50</t>
  </si>
  <si>
    <t>Dubois-Hall, Sharon Mem. Sch.</t>
  </si>
  <si>
    <t>EF51</t>
  </si>
  <si>
    <t>Pelletier, Peter A. End. Sch.</t>
  </si>
  <si>
    <t>EF52</t>
  </si>
  <si>
    <t>King, Lester J Memorial Sch.</t>
  </si>
  <si>
    <t>EF53</t>
  </si>
  <si>
    <t>Hill, Conrad R Scholarship</t>
  </si>
  <si>
    <t>EF54</t>
  </si>
  <si>
    <t>ALMOND, Gov. &amp; Mrs. Lincoln</t>
  </si>
  <si>
    <t>EF55</t>
  </si>
  <si>
    <t>Verrecchia,Thomas A. &amp; Dorothy</t>
  </si>
  <si>
    <t>EF56</t>
  </si>
  <si>
    <t>Doctor, Wilbur Sch Endowment</t>
  </si>
  <si>
    <t>EF57</t>
  </si>
  <si>
    <t>Geisser Engineering Endowment</t>
  </si>
  <si>
    <t>EF58</t>
  </si>
  <si>
    <t>Swan, Gloria Goodwin &amp; John W.</t>
  </si>
  <si>
    <t>EF59</t>
  </si>
  <si>
    <t>Youngken, Heber U.Club Sch.</t>
  </si>
  <si>
    <t>EF60</t>
  </si>
  <si>
    <t>Pezzulo, Lynn Pharmacy Sch.</t>
  </si>
  <si>
    <t>EF61</t>
  </si>
  <si>
    <t>Butler,Robert S. &amp; Charlene K.</t>
  </si>
  <si>
    <t>EF62</t>
  </si>
  <si>
    <t>Pendergast, Daniel J &amp; Shirley</t>
  </si>
  <si>
    <t>EF63</t>
  </si>
  <si>
    <t>Chappell, Edith F. Nursing Sch</t>
  </si>
  <si>
    <t>EF64</t>
  </si>
  <si>
    <t>Wagner, Joseph M Scholarship</t>
  </si>
  <si>
    <t>EF65</t>
  </si>
  <si>
    <t>Teoli, Sr.,Albert P.  Sch.</t>
  </si>
  <si>
    <t>EF66</t>
  </si>
  <si>
    <t>Lusi Construction Engineering</t>
  </si>
  <si>
    <t>EF67</t>
  </si>
  <si>
    <t>Parrillo, Bill Memorial Jrnlsm</t>
  </si>
  <si>
    <t>EF68</t>
  </si>
  <si>
    <t>Sinclair, Joseph S Mem. Sch.</t>
  </si>
  <si>
    <t>EF69</t>
  </si>
  <si>
    <t>Musco, Sebastian P &amp; Marybelle</t>
  </si>
  <si>
    <t>EF70</t>
  </si>
  <si>
    <t>Cox, Edward J Memorial Sch.</t>
  </si>
  <si>
    <t>EF71</t>
  </si>
  <si>
    <t>Kennedy, Evelyn Siefert Sch.</t>
  </si>
  <si>
    <t>EF72</t>
  </si>
  <si>
    <t>Horridge, Mathew Memorial Sch.</t>
  </si>
  <si>
    <t>EF73</t>
  </si>
  <si>
    <t>Livingston Zitkin Scholarship</t>
  </si>
  <si>
    <t>EF74</t>
  </si>
  <si>
    <t>Southwest Florida Gators Alum.</t>
  </si>
  <si>
    <t>EF75</t>
  </si>
  <si>
    <t>Kilguss Family Sch Endow.</t>
  </si>
  <si>
    <t>EF76</t>
  </si>
  <si>
    <t>Corwin, Carol A Endowed Sch.</t>
  </si>
  <si>
    <t>EF77</t>
  </si>
  <si>
    <t>ROTC Fund for Military Leader.</t>
  </si>
  <si>
    <t>EF78</t>
  </si>
  <si>
    <t>Northup,William C Memorial Eng</t>
  </si>
  <si>
    <t>EF79</t>
  </si>
  <si>
    <t>Osterberg, Eric L. Mem. Sch.</t>
  </si>
  <si>
    <t>EF80</t>
  </si>
  <si>
    <t>Weekapaug Fdtn. for Conserv.</t>
  </si>
  <si>
    <t>EF81</t>
  </si>
  <si>
    <t>Bare, Amy Jane Scholarship</t>
  </si>
  <si>
    <t>EF82</t>
  </si>
  <si>
    <t>Wroe Family Scholarship</t>
  </si>
  <si>
    <t>EF83</t>
  </si>
  <si>
    <t>Yaghoobian, Lt. Charles Jr.Nur</t>
  </si>
  <si>
    <t>EF84</t>
  </si>
  <si>
    <t>Eastern Cooperative Ext. Sch.</t>
  </si>
  <si>
    <t>EF85</t>
  </si>
  <si>
    <t>Visneuski, John H Biomedical</t>
  </si>
  <si>
    <t>EF86</t>
  </si>
  <si>
    <t>Donnelly, Dorothy F. Sch.</t>
  </si>
  <si>
    <t>EF87</t>
  </si>
  <si>
    <t>Croce,Gene &amp; Marion Scholastic</t>
  </si>
  <si>
    <t>EF88</t>
  </si>
  <si>
    <t>Johnston,F. Curtis Endowed Sch</t>
  </si>
  <si>
    <t>EF89</t>
  </si>
  <si>
    <t>Petrocelli Endowed Scholarship</t>
  </si>
  <si>
    <t>EF90</t>
  </si>
  <si>
    <t>Chin, Howard Endowed Sch.</t>
  </si>
  <si>
    <t>EF91</t>
  </si>
  <si>
    <t>Barber, William and Jean Sch.</t>
  </si>
  <si>
    <t>EF92</t>
  </si>
  <si>
    <t>Feinstein, A.S.Leadership Sch.</t>
  </si>
  <si>
    <t>EF93</t>
  </si>
  <si>
    <t>DiPetrillo, Anthony Esq. Sch.</t>
  </si>
  <si>
    <t>EF94</t>
  </si>
  <si>
    <t>Ward, Frank C. Scholarship</t>
  </si>
  <si>
    <t>EF95</t>
  </si>
  <si>
    <t>Behrends, Mary Jane Jrnl. Sch.</t>
  </si>
  <si>
    <t>EF96</t>
  </si>
  <si>
    <t>Phelan Family Scholarship</t>
  </si>
  <si>
    <t>EF97</t>
  </si>
  <si>
    <t>Gouck,Peter &amp; Cynthia J. Mem.</t>
  </si>
  <si>
    <t>EF98</t>
  </si>
  <si>
    <t>Koza,Russell C. Memorial Polis</t>
  </si>
  <si>
    <t>EF99</t>
  </si>
  <si>
    <t>Zorabedian,Mary Sch. Arts</t>
  </si>
  <si>
    <t>EG03</t>
  </si>
  <si>
    <t>Caniglia,Henry G.  Arts &amp; Sci.</t>
  </si>
  <si>
    <t>EG04</t>
  </si>
  <si>
    <t>URI Class of 1958 Endow.</t>
  </si>
  <si>
    <t>EG05</t>
  </si>
  <si>
    <t>Esparza,Francisco Cytotech.</t>
  </si>
  <si>
    <t>EG06</t>
  </si>
  <si>
    <t>URI Prov. BioTech. Sch. Fund</t>
  </si>
  <si>
    <t>EG07</t>
  </si>
  <si>
    <t>Swenton - Roditakis Pharm. End</t>
  </si>
  <si>
    <t>EG08</t>
  </si>
  <si>
    <t>DeSimone,Christian L. Mem. Sch</t>
  </si>
  <si>
    <t>EG11</t>
  </si>
  <si>
    <t>Frank, Howard &amp; Mary A  Sch.</t>
  </si>
  <si>
    <t>EG12</t>
  </si>
  <si>
    <t>Robert &amp; Arda Saute Pharm. Sch</t>
  </si>
  <si>
    <t>EG13</t>
  </si>
  <si>
    <t>O'Gorman, Charlotte Sch.</t>
  </si>
  <si>
    <t>EG14</t>
  </si>
  <si>
    <t>IDE Russell D.&amp; Russell C. Eng</t>
  </si>
  <si>
    <t>EG15</t>
  </si>
  <si>
    <t>Landesberg,Melvin M. &amp; Arlene</t>
  </si>
  <si>
    <t>EG16</t>
  </si>
  <si>
    <t>Browning,Mary Williams Mem.</t>
  </si>
  <si>
    <t>EG17</t>
  </si>
  <si>
    <t>Norigain, Robert Mem. Scholar.</t>
  </si>
  <si>
    <t>EG20</t>
  </si>
  <si>
    <t>Little M.A.M.A Child Dev. End.</t>
  </si>
  <si>
    <t>EG23</t>
  </si>
  <si>
    <t>Bozogmir,Angela &amp; Amir Honors</t>
  </si>
  <si>
    <t>EG24</t>
  </si>
  <si>
    <t>McBride,Shawn P. Mem. IEP Sch.</t>
  </si>
  <si>
    <t>EG27</t>
  </si>
  <si>
    <t>Sauliner Stone Memorial Endow.</t>
  </si>
  <si>
    <t>EG28</t>
  </si>
  <si>
    <t>EG29</t>
  </si>
  <si>
    <t>Golden, Ed - Judy Swim. Endow.</t>
  </si>
  <si>
    <t>EG30</t>
  </si>
  <si>
    <t>Simmons,William E. Ocean. Sch.</t>
  </si>
  <si>
    <t>EG31</t>
  </si>
  <si>
    <t>Chapham,Andrew J. Chem. Std.</t>
  </si>
  <si>
    <t>EG33</t>
  </si>
  <si>
    <t>Tedesco,Ted Coll. of A+S Sch.</t>
  </si>
  <si>
    <t>EG34</t>
  </si>
  <si>
    <t>Genuario, Ralph Mem. Scholar.</t>
  </si>
  <si>
    <t>EG35</t>
  </si>
  <si>
    <t>Nancy C. Motola Endowment</t>
  </si>
  <si>
    <t>EG36</t>
  </si>
  <si>
    <t>Narasimhan,Vethanayaki &amp; Prof.</t>
  </si>
  <si>
    <t>EG37</t>
  </si>
  <si>
    <t>Kenneth E. Knox Scholarship</t>
  </si>
  <si>
    <t>EG38</t>
  </si>
  <si>
    <t>Lorraine Schwartz End. Nursing</t>
  </si>
  <si>
    <t>EG39</t>
  </si>
  <si>
    <t>EG41</t>
  </si>
  <si>
    <t>Davis,Jeffrey &amp; Karen Sch.End.</t>
  </si>
  <si>
    <t>EG43</t>
  </si>
  <si>
    <t>Citizen Bank Scholarships</t>
  </si>
  <si>
    <t>EG44</t>
  </si>
  <si>
    <t>Kahn,Lawrence I and Kahn,Litwi</t>
  </si>
  <si>
    <t>EG45</t>
  </si>
  <si>
    <t>Willis,Hope E. '30 Mem. Sch.</t>
  </si>
  <si>
    <t>EG46</t>
  </si>
  <si>
    <t>DiBiasio Family Endowment</t>
  </si>
  <si>
    <t>EG48</t>
  </si>
  <si>
    <t>Hopper,Geoffrey V. &amp; Judith S.</t>
  </si>
  <si>
    <t>EG49</t>
  </si>
  <si>
    <t>Charles B. Frost Endowment</t>
  </si>
  <si>
    <t>EG50</t>
  </si>
  <si>
    <t>Bennet,Joan &amp; Douglas End. Sc.</t>
  </si>
  <si>
    <t>EG52</t>
  </si>
  <si>
    <t>Schurman, Bertha &amp; Bernard</t>
  </si>
  <si>
    <t>EG53</t>
  </si>
  <si>
    <t>Jordan,Michael V. Std.Ldr. Sch</t>
  </si>
  <si>
    <t>EG54</t>
  </si>
  <si>
    <t>URI Journalism Std Scholarship</t>
  </si>
  <si>
    <t>EG55</t>
  </si>
  <si>
    <t>Vasta, Kathryn &amp; Donald Schol.</t>
  </si>
  <si>
    <t>EG56</t>
  </si>
  <si>
    <t>Pres. Carothers Std. Ldr. Edw.</t>
  </si>
  <si>
    <t>EG57</t>
  </si>
  <si>
    <t>Waldman,Ruth Chadwick Nursing</t>
  </si>
  <si>
    <t>EG58</t>
  </si>
  <si>
    <t>Halas Supply Chain Mgmt. Sch.</t>
  </si>
  <si>
    <t>EG59</t>
  </si>
  <si>
    <t>Nula Family Endowment</t>
  </si>
  <si>
    <t>EG60</t>
  </si>
  <si>
    <t>Williamson Fam.End. WW Wizards</t>
  </si>
  <si>
    <t>EG61</t>
  </si>
  <si>
    <t>Spachman, Florance &amp; Alan End.</t>
  </si>
  <si>
    <t>EG62</t>
  </si>
  <si>
    <t>McGivney,Mark &amp; Betty Sch.Acc.</t>
  </si>
  <si>
    <t>EG63</t>
  </si>
  <si>
    <t>Battey,Michael &amp; Susan Schol.</t>
  </si>
  <si>
    <t>EG64</t>
  </si>
  <si>
    <t>Newton, Fred Endow. Sch.</t>
  </si>
  <si>
    <t>EG67</t>
  </si>
  <si>
    <t>Myles,Stephen Mem. Sch. S.J.</t>
  </si>
  <si>
    <t>EG68</t>
  </si>
  <si>
    <t>Andreozzi, Michael K. Schlshp.</t>
  </si>
  <si>
    <t>EG69</t>
  </si>
  <si>
    <t>URI Class of 1960 Scholarship</t>
  </si>
  <si>
    <t>EG70</t>
  </si>
  <si>
    <t>Petrella,Mary C. Mem. English</t>
  </si>
  <si>
    <t>EG71</t>
  </si>
  <si>
    <t>Anderson Memorial Scholarship</t>
  </si>
  <si>
    <t>EG72</t>
  </si>
  <si>
    <t>Oster,Richard H. Memorial Sch.</t>
  </si>
  <si>
    <t>EG73</t>
  </si>
  <si>
    <t>Leanard,Matthew J. &amp; Jeanmarie</t>
  </si>
  <si>
    <t>EG74</t>
  </si>
  <si>
    <t>Carpenter,Philip Mem.Sch.M-Bio</t>
  </si>
  <si>
    <t>EG75</t>
  </si>
  <si>
    <t>Vacino,Richard Allen Pharm.</t>
  </si>
  <si>
    <t>EG76</t>
  </si>
  <si>
    <t>EG77</t>
  </si>
  <si>
    <t>Benefit Street Pharmacy Endow.</t>
  </si>
  <si>
    <t>EG78</t>
  </si>
  <si>
    <t>Ballard,Robert D. Grad. Fellow</t>
  </si>
  <si>
    <t>EG80</t>
  </si>
  <si>
    <t>Noppi,Michael Mem. Scholarship</t>
  </si>
  <si>
    <t>EG81</t>
  </si>
  <si>
    <t>Carroll,Richard &amp; Constance Bs</t>
  </si>
  <si>
    <t>EG82</t>
  </si>
  <si>
    <t>Grandin,John IEP Directorship</t>
  </si>
  <si>
    <t>G090</t>
  </si>
  <si>
    <t>Hufnagel,Linda [FA 2006]</t>
  </si>
  <si>
    <t>G091</t>
  </si>
  <si>
    <t>Heppner,Frank ]FA 2006]</t>
  </si>
  <si>
    <t>G092</t>
  </si>
  <si>
    <t>M. Kathleen Ellis [FA 2006]</t>
  </si>
  <si>
    <t>G093</t>
  </si>
  <si>
    <t>Devin, Robin [FA 2006]</t>
  </si>
  <si>
    <t>G094</t>
  </si>
  <si>
    <t>Costello,Barbara [FA 2006]</t>
  </si>
  <si>
    <t>G095</t>
  </si>
  <si>
    <t>Brown,Rebecca [FA-2006]</t>
  </si>
  <si>
    <t>G096</t>
  </si>
  <si>
    <t>Boving, Thomas (FA 2006)</t>
  </si>
  <si>
    <t>G097</t>
  </si>
  <si>
    <t>Blanpied, Peter [FA 2006]</t>
  </si>
  <si>
    <t>G098</t>
  </si>
  <si>
    <t>Akhalaghi, F. [FA 2006]</t>
  </si>
  <si>
    <t>G099</t>
  </si>
  <si>
    <t>Elaine Aberdam (FA 2006)</t>
  </si>
  <si>
    <t>G575</t>
  </si>
  <si>
    <t>Bibb,Harold D Teaching Fellows</t>
  </si>
  <si>
    <t>G576</t>
  </si>
  <si>
    <t>A&amp;S Excellence Fund</t>
  </si>
  <si>
    <t>G577</t>
  </si>
  <si>
    <t>COE Student Prof. Development</t>
  </si>
  <si>
    <t>G578</t>
  </si>
  <si>
    <t>I-CUBED</t>
  </si>
  <si>
    <t>G579</t>
  </si>
  <si>
    <t>Explosives Center</t>
  </si>
  <si>
    <t>G580</t>
  </si>
  <si>
    <t>Wildlife Conservation Society</t>
  </si>
  <si>
    <t>G583</t>
  </si>
  <si>
    <t>Knauss Quad Rededication Fund</t>
  </si>
  <si>
    <t>G584</t>
  </si>
  <si>
    <t>COE Future Fund</t>
  </si>
  <si>
    <t>G585</t>
  </si>
  <si>
    <t>URI Energy Center</t>
  </si>
  <si>
    <t>G586</t>
  </si>
  <si>
    <t>Womans Studies Discretionary</t>
  </si>
  <si>
    <t>G587</t>
  </si>
  <si>
    <t>Correira,David J. jr.  Pre-Law</t>
  </si>
  <si>
    <t>G588</t>
  </si>
  <si>
    <t>CVS Caremark Corp. H.C.R.O</t>
  </si>
  <si>
    <t>G589</t>
  </si>
  <si>
    <t>GU-8  Joint Research</t>
  </si>
  <si>
    <t>G590</t>
  </si>
  <si>
    <t>Inner Space Center Partnership</t>
  </si>
  <si>
    <t>G591</t>
  </si>
  <si>
    <t>DiGioia,Michael D. Award Fund</t>
  </si>
  <si>
    <t>G593</t>
  </si>
  <si>
    <t>Melt Etrusion Studies</t>
  </si>
  <si>
    <t>G594</t>
  </si>
  <si>
    <t>Cardany Mini Grant</t>
  </si>
  <si>
    <t>G595</t>
  </si>
  <si>
    <t>Medical Physics Prog. Support</t>
  </si>
  <si>
    <t>G596</t>
  </si>
  <si>
    <t>ULVA Survay</t>
  </si>
  <si>
    <t>G599</t>
  </si>
  <si>
    <t>Greek Affairs FFURI</t>
  </si>
  <si>
    <t>G600</t>
  </si>
  <si>
    <t>G601</t>
  </si>
  <si>
    <t>RITF Wetting Agent Research</t>
  </si>
  <si>
    <t>G602</t>
  </si>
  <si>
    <t>BC Cuba Research Network Fund</t>
  </si>
  <si>
    <t>G603</t>
  </si>
  <si>
    <t>Libutti,Maria M. Memorial Sch.</t>
  </si>
  <si>
    <t>G604</t>
  </si>
  <si>
    <t>IAICS</t>
  </si>
  <si>
    <t>G605</t>
  </si>
  <si>
    <t>INBRE Core Lab Research</t>
  </si>
  <si>
    <t>G606</t>
  </si>
  <si>
    <t>G607</t>
  </si>
  <si>
    <t>A&amp;S Talent Dev. Scholars Fund</t>
  </si>
  <si>
    <t>G608</t>
  </si>
  <si>
    <t>Colloquim'09 Demystify. India</t>
  </si>
  <si>
    <t>G609</t>
  </si>
  <si>
    <t>Park,Keunhan Ph.D. FA09SP</t>
  </si>
  <si>
    <t>G610</t>
  </si>
  <si>
    <t>DiCioccio, Rachel FA09SP</t>
  </si>
  <si>
    <t>G611</t>
  </si>
  <si>
    <t>Frazier, Margaret FA09SP</t>
  </si>
  <si>
    <t>G612</t>
  </si>
  <si>
    <t>Thomas, Susan H. FA09SP</t>
  </si>
  <si>
    <t>G613</t>
  </si>
  <si>
    <t>Rojas, Martha Elena Ph.D. FA09</t>
  </si>
  <si>
    <t>G614</t>
  </si>
  <si>
    <t>Loy, James FA09SP</t>
  </si>
  <si>
    <t>G615</t>
  </si>
  <si>
    <t>Greene, Geoffrey W. FA09SP</t>
  </si>
  <si>
    <t>G616</t>
  </si>
  <si>
    <t>Druine,Steven Q. FA09SP</t>
  </si>
  <si>
    <t>G617</t>
  </si>
  <si>
    <t>Milanson, Kathleen Jean FA09SP</t>
  </si>
  <si>
    <t>G620</t>
  </si>
  <si>
    <t>G621</t>
  </si>
  <si>
    <t>Monaghan, Justin Mem. Schlrsp</t>
  </si>
  <si>
    <t>G622</t>
  </si>
  <si>
    <t>500-2604-0000</t>
  </si>
  <si>
    <t>E230</t>
  </si>
  <si>
    <t>Adams, Dean Student Union Fund</t>
  </si>
  <si>
    <t>500-2606-0000</t>
  </si>
  <si>
    <t>500-2700-0000</t>
  </si>
  <si>
    <t>E231</t>
  </si>
  <si>
    <t>Parker, John&amp;David Mechan Engr</t>
  </si>
  <si>
    <t>500-2800-0000</t>
  </si>
  <si>
    <t>500-2802-0000</t>
  </si>
  <si>
    <t>E232</t>
  </si>
  <si>
    <t>Boothroyd,Dewhurst Inc Libr En</t>
  </si>
  <si>
    <t>500-2802-5707</t>
  </si>
  <si>
    <t>500-2802-5777</t>
  </si>
  <si>
    <t>E233</t>
  </si>
  <si>
    <t>Grossman, Ruth &amp; Morton Endow</t>
  </si>
  <si>
    <t>500-2804-0000</t>
  </si>
  <si>
    <t>E234</t>
  </si>
  <si>
    <t>Platt Family Library Endowment</t>
  </si>
  <si>
    <t>500-2806-0000</t>
  </si>
  <si>
    <t>500-2808-0000</t>
  </si>
  <si>
    <t>E235</t>
  </si>
  <si>
    <t>Clair, Arnold V. Chamber Music</t>
  </si>
  <si>
    <t>500-2810-0000</t>
  </si>
  <si>
    <t>500-2812-0000</t>
  </si>
  <si>
    <t>E236</t>
  </si>
  <si>
    <t>Wilkes, David 50 Anniv. Endow</t>
  </si>
  <si>
    <t>500-2812-5261</t>
  </si>
  <si>
    <t>500-2813-0000</t>
  </si>
  <si>
    <t>E237</t>
  </si>
  <si>
    <t>URI Master Gardener's Ed Endow</t>
  </si>
  <si>
    <t>500-2814-0000</t>
  </si>
  <si>
    <t>500-2815-0000</t>
  </si>
  <si>
    <t>E238</t>
  </si>
  <si>
    <t>Black,The David&amp;Fannie Mem End</t>
  </si>
  <si>
    <t>500-2818-0000</t>
  </si>
  <si>
    <t>E239</t>
  </si>
  <si>
    <t>Miss Aylor Dean's Fund</t>
  </si>
  <si>
    <t>500-2900-0000</t>
  </si>
  <si>
    <t>E240</t>
  </si>
  <si>
    <t>Anderson, George &amp; Bernice Mem</t>
  </si>
  <si>
    <t>E241</t>
  </si>
  <si>
    <t>Sidel,Arnold M. Phrmcy Std Tvl</t>
  </si>
  <si>
    <t>500-2908-0000</t>
  </si>
  <si>
    <t>E242</t>
  </si>
  <si>
    <t>500-3206-0000</t>
  </si>
  <si>
    <t>Kelly,Martha McCormick Mem. En</t>
  </si>
  <si>
    <t>500-3208-0000</t>
  </si>
  <si>
    <t>E243</t>
  </si>
  <si>
    <t>Dept of Theatre Genrl Endowmnt</t>
  </si>
  <si>
    <t>500-3210-0000</t>
  </si>
  <si>
    <t>500-3215-0000</t>
  </si>
  <si>
    <t>E244</t>
  </si>
  <si>
    <t>Schaffren, Jerome Fam. Fund</t>
  </si>
  <si>
    <t>Financial Services Symposium</t>
  </si>
  <si>
    <t>401-2100-TR15</t>
  </si>
  <si>
    <t>5546</t>
  </si>
  <si>
    <t>Journal of Family &amp; Econ</t>
  </si>
  <si>
    <t>The Heather Fund</t>
  </si>
  <si>
    <t>401-2101-5335</t>
  </si>
  <si>
    <t>401-2101-5348</t>
  </si>
  <si>
    <t>Rosen Research</t>
  </si>
  <si>
    <t>Murphy, Vincent &amp; Estelle Prof</t>
  </si>
  <si>
    <t>401-2101-E165</t>
  </si>
  <si>
    <t>5550</t>
  </si>
  <si>
    <t>Physical Therapy Fund</t>
  </si>
  <si>
    <t>5551</t>
  </si>
  <si>
    <t>Feinstein Roush</t>
  </si>
  <si>
    <t>401-2101-G964</t>
  </si>
  <si>
    <t>5552</t>
  </si>
  <si>
    <t>Turfgrass Pysiology Fund</t>
  </si>
  <si>
    <t>401-2102-5088</t>
  </si>
  <si>
    <t>401-2102-5240</t>
  </si>
  <si>
    <t>5553</t>
  </si>
  <si>
    <t>Korea URI TC Match</t>
  </si>
  <si>
    <t>401-2102-5252</t>
  </si>
  <si>
    <t>401-2102-5283</t>
  </si>
  <si>
    <t>5554</t>
  </si>
  <si>
    <t>Turf and Ornamental Insect</t>
  </si>
  <si>
    <t>401-2102-5428</t>
  </si>
  <si>
    <t>5555</t>
  </si>
  <si>
    <t>PLS Student Activity Fund</t>
  </si>
  <si>
    <t>401-2102-5458</t>
  </si>
  <si>
    <t>401-2102-5460</t>
  </si>
  <si>
    <t>5556</t>
  </si>
  <si>
    <t>Institute for Reporting Marine</t>
  </si>
  <si>
    <t>401-2102-5593</t>
  </si>
  <si>
    <t>5557</t>
  </si>
  <si>
    <t>Center for Non Vlnc &amp; Pc</t>
  </si>
  <si>
    <t>401-2102-5735</t>
  </si>
  <si>
    <t>401-2102-5849</t>
  </si>
  <si>
    <t>5558</t>
  </si>
  <si>
    <t>Philosophy Discretionary</t>
  </si>
  <si>
    <t>401-2102-5861</t>
  </si>
  <si>
    <t>401-2102-5921</t>
  </si>
  <si>
    <t>5559</t>
  </si>
  <si>
    <t>Learning Landscape Operating</t>
  </si>
  <si>
    <t>401-2102-5981</t>
  </si>
  <si>
    <t>401-2102-5985</t>
  </si>
  <si>
    <t>URI Class of 1934 Campus</t>
  </si>
  <si>
    <t>401-2102-E382</t>
  </si>
  <si>
    <t>401-2102-G091</t>
  </si>
  <si>
    <t>5561</t>
  </si>
  <si>
    <t>Sptd Reunion</t>
  </si>
  <si>
    <t>401-2102-G596</t>
  </si>
  <si>
    <t>401-2102-G616</t>
  </si>
  <si>
    <t>5562</t>
  </si>
  <si>
    <t>Dept of Music Choir Fund</t>
  </si>
  <si>
    <t>401-2102-G659</t>
  </si>
  <si>
    <t>401-2102-G663</t>
  </si>
  <si>
    <t>5563</t>
  </si>
  <si>
    <t>Dep = S. Grilli</t>
  </si>
  <si>
    <t>401-2102-G879</t>
  </si>
  <si>
    <t>5564</t>
  </si>
  <si>
    <t>HDF Professional Enrichment</t>
  </si>
  <si>
    <t>German Summer School Atlantic</t>
  </si>
  <si>
    <t>5566</t>
  </si>
  <si>
    <t>Anne Morrissey Disc.</t>
  </si>
  <si>
    <t>5567</t>
  </si>
  <si>
    <t>Dept of Fsn Chong Lee</t>
  </si>
  <si>
    <t>5568</t>
  </si>
  <si>
    <t>URI Writer's Collective</t>
  </si>
  <si>
    <t>5569</t>
  </si>
  <si>
    <t>5570</t>
  </si>
  <si>
    <t>5571</t>
  </si>
  <si>
    <t>CRC Organizational Eff</t>
  </si>
  <si>
    <t>401-2103-5332</t>
  </si>
  <si>
    <t>5572</t>
  </si>
  <si>
    <t>Fish, Charles &amp; Marie Op</t>
  </si>
  <si>
    <t>401-2103-5336</t>
  </si>
  <si>
    <t>IMPORTANT - File integrity</t>
  </si>
  <si>
    <t>100-0000-3006</t>
  </si>
  <si>
    <t>100-0001-2504</t>
  </si>
  <si>
    <t>100-0001-3010</t>
  </si>
  <si>
    <t>100-2107-2000</t>
  </si>
  <si>
    <t>100-2110-2000</t>
  </si>
  <si>
    <t>100-2123-2000</t>
  </si>
  <si>
    <t>100-2133-1000</t>
  </si>
  <si>
    <t>100-2135-0000</t>
  </si>
  <si>
    <t>100-2301-1101</t>
  </si>
  <si>
    <t>100-2400-7158</t>
  </si>
  <si>
    <t>100-3203-3010</t>
  </si>
  <si>
    <t>100-5054-0000</t>
  </si>
  <si>
    <t>101-0001-7160</t>
  </si>
  <si>
    <t>101-2300-7159</t>
  </si>
  <si>
    <t>101-3203-6801</t>
  </si>
  <si>
    <t>101-3203-6802</t>
  </si>
  <si>
    <t>110-2007-1101</t>
  </si>
  <si>
    <t>110-2101-0000</t>
  </si>
  <si>
    <t>110-2105-0000</t>
  </si>
  <si>
    <t>110-2107-0000</t>
  </si>
  <si>
    <t>110-2111-0000</t>
  </si>
  <si>
    <t>110-2115-0000</t>
  </si>
  <si>
    <t>110-2115-1100</t>
  </si>
  <si>
    <t>110-2116-0000</t>
  </si>
  <si>
    <t>110-2120-7157</t>
  </si>
  <si>
    <t>110-2128-0000</t>
  </si>
  <si>
    <t>110-2301-1101</t>
  </si>
  <si>
    <t>110-2400-8023</t>
  </si>
  <si>
    <t>110-2400-8024</t>
  </si>
  <si>
    <t>110-2400-8025</t>
  </si>
  <si>
    <t>110-2401-8026</t>
  </si>
  <si>
    <t>216-5200-0000</t>
  </si>
  <si>
    <t>310-4075-4182</t>
  </si>
  <si>
    <t>400-4030-3060</t>
  </si>
  <si>
    <t>401-1101-5144</t>
  </si>
  <si>
    <t>401-2004-5138</t>
  </si>
  <si>
    <t>401-2004-G786</t>
  </si>
  <si>
    <t>401-2101-5383</t>
  </si>
  <si>
    <t>401-2101-E143</t>
  </si>
  <si>
    <t>401-2106-5452</t>
  </si>
  <si>
    <t>401-2106-G771</t>
  </si>
  <si>
    <t>401-2107-G582</t>
  </si>
  <si>
    <t>401-2108-EA69</t>
  </si>
  <si>
    <t>401-2108-EB44</t>
  </si>
  <si>
    <t>401-2108-ED01</t>
  </si>
  <si>
    <t>401-2108-EE55</t>
  </si>
  <si>
    <t>401-2108-GS24</t>
  </si>
  <si>
    <t>401-2123-E156</t>
  </si>
  <si>
    <t>401-2123-E264</t>
  </si>
  <si>
    <t>401-2126-E243</t>
  </si>
  <si>
    <t>401-2126-EB65</t>
  </si>
  <si>
    <t>401-2126-EB91</t>
  </si>
  <si>
    <t>401-2134-5079</t>
  </si>
  <si>
    <t>401-2134-G926</t>
  </si>
  <si>
    <t>401-2300-5312</t>
  </si>
  <si>
    <t>401-2300-E120</t>
  </si>
  <si>
    <t>401-2300-E214</t>
  </si>
  <si>
    <t>401-2300-E244</t>
  </si>
  <si>
    <t>401-2300-E277</t>
  </si>
  <si>
    <t>401-2300-E278</t>
  </si>
  <si>
    <t>401-2300-E290</t>
  </si>
  <si>
    <t>401-2300-E302</t>
  </si>
  <si>
    <t>401-2300-E305</t>
  </si>
  <si>
    <t>401-2300-E420</t>
  </si>
  <si>
    <t>401-2300-E430</t>
  </si>
  <si>
    <t>401-2300-EF66</t>
  </si>
  <si>
    <t>401-2300-EG18</t>
  </si>
  <si>
    <t>401-2300-EG66</t>
  </si>
  <si>
    <t>401-2300-G665</t>
  </si>
  <si>
    <t>401-2301-E288</t>
  </si>
  <si>
    <t>401-2301-E298</t>
  </si>
  <si>
    <t>401-2301-E355</t>
  </si>
  <si>
    <t>401-2306-EB78</t>
  </si>
  <si>
    <t>401-2306-EF26</t>
  </si>
  <si>
    <t>401-2308-5137</t>
  </si>
  <si>
    <t>401-2600-EG90</t>
  </si>
  <si>
    <t>401-2600-EG95</t>
  </si>
  <si>
    <t>401-2800-5150</t>
  </si>
  <si>
    <t>401-2802-5081</t>
  </si>
  <si>
    <t>401-2802-5085</t>
  </si>
  <si>
    <t>401-2810-G600</t>
  </si>
  <si>
    <t>401-3207-5169</t>
  </si>
  <si>
    <t>401-5020-5083</t>
  </si>
  <si>
    <t>401-5020-G950</t>
  </si>
  <si>
    <t>401-5029-E279</t>
  </si>
  <si>
    <t>401-5032-GS84</t>
  </si>
  <si>
    <t>401-5039-5152</t>
  </si>
  <si>
    <t>401-5039-G598</t>
  </si>
  <si>
    <t>401-5039-G728</t>
  </si>
  <si>
    <t>401-5039-G816</t>
  </si>
  <si>
    <t>401-5039-G818</t>
  </si>
  <si>
    <t>401-5039-G819</t>
  </si>
  <si>
    <t>401-5039-G820</t>
  </si>
  <si>
    <t>401-5039-G826</t>
  </si>
  <si>
    <t>401-5039-G827</t>
  </si>
  <si>
    <t>401-5039-G829</t>
  </si>
  <si>
    <t>401-5039-G833</t>
  </si>
  <si>
    <t>401-5039-G834</t>
  </si>
  <si>
    <t>401-5039-G838</t>
  </si>
  <si>
    <t>401-5039-G839</t>
  </si>
  <si>
    <t>401-5039-G840</t>
  </si>
  <si>
    <t>401-5039-G844</t>
  </si>
  <si>
    <t>401-5039-GA01</t>
  </si>
  <si>
    <t>401-6000-5200</t>
  </si>
  <si>
    <t>401-6100-5250</t>
  </si>
  <si>
    <t>412-0000-0000</t>
  </si>
  <si>
    <t>500-1101-0000</t>
  </si>
  <si>
    <t>902-3203-8248</t>
  </si>
  <si>
    <t>902-3203-8249</t>
  </si>
  <si>
    <t>902-3203-8250</t>
  </si>
  <si>
    <t>902-3203-8251</t>
  </si>
  <si>
    <t>The Harrington School</t>
  </si>
  <si>
    <t>3060</t>
  </si>
  <si>
    <t>3/10 Flood Damage-Reimb. Exp.</t>
  </si>
  <si>
    <t>4182</t>
  </si>
  <si>
    <t>Box Office Reimbursement</t>
  </si>
  <si>
    <t>Inactive</t>
  </si>
  <si>
    <t>Tierney, Eileen M. (CG 09)</t>
  </si>
  <si>
    <t>Lipid Lab Fund</t>
  </si>
  <si>
    <t>Women's Tennis Court</t>
  </si>
  <si>
    <t>Shamoon,Linda K. Sch. Pub.Wtg.</t>
  </si>
  <si>
    <t>Grandin,John Directorship Oper</t>
  </si>
  <si>
    <t>GSO Vetlesen - Cornilbn</t>
  </si>
  <si>
    <t>Friends of Womens Athletics</t>
  </si>
  <si>
    <t>TNC Northern Quahog</t>
  </si>
  <si>
    <t>NERL -</t>
  </si>
  <si>
    <t>TNC - Mangrove Coring</t>
  </si>
  <si>
    <t>Niyerson, Laura, FA'10</t>
  </si>
  <si>
    <t>Alierdam, Elaine</t>
  </si>
  <si>
    <t>Lobster Neurobiology Research</t>
  </si>
  <si>
    <t>MCISE Graduate Fellowship</t>
  </si>
  <si>
    <t>Golet,Frank Wetland Ecology Un</t>
  </si>
  <si>
    <t>Evidence to Initiative</t>
  </si>
  <si>
    <t>Club Sports Field Hockey</t>
  </si>
  <si>
    <t>Doody, Agnes Scholarship</t>
  </si>
  <si>
    <t>FFURI: 21st Century Pres. Exc.</t>
  </si>
  <si>
    <t>Womans Council</t>
  </si>
  <si>
    <t>Tancrell,Bruce W. Mem. School</t>
  </si>
  <si>
    <t>University Inauguration Fund</t>
  </si>
  <si>
    <t>SCH Food Fitness + Fun Program</t>
  </si>
  <si>
    <t>Barnett,Stanley Grad. Chem.EGR</t>
  </si>
  <si>
    <t>Rhody the Ram Yard Sale</t>
  </si>
  <si>
    <t>L&amp;F Documentary</t>
  </si>
  <si>
    <t>HPI INC Gregory</t>
  </si>
  <si>
    <t>Alumni Scholarships &amp; Assist.</t>
  </si>
  <si>
    <t>6801</t>
  </si>
  <si>
    <t>Off-Site Work Study - Hillel</t>
  </si>
  <si>
    <t>6802</t>
  </si>
  <si>
    <t>Off Campus WS - Dept. of ED.</t>
  </si>
  <si>
    <t>7157</t>
  </si>
  <si>
    <t>Health Behaviour Monitoring</t>
  </si>
  <si>
    <t>7158</t>
  </si>
  <si>
    <t>7159</t>
  </si>
  <si>
    <t>COE Master's Educ. Activities</t>
  </si>
  <si>
    <t>7160</t>
  </si>
  <si>
    <t>Settlement from Educ. Case</t>
  </si>
  <si>
    <t>8023</t>
  </si>
  <si>
    <t>Matthew's Overhead</t>
  </si>
  <si>
    <t>8024</t>
  </si>
  <si>
    <t>Michaud Overhead, CHS</t>
  </si>
  <si>
    <t>8025</t>
  </si>
  <si>
    <t>Blissmer Overhead</t>
  </si>
  <si>
    <t>8026</t>
  </si>
  <si>
    <t>McCurdy Overhead</t>
  </si>
  <si>
    <t>8027</t>
  </si>
  <si>
    <t>RI State 10-11</t>
  </si>
  <si>
    <t>8238</t>
  </si>
  <si>
    <t>8248</t>
  </si>
  <si>
    <t>FORD Subsidized Loans 10-11</t>
  </si>
  <si>
    <t>8249</t>
  </si>
  <si>
    <t>FORD Unsubsidized Loans 10-11</t>
  </si>
  <si>
    <t>8250</t>
  </si>
  <si>
    <t>FORD Parent (Plus) Loans 10-11</t>
  </si>
  <si>
    <t>8251</t>
  </si>
  <si>
    <t>Ford Graduate Plus Loans 10-11</t>
  </si>
  <si>
    <t>OPEB Trust Fund-RIC</t>
  </si>
  <si>
    <t>OPEB Trust Fund-CCRI</t>
  </si>
  <si>
    <t>9068</t>
  </si>
  <si>
    <t>OPEB Trust Fund-RIHEAA</t>
  </si>
  <si>
    <t>9069</t>
  </si>
  <si>
    <t>OPEB Trust Fund-Dept. of ED</t>
  </si>
  <si>
    <t>9070</t>
  </si>
  <si>
    <t>OPEB Trust Fund-URI</t>
  </si>
  <si>
    <t>E313</t>
  </si>
  <si>
    <t>Robert Pezzullo Mem. Service</t>
  </si>
  <si>
    <t>E355</t>
  </si>
  <si>
    <t>Carry, Alan Endowment</t>
  </si>
  <si>
    <t>E420</t>
  </si>
  <si>
    <t>Johnson,Robert E.jr. Engr.Edw.</t>
  </si>
  <si>
    <t>E430</t>
  </si>
  <si>
    <t>Lischio,Paul &amp; Marguerite Egr.</t>
  </si>
  <si>
    <t>EG18</t>
  </si>
  <si>
    <t>Bouley,Steven A. &amp; Wilson,Rhon</t>
  </si>
  <si>
    <t>EG21</t>
  </si>
  <si>
    <t>EG66</t>
  </si>
  <si>
    <t>Jonas,Steve &amp; Jan Engr. Sch.</t>
  </si>
  <si>
    <t>EG84</t>
  </si>
  <si>
    <t>Sparks,Earl C. Jr. '42 Endow.</t>
  </si>
  <si>
    <t>EG85</t>
  </si>
  <si>
    <t>Shamoon,Linda K Public Writing</t>
  </si>
  <si>
    <t>EG89</t>
  </si>
  <si>
    <t>EG90</t>
  </si>
  <si>
    <t>Avedisian,Paramaz Pharmacy Sch</t>
  </si>
  <si>
    <t>EG91</t>
  </si>
  <si>
    <t>Wilson,Barbara L. Endow. HS&amp;S</t>
  </si>
  <si>
    <t>EG93</t>
  </si>
  <si>
    <t>Correird,David J. Pre-Law Ctr.</t>
  </si>
  <si>
    <t>EG94</t>
  </si>
  <si>
    <t>Kroian, Michael S. Mem. Music</t>
  </si>
  <si>
    <t>EG95</t>
  </si>
  <si>
    <t>PELOSI, John J. &amp; Maureen A.</t>
  </si>
  <si>
    <t>G582</t>
  </si>
  <si>
    <t>Ocean State Summer Writing Cf</t>
  </si>
  <si>
    <t>G598</t>
  </si>
  <si>
    <t>Club Sports FFURI</t>
  </si>
  <si>
    <t>White, John&amp; Happy GSO</t>
  </si>
  <si>
    <t>G619</t>
  </si>
  <si>
    <t>Ciccomascolo, Lori E. FA09SP</t>
  </si>
  <si>
    <t>G665</t>
  </si>
  <si>
    <t>Pharmaceutical Engr. Start Up</t>
  </si>
  <si>
    <t>G677</t>
  </si>
  <si>
    <t>Lee, Ronald &amp; Heroux, Gerald</t>
  </si>
  <si>
    <t>G728</t>
  </si>
  <si>
    <t>Club Sports Men's Swim/Diving</t>
  </si>
  <si>
    <t>G771</t>
  </si>
  <si>
    <t>Kelly, Martha McCormick Debate</t>
  </si>
  <si>
    <t>G786</t>
  </si>
  <si>
    <t>Meyerson,Frederick CG F07</t>
  </si>
  <si>
    <t>G816</t>
  </si>
  <si>
    <t>Club Sports Women's Rugby</t>
  </si>
  <si>
    <t>G818</t>
  </si>
  <si>
    <t>Club Sports Woman's LaCrosse</t>
  </si>
  <si>
    <t>G819</t>
  </si>
  <si>
    <t>Club Sports Woman's Ice Hockey</t>
  </si>
  <si>
    <t>G820</t>
  </si>
  <si>
    <t>Club Sports Women's Gymnastics</t>
  </si>
  <si>
    <t>G825</t>
  </si>
  <si>
    <t>Club Sports Ski Team</t>
  </si>
  <si>
    <t>G826</t>
  </si>
  <si>
    <t>Club Sports Men's Sailing</t>
  </si>
  <si>
    <t>G827</t>
  </si>
  <si>
    <t>Club Sports Men's Rugby</t>
  </si>
  <si>
    <t>G829</t>
  </si>
  <si>
    <t>Club Sports Roller Hockey Club</t>
  </si>
  <si>
    <t>G833</t>
  </si>
  <si>
    <t>Club Sports Men's Wrestling</t>
  </si>
  <si>
    <t>G834</t>
  </si>
  <si>
    <t>Club Sports Men's Volleyball</t>
  </si>
  <si>
    <t>G838</t>
  </si>
  <si>
    <t>Club Sports  Men's LaCrosse</t>
  </si>
  <si>
    <t>G839</t>
  </si>
  <si>
    <t>Club Sports  Men's Crew Club</t>
  </si>
  <si>
    <t>G840</t>
  </si>
  <si>
    <t>Club Sports Men's Ice Hockey</t>
  </si>
  <si>
    <t>G844</t>
  </si>
  <si>
    <t>Club Sports Equestrian Team</t>
  </si>
  <si>
    <t>GA01</t>
  </si>
  <si>
    <t>Club Sports Ultimate Frisbee</t>
  </si>
  <si>
    <t>GS98</t>
  </si>
  <si>
    <t>North Family Trust Sch.</t>
  </si>
  <si>
    <t>TR15</t>
  </si>
  <si>
    <t>Eckman,Catherine &amp; Walter Mem.</t>
  </si>
  <si>
    <t>TR86</t>
  </si>
  <si>
    <t>URI Hillel Endowment</t>
  </si>
  <si>
    <t>TD Summer Meal Plan</t>
  </si>
  <si>
    <t>W A Jones Food</t>
  </si>
  <si>
    <t>Lodging Fees</t>
  </si>
  <si>
    <t>Do not add or delete columns. Do not delete or change column headings.</t>
  </si>
  <si>
    <t>Do not sort the data (use filters instead).</t>
  </si>
  <si>
    <t>Adding rows is permitted only in the indicated spaces (see more details below, under the form's detailed instructions section).</t>
  </si>
  <si>
    <t>Do not use "Dragging" or "Drag and drop". Always use "Copy" &amp; "Paste Values" or "Paste" (where appropriate).</t>
  </si>
  <si>
    <t>If there are funds being transferred out of personnel accounts (5210, 5250, 5226, 5228, 5229), an explanation will be required in the "Notes"</t>
  </si>
  <si>
    <t>column.</t>
  </si>
  <si>
    <t>GSO</t>
  </si>
  <si>
    <t>2136</t>
  </si>
  <si>
    <t>4036</t>
  </si>
  <si>
    <t>4064</t>
  </si>
  <si>
    <t>102-2604-0000</t>
  </si>
  <si>
    <t>110-0001-0000</t>
  </si>
  <si>
    <t>125-4047-3025</t>
  </si>
  <si>
    <t>4150</t>
  </si>
  <si>
    <t>OPEB Pickup</t>
  </si>
  <si>
    <t>4238</t>
  </si>
  <si>
    <t>Technology Fee</t>
  </si>
  <si>
    <t>4748</t>
  </si>
  <si>
    <t>Telephone Features</t>
  </si>
  <si>
    <t>4749</t>
  </si>
  <si>
    <t>Telephone Equipment Sales</t>
  </si>
  <si>
    <t>Telephone Line Service</t>
  </si>
  <si>
    <t>Telephone Work Orders</t>
  </si>
  <si>
    <t>Reinvestment</t>
  </si>
  <si>
    <t>102</t>
  </si>
  <si>
    <t>State Crime Lab</t>
  </si>
  <si>
    <t>144</t>
  </si>
  <si>
    <t>RIHEBC 2010 REPAVING &amp; ROADS</t>
  </si>
  <si>
    <t>RIHEBC 2009B Fire Safety - HRL</t>
  </si>
  <si>
    <t>RIHEBC 2009B Fire Safety - DS</t>
  </si>
  <si>
    <t>RIHEBC 2009B Fire Safety - HS</t>
  </si>
  <si>
    <t>RIHEBC 2009B Fire Safety - MU</t>
  </si>
  <si>
    <t>332</t>
  </si>
  <si>
    <t>RIHEBC 2010 REPAVING - PARKING</t>
  </si>
  <si>
    <t>412</t>
  </si>
  <si>
    <t>Roger Williams Wellness Ctr.</t>
  </si>
  <si>
    <t>GO - Chemistry Building</t>
  </si>
  <si>
    <t>Community Equity Diversity</t>
  </si>
  <si>
    <t>Dean Environment Life Science</t>
  </si>
  <si>
    <t>Community Plan and Land-Arch</t>
  </si>
  <si>
    <t>Archaeology &amp; Applied History</t>
  </si>
  <si>
    <t>Health Studies</t>
  </si>
  <si>
    <t>GSO Dean</t>
  </si>
  <si>
    <t>GSO Facilities</t>
  </si>
  <si>
    <t>GSO Faculty</t>
  </si>
  <si>
    <t>GSO Academic Affairs</t>
  </si>
  <si>
    <t>GSO Research</t>
  </si>
  <si>
    <t>GSO Coastal Resources Center</t>
  </si>
  <si>
    <t>GSO Marine Archaeology</t>
  </si>
  <si>
    <t>GSO Business Office</t>
  </si>
  <si>
    <t>GSO Rhode Island Sea Grant</t>
  </si>
  <si>
    <t>GSO Coastal Institute</t>
  </si>
  <si>
    <t>GSO Marine Technicians</t>
  </si>
  <si>
    <t>GSO Marine Office</t>
  </si>
  <si>
    <t>GSO Ocean Technology Center</t>
  </si>
  <si>
    <t>GSO Service Centers</t>
  </si>
  <si>
    <t>GSO Housekeeping</t>
  </si>
  <si>
    <t>GSO Receiving/Stockroom</t>
  </si>
  <si>
    <t>GSO Computer/Copy Center</t>
  </si>
  <si>
    <t>GSO COEUT</t>
  </si>
  <si>
    <t>Sponsored &amp; Cost Accounting</t>
  </si>
  <si>
    <t>Police</t>
  </si>
  <si>
    <t>Public Safety Comm &amp; Tech</t>
  </si>
  <si>
    <t>Public Safety Administration</t>
  </si>
  <si>
    <t>Fire Life Safety</t>
  </si>
  <si>
    <t>Environmental Health &amp; Safety</t>
  </si>
  <si>
    <t>Athletics Strength Condition</t>
  </si>
  <si>
    <t>1107</t>
  </si>
  <si>
    <t>1108</t>
  </si>
  <si>
    <t>Internal Research Grants</t>
  </si>
  <si>
    <t>3007</t>
  </si>
  <si>
    <t>MTS/Technology Fee</t>
  </si>
  <si>
    <t>3053</t>
  </si>
  <si>
    <t>3070</t>
  </si>
  <si>
    <t>API 3200 - Mass Spectrometer</t>
  </si>
  <si>
    <t>3316</t>
  </si>
  <si>
    <t>URI Men's BasketB CBI Tournamt</t>
  </si>
  <si>
    <t>Gates, John Memorial Fund</t>
  </si>
  <si>
    <t>TERC Outreach</t>
  </si>
  <si>
    <t>Dep. A.Bose</t>
  </si>
  <si>
    <t>Markets Globalization &amp; Devel</t>
  </si>
  <si>
    <t>Unger,Lonny Scholarship Fund</t>
  </si>
  <si>
    <t>Wilson, Donald K Memorial</t>
  </si>
  <si>
    <t>Marketing Advancement Fund</t>
  </si>
  <si>
    <t>Israel Coast Project</t>
  </si>
  <si>
    <t>Maitland Simmons</t>
  </si>
  <si>
    <t>CVE Capstone Fund</t>
  </si>
  <si>
    <t>Davis Challenge Grant MacDonal</t>
  </si>
  <si>
    <t>Friends of URI Arboretum</t>
  </si>
  <si>
    <t>BPS Graduate Activities Fund</t>
  </si>
  <si>
    <t>Davis Challenge Grant- Carothe</t>
  </si>
  <si>
    <t>Bermuda Sharks</t>
  </si>
  <si>
    <t>Sculco,Cynthia &amp; Thomas</t>
  </si>
  <si>
    <t>Amaral Golf</t>
  </si>
  <si>
    <t>Anderson, Keith Student Nursin</t>
  </si>
  <si>
    <t>Controllers Office Disc</t>
  </si>
  <si>
    <t>Ferrucci Joseph Memorial</t>
  </si>
  <si>
    <t>Antonouka Fund</t>
  </si>
  <si>
    <t>TNC-Restoring Eastern Oysters</t>
  </si>
  <si>
    <t>Lee, Wayne K. FA 2011</t>
  </si>
  <si>
    <t>Meyerson, Laura A.  FA-11</t>
  </si>
  <si>
    <t>Craver, Vinka FA-11</t>
  </si>
  <si>
    <t>Buxton, Bridget FA-11</t>
  </si>
  <si>
    <t>David Worthen Foam Sep Lab</t>
  </si>
  <si>
    <t>Weekapaug Foundation</t>
  </si>
  <si>
    <t>Nursing Symposium Fund</t>
  </si>
  <si>
    <t>Davis Challenge Grt. Buckhardt</t>
  </si>
  <si>
    <t>Davis's Challenge Grant - 1</t>
  </si>
  <si>
    <t>Casale,Norma Memorial Sch.</t>
  </si>
  <si>
    <t>URI Music Tour</t>
  </si>
  <si>
    <t>A&amp;S Dean's Harrington School</t>
  </si>
  <si>
    <t>Champlin'11 Liquid Chromo-Spec</t>
  </si>
  <si>
    <t>Pisa - Mexico</t>
  </si>
  <si>
    <t>DeFrance,Frances B. Sch. Oper.</t>
  </si>
  <si>
    <t>Champlin'11Global Climate chg.</t>
  </si>
  <si>
    <t>Grubman-Black, Stephen Mem.</t>
  </si>
  <si>
    <t>Champlin '11 3D Center Bio Sci</t>
  </si>
  <si>
    <t>Champlin '11 Elec. Health Rec.</t>
  </si>
  <si>
    <t>RI Foundation COE/Prv.Pub.Sch.</t>
  </si>
  <si>
    <t>Champlin '11 INKJET Fabric Prt</t>
  </si>
  <si>
    <t>Riley, Elaine Home Care Adv.</t>
  </si>
  <si>
    <t>Meade Stadium Touch Up</t>
  </si>
  <si>
    <t>AICHE Comp.</t>
  </si>
  <si>
    <t>Van Beuren - Mather</t>
  </si>
  <si>
    <t>Thomas Boving CG'10</t>
  </si>
  <si>
    <t>Brown, Kieth CG10</t>
  </si>
  <si>
    <t>CG10</t>
  </si>
  <si>
    <t>Corio, Julie CG'10</t>
  </si>
  <si>
    <t>Hamilton, Jones/Bethany CE10</t>
  </si>
  <si>
    <t>Levine, Mindy CG'10</t>
  </si>
  <si>
    <t>Manfredi, Thomas CG10</t>
  </si>
  <si>
    <t>Marcoux,Beth CG10</t>
  </si>
  <si>
    <t>Pagh, Barbara</t>
  </si>
  <si>
    <t>Opera Workshop Operating</t>
  </si>
  <si>
    <t>Buxton, Bridget CG`10</t>
  </si>
  <si>
    <t>Digitization of Marine Affairs</t>
  </si>
  <si>
    <t>Clinical Pharmacy Research</t>
  </si>
  <si>
    <t>CISA Fund</t>
  </si>
  <si>
    <t>Aerosol Research Project</t>
  </si>
  <si>
    <t>Professorship in Non-Violence</t>
  </si>
  <si>
    <t>Conservation Genetics</t>
  </si>
  <si>
    <t>EIE - Capstone Project</t>
  </si>
  <si>
    <t>CON 65th Anniversary Fund</t>
  </si>
  <si>
    <t>Faculty in Pharmacy Practice</t>
  </si>
  <si>
    <t>ROTC GOLF</t>
  </si>
  <si>
    <t>Bond Issue 2010</t>
  </si>
  <si>
    <t>6803</t>
  </si>
  <si>
    <t>Off-Campus Federal Work Study</t>
  </si>
  <si>
    <t>College Bound Loan 11-12</t>
  </si>
  <si>
    <t>6926</t>
  </si>
  <si>
    <t>6927</t>
  </si>
  <si>
    <t>Discover</t>
  </si>
  <si>
    <t>6928</t>
  </si>
  <si>
    <t>Wells Fargo</t>
  </si>
  <si>
    <t>6929</t>
  </si>
  <si>
    <t>Citiassist</t>
  </si>
  <si>
    <t>6930</t>
  </si>
  <si>
    <t>Firstmark</t>
  </si>
  <si>
    <t>7161</t>
  </si>
  <si>
    <t>Cell Phone Analysis Lab</t>
  </si>
  <si>
    <t>7162</t>
  </si>
  <si>
    <t>URI Library Spec. Collections</t>
  </si>
  <si>
    <t>7163</t>
  </si>
  <si>
    <t>I-Cubed</t>
  </si>
  <si>
    <t>7165</t>
  </si>
  <si>
    <t>Discovery @ URI</t>
  </si>
  <si>
    <t>7166</t>
  </si>
  <si>
    <t>Ocean State Summer Writing Con</t>
  </si>
  <si>
    <t>7167</t>
  </si>
  <si>
    <t>7168</t>
  </si>
  <si>
    <t>RI Veterans Home (Pharmacy)</t>
  </si>
  <si>
    <t>7169</t>
  </si>
  <si>
    <t>Engineering Camp Sum S</t>
  </si>
  <si>
    <t>7170</t>
  </si>
  <si>
    <t>Women's Studies Student Org</t>
  </si>
  <si>
    <t>7171</t>
  </si>
  <si>
    <t>Phi Eta Sigma Univ. Col</t>
  </si>
  <si>
    <t>7172</t>
  </si>
  <si>
    <t>Startup Dunsworth</t>
  </si>
  <si>
    <t>7173</t>
  </si>
  <si>
    <t>Graduate School Assistantships</t>
  </si>
  <si>
    <t>7174</t>
  </si>
  <si>
    <t>GLBT</t>
  </si>
  <si>
    <t>7175</t>
  </si>
  <si>
    <t>CED Recruitment &amp; Retention</t>
  </si>
  <si>
    <t>7176</t>
  </si>
  <si>
    <t>Online Teaching &amp; Learning</t>
  </si>
  <si>
    <t>7177</t>
  </si>
  <si>
    <t>RI Student Transfer Web Portal</t>
  </si>
  <si>
    <t>Online Learning Unit</t>
  </si>
  <si>
    <t>8239</t>
  </si>
  <si>
    <t>8252</t>
  </si>
  <si>
    <t>FORD Subsidized Loans 11-12</t>
  </si>
  <si>
    <t>8253</t>
  </si>
  <si>
    <t>FORD Unsubsidized Loans 11-12</t>
  </si>
  <si>
    <t>8254</t>
  </si>
  <si>
    <t>FORD Parent (Plus) Loans 11-12</t>
  </si>
  <si>
    <t>8255</t>
  </si>
  <si>
    <t>Graduate Plus Loans 11-12</t>
  </si>
  <si>
    <t>9071</t>
  </si>
  <si>
    <t>RB Chemical Engr. Projects</t>
  </si>
  <si>
    <t>9072</t>
  </si>
  <si>
    <t>CELS Program Account</t>
  </si>
  <si>
    <t>9073</t>
  </si>
  <si>
    <t>RI-Inbre Program (Pharmacy)</t>
  </si>
  <si>
    <t>E386</t>
  </si>
  <si>
    <t>Buteau Arts Program</t>
  </si>
  <si>
    <t>E396</t>
  </si>
  <si>
    <t>Sink, Clay Van Phd. Internship</t>
  </si>
  <si>
    <t>E400</t>
  </si>
  <si>
    <t>Silvia &amp; Chandley Honors Endow</t>
  </si>
  <si>
    <t>E405</t>
  </si>
  <si>
    <t>Sutinen,Jon G. Supp. Fund ENRE</t>
  </si>
  <si>
    <t>E412</t>
  </si>
  <si>
    <t>Cook, Margo Intrn. Std. Abroad</t>
  </si>
  <si>
    <t>E437</t>
  </si>
  <si>
    <t>Harrington Sch of Comm &amp; Media</t>
  </si>
  <si>
    <t>E443</t>
  </si>
  <si>
    <t>Zeta Beta Tau Pharm Endow</t>
  </si>
  <si>
    <t>E445</t>
  </si>
  <si>
    <t>Schmidt, Walker E. Grad. Egr.</t>
  </si>
  <si>
    <t>E446</t>
  </si>
  <si>
    <t>Schmidt,Walter Undergrad. Egr.</t>
  </si>
  <si>
    <t>E447</t>
  </si>
  <si>
    <t>TORAY Plastics,Grad Fellowship</t>
  </si>
  <si>
    <t>E448</t>
  </si>
  <si>
    <t>Patton, Joseph &amp; Joan Science</t>
  </si>
  <si>
    <t>E449</t>
  </si>
  <si>
    <t>Audette,Danielle, Rose'10 Mem.</t>
  </si>
  <si>
    <t>E450</t>
  </si>
  <si>
    <t>Talbot, Alice M. Memorial End.</t>
  </si>
  <si>
    <t>E451</t>
  </si>
  <si>
    <t>Card,Wes Presidential Fund</t>
  </si>
  <si>
    <t>E452</t>
  </si>
  <si>
    <t>Krovitz, Robert W. &amp; Bella S.</t>
  </si>
  <si>
    <t>E453</t>
  </si>
  <si>
    <t>Jack, Dr. J. Louis Std. Loan</t>
  </si>
  <si>
    <t>E454</t>
  </si>
  <si>
    <t>Jack, Gladys Mem. Std. Loan</t>
  </si>
  <si>
    <t>E455</t>
  </si>
  <si>
    <t>Jack,Gabriel Md. Mem. Std.Loan</t>
  </si>
  <si>
    <t>E456</t>
  </si>
  <si>
    <t>Michie,Ernest Educ. Int. Loan</t>
  </si>
  <si>
    <t>E457</t>
  </si>
  <si>
    <t>Galanti,Peter M. Std. Loan Fnd</t>
  </si>
  <si>
    <t>E458</t>
  </si>
  <si>
    <t>Kelman, Arthur &amp; Helen Intern</t>
  </si>
  <si>
    <t>E459</t>
  </si>
  <si>
    <t>Schneider Electric Engineering</t>
  </si>
  <si>
    <t>E460</t>
  </si>
  <si>
    <t>Long, John Memorial Math Educ.</t>
  </si>
  <si>
    <t>E461</t>
  </si>
  <si>
    <t>URI Class of 1961 Book Sch.</t>
  </si>
  <si>
    <t>EG01</t>
  </si>
  <si>
    <t>Lischo Paul &amp; Marguerite End</t>
  </si>
  <si>
    <t>EG02</t>
  </si>
  <si>
    <t>Home Economics Endowment</t>
  </si>
  <si>
    <t>EG09</t>
  </si>
  <si>
    <t>Russell, Brian P. Pharmacy</t>
  </si>
  <si>
    <t>EG19</t>
  </si>
  <si>
    <t>Kermes,Kenneth &amp; Susan Dist.</t>
  </si>
  <si>
    <t>EG26</t>
  </si>
  <si>
    <t>Shapiro,Gerald Mem. Endowment</t>
  </si>
  <si>
    <t>EG32</t>
  </si>
  <si>
    <t>Spencer J Accounting Sch.</t>
  </si>
  <si>
    <t>EG42</t>
  </si>
  <si>
    <t>Minot, Richard&amp;Jana Schol-Verr</t>
  </si>
  <si>
    <t>EG51</t>
  </si>
  <si>
    <t>Vatcher, Edgar C. Memorial End</t>
  </si>
  <si>
    <t>EG65</t>
  </si>
  <si>
    <t>Hedison Family Scholarships</t>
  </si>
  <si>
    <t>EG79</t>
  </si>
  <si>
    <t>Southworth,Bradford &amp; Family</t>
  </si>
  <si>
    <t>EG96</t>
  </si>
  <si>
    <t>Sidel, Arnold M. Mem. Pharmacy</t>
  </si>
  <si>
    <t>EG97</t>
  </si>
  <si>
    <t>Letcher,Stephen Sch. Endow.</t>
  </si>
  <si>
    <t>EG99</t>
  </si>
  <si>
    <t>Amaral,Harry Memorial Sch.</t>
  </si>
  <si>
    <t>EH01</t>
  </si>
  <si>
    <t>Saddler Family Scholarship</t>
  </si>
  <si>
    <t>EH88</t>
  </si>
  <si>
    <t>Cummings W.J. Veterans A.F.</t>
  </si>
  <si>
    <t>G501</t>
  </si>
  <si>
    <t>Sailing Team Coach's Club</t>
  </si>
  <si>
    <t>G503</t>
  </si>
  <si>
    <t>Outreach Center MGA Account</t>
  </si>
  <si>
    <t>G504</t>
  </si>
  <si>
    <t>Collagen Carbon Nanobrush</t>
  </si>
  <si>
    <t>G506</t>
  </si>
  <si>
    <t>Rhody the Ram Mascot Fund</t>
  </si>
  <si>
    <t>G507</t>
  </si>
  <si>
    <t>Biology Assessment</t>
  </si>
  <si>
    <t>G581</t>
  </si>
  <si>
    <t>CVS Caremark Corp COP HCR</t>
  </si>
  <si>
    <t>G592</t>
  </si>
  <si>
    <t>Pharmacy Diversity Support</t>
  </si>
  <si>
    <t>G597</t>
  </si>
  <si>
    <t>ASFCCE Bridge Gifts</t>
  </si>
  <si>
    <t>G618</t>
  </si>
  <si>
    <t>Wyatt,Serina FA09SP</t>
  </si>
  <si>
    <t>G633</t>
  </si>
  <si>
    <t>Crocker, Walter Scholarship</t>
  </si>
  <si>
    <t>G634</t>
  </si>
  <si>
    <t>David Chronley Operating</t>
  </si>
  <si>
    <t>Main Street Mall Project</t>
  </si>
  <si>
    <t>G733</t>
  </si>
  <si>
    <t>Kur tz, Cleveland W. BGS Awar</t>
  </si>
  <si>
    <t>Melvin Dewey Scholarship Fund</t>
  </si>
  <si>
    <t>GS76</t>
  </si>
  <si>
    <t>Walmart Pharmacy Scholarship</t>
  </si>
  <si>
    <t>GS78</t>
  </si>
  <si>
    <t>Schmieding Diversity Award</t>
  </si>
  <si>
    <t>GS79</t>
  </si>
  <si>
    <t>Zorabedian,Mary Operating</t>
  </si>
  <si>
    <t>GS92</t>
  </si>
  <si>
    <t>COP Scholarship Operating</t>
  </si>
  <si>
    <t>GS99</t>
  </si>
  <si>
    <t>Sherman,James Memorial Sch.</t>
  </si>
  <si>
    <t>TR01</t>
  </si>
  <si>
    <t>Crandall,Les &amp; Carol Sch. End.</t>
  </si>
  <si>
    <t>TORAY</t>
  </si>
  <si>
    <t>URIF Academic Excellence</t>
  </si>
  <si>
    <t>Fund Balance Carry Forward</t>
  </si>
  <si>
    <t>100-0000-3007</t>
  </si>
  <si>
    <t>100-1003-7175</t>
  </si>
  <si>
    <t>100-2001-2400</t>
  </si>
  <si>
    <t>100-2004-2400</t>
  </si>
  <si>
    <t>100-2009-2400</t>
  </si>
  <si>
    <t>100-2102-2400</t>
  </si>
  <si>
    <t>100-2128-1000</t>
  </si>
  <si>
    <t>100-2301-2400</t>
  </si>
  <si>
    <t>100-2302-1103</t>
  </si>
  <si>
    <t>100-2302-2400</t>
  </si>
  <si>
    <t>100-2303-2400</t>
  </si>
  <si>
    <t>100-2306-1108</t>
  </si>
  <si>
    <t>100-2306-2400</t>
  </si>
  <si>
    <t>100-2308-2400</t>
  </si>
  <si>
    <t>100-2400-2400</t>
  </si>
  <si>
    <t>100-2405-2000</t>
  </si>
  <si>
    <t>100-2409-2000</t>
  </si>
  <si>
    <t>100-2600-2400</t>
  </si>
  <si>
    <t>100-2802-2400</t>
  </si>
  <si>
    <t>100-3203-6508</t>
  </si>
  <si>
    <t>100-3203-6926</t>
  </si>
  <si>
    <t>100-3203-6927</t>
  </si>
  <si>
    <t>100-3203-6928</t>
  </si>
  <si>
    <t>100-3203-6929</t>
  </si>
  <si>
    <t>100-3203-6930</t>
  </si>
  <si>
    <t>100-3210-7173</t>
  </si>
  <si>
    <t>100-3250-2501</t>
  </si>
  <si>
    <t>100-3250-2502</t>
  </si>
  <si>
    <t>100-3250-7169</t>
  </si>
  <si>
    <t>100-3301-3007</t>
  </si>
  <si>
    <t>100-3311-3007</t>
  </si>
  <si>
    <t>100-4000-0151</t>
  </si>
  <si>
    <t>100-4035-3053</t>
  </si>
  <si>
    <t>100-4036-0000</t>
  </si>
  <si>
    <t>100-4064-0000</t>
  </si>
  <si>
    <t>100-4065-3010</t>
  </si>
  <si>
    <t>100-5028-3316</t>
  </si>
  <si>
    <t>100-5056-0000</t>
  </si>
  <si>
    <t>100-7900-0000</t>
  </si>
  <si>
    <t>101-1101-7177</t>
  </si>
  <si>
    <t>101-2009-7163</t>
  </si>
  <si>
    <t>101-2107-7166</t>
  </si>
  <si>
    <t>101-2123-7170</t>
  </si>
  <si>
    <t>101-2606-7168</t>
  </si>
  <si>
    <t>101-2700-7171</t>
  </si>
  <si>
    <t>101-3203-6803</t>
  </si>
  <si>
    <t>101-3301-7162</t>
  </si>
  <si>
    <t>101-5014-7167</t>
  </si>
  <si>
    <t>110-2000-1101</t>
  </si>
  <si>
    <t>110-2001-1101</t>
  </si>
  <si>
    <t>110-2001-2400</t>
  </si>
  <si>
    <t>110-2002-1000</t>
  </si>
  <si>
    <t>110-2004-1103</t>
  </si>
  <si>
    <t>110-2004-2400</t>
  </si>
  <si>
    <t>110-2008-1000</t>
  </si>
  <si>
    <t>110-2009-1103</t>
  </si>
  <si>
    <t>110-2009-2400</t>
  </si>
  <si>
    <t>110-2101-2400</t>
  </si>
  <si>
    <t>110-2102-1106</t>
  </si>
  <si>
    <t>110-2102-1107</t>
  </si>
  <si>
    <t>110-2102-2400</t>
  </si>
  <si>
    <t>110-2103-2400</t>
  </si>
  <si>
    <t>110-2106-2400</t>
  </si>
  <si>
    <t>110-2107-2400</t>
  </si>
  <si>
    <t>110-2112-2400</t>
  </si>
  <si>
    <t>110-2121-7172</t>
  </si>
  <si>
    <t>110-2122-1000</t>
  </si>
  <si>
    <t>110-2127-7161</t>
  </si>
  <si>
    <t>110-2136-0000</t>
  </si>
  <si>
    <t>110-2136-2400</t>
  </si>
  <si>
    <t>110-2301-2400</t>
  </si>
  <si>
    <t>110-2302-1103</t>
  </si>
  <si>
    <t>110-2302-2400</t>
  </si>
  <si>
    <t>110-2303-2400</t>
  </si>
  <si>
    <t>110-2306-1108</t>
  </si>
  <si>
    <t>110-2306-2400</t>
  </si>
  <si>
    <t>110-2308-2400</t>
  </si>
  <si>
    <t>110-2400-2400</t>
  </si>
  <si>
    <t>110-2501-2400</t>
  </si>
  <si>
    <t>110-2802-2400</t>
  </si>
  <si>
    <t>110-3210-7165</t>
  </si>
  <si>
    <t>110-3301-5455</t>
  </si>
  <si>
    <t>115-4030-1214</t>
  </si>
  <si>
    <t>224-5300-0000</t>
  </si>
  <si>
    <t>400-5020-6512</t>
  </si>
  <si>
    <t>401-1001-5162</t>
  </si>
  <si>
    <t>401-1001-E451</t>
  </si>
  <si>
    <t>401-1102-5914</t>
  </si>
  <si>
    <t>401-2000-5347</t>
  </si>
  <si>
    <t>401-2002-5279</t>
  </si>
  <si>
    <t>401-2002-E161</t>
  </si>
  <si>
    <t>401-2002-GS37</t>
  </si>
  <si>
    <t>401-2003-5242</t>
  </si>
  <si>
    <t>401-2003-5478</t>
  </si>
  <si>
    <t>401-2003-5639</t>
  </si>
  <si>
    <t>401-2003-E151</t>
  </si>
  <si>
    <t>401-2003-E197</t>
  </si>
  <si>
    <t>401-2003-EG51</t>
  </si>
  <si>
    <t>401-2004-5026</t>
  </si>
  <si>
    <t>401-2004-5029</t>
  </si>
  <si>
    <t>401-2004-E134</t>
  </si>
  <si>
    <t>401-2005-5002</t>
  </si>
  <si>
    <t>401-2005-5013</t>
  </si>
  <si>
    <t>401-2005-E192</t>
  </si>
  <si>
    <t>401-2005-E261</t>
  </si>
  <si>
    <t>401-2005-E458</t>
  </si>
  <si>
    <t>401-2005-ED99</t>
  </si>
  <si>
    <t>401-2100-5054</t>
  </si>
  <si>
    <t>401-2100-5213</t>
  </si>
  <si>
    <t>401-2100-E207</t>
  </si>
  <si>
    <t>401-2100-E448</t>
  </si>
  <si>
    <t>401-2100-EC87</t>
  </si>
  <si>
    <t>401-2100-EG19</t>
  </si>
  <si>
    <t>401-2100-EG33</t>
  </si>
  <si>
    <t>401-2100-GS99</t>
  </si>
  <si>
    <t>401-2102-5017</t>
  </si>
  <si>
    <t>401-2102-G507</t>
  </si>
  <si>
    <t>401-2103-G504</t>
  </si>
  <si>
    <t>401-2105-5210</t>
  </si>
  <si>
    <t>401-2105-5339</t>
  </si>
  <si>
    <t>401-2105-5562</t>
  </si>
  <si>
    <t>401-2105-5580</t>
  </si>
  <si>
    <t>401-2105-E345</t>
  </si>
  <si>
    <t>401-2105-EE24</t>
  </si>
  <si>
    <t>401-2105-EF69</t>
  </si>
  <si>
    <t>401-2107-5055</t>
  </si>
  <si>
    <t>401-2107-E251</t>
  </si>
  <si>
    <t>401-2112-5652</t>
  </si>
  <si>
    <t>401-2112-5890</t>
  </si>
  <si>
    <t>401-2112-EA92</t>
  </si>
  <si>
    <t>401-2112-ED78</t>
  </si>
  <si>
    <t>401-2112-EE21</t>
  </si>
  <si>
    <t>401-2112-EE47</t>
  </si>
  <si>
    <t>401-2112-EE78</t>
  </si>
  <si>
    <t>401-2113-E136</t>
  </si>
  <si>
    <t>401-2118-5010</t>
  </si>
  <si>
    <t>401-2118-EG97</t>
  </si>
  <si>
    <t>401-2119-5296</t>
  </si>
  <si>
    <t>401-2123-5228</t>
  </si>
  <si>
    <t>401-2135-E437</t>
  </si>
  <si>
    <t>401-2135-G606</t>
  </si>
  <si>
    <t>401-2136-5009</t>
  </si>
  <si>
    <t>401-2200-E191</t>
  </si>
  <si>
    <t>401-2200-E216</t>
  </si>
  <si>
    <t>401-2200-E228</t>
  </si>
  <si>
    <t>401-2200-E250</t>
  </si>
  <si>
    <t>401-2200-E255</t>
  </si>
  <si>
    <t>401-2200-E396</t>
  </si>
  <si>
    <t>401-2200-E399</t>
  </si>
  <si>
    <t>401-2200-E412</t>
  </si>
  <si>
    <t>401-2200-E449</t>
  </si>
  <si>
    <t>401-2200-EA08</t>
  </si>
  <si>
    <t>401-2200-EC70</t>
  </si>
  <si>
    <t>401-2200-EC84</t>
  </si>
  <si>
    <t>401-2200-EG01</t>
  </si>
  <si>
    <t>401-2200-EG32</t>
  </si>
  <si>
    <t>5509</t>
  </si>
  <si>
    <t>4167</t>
  </si>
  <si>
    <t>Heathman Hall</t>
  </si>
  <si>
    <t>100-2308-2230</t>
  </si>
  <si>
    <t>5510</t>
  </si>
  <si>
    <t>4168</t>
  </si>
  <si>
    <t>Hutchinson Hall</t>
  </si>
  <si>
    <t>100-2400-0000</t>
  </si>
  <si>
    <t>5511</t>
  </si>
  <si>
    <t>4169</t>
  </si>
  <si>
    <t>Merrow Hall</t>
  </si>
  <si>
    <t>100-2400-1000</t>
  </si>
  <si>
    <t>5512</t>
  </si>
  <si>
    <t>4170</t>
  </si>
  <si>
    <t>Burnside Hall</t>
  </si>
  <si>
    <t>100-2400-2000</t>
  </si>
  <si>
    <t>4171</t>
  </si>
  <si>
    <t>Dorr Hall</t>
  </si>
  <si>
    <t>100-2401-0000</t>
  </si>
  <si>
    <t>5601</t>
  </si>
  <si>
    <t>4172</t>
  </si>
  <si>
    <t>Hopkins Hall</t>
  </si>
  <si>
    <t>100-2401-1000</t>
  </si>
  <si>
    <t>5602</t>
  </si>
  <si>
    <t>4173</t>
  </si>
  <si>
    <t>Peck Hall</t>
  </si>
  <si>
    <t>100-2401-2588</t>
  </si>
  <si>
    <t>5603</t>
  </si>
  <si>
    <t>4174</t>
  </si>
  <si>
    <t>Weldin Hall</t>
  </si>
  <si>
    <t>100-2402-0000</t>
  </si>
  <si>
    <t>5604</t>
  </si>
  <si>
    <t>4175</t>
  </si>
  <si>
    <t>Tucker Hall</t>
  </si>
  <si>
    <t>100-2402-1000</t>
  </si>
  <si>
    <t>5605</t>
  </si>
  <si>
    <t>4176</t>
  </si>
  <si>
    <t>Adams Hall</t>
  </si>
  <si>
    <t>100-2308-1101</t>
  </si>
  <si>
    <t>6000</t>
  </si>
  <si>
    <t>4177</t>
  </si>
  <si>
    <t>Ellery Hall</t>
  </si>
  <si>
    <t>100-2404-0000</t>
  </si>
  <si>
    <t>6001</t>
  </si>
  <si>
    <t>4178</t>
  </si>
  <si>
    <t>Non-Traditional&amp;DiversityHousg</t>
  </si>
  <si>
    <t>100-2404-1000</t>
  </si>
  <si>
    <t>6002</t>
  </si>
  <si>
    <t>4179</t>
  </si>
  <si>
    <t>Terrace Undergraduate Apartmts</t>
  </si>
  <si>
    <t>100-2404-2000</t>
  </si>
  <si>
    <t>6003</t>
  </si>
  <si>
    <t>Alumni</t>
  </si>
  <si>
    <t>4180</t>
  </si>
  <si>
    <t>Pangaea Multicultural Festival</t>
  </si>
  <si>
    <t>401-2304-5713</t>
  </si>
  <si>
    <t>5843</t>
  </si>
  <si>
    <t>Community Tick Control Program</t>
  </si>
  <si>
    <t>401-2304-5755</t>
  </si>
  <si>
    <t>5844</t>
  </si>
  <si>
    <t>URI Presidents Fund</t>
  </si>
  <si>
    <t>401-2304-5792</t>
  </si>
  <si>
    <t>401-2304-5893</t>
  </si>
  <si>
    <t>5845</t>
  </si>
  <si>
    <t>401-2304-E209</t>
  </si>
  <si>
    <t>401-2304-E231</t>
  </si>
  <si>
    <t>5846</t>
  </si>
  <si>
    <t>Cyress Therapeutic</t>
  </si>
  <si>
    <t>401-2304-E322</t>
  </si>
  <si>
    <t>401-2304-E342</t>
  </si>
  <si>
    <t>5847</t>
  </si>
  <si>
    <t>Chermack,L. Pro Dev Fnd GSLIS</t>
  </si>
  <si>
    <t>401-2304-E357</t>
  </si>
  <si>
    <t>5848</t>
  </si>
  <si>
    <t>Physical Therapy Clin Schol Fd</t>
  </si>
  <si>
    <t>401-2304-EG14</t>
  </si>
  <si>
    <t>401-2304-G609</t>
  </si>
  <si>
    <t>5849</t>
  </si>
  <si>
    <t>401-2304-G655</t>
  </si>
  <si>
    <t>401-2304-G760</t>
  </si>
  <si>
    <t>5850</t>
  </si>
  <si>
    <t>CELS Newport Conference 2004</t>
  </si>
  <si>
    <t>401-2304-G863</t>
  </si>
  <si>
    <t>401-2304-G914</t>
  </si>
  <si>
    <t>5851</t>
  </si>
  <si>
    <t>Presser Foundation Scholarship</t>
  </si>
  <si>
    <t>401-2305-5219</t>
  </si>
  <si>
    <t>5852</t>
  </si>
  <si>
    <t>Hillel URI</t>
  </si>
  <si>
    <t>401-2305-5307</t>
  </si>
  <si>
    <t>5853</t>
  </si>
  <si>
    <t>401-2305-5699</t>
  </si>
  <si>
    <t>5854</t>
  </si>
  <si>
    <t>GSO Dean's Office Coffee Fund</t>
  </si>
  <si>
    <t>401-2305-5830</t>
  </si>
  <si>
    <t>5855</t>
  </si>
  <si>
    <t>University Advancement Support</t>
  </si>
  <si>
    <t>401-2305-G741</t>
  </si>
  <si>
    <t>5856</t>
  </si>
  <si>
    <t>RI GIS License fund</t>
  </si>
  <si>
    <t>401-2306-5034</t>
  </si>
  <si>
    <t>401-2306-5114</t>
  </si>
  <si>
    <t>5857</t>
  </si>
  <si>
    <t>World Voices World Vision</t>
  </si>
  <si>
    <t>401-2306-5197</t>
  </si>
  <si>
    <t>401-2306-5203</t>
  </si>
  <si>
    <t>5858</t>
  </si>
  <si>
    <t>Ath Cap Proj - Football Seats</t>
  </si>
  <si>
    <t>5859</t>
  </si>
  <si>
    <t>Study Abroad Scholarship/Award</t>
  </si>
  <si>
    <t>5860</t>
  </si>
  <si>
    <t>John Hazen White Ctr for Ethic</t>
  </si>
  <si>
    <t>401-2306-5326</t>
  </si>
  <si>
    <t>5861</t>
  </si>
  <si>
    <t>Shoop, C. Robert Fund</t>
  </si>
  <si>
    <t>401-2306-5492</t>
  </si>
  <si>
    <t>5862</t>
  </si>
  <si>
    <t>Thompson Memorial Conference</t>
  </si>
  <si>
    <t>401-2306-5503</t>
  </si>
  <si>
    <t>401-2306-5563</t>
  </si>
  <si>
    <t>5863</t>
  </si>
  <si>
    <t>Champlin '04 Inner Space Ctr</t>
  </si>
  <si>
    <t>401-2306-5751</t>
  </si>
  <si>
    <t>401-2306-E315</t>
  </si>
  <si>
    <t>5864</t>
  </si>
  <si>
    <t>Univ Coll Mentor &amp; Tutor Ctr</t>
  </si>
  <si>
    <t>401-2306-E316</t>
  </si>
  <si>
    <t>401-2306-G686</t>
  </si>
  <si>
    <t>5865</t>
  </si>
  <si>
    <t>401-2307-5803</t>
  </si>
  <si>
    <t>401-2308-5082</t>
  </si>
  <si>
    <t>5866</t>
  </si>
  <si>
    <t>Kester, Dana Memorial</t>
  </si>
  <si>
    <t>401-2308-5163</t>
  </si>
  <si>
    <t>401-2308-5202</t>
  </si>
  <si>
    <t>5867</t>
  </si>
  <si>
    <t>Champlin04 Visualizaiton Facil</t>
  </si>
  <si>
    <t>401-2308-5258</t>
  </si>
  <si>
    <t>5868</t>
  </si>
  <si>
    <t>Champlin 04 Forensic Trng Lab</t>
  </si>
  <si>
    <t>5869</t>
  </si>
  <si>
    <t>Champlin '04  Marine Bio Chamb</t>
  </si>
  <si>
    <t>5870</t>
  </si>
  <si>
    <t>Champlin04 Biomed Engineer Lab</t>
  </si>
  <si>
    <t>Gibbs, Geoffrey &amp; Aronian, Sch</t>
  </si>
  <si>
    <t>ED51</t>
  </si>
  <si>
    <t>Langdon, Mary Mem. Sch. Voice</t>
  </si>
  <si>
    <t>ED52</t>
  </si>
  <si>
    <t>Wallace, Sharon Scholarship</t>
  </si>
  <si>
    <t>ED53</t>
  </si>
  <si>
    <t>Navarro, Frank Scholarship</t>
  </si>
  <si>
    <t>ED54</t>
  </si>
  <si>
    <t>Tetreault,Maurice&amp;Valerie Sch.</t>
  </si>
  <si>
    <t>ED55</t>
  </si>
  <si>
    <t>Clark, Vera J Sch. in Nursing</t>
  </si>
  <si>
    <t>ED56</t>
  </si>
  <si>
    <t>Salt Pond Coa. Abby Aukerman</t>
  </si>
  <si>
    <t>ED57</t>
  </si>
  <si>
    <t>Rayack, Elton Sch. Economics</t>
  </si>
  <si>
    <t>ED58</t>
  </si>
  <si>
    <t>Const. Fin. Mgmt. Asc. Sch.</t>
  </si>
  <si>
    <t>ED59</t>
  </si>
  <si>
    <t>Bisson, William R. Family  Sch</t>
  </si>
  <si>
    <t>ED60</t>
  </si>
  <si>
    <t>Lincoln Environmental Sch.</t>
  </si>
  <si>
    <t>ED61</t>
  </si>
  <si>
    <t>Brown,Phyllis R. Chemistry End</t>
  </si>
  <si>
    <t>ED62</t>
  </si>
  <si>
    <t>Ayoub,Philip A. &amp; Bette A. Sch</t>
  </si>
  <si>
    <t>ED63</t>
  </si>
  <si>
    <t>Corbett, Jennifer Memorial Sch</t>
  </si>
  <si>
    <t>ED64</t>
  </si>
  <si>
    <t>Kanakry, John Endowed Sch.</t>
  </si>
  <si>
    <t>ED65</t>
  </si>
  <si>
    <t>Latos, Charles J. Memorial Sch</t>
  </si>
  <si>
    <t>ED66</t>
  </si>
  <si>
    <t>Ellsworth, Jill Smith Sch.</t>
  </si>
  <si>
    <t>ED67</t>
  </si>
  <si>
    <t>Rae, Gweneth Book Scholarship</t>
  </si>
  <si>
    <t>ED68</t>
  </si>
  <si>
    <t>Coons, Kenelm W Marine Affairs</t>
  </si>
  <si>
    <t>ED69</t>
  </si>
  <si>
    <t>Fagans,Wilbur&amp;Evelyn Nurs.Sch.</t>
  </si>
  <si>
    <t>ED70</t>
  </si>
  <si>
    <t>Redlich Family Scholarship</t>
  </si>
  <si>
    <t>ED71</t>
  </si>
  <si>
    <t>Kaiser, Carl Memorial  Sch.</t>
  </si>
  <si>
    <t>ED72</t>
  </si>
  <si>
    <t>Levin,Linda Lotridge &amp; Leonard</t>
  </si>
  <si>
    <t>ED73</t>
  </si>
  <si>
    <t>Wiley, George Memorial Sch.</t>
  </si>
  <si>
    <t>ED74</t>
  </si>
  <si>
    <t>Spencer, Gertrude Award</t>
  </si>
  <si>
    <t>ED75</t>
  </si>
  <si>
    <t>Volk, Karen And Rick Mem. Sch.</t>
  </si>
  <si>
    <t>ED76</t>
  </si>
  <si>
    <t>Roddy Nursing Scholarship</t>
  </si>
  <si>
    <t>ED77</t>
  </si>
  <si>
    <t>URI Citizen Scholar Fund</t>
  </si>
  <si>
    <t>ED78</t>
  </si>
  <si>
    <t>Wrigley Memorial Sch. End.</t>
  </si>
  <si>
    <t>ED79</t>
  </si>
  <si>
    <t>Caldwell, R. Craig Mem. Sch.</t>
  </si>
  <si>
    <t>ED80</t>
  </si>
  <si>
    <t>Davis, Henry E. Memorial Sch.</t>
  </si>
  <si>
    <t>ED81</t>
  </si>
  <si>
    <t>Cavnor, Hazel Ruth Mem. Sch.</t>
  </si>
  <si>
    <t>ED82</t>
  </si>
  <si>
    <t>Marcello, Angelo Memorial Sch.</t>
  </si>
  <si>
    <t>ED83</t>
  </si>
  <si>
    <t>Suda, Catherine &amp; Pratt,Edward</t>
  </si>
  <si>
    <t>ED84</t>
  </si>
  <si>
    <t>Fascitelli, Michael Sch.</t>
  </si>
  <si>
    <t>ED85</t>
  </si>
  <si>
    <t>Reid, Dr &amp; Mrs James Sch.</t>
  </si>
  <si>
    <t>ED86</t>
  </si>
  <si>
    <t>Garzilli, Enrico Sch. in Music</t>
  </si>
  <si>
    <t>ED87</t>
  </si>
  <si>
    <t>Fougera Scholarship Fund</t>
  </si>
  <si>
    <t>ED88</t>
  </si>
  <si>
    <t>Morrissey, Thomas V. Endowment</t>
  </si>
  <si>
    <t>ED89</t>
  </si>
  <si>
    <t>Ryan, Thomas '75 and Cathy End</t>
  </si>
  <si>
    <t>ED90</t>
  </si>
  <si>
    <t>Vogenberg, Randy Endowment</t>
  </si>
  <si>
    <t>ED91</t>
  </si>
  <si>
    <t>Briggs, M. Adelaide Sch. Nurse</t>
  </si>
  <si>
    <t>ED92</t>
  </si>
  <si>
    <t>Callaghan, Dennis W. Mem. Awd.</t>
  </si>
  <si>
    <t>ED93</t>
  </si>
  <si>
    <t>Kingsbury, Mason B. Mem. Sch.</t>
  </si>
  <si>
    <t>ED94</t>
  </si>
  <si>
    <t>Chandley,Jim&amp;Katherine Hockey</t>
  </si>
  <si>
    <t>ED95</t>
  </si>
  <si>
    <t>Owens, Al Memorial Scholarship</t>
  </si>
  <si>
    <t>ED96</t>
  </si>
  <si>
    <t>Tsao, Daniel, P.N. Mem. Sch.</t>
  </si>
  <si>
    <t>ED97</t>
  </si>
  <si>
    <t>Goshdigian, Mabel - Dietetics</t>
  </si>
  <si>
    <t>ED98</t>
  </si>
  <si>
    <t>Bliss, Alice Memorial Sch.</t>
  </si>
  <si>
    <t>ED99</t>
  </si>
  <si>
    <t>RINLA/URI Sch. Plant Sci.</t>
  </si>
  <si>
    <t>EE01</t>
  </si>
  <si>
    <t>Mruk, Charles  K Jr. Mem. Sch.</t>
  </si>
  <si>
    <t>EE02</t>
  </si>
  <si>
    <t>Gamon, Thomas A. Endowed Sch.</t>
  </si>
  <si>
    <t>EE03</t>
  </si>
  <si>
    <t>England,Ralph W.&amp;Gardner,Rober</t>
  </si>
  <si>
    <t>EE04</t>
  </si>
  <si>
    <t>Peckham, William G. Mem. Sch.</t>
  </si>
  <si>
    <t>EE05</t>
  </si>
  <si>
    <t>Hamilton,Florence Champlin Sch</t>
  </si>
  <si>
    <t>EE06</t>
  </si>
  <si>
    <t>Lee, Edward M. Mem Sch.</t>
  </si>
  <si>
    <t>EE07</t>
  </si>
  <si>
    <t>Thompson, Walter B. Mem. Sch.</t>
  </si>
  <si>
    <t>EE08</t>
  </si>
  <si>
    <t>Pharmacy Graduate &amp; Undergrad</t>
  </si>
  <si>
    <t>EE09</t>
  </si>
  <si>
    <t>Burghardt, Joseph Pharmacy</t>
  </si>
  <si>
    <t>EE10</t>
  </si>
  <si>
    <t>DiCarlo, Chris &amp; Ida Sch.</t>
  </si>
  <si>
    <t>EE11</t>
  </si>
  <si>
    <t>Cianfarani Pharmacy Sch.</t>
  </si>
  <si>
    <t>EE12</t>
  </si>
  <si>
    <t>Scussell, Joseph J '31 Sch.</t>
  </si>
  <si>
    <t>EE13</t>
  </si>
  <si>
    <t>EE14</t>
  </si>
  <si>
    <t>Fricke, Alex &amp; Elli A Mem. Sch</t>
  </si>
  <si>
    <t>EE15</t>
  </si>
  <si>
    <t>Eckman, Catharine &amp; Walter Mem</t>
  </si>
  <si>
    <t>EE16</t>
  </si>
  <si>
    <t>Smith, Warren D. Endowed Sch.</t>
  </si>
  <si>
    <t>EE17</t>
  </si>
  <si>
    <t>Anderson Family Trust Sch</t>
  </si>
  <si>
    <t>EE18</t>
  </si>
  <si>
    <t>Sanderson, Brooksby Mem. Sch.</t>
  </si>
  <si>
    <t>EE19</t>
  </si>
  <si>
    <t>Zartarian, Alan &amp; Marilyn Bus.</t>
  </si>
  <si>
    <t>EE20</t>
  </si>
  <si>
    <t>Rainville, A. Robert Std. Lead</t>
  </si>
  <si>
    <t>EE21</t>
  </si>
  <si>
    <t>Ronzio, Italo And Mary Award</t>
  </si>
  <si>
    <t>EE22</t>
  </si>
  <si>
    <t>Bowden, Ronald &amp; Lillie Sch.</t>
  </si>
  <si>
    <t>EE23</t>
  </si>
  <si>
    <t>Pierce, Edwarde And Ida Fisher</t>
  </si>
  <si>
    <t>EE24</t>
  </si>
  <si>
    <t>Ladewig, James Scholarship</t>
  </si>
  <si>
    <t>EE25</t>
  </si>
  <si>
    <t>Hamer, Mona Zakarja Mem.Sch.</t>
  </si>
  <si>
    <t>EE26</t>
  </si>
  <si>
    <t>Noble, Mrs. Dorothy M. Sch.</t>
  </si>
  <si>
    <t>EE27</t>
  </si>
  <si>
    <t>Kopech, Irving Scholarship</t>
  </si>
  <si>
    <t>EE28</t>
  </si>
  <si>
    <t>Brown, Glenn C. Mem.  Sch. Fnd</t>
  </si>
  <si>
    <t>EE29</t>
  </si>
  <si>
    <t>Clark, George P. &amp; Vera J. Sch</t>
  </si>
  <si>
    <t>EE30</t>
  </si>
  <si>
    <t>Baldwin, James Mem. Sch. Fnd.</t>
  </si>
  <si>
    <t>EE31</t>
  </si>
  <si>
    <t>Nacci, Vito A. Civil Engr. Sch</t>
  </si>
  <si>
    <t>EE32</t>
  </si>
  <si>
    <t>Matzinger, Mary Memorial Sch.</t>
  </si>
  <si>
    <t>EE33</t>
  </si>
  <si>
    <t>Benson Scholarship Endow.</t>
  </si>
  <si>
    <t>EE34</t>
  </si>
  <si>
    <t>Sawyer, Jill Memorial Sch.</t>
  </si>
  <si>
    <t>EE35</t>
  </si>
  <si>
    <t>Curran, Ruth E Sch  Endowment</t>
  </si>
  <si>
    <t>EE36</t>
  </si>
  <si>
    <t>Macari, Thomas A. Ice Hockey</t>
  </si>
  <si>
    <t>EE37</t>
  </si>
  <si>
    <t>Brown, George  Memorial Sch.</t>
  </si>
  <si>
    <t>EE38</t>
  </si>
  <si>
    <t>Brand, Barbara Bradford '30</t>
  </si>
  <si>
    <t>EE39</t>
  </si>
  <si>
    <t>Dewolf,Professor Robert A. Sch</t>
  </si>
  <si>
    <t>EE40</t>
  </si>
  <si>
    <t>Tafuri, Mary Memorial Sch. Fnd</t>
  </si>
  <si>
    <t>EE41</t>
  </si>
  <si>
    <t>Claflin, Harriet Pharmacy Sch.</t>
  </si>
  <si>
    <t>EE42</t>
  </si>
  <si>
    <t>URI Alumni Memorial Sch.</t>
  </si>
  <si>
    <t>EE43</t>
  </si>
  <si>
    <t>Paff, Janice A. Memorial Sch.</t>
  </si>
  <si>
    <t>EE44</t>
  </si>
  <si>
    <t>Lenehan, James M. Memorial Sch</t>
  </si>
  <si>
    <t>EE45</t>
  </si>
  <si>
    <t>Weiner, David J  Sch Endowment</t>
  </si>
  <si>
    <t>EE46</t>
  </si>
  <si>
    <t>O'Hara, William E '81 Mem.Crew</t>
  </si>
  <si>
    <t>EE47</t>
  </si>
  <si>
    <t>Woods, Frank L. Memorial Sch.</t>
  </si>
  <si>
    <t>EE48</t>
  </si>
  <si>
    <t>Murphy, Vincent E. Endowed Sch</t>
  </si>
  <si>
    <t>EE49</t>
  </si>
  <si>
    <t>Waltcher, Milton '41 End. Fund</t>
  </si>
  <si>
    <t>EE50</t>
  </si>
  <si>
    <t>Student Senate Endowed Sch. II</t>
  </si>
  <si>
    <t>EE51</t>
  </si>
  <si>
    <t>Federico, James J. Sr. Sch.</t>
  </si>
  <si>
    <t>EE52</t>
  </si>
  <si>
    <t>Belmont, Dr. Ralph S. Sch.</t>
  </si>
  <si>
    <t>EE53</t>
  </si>
  <si>
    <t>Carpenter, E. Kenneth Mem. Psy</t>
  </si>
  <si>
    <t>EE54</t>
  </si>
  <si>
    <t>Shreve, Betty '42 &amp; Tom Sch.</t>
  </si>
  <si>
    <t>EE55</t>
  </si>
  <si>
    <t>Fast, Betty Memorial Fund/Grad</t>
  </si>
  <si>
    <t>EE56</t>
  </si>
  <si>
    <t>Perdikakis, Costas Family Sch.</t>
  </si>
  <si>
    <t>EE57</t>
  </si>
  <si>
    <t>Munroe, Kenneth E and Janet K</t>
  </si>
  <si>
    <t>EE58</t>
  </si>
  <si>
    <t>Lapierre, Oscar &amp; Lauretta Mem</t>
  </si>
  <si>
    <t>EE59</t>
  </si>
  <si>
    <t>Leviton Foundation Sch End.</t>
  </si>
  <si>
    <t>EE60</t>
  </si>
  <si>
    <t>Locascio,Dr.Nicholas R./Prizes</t>
  </si>
  <si>
    <t>EE61</t>
  </si>
  <si>
    <t>McCarthy, John T. Mem. Sch.</t>
  </si>
  <si>
    <t>EE62</t>
  </si>
  <si>
    <t>Murray, Daniel &amp; Blanche Fmly.</t>
  </si>
  <si>
    <t>EE63</t>
  </si>
  <si>
    <t>Pimental, Jean Louise Mem. Sch</t>
  </si>
  <si>
    <t>EE64</t>
  </si>
  <si>
    <t>Feinstein,Lillian &amp; Alan Shawn</t>
  </si>
  <si>
    <t>EE65</t>
  </si>
  <si>
    <t>Potter,William Endowment/Prize</t>
  </si>
  <si>
    <t>EE66</t>
  </si>
  <si>
    <t>Ravin, Mary A. Silverman, Md</t>
  </si>
  <si>
    <t>EE67</t>
  </si>
  <si>
    <t>Ellis, Marjorie U. Mem. Sch.</t>
  </si>
  <si>
    <t>EE68</t>
  </si>
  <si>
    <t>Stutz, Stan Memorial Sch.</t>
  </si>
  <si>
    <t>EE69</t>
  </si>
  <si>
    <t>Titchener, Frederick &amp; Doris</t>
  </si>
  <si>
    <t>EE70</t>
  </si>
  <si>
    <t>Tootell, Frederick Memorial</t>
  </si>
  <si>
    <t>EE71</t>
  </si>
  <si>
    <t>URI Class Of 1930 Scholarship</t>
  </si>
  <si>
    <t>EE72</t>
  </si>
  <si>
    <t>URI Class Of 1936 Scholarship</t>
  </si>
  <si>
    <t>EE73</t>
  </si>
  <si>
    <t>URI Class Of 1968 Scholarship</t>
  </si>
  <si>
    <t>EE74</t>
  </si>
  <si>
    <t>URI Class Of 1969 Scholarship</t>
  </si>
  <si>
    <t>EE75</t>
  </si>
  <si>
    <t>URI Class Of 1975 Scholarship</t>
  </si>
  <si>
    <t>EE76</t>
  </si>
  <si>
    <t>Fifth Quarter Club Sch.</t>
  </si>
  <si>
    <t>EE77</t>
  </si>
  <si>
    <t>Wood, Richard Memorial/Award</t>
  </si>
  <si>
    <t>EE78</t>
  </si>
  <si>
    <t>EE79</t>
  </si>
  <si>
    <t>College of Pharmacy Schol.</t>
  </si>
  <si>
    <t>EE80</t>
  </si>
  <si>
    <t>Allen, Heidi Memorial Sch.</t>
  </si>
  <si>
    <t>EE81</t>
  </si>
  <si>
    <t>Nolan, L Douglas Endowment</t>
  </si>
  <si>
    <t>EE82</t>
  </si>
  <si>
    <t>Youngken, Heber W. Sch.</t>
  </si>
  <si>
    <t>EE83</t>
  </si>
  <si>
    <t>Jackson, Frederick &amp; Katherine</t>
  </si>
  <si>
    <t>EE84</t>
  </si>
  <si>
    <t>Potter, Ralph Sch. Endowment</t>
  </si>
  <si>
    <t>EE85</t>
  </si>
  <si>
    <t>URI Class Of 1933</t>
  </si>
  <si>
    <t>EE86</t>
  </si>
  <si>
    <t>SE Massachussetts Pharm</t>
  </si>
  <si>
    <t>EE87</t>
  </si>
  <si>
    <t>Bannon, John F. Endowed Sch.</t>
  </si>
  <si>
    <t>EE88</t>
  </si>
  <si>
    <t>URI Class Of 1935 Scholarship</t>
  </si>
  <si>
    <t>EE89</t>
  </si>
  <si>
    <t>URI Class Of 1931 Scholarship</t>
  </si>
  <si>
    <t>EE90</t>
  </si>
  <si>
    <t>Baxter, John M. Endowed Sch.</t>
  </si>
  <si>
    <t>EE91</t>
  </si>
  <si>
    <t>Buonaiuto, Gustin Family Sch</t>
  </si>
  <si>
    <t>EE92</t>
  </si>
  <si>
    <t>Metz, William D. &amp; Clarice Sch</t>
  </si>
  <si>
    <t>EE93</t>
  </si>
  <si>
    <t>URI Class Of 1943 Scholarship</t>
  </si>
  <si>
    <t>EE94</t>
  </si>
  <si>
    <t>Soloveitzk, Harold B. '35 Sch.</t>
  </si>
  <si>
    <t>EE95</t>
  </si>
  <si>
    <t>Ferrante, William R. &amp; Ann W.</t>
  </si>
  <si>
    <t>EE96</t>
  </si>
  <si>
    <t>Watelet, Paul L. '34 Athletic</t>
  </si>
  <si>
    <t>EE97</t>
  </si>
  <si>
    <t>URI Class Of 1940 Sch.</t>
  </si>
  <si>
    <t>EE98</t>
  </si>
  <si>
    <t>URI Class Of 1937 Sch.</t>
  </si>
  <si>
    <t>EE99</t>
  </si>
  <si>
    <t>URI Class Of 1941 Scholarship</t>
  </si>
  <si>
    <t>EF01</t>
  </si>
  <si>
    <t>URI Class Of 1942 Scholarship</t>
  </si>
  <si>
    <t>EF02</t>
  </si>
  <si>
    <t>Fiorenzano, Arthur &amp; Frank Sch</t>
  </si>
  <si>
    <t>EF03</t>
  </si>
  <si>
    <t>URI Class Of 1938-R. Bressler</t>
  </si>
  <si>
    <t>EF04</t>
  </si>
  <si>
    <t>Brittingham/Pezzullo Fam. Sch.</t>
  </si>
  <si>
    <t>EF05</t>
  </si>
  <si>
    <t>Denelle, Ronald Scholarship</t>
  </si>
  <si>
    <t>EF06</t>
  </si>
  <si>
    <t>URI Class Of 1962 Scholarship</t>
  </si>
  <si>
    <t>EF07</t>
  </si>
  <si>
    <t>URI Class Of 1939 Scholarship</t>
  </si>
  <si>
    <t>EF08</t>
  </si>
  <si>
    <t>Depace, Paul Scholarship</t>
  </si>
  <si>
    <t>EF09</t>
  </si>
  <si>
    <t>Carter, W. Berkley Endowed Sch</t>
  </si>
  <si>
    <t>EF10</t>
  </si>
  <si>
    <t>Dwyer,Austin J &amp; Wilcox, Fran.</t>
  </si>
  <si>
    <t>EF11</t>
  </si>
  <si>
    <t>Geisser, George &amp; Virginia Sch</t>
  </si>
  <si>
    <t>EF12</t>
  </si>
  <si>
    <t>Kirk, Kenneth &amp; Marie Sch.</t>
  </si>
  <si>
    <t>EF13</t>
  </si>
  <si>
    <t>EF14</t>
  </si>
  <si>
    <t>URI Classes Of 1944-46 End.</t>
  </si>
  <si>
    <t>EF15</t>
  </si>
  <si>
    <t>White, Louisa Student Loan</t>
  </si>
  <si>
    <t>EF16</t>
  </si>
  <si>
    <t>URI Class of 1956 Sch.</t>
  </si>
  <si>
    <t>EF17</t>
  </si>
  <si>
    <t>5978</t>
  </si>
  <si>
    <t>5979</t>
  </si>
  <si>
    <t>401-2501-E246</t>
  </si>
  <si>
    <t>5980</t>
  </si>
  <si>
    <t>LaLuna Michaelangelo</t>
  </si>
  <si>
    <t>401-2501-E267</t>
  </si>
  <si>
    <t>5981</t>
  </si>
  <si>
    <t>401-2501-E284</t>
  </si>
  <si>
    <t>5982</t>
  </si>
  <si>
    <t>401-2501-E294</t>
  </si>
  <si>
    <t>5983</t>
  </si>
  <si>
    <t>401-2501-E339</t>
  </si>
  <si>
    <t>5985</t>
  </si>
  <si>
    <t>401-2501-E373</t>
  </si>
  <si>
    <t>5986</t>
  </si>
  <si>
    <t>401-2501-E377</t>
  </si>
  <si>
    <t>Myles, Stephen Mem. Scholar</t>
  </si>
  <si>
    <t>401-2501-E395</t>
  </si>
  <si>
    <t>5987</t>
  </si>
  <si>
    <t>401-2501-E422</t>
  </si>
  <si>
    <t>5988</t>
  </si>
  <si>
    <t>401-2501-E425</t>
  </si>
  <si>
    <t>5989</t>
  </si>
  <si>
    <t>401-2501-EG13</t>
  </si>
  <si>
    <t>5990</t>
  </si>
  <si>
    <t>D.Farmer Discretionary</t>
  </si>
  <si>
    <t>401-2501-EG57</t>
  </si>
  <si>
    <t>5991</t>
  </si>
  <si>
    <t>401-2501-G672</t>
  </si>
  <si>
    <t>5992</t>
  </si>
  <si>
    <t>401-2501-G715</t>
  </si>
  <si>
    <t>5993</t>
  </si>
  <si>
    <t>401-2501-G718</t>
  </si>
  <si>
    <t>5994</t>
  </si>
  <si>
    <t>5995</t>
  </si>
  <si>
    <t>SUNY Prototype '04</t>
  </si>
  <si>
    <t>5996</t>
  </si>
  <si>
    <t>5997</t>
  </si>
  <si>
    <t>401-2501-G940</t>
  </si>
  <si>
    <t>5998</t>
  </si>
  <si>
    <t>100-5020-3306</t>
  </si>
  <si>
    <t>5090</t>
  </si>
  <si>
    <t>Sp Clinical Labs Science Award</t>
  </si>
  <si>
    <t>100-5020-3307</t>
  </si>
  <si>
    <t>100-5020-3310</t>
  </si>
  <si>
    <t>5091</t>
  </si>
  <si>
    <t>100-5021-0000</t>
  </si>
  <si>
    <t>100-5022-0000</t>
  </si>
  <si>
    <t>5092</t>
  </si>
  <si>
    <t>Student and Faculty Assistance</t>
  </si>
  <si>
    <t>100-5022-3303</t>
  </si>
  <si>
    <t>5093</t>
  </si>
  <si>
    <t>Sherrer, Dr. Grace Honors Op</t>
  </si>
  <si>
    <t>100-5023-0000</t>
  </si>
  <si>
    <t>100-5023-3306</t>
  </si>
  <si>
    <t>5094</t>
  </si>
  <si>
    <t>URI ROTC Alumni Association</t>
  </si>
  <si>
    <t>100-5024-3315</t>
  </si>
  <si>
    <t>5095</t>
  </si>
  <si>
    <t>Shackleton, Dorothy Hunger</t>
  </si>
  <si>
    <t>100-5025-0000</t>
  </si>
  <si>
    <t>100-5025-3303</t>
  </si>
  <si>
    <t>100-5026-0000</t>
  </si>
  <si>
    <t>5096</t>
  </si>
  <si>
    <t>100-5026-3303</t>
  </si>
  <si>
    <t>100-5027-0000</t>
  </si>
  <si>
    <t>5097</t>
  </si>
  <si>
    <t>100-5028-0000</t>
  </si>
  <si>
    <t>100-5028-3303</t>
  </si>
  <si>
    <t>Pres. Comm. on Status of Women</t>
  </si>
  <si>
    <t>100-5028-3306</t>
  </si>
  <si>
    <t>5098</t>
  </si>
  <si>
    <t>Physical Therapy Get Out and</t>
  </si>
  <si>
    <t>100-5028-3314</t>
  </si>
  <si>
    <t>100-5029-0000</t>
  </si>
  <si>
    <t>5099</t>
  </si>
  <si>
    <t>100-5029-3306</t>
  </si>
  <si>
    <t>100-5030-0000</t>
  </si>
  <si>
    <t>5100</t>
  </si>
  <si>
    <t>Independence Secret Garden</t>
  </si>
  <si>
    <t>100-5030-3303</t>
  </si>
  <si>
    <t>100-5031-0000</t>
  </si>
  <si>
    <t>5101</t>
  </si>
  <si>
    <t>100-5031-3303</t>
  </si>
  <si>
    <t>100-5031-3306</t>
  </si>
  <si>
    <t>100-5015-7007</t>
  </si>
  <si>
    <t>5102</t>
  </si>
  <si>
    <t>WorldCom Marco Polo</t>
  </si>
  <si>
    <t>100-5031-3309</t>
  </si>
  <si>
    <t>100-5032-0000</t>
  </si>
  <si>
    <t>5103</t>
  </si>
  <si>
    <t>VP Advancement Discretionary</t>
  </si>
  <si>
    <t>5104</t>
  </si>
  <si>
    <t>Fish Pathology</t>
  </si>
  <si>
    <t>100-5034-0000</t>
  </si>
  <si>
    <t>100-5035-0000</t>
  </si>
  <si>
    <t>5105</t>
  </si>
  <si>
    <t>Rhodes Pharmacon Scholarship</t>
  </si>
  <si>
    <t>100-5035-3307</t>
  </si>
  <si>
    <t>100-5036-0000</t>
  </si>
  <si>
    <t>5106</t>
  </si>
  <si>
    <t>Rogowski Discretionary</t>
  </si>
  <si>
    <t>100-5037-0000</t>
  </si>
  <si>
    <t>100-5038-0000</t>
  </si>
  <si>
    <t>100-5021-3303</t>
  </si>
  <si>
    <t>5107</t>
  </si>
  <si>
    <t>Infrastructure Engineering Dev</t>
  </si>
  <si>
    <t>100-5039-0000</t>
  </si>
  <si>
    <t>5108</t>
  </si>
  <si>
    <t>Geo Tek</t>
  </si>
  <si>
    <t>100-5042-0000</t>
  </si>
  <si>
    <t>100-5043-0000</t>
  </si>
  <si>
    <t>100-5022-3314</t>
  </si>
  <si>
    <t>5109</t>
  </si>
  <si>
    <t>Hispanic Study Abroad Fund</t>
  </si>
  <si>
    <t>100-5045-0000</t>
  </si>
  <si>
    <t>100-5023-3303</t>
  </si>
  <si>
    <t>5110</t>
  </si>
  <si>
    <t>Phys Ed Visiting Scholar</t>
  </si>
  <si>
    <t>100-5046-0000</t>
  </si>
  <si>
    <t>100-5047-0000</t>
  </si>
  <si>
    <t>5111</t>
  </si>
  <si>
    <t>100-5047-3303</t>
  </si>
  <si>
    <t>100-5024-3303</t>
  </si>
  <si>
    <t>ZBT=RHO IOTA Scholarship</t>
  </si>
  <si>
    <t>100-5047-3306</t>
  </si>
  <si>
    <t>100-5047-3309</t>
  </si>
  <si>
    <t>5112</t>
  </si>
  <si>
    <t>Alphi Chi Sorority Library</t>
  </si>
  <si>
    <t>100-5048-0000</t>
  </si>
  <si>
    <t>100-5049-0000</t>
  </si>
  <si>
    <t>5113</t>
  </si>
  <si>
    <t>N.H. Zawia FASEB</t>
  </si>
  <si>
    <t>100-5050-0000</t>
  </si>
  <si>
    <t>100-5051-0000</t>
  </si>
  <si>
    <t>100-5026-3306</t>
  </si>
  <si>
    <t>5114</t>
  </si>
  <si>
    <t>100-5052-0000</t>
  </si>
  <si>
    <t>100-5053-0000</t>
  </si>
  <si>
    <t>Sumatra Tsunami</t>
  </si>
  <si>
    <t>100-5055-0000</t>
  </si>
  <si>
    <t>100-5028-3301</t>
  </si>
  <si>
    <t>5115</t>
  </si>
  <si>
    <t>401-2301-E140</t>
  </si>
  <si>
    <t>401-2301-E185</t>
  </si>
  <si>
    <t>5791</t>
  </si>
  <si>
    <t>Champlin 99 Env Biotech</t>
  </si>
  <si>
    <t>401-2301-E397</t>
  </si>
  <si>
    <t>5792</t>
  </si>
  <si>
    <t>401-2301-G757</t>
  </si>
  <si>
    <t>Nassersharif Discreationary</t>
  </si>
  <si>
    <t>5793</t>
  </si>
  <si>
    <t>U-Know Software Yang</t>
  </si>
  <si>
    <t>401-2301-G955</t>
  </si>
  <si>
    <t>401-2301-G959</t>
  </si>
  <si>
    <t>5794</t>
  </si>
  <si>
    <t>Champlin '06 Tsunami Mon.</t>
  </si>
  <si>
    <t>401-2302-5107</t>
  </si>
  <si>
    <t>5795</t>
  </si>
  <si>
    <t>401-2302-5202</t>
  </si>
  <si>
    <t>5796</t>
  </si>
  <si>
    <t>401-2302-5324</t>
  </si>
  <si>
    <t>5797</t>
  </si>
  <si>
    <t>Honors Colloquium 2000</t>
  </si>
  <si>
    <t>401-2302-5414</t>
  </si>
  <si>
    <t>401-2302-5477</t>
  </si>
  <si>
    <t>5798</t>
  </si>
  <si>
    <t>401-2302-5490</t>
  </si>
  <si>
    <t>401-2302-5534</t>
  </si>
  <si>
    <t>5799</t>
  </si>
  <si>
    <t>Turfgrass/Sullivan</t>
  </si>
  <si>
    <t>401-2302-5658</t>
  </si>
  <si>
    <t>5800</t>
  </si>
  <si>
    <t>401-2302-5740</t>
  </si>
  <si>
    <t>Packard Mariculture</t>
  </si>
  <si>
    <t>401-2302-5759</t>
  </si>
  <si>
    <t>401-2302-5922</t>
  </si>
  <si>
    <t>401-2302-5952</t>
  </si>
  <si>
    <t>401-2302-5954</t>
  </si>
  <si>
    <t>Hall,Mildred &amp; Elizabeth Oper.</t>
  </si>
  <si>
    <t>401-2302-E128</t>
  </si>
  <si>
    <t>APAW</t>
  </si>
  <si>
    <t>401-2302-E149</t>
  </si>
  <si>
    <t>Turf Weed Management Research</t>
  </si>
  <si>
    <t>401-2302-E193</t>
  </si>
  <si>
    <t>401-2302-E199</t>
  </si>
  <si>
    <t>401-2302-E262</t>
  </si>
  <si>
    <t>401-2302-E268</t>
  </si>
  <si>
    <t>COP Future Fund</t>
  </si>
  <si>
    <t>401-2302-E381</t>
  </si>
  <si>
    <t>401-2302-EC97</t>
  </si>
  <si>
    <t>CBA Trading Room Op Fund</t>
  </si>
  <si>
    <t>401-2302-G651</t>
  </si>
  <si>
    <t>401-2302-G689</t>
  </si>
  <si>
    <t>Boss Capital Needs</t>
  </si>
  <si>
    <t>401-2302-G917</t>
  </si>
  <si>
    <t>401-2302-G957</t>
  </si>
  <si>
    <t>401-2302-G996</t>
  </si>
  <si>
    <t>Aylor/Hudson Vessel Program</t>
  </si>
  <si>
    <t>Fitzsimmons Operating</t>
  </si>
  <si>
    <t>401-2303-5024</t>
  </si>
  <si>
    <t>Beaupre, Walter Operating</t>
  </si>
  <si>
    <t>401-2303-5032</t>
  </si>
  <si>
    <t>401-2303-5046</t>
  </si>
  <si>
    <t>Youngken Med Garden Op</t>
  </si>
  <si>
    <t>401-2303-5141</t>
  </si>
  <si>
    <t>Theta Chi Operating (4377)</t>
  </si>
  <si>
    <t>401-2303-5282</t>
  </si>
  <si>
    <t>W Alton Jones Operating</t>
  </si>
  <si>
    <t>401-2303-5290</t>
  </si>
  <si>
    <t>401-2303-5345</t>
  </si>
  <si>
    <t>Cruickshank Op = Physics</t>
  </si>
  <si>
    <t>401-2303-5377</t>
  </si>
  <si>
    <t>401-2303-5378</t>
  </si>
  <si>
    <t>Clair Operating (4641)</t>
  </si>
  <si>
    <t>401-2303-5388</t>
  </si>
  <si>
    <t>Adams, Dean Operating</t>
  </si>
  <si>
    <t>401-2303-5410</t>
  </si>
  <si>
    <t>401-2303-5441</t>
  </si>
  <si>
    <t>Woods, Barbara Operating</t>
  </si>
  <si>
    <t>401-2303-5443</t>
  </si>
  <si>
    <t>401-2303-5459</t>
  </si>
  <si>
    <t>401-2303-5488</t>
  </si>
  <si>
    <t>401-2303-5518</t>
  </si>
  <si>
    <t>Horridge, Matt Memorial Fund</t>
  </si>
  <si>
    <t>401-2303-5587</t>
  </si>
  <si>
    <t>401-2303-5664</t>
  </si>
  <si>
    <t>Assoc. of NE Bus. Deans</t>
  </si>
  <si>
    <t>401-2303-5696</t>
  </si>
  <si>
    <t>CBA Deans Faculty Recognition</t>
  </si>
  <si>
    <t>401-2303-5706</t>
  </si>
  <si>
    <t>401-2303-5870</t>
  </si>
  <si>
    <t>401-2303-5883</t>
  </si>
  <si>
    <t>401-2303-5888</t>
  </si>
  <si>
    <t>401-2303-5926</t>
  </si>
  <si>
    <t>Ballentine Operations</t>
  </si>
  <si>
    <t>401-2303-5995</t>
  </si>
  <si>
    <t>401-2303-5996</t>
  </si>
  <si>
    <t>401-2303-E164</t>
  </si>
  <si>
    <t>401-2303-E300</t>
  </si>
  <si>
    <t>RAE, Gweneth Operating</t>
  </si>
  <si>
    <t>401-2303-E360</t>
  </si>
  <si>
    <t>401-2303-EG15</t>
  </si>
  <si>
    <t>CELS: Mather Virus Research</t>
  </si>
  <si>
    <t>401-2303-EG84</t>
  </si>
  <si>
    <t>401-2303-G666</t>
  </si>
  <si>
    <t>401-2303-G667</t>
  </si>
  <si>
    <t>401-2303-G668</t>
  </si>
  <si>
    <t>401-2303-G794</t>
  </si>
  <si>
    <t>401-2303-G917</t>
  </si>
  <si>
    <t>401-2304-5082</t>
  </si>
  <si>
    <t>401-2304-5202</t>
  </si>
  <si>
    <t>401-2304-5239</t>
  </si>
  <si>
    <t>401-2304-5258</t>
  </si>
  <si>
    <t>Graduate Student Fellowship</t>
  </si>
  <si>
    <t>401-2304-5295</t>
  </si>
  <si>
    <t>5836</t>
  </si>
  <si>
    <t>Feinstein Fund for BGS</t>
  </si>
  <si>
    <t>401-2304-5311</t>
  </si>
  <si>
    <t>401-2304-5379</t>
  </si>
  <si>
    <t>5837</t>
  </si>
  <si>
    <t>CBA Dean Business Advise Counc</t>
  </si>
  <si>
    <t>401-2304-5380</t>
  </si>
  <si>
    <t>401-2304-5386</t>
  </si>
  <si>
    <t>5838</t>
  </si>
  <si>
    <t>Colloquium Honors</t>
  </si>
  <si>
    <t>401-2304-5424</t>
  </si>
  <si>
    <t>5839</t>
  </si>
  <si>
    <t>Health Svcs Student Assistance</t>
  </si>
  <si>
    <t>5840</t>
  </si>
  <si>
    <t>401-2304-5549</t>
  </si>
  <si>
    <t>5841</t>
  </si>
  <si>
    <t>Chemical Engr Alumni Fund</t>
  </si>
  <si>
    <t>401-2304-5625</t>
  </si>
  <si>
    <t>401-2304-5626</t>
  </si>
  <si>
    <t>5842</t>
  </si>
  <si>
    <t>Humanities Development Fund</t>
  </si>
  <si>
    <t>401-2304-5650</t>
  </si>
  <si>
    <t>Triota Honor Society</t>
  </si>
  <si>
    <t>G623</t>
  </si>
  <si>
    <t>Evelyn Kennedy Opr. Sch. Txtle</t>
  </si>
  <si>
    <t>G624</t>
  </si>
  <si>
    <t>ZZ Scholarship Bridge Fund</t>
  </si>
  <si>
    <t>G625</t>
  </si>
  <si>
    <t>CELS Scholarship Operating</t>
  </si>
  <si>
    <t>G626</t>
  </si>
  <si>
    <t>TNC Nitrogen Cycl. Salt Marsh</t>
  </si>
  <si>
    <t>G627</t>
  </si>
  <si>
    <t>TNC Modeling Sea Levels</t>
  </si>
  <si>
    <t>G628</t>
  </si>
  <si>
    <t>COE Scholarship Bridge Fund</t>
  </si>
  <si>
    <t>G629</t>
  </si>
  <si>
    <t>Aquatic Plant Research Fund</t>
  </si>
  <si>
    <t>G631</t>
  </si>
  <si>
    <t>A&amp;S Research Fund</t>
  </si>
  <si>
    <t>G632</t>
  </si>
  <si>
    <t>CELS Research Operating</t>
  </si>
  <si>
    <t>G635</t>
  </si>
  <si>
    <t>Judiac Studies Course Fund</t>
  </si>
  <si>
    <t>G636</t>
  </si>
  <si>
    <t>Berman,Allan Psychology Sch.</t>
  </si>
  <si>
    <t>G637</t>
  </si>
  <si>
    <t>Center for Humanities Bridge</t>
  </si>
  <si>
    <t>G638</t>
  </si>
  <si>
    <t>Flummara R. Choudary Grd. Opr.</t>
  </si>
  <si>
    <t>G640</t>
  </si>
  <si>
    <t>Narr. Bay Indp. ShellFisherman</t>
  </si>
  <si>
    <t>G641</t>
  </si>
  <si>
    <t>Smith Maranda Marine Grant '08</t>
  </si>
  <si>
    <t>G642</t>
  </si>
  <si>
    <t>Knickle Famil Grad. Fellowship</t>
  </si>
  <si>
    <t>G643</t>
  </si>
  <si>
    <t>Verrecchia Challenge Match</t>
  </si>
  <si>
    <t>G644</t>
  </si>
  <si>
    <t>Grandin, John IEP Directorship</t>
  </si>
  <si>
    <t>G645</t>
  </si>
  <si>
    <t>Sailing Team World Cup Fund</t>
  </si>
  <si>
    <t>G646</t>
  </si>
  <si>
    <t>Psychology Scholarship Oper.</t>
  </si>
  <si>
    <t>G647</t>
  </si>
  <si>
    <t>Musco Oper.  - Voice &amp; Opera</t>
  </si>
  <si>
    <t>G648</t>
  </si>
  <si>
    <t>Library Special Collections</t>
  </si>
  <si>
    <t>G649</t>
  </si>
  <si>
    <t>Women's Studies NEA Grant</t>
  </si>
  <si>
    <t>G651</t>
  </si>
  <si>
    <t>Construction Mgmt. Operating</t>
  </si>
  <si>
    <t>G652</t>
  </si>
  <si>
    <t>Riscia,Anthony Lec. Ser. Oper.</t>
  </si>
  <si>
    <t>G653</t>
  </si>
  <si>
    <t>Interactive Visual Comp. Group</t>
  </si>
  <si>
    <t>G654</t>
  </si>
  <si>
    <t>Biological Control (IPM)</t>
  </si>
  <si>
    <t>G655</t>
  </si>
  <si>
    <t>Micro Fluidics Fund</t>
  </si>
  <si>
    <t>G656</t>
  </si>
  <si>
    <t>Kirk,Chester H. Distngshd Prof</t>
  </si>
  <si>
    <t>500-3216-0000</t>
  </si>
  <si>
    <t>E245</t>
  </si>
  <si>
    <t>Soloveitzik, Harold B. '36</t>
  </si>
  <si>
    <t>500-3300-0000</t>
  </si>
  <si>
    <t>500-3301-0000</t>
  </si>
  <si>
    <t>E246</t>
  </si>
  <si>
    <t>Sculco, Cynthia Davis '54 Endw</t>
  </si>
  <si>
    <t>500-4006-0000</t>
  </si>
  <si>
    <t>E247</t>
  </si>
  <si>
    <t>Rose, Anthony Library Endowmnt</t>
  </si>
  <si>
    <t>500-4025-0000</t>
  </si>
  <si>
    <t>500-4066-0000</t>
  </si>
  <si>
    <t>E248</t>
  </si>
  <si>
    <t>Dept of Art General End Fund</t>
  </si>
  <si>
    <t>500-5010-0000</t>
  </si>
  <si>
    <t>E249</t>
  </si>
  <si>
    <t>Goldman, Mark Library Fund</t>
  </si>
  <si>
    <t>500-5012-0000</t>
  </si>
  <si>
    <t>500-5013-0000</t>
  </si>
  <si>
    <t>E250</t>
  </si>
  <si>
    <t>Sink,Clay Van PhD Mgt Travel</t>
  </si>
  <si>
    <t>E251</t>
  </si>
  <si>
    <t>Rumowicz End Lit &amp;Sea Lect Ser</t>
  </si>
  <si>
    <t>500-5402-0000</t>
  </si>
  <si>
    <t>530-3203-0000</t>
  </si>
  <si>
    <t>E252</t>
  </si>
  <si>
    <t>College of HS&amp;S Grad Fund End</t>
  </si>
  <si>
    <t>550-3203-0000</t>
  </si>
  <si>
    <t>560-2303-0000</t>
  </si>
  <si>
    <t>E253</t>
  </si>
  <si>
    <t>Political Science Endowment</t>
  </si>
  <si>
    <t>560-3203-0000</t>
  </si>
  <si>
    <t>E254</t>
  </si>
  <si>
    <t>Galanti,Peter&amp;Mildred Libr Fnd</t>
  </si>
  <si>
    <t>E255</t>
  </si>
  <si>
    <t>Harrington, Richard&amp;Jean Endow</t>
  </si>
  <si>
    <t>601-4003-0000</t>
  </si>
  <si>
    <t>E256</t>
  </si>
  <si>
    <t>Gray, Mary '52 &amp;Walter Fam End</t>
  </si>
  <si>
    <t>602-0000-0000</t>
  </si>
  <si>
    <t>602-4003-0000</t>
  </si>
  <si>
    <t>E257</t>
  </si>
  <si>
    <t>Youngken Medicinal Plt Garden</t>
  </si>
  <si>
    <t>603-0000-0000</t>
  </si>
  <si>
    <t>603-4003-0000</t>
  </si>
  <si>
    <t>E258</t>
  </si>
  <si>
    <t>Graham, Irmgard B. Rare Books</t>
  </si>
  <si>
    <t>605-0000-0000</t>
  </si>
  <si>
    <t>605-4003-0000</t>
  </si>
  <si>
    <t>E259</t>
  </si>
  <si>
    <t>White,John Hazen:Cntr for Ethi</t>
  </si>
  <si>
    <t>606-0000-0000</t>
  </si>
  <si>
    <t>606-4003-0000</t>
  </si>
  <si>
    <t>E260</t>
  </si>
  <si>
    <t>Ryan, Thomas CVS Chr-Com Pharm</t>
  </si>
  <si>
    <t>607-0000-0000</t>
  </si>
  <si>
    <t>607-4003-0000</t>
  </si>
  <si>
    <t>E261</t>
  </si>
  <si>
    <t>Kinney, Lorenzo '14 Endow Plan</t>
  </si>
  <si>
    <t>E262</t>
  </si>
  <si>
    <t>Huston, George Memorial Fund</t>
  </si>
  <si>
    <t>E263</t>
  </si>
  <si>
    <t>Tweedell, James C. Memorl Libr</t>
  </si>
  <si>
    <t>E264</t>
  </si>
  <si>
    <t>Carlson,Eleanor/Oscar Chr WmSt</t>
  </si>
  <si>
    <t>E265</t>
  </si>
  <si>
    <t>Carlson, Eleanor/Oscar WmnStud</t>
  </si>
  <si>
    <t>E266</t>
  </si>
  <si>
    <t>Robinson,Green Beretta Corp En</t>
  </si>
  <si>
    <t>E267</t>
  </si>
  <si>
    <t>Hirsch, Dr. Janet Endowment</t>
  </si>
  <si>
    <t>900-2132-0000</t>
  </si>
  <si>
    <t>E268</t>
  </si>
  <si>
    <t>Lynch, JH &amp; Sons&amp;Lynch Fam End</t>
  </si>
  <si>
    <t>900-2600-7008</t>
  </si>
  <si>
    <t>900-2802-9067</t>
  </si>
  <si>
    <t>E269</t>
  </si>
  <si>
    <t>Hanumara, R Choudary Grad End</t>
  </si>
  <si>
    <t>900-2900-9034</t>
  </si>
  <si>
    <t>E270</t>
  </si>
  <si>
    <t>Sieburth,Janice&amp;John GSO Pell</t>
  </si>
  <si>
    <t>900-2900-9035</t>
  </si>
  <si>
    <t>900-2900-9036</t>
  </si>
  <si>
    <t>E271</t>
  </si>
  <si>
    <t>Galanti, Mildred McKowen Peter</t>
  </si>
  <si>
    <t>900-2900-9037</t>
  </si>
  <si>
    <t>900-2900-9038</t>
  </si>
  <si>
    <t>E272</t>
  </si>
  <si>
    <t>Lundgren, Ray Jr.&amp;Nancy C CELS</t>
  </si>
  <si>
    <t>E273</t>
  </si>
  <si>
    <t>Boss, Brad Ice Hockey Endowmnt</t>
  </si>
  <si>
    <t>E274</t>
  </si>
  <si>
    <t>Feinstein Enriching America Pr</t>
  </si>
  <si>
    <t>E275</t>
  </si>
  <si>
    <t>Marshall, Edmund&amp;Dorothy FacEx</t>
  </si>
  <si>
    <t>E276</t>
  </si>
  <si>
    <t>Presidents Fund for Excellence</t>
  </si>
  <si>
    <t>E277</t>
  </si>
  <si>
    <t>Billmyer,Carroll Prof Mech Eng</t>
  </si>
  <si>
    <t>E278</t>
  </si>
  <si>
    <t>Ostrach, Simon Prof Mech Engr</t>
  </si>
  <si>
    <t>E279</t>
  </si>
  <si>
    <t>Football Endowment</t>
  </si>
  <si>
    <t>900-3203-8060</t>
  </si>
  <si>
    <t>E280</t>
  </si>
  <si>
    <t>Verrechia Leadership Chair</t>
  </si>
  <si>
    <t>900-3203-8229</t>
  </si>
  <si>
    <t>900-3203-8230</t>
  </si>
  <si>
    <t>E281</t>
  </si>
  <si>
    <t>GSO Dean's Fund for Excellence</t>
  </si>
  <si>
    <t>900-3203-8232</t>
  </si>
  <si>
    <t>E282</t>
  </si>
  <si>
    <t>Young, George&amp;Barbara Chr-Biol</t>
  </si>
  <si>
    <t>900-3203-8234</t>
  </si>
  <si>
    <t>E283</t>
  </si>
  <si>
    <t>Mathematics Department</t>
  </si>
  <si>
    <t>900-3203-8235</t>
  </si>
  <si>
    <t>E284</t>
  </si>
  <si>
    <t>Barden, Martha E Comm Hlth End</t>
  </si>
  <si>
    <t>900-3203-8237</t>
  </si>
  <si>
    <t>E285</t>
  </si>
  <si>
    <t>Hackett, Dean John R. Endowmnt</t>
  </si>
  <si>
    <t>900-5200-4158</t>
  </si>
  <si>
    <t>E286</t>
  </si>
  <si>
    <t>Omar Famly Magnate Found Chair</t>
  </si>
  <si>
    <t>E287</t>
  </si>
  <si>
    <t>Dept of Mechanical Engineering</t>
  </si>
  <si>
    <t>E288</t>
  </si>
  <si>
    <t>Nystrom Family End. Chem Engr.</t>
  </si>
  <si>
    <t>E289</t>
  </si>
  <si>
    <t>Kenney,G Dickson&amp;Virginia Chem</t>
  </si>
  <si>
    <t>E290</t>
  </si>
  <si>
    <t>Marshall, Dorothy&amp;Edmund Endow</t>
  </si>
  <si>
    <t>E291</t>
  </si>
  <si>
    <t>E292</t>
  </si>
  <si>
    <t>Tomkinson, Donald K. Jr. Endow</t>
  </si>
  <si>
    <t>E293</t>
  </si>
  <si>
    <t>Ayotte,Judith A &amp;Robert C Endw</t>
  </si>
  <si>
    <t>E294</t>
  </si>
  <si>
    <t>Kim,Hesook Suzi Grad Nrsng Fnd</t>
  </si>
  <si>
    <t>E295</t>
  </si>
  <si>
    <t>Center for the Humanities Endw</t>
  </si>
  <si>
    <t>E296</t>
  </si>
  <si>
    <t>Lippmann,Raymond&amp;Virginia End.</t>
  </si>
  <si>
    <t>E297</t>
  </si>
  <si>
    <t>Hartford,Bradley B Mem Lib Fnd</t>
  </si>
  <si>
    <t>900-5200-4201</t>
  </si>
  <si>
    <t>E298</t>
  </si>
  <si>
    <t>Brook, Arlene&amp;David E Chm Engr</t>
  </si>
  <si>
    <t>900-5200-4203</t>
  </si>
  <si>
    <t>900-5200-4204</t>
  </si>
  <si>
    <t>E299</t>
  </si>
  <si>
    <t>Vangermeersch, Richard Endwmnt</t>
  </si>
  <si>
    <t>900-5200-4205</t>
  </si>
  <si>
    <t>900-5200-4206</t>
  </si>
  <si>
    <t>E300</t>
  </si>
  <si>
    <t>Polk, Charles Memorial Endwmnt</t>
  </si>
  <si>
    <t>900-5200-4208</t>
  </si>
  <si>
    <t>E301</t>
  </si>
  <si>
    <t>Texas Instruments End. - IEP</t>
  </si>
  <si>
    <t>900-5200-4209</t>
  </si>
  <si>
    <t>E302</t>
  </si>
  <si>
    <t>Risica, Anthony J Endowed Lect</t>
  </si>
  <si>
    <t>900-5200-4211</t>
  </si>
  <si>
    <t>900-5200-4212</t>
  </si>
  <si>
    <t>E303</t>
  </si>
  <si>
    <t>Rose, Tony Unrestrictd Endwmnt</t>
  </si>
  <si>
    <t>900-9000-0000</t>
  </si>
  <si>
    <t>E304</t>
  </si>
  <si>
    <t>Boss Family Endowment (9001)</t>
  </si>
  <si>
    <t>E305</t>
  </si>
  <si>
    <t>College of Engineering Endwmn</t>
  </si>
  <si>
    <t>E306</t>
  </si>
  <si>
    <t>URI Foundation End. For Resrch</t>
  </si>
  <si>
    <t>E314</t>
  </si>
  <si>
    <t>Smith, J&amp;A For Udrgrnd Env Res</t>
  </si>
  <si>
    <t>902-3203-2580</t>
  </si>
  <si>
    <t>E315</t>
  </si>
  <si>
    <t>King, Edward P Jr Memorial Fd</t>
  </si>
  <si>
    <t>902-3203-2581</t>
  </si>
  <si>
    <t>902-3203-2582</t>
  </si>
  <si>
    <t>E318</t>
  </si>
  <si>
    <t>Simmons,Maitland Mem. Res. AWD</t>
  </si>
  <si>
    <t>902-3203-2615</t>
  </si>
  <si>
    <t>E319</t>
  </si>
  <si>
    <t>Hope F Hudner Endowment</t>
  </si>
  <si>
    <t>902-3203-8244</t>
  </si>
  <si>
    <t>902-3203-8245</t>
  </si>
  <si>
    <t>E320</t>
  </si>
  <si>
    <t>902-3203-8246</t>
  </si>
  <si>
    <t>Fillmore Memorial Scholarship</t>
  </si>
  <si>
    <t>902-3203-8247</t>
  </si>
  <si>
    <t>E321</t>
  </si>
  <si>
    <t>CL 1955 Endow Archeol Oceanogr</t>
  </si>
  <si>
    <t>910-0000-9001</t>
  </si>
  <si>
    <t>E322</t>
  </si>
  <si>
    <t>Meuchinger, Herman 38 Dept</t>
  </si>
  <si>
    <t>E323</t>
  </si>
  <si>
    <t>Shepard, John II Mem Scholar</t>
  </si>
  <si>
    <t>E324</t>
  </si>
  <si>
    <t>Myllymaki &amp; McFarland Endow FD</t>
  </si>
  <si>
    <t>E325</t>
  </si>
  <si>
    <t>ORME, W.A.Pell Lib. Endowment</t>
  </si>
  <si>
    <t>E326</t>
  </si>
  <si>
    <t>RI Dietetics Assn Scholarship</t>
  </si>
  <si>
    <t>E327</t>
  </si>
  <si>
    <t>Strauss Don Legislative Intern</t>
  </si>
  <si>
    <t>E328</t>
  </si>
  <si>
    <t>Warren, David Endowed Sch</t>
  </si>
  <si>
    <t>E329</t>
  </si>
  <si>
    <t>Stitely, John O Memorial Sch</t>
  </si>
  <si>
    <t>E330</t>
  </si>
  <si>
    <t>Point Club Fisheries Endowment</t>
  </si>
  <si>
    <t>E331</t>
  </si>
  <si>
    <t>Morrow Heaton Endowment</t>
  </si>
  <si>
    <t>E332</t>
  </si>
  <si>
    <t>E333</t>
  </si>
  <si>
    <t>Narr. Bay Ind. Shell Fisherman</t>
  </si>
  <si>
    <t>E334</t>
  </si>
  <si>
    <t>Harrison, Dr. H.C. Mem Endow</t>
  </si>
  <si>
    <t>E335</t>
  </si>
  <si>
    <t>Jenning's Cedric C. Mem.</t>
  </si>
  <si>
    <t>E336</t>
  </si>
  <si>
    <t>Eric F. Kumpf Mem. Hum. Honors</t>
  </si>
  <si>
    <t>E337</t>
  </si>
  <si>
    <t>Kumpf Memorial Humanities End.</t>
  </si>
  <si>
    <t>E338</t>
  </si>
  <si>
    <t>Jackson, Noel Turf Path End.</t>
  </si>
  <si>
    <t>E339</t>
  </si>
  <si>
    <t>Kennedy,Holly Diversity End.</t>
  </si>
  <si>
    <t>E341</t>
  </si>
  <si>
    <t>Hewitt,Briank.Finance Endowmen</t>
  </si>
  <si>
    <t>E342</t>
  </si>
  <si>
    <t>Zervas,Harry Mech. Eng. End.</t>
  </si>
  <si>
    <t>E343</t>
  </si>
  <si>
    <t>Nina F. Saberi Col. Of Eng. Pr</t>
  </si>
  <si>
    <t>E344</t>
  </si>
  <si>
    <t>Grandin John M. Scholarship</t>
  </si>
  <si>
    <t>E345</t>
  </si>
  <si>
    <t>E346</t>
  </si>
  <si>
    <t>URI Greek Life Lead Endow.</t>
  </si>
  <si>
    <t>E347</t>
  </si>
  <si>
    <t>Sabatino Family Endowment</t>
  </si>
  <si>
    <t>E348</t>
  </si>
  <si>
    <t>Hoban,Albert &amp; Andrew Mem End.</t>
  </si>
  <si>
    <t>E349</t>
  </si>
  <si>
    <t>Joyal,Fred Film Media Studies</t>
  </si>
  <si>
    <t>E350</t>
  </si>
  <si>
    <t>Kulberg, Dr. Janet Mem. End.</t>
  </si>
  <si>
    <t>E351</t>
  </si>
  <si>
    <t>E352</t>
  </si>
  <si>
    <t>Abell,Paul I. Mem Honors</t>
  </si>
  <si>
    <t>E354</t>
  </si>
  <si>
    <t>Mattoon Kline Scholarshp GSLIS</t>
  </si>
  <si>
    <t>E356</t>
  </si>
  <si>
    <t>Stevens,R Humanities Endowment</t>
  </si>
  <si>
    <t>E357</t>
  </si>
  <si>
    <t>Campenella,S Mech. Eng.Fllshp.</t>
  </si>
  <si>
    <t>E358</t>
  </si>
  <si>
    <t>Killilea,Alfred J. Fac. Endow.</t>
  </si>
  <si>
    <t>E359</t>
  </si>
  <si>
    <t>Civic,John A. Mem. Scholarship</t>
  </si>
  <si>
    <t>E360</t>
  </si>
  <si>
    <t>Mariano Family Endowment</t>
  </si>
  <si>
    <t>E361</t>
  </si>
  <si>
    <t>Endowment for Green Hall</t>
  </si>
  <si>
    <t>E362</t>
  </si>
  <si>
    <t>Anderson,Henry H. Sailing End.</t>
  </si>
  <si>
    <t>E363</t>
  </si>
  <si>
    <t>Gurvitch,Howard Human. Endow.</t>
  </si>
  <si>
    <t>E364</t>
  </si>
  <si>
    <t>Hellman, Violet Grace Endow.</t>
  </si>
  <si>
    <t>E365</t>
  </si>
  <si>
    <t>E366</t>
  </si>
  <si>
    <t>Dirlham,Joel B. Res/Award End.</t>
  </si>
  <si>
    <t>E367</t>
  </si>
  <si>
    <t>Jabour Family Humanities End.</t>
  </si>
  <si>
    <t>E368</t>
  </si>
  <si>
    <t>Fraleigh,John B Prizes in Math</t>
  </si>
  <si>
    <t>E369</t>
  </si>
  <si>
    <t>Berger, Stanley</t>
  </si>
  <si>
    <t>E370</t>
  </si>
  <si>
    <t>Roiter,Eric Humanities Fellows</t>
  </si>
  <si>
    <t>E371</t>
  </si>
  <si>
    <t>COP Cont'd Edu. &amp; Prof. Dev.</t>
  </si>
  <si>
    <t>E372</t>
  </si>
  <si>
    <t>Lengyel,Gabriel Fellowship ELE</t>
  </si>
  <si>
    <t>E373</t>
  </si>
  <si>
    <t>Stamp Lilly Excellence Fund</t>
  </si>
  <si>
    <t>E374</t>
  </si>
  <si>
    <t>Smith, Ruth R. Memorial</t>
  </si>
  <si>
    <t>E375</t>
  </si>
  <si>
    <t>White,Nelson C. Exc. in Engr.</t>
  </si>
  <si>
    <t>E377</t>
  </si>
  <si>
    <t>Eastwood,Grace M.'38 MemEndNur</t>
  </si>
  <si>
    <t>E378</t>
  </si>
  <si>
    <t>Lippitt,Fred Endow. in Oceano.</t>
  </si>
  <si>
    <t>E379</t>
  </si>
  <si>
    <t>RI Coal. of Lb. Adv. Sch. End.</t>
  </si>
  <si>
    <t>E380</t>
  </si>
  <si>
    <t>Crandall, Dr.Elizabeth Library</t>
  </si>
  <si>
    <t>E381</t>
  </si>
  <si>
    <t>Mainelli,Dom. Family Civil Eng</t>
  </si>
  <si>
    <t>E382</t>
  </si>
  <si>
    <t>Code-4</t>
  </si>
  <si>
    <t>Code-7</t>
  </si>
  <si>
    <t>Code-8</t>
  </si>
  <si>
    <t>Code-9</t>
  </si>
  <si>
    <t>(blank) Total</t>
  </si>
  <si>
    <t>URI Class Of 1948 Fund</t>
  </si>
  <si>
    <t>EF18</t>
  </si>
  <si>
    <t>Silvia, William F &amp; Pauline T</t>
  </si>
  <si>
    <t>EF19</t>
  </si>
  <si>
    <t>Nazareth, Mr &amp; Mrs Nathaniel J</t>
  </si>
  <si>
    <t>EF20</t>
  </si>
  <si>
    <t>Accounting Student Scholarship</t>
  </si>
  <si>
    <t>EF21</t>
  </si>
  <si>
    <t>Brewster, Edward and Mary End</t>
  </si>
  <si>
    <t>EF22</t>
  </si>
  <si>
    <t>Piacitelli Family Endow. Sch.</t>
  </si>
  <si>
    <t>EF23</t>
  </si>
  <si>
    <t>Riemenschneider, Harold A. Sch</t>
  </si>
  <si>
    <t>EF24</t>
  </si>
  <si>
    <t>URI Foundation Boat Program</t>
  </si>
  <si>
    <t>EF25</t>
  </si>
  <si>
    <t>Carlson, Eleanor &amp; Oscar Women</t>
  </si>
  <si>
    <t>EF26</t>
  </si>
  <si>
    <t>Sheets,Dr Herman Ocean Eng Sch</t>
  </si>
  <si>
    <t>EF27</t>
  </si>
  <si>
    <t>Brown, Godfrey Leadership Awd.</t>
  </si>
  <si>
    <t>EF28</t>
  </si>
  <si>
    <t>Chi Omega 60's Leadership Sch.</t>
  </si>
  <si>
    <t>EF29</t>
  </si>
  <si>
    <t>Miller, Thomas W Endowed Sch</t>
  </si>
  <si>
    <t>EF30</t>
  </si>
  <si>
    <t>Spruill, Ann Scholarship Endow</t>
  </si>
  <si>
    <t>EF31</t>
  </si>
  <si>
    <t>Lawrence, John M III Mem. Sch.</t>
  </si>
  <si>
    <t>EF32</t>
  </si>
  <si>
    <t>Wood, Norris Microbiology Awd.</t>
  </si>
  <si>
    <t>EF33</t>
  </si>
  <si>
    <t>Radoccia, Marie Scholarship</t>
  </si>
  <si>
    <t>EF34</t>
  </si>
  <si>
    <t>Armstrong, Mrs. Lee Mem. Sch.</t>
  </si>
  <si>
    <t>EF35</t>
  </si>
  <si>
    <t>Barker, Ann and Albert Mem.Sch</t>
  </si>
  <si>
    <t>EF36</t>
  </si>
  <si>
    <t>Lee Family Music Sch. Endow.</t>
  </si>
  <si>
    <t>EF37</t>
  </si>
  <si>
    <t>Votta, Ferdinand &amp; Lucille S.</t>
  </si>
  <si>
    <t>EF38</t>
  </si>
  <si>
    <t>McKinstry, Nancy Scholarship</t>
  </si>
  <si>
    <t>EF39</t>
  </si>
  <si>
    <t>Gertz Family Engineering Sch.</t>
  </si>
  <si>
    <t>EF40</t>
  </si>
  <si>
    <t>Donnell, Henry and Jane Sch.</t>
  </si>
  <si>
    <t>EF41</t>
  </si>
  <si>
    <t>Beaupre,Kathryn R. Scholarship</t>
  </si>
  <si>
    <t>EF42</t>
  </si>
  <si>
    <t>Morrone, Joseph A. III Sch.</t>
  </si>
  <si>
    <t>EF43</t>
  </si>
  <si>
    <t>Campbell, Norman A. &amp; Mary Sch</t>
  </si>
  <si>
    <t>EF44</t>
  </si>
  <si>
    <t>Fitzgerald, Michael J End.Sch.</t>
  </si>
  <si>
    <t>EF45</t>
  </si>
  <si>
    <t>Pagella, Charles Scholarship</t>
  </si>
  <si>
    <t>EF46</t>
  </si>
  <si>
    <t>401-2501-G976</t>
  </si>
  <si>
    <t>Geosciences Field Study Fund</t>
  </si>
  <si>
    <t>Foundation PT Student Help</t>
  </si>
  <si>
    <t>401-2501-TR82</t>
  </si>
  <si>
    <t>University Grant Scholarships</t>
  </si>
  <si>
    <t>Dimaio Scholarships</t>
  </si>
  <si>
    <t>RI Children's Crusade Schol.</t>
  </si>
  <si>
    <t>401-2600-5068</t>
  </si>
  <si>
    <t>M&amp;A Activism&amp; Leadership Schol</t>
  </si>
  <si>
    <t>401-2600-5081</t>
  </si>
  <si>
    <t>401-2600-5083</t>
  </si>
  <si>
    <t>Minority Doctorate Scholarship</t>
  </si>
  <si>
    <t>6007</t>
  </si>
  <si>
    <t>401-2600-5093</t>
  </si>
  <si>
    <t>6008</t>
  </si>
  <si>
    <t>401-2600-5101</t>
  </si>
  <si>
    <t>6009</t>
  </si>
  <si>
    <t>NE Regional Faculty Remission</t>
  </si>
  <si>
    <t>401-2600-5185</t>
  </si>
  <si>
    <t>6010</t>
  </si>
  <si>
    <t>Gad. Asst.Tuition Remission</t>
  </si>
  <si>
    <t>6011</t>
  </si>
  <si>
    <t>Grad Fellowships &amp; Scholarship</t>
  </si>
  <si>
    <t>401-2600-5261</t>
  </si>
  <si>
    <t>6012</t>
  </si>
  <si>
    <t>Medical Technology Program Sch</t>
  </si>
  <si>
    <t>6014</t>
  </si>
  <si>
    <t>Grebstein(Berger) Tuition Scho</t>
  </si>
  <si>
    <t>401-2600-5289</t>
  </si>
  <si>
    <t>6015</t>
  </si>
  <si>
    <t>Water Resources Match</t>
  </si>
  <si>
    <t>401-2600-5327</t>
  </si>
  <si>
    <t>6016</t>
  </si>
  <si>
    <t>Loan Fund Match</t>
  </si>
  <si>
    <t>401-2600-5344</t>
  </si>
  <si>
    <t>6017</t>
  </si>
  <si>
    <t>Athletic Award - Women</t>
  </si>
  <si>
    <t>401-2600-5361</t>
  </si>
  <si>
    <t>6018</t>
  </si>
  <si>
    <t>Athletic Award - Men</t>
  </si>
  <si>
    <t>401-2600-5449</t>
  </si>
  <si>
    <t>6019</t>
  </si>
  <si>
    <t>Music Student Waivers</t>
  </si>
  <si>
    <t>6020</t>
  </si>
  <si>
    <t>Hardge Memorial Grants (SPTD)</t>
  </si>
  <si>
    <t>401-2600-5569</t>
  </si>
  <si>
    <t>6021</t>
  </si>
  <si>
    <t>SPTD Summer Program</t>
  </si>
  <si>
    <t>6022</t>
  </si>
  <si>
    <t>NarragansettBayCommissionSchol</t>
  </si>
  <si>
    <t>401-2600-5627</t>
  </si>
  <si>
    <t>6023</t>
  </si>
  <si>
    <t>ASEE Fellowship</t>
  </si>
  <si>
    <t>6024</t>
  </si>
  <si>
    <t>Belize &amp; CapeVerdean SumPgmSch</t>
  </si>
  <si>
    <t>401-2600-5746</t>
  </si>
  <si>
    <t>6025</t>
  </si>
  <si>
    <t>Upper Class Retention Schol</t>
  </si>
  <si>
    <t>401-2600-5806</t>
  </si>
  <si>
    <t>6026</t>
  </si>
  <si>
    <t>ES Grant - Men</t>
  </si>
  <si>
    <t>6027</t>
  </si>
  <si>
    <t>ES Grant - Women</t>
  </si>
  <si>
    <t>401-2600-5929</t>
  </si>
  <si>
    <t>6028</t>
  </si>
  <si>
    <t>Grad Res. Tuition Diff. Fellow</t>
  </si>
  <si>
    <t>401-2600-E119</t>
  </si>
  <si>
    <t>6050</t>
  </si>
  <si>
    <t>Faculty Dependent Waivers</t>
  </si>
  <si>
    <t>401-2600-E122</t>
  </si>
  <si>
    <t>6051</t>
  </si>
  <si>
    <t>Staff Dependent Waivers</t>
  </si>
  <si>
    <t>401-2600-E124</t>
  </si>
  <si>
    <t>6052</t>
  </si>
  <si>
    <t>Joint Admin Waiver (CCRI)</t>
  </si>
  <si>
    <t>401-2600-E205</t>
  </si>
  <si>
    <t>6056</t>
  </si>
  <si>
    <t>URI Dependents at RIC Waivers</t>
  </si>
  <si>
    <t>401-2600-E241</t>
  </si>
  <si>
    <t>6057</t>
  </si>
  <si>
    <t>URI Dependents at CCRI Waivers</t>
  </si>
  <si>
    <t>401-2600-E257</t>
  </si>
  <si>
    <t>6058</t>
  </si>
  <si>
    <t>Office of Higher Ed. Waivers</t>
  </si>
  <si>
    <t>6059</t>
  </si>
  <si>
    <t>Unemployment Waivers</t>
  </si>
  <si>
    <t>401-2600-E286</t>
  </si>
  <si>
    <t>6060</t>
  </si>
  <si>
    <t>Senior Citizen Waivers</t>
  </si>
  <si>
    <t>401-2600-E371</t>
  </si>
  <si>
    <t>6061</t>
  </si>
  <si>
    <t>Disabled Veterans Waivers</t>
  </si>
  <si>
    <t>401-2600-E392</t>
  </si>
  <si>
    <t>6062</t>
  </si>
  <si>
    <t>RI National Guard Waivers</t>
  </si>
  <si>
    <t>III. Contact Information</t>
  </si>
  <si>
    <t>Use as much as possible the drop-down lists for the CFS column.</t>
  </si>
  <si>
    <t xml:space="preserve">Once the accounts and CFS's are entered, the calculation section will be automatically be filled in. </t>
  </si>
  <si>
    <t xml:space="preserve">If the situation requires, a row or more can be inserted to accommodate the need for more data. The table has a shaded row and a warning at the </t>
  </si>
  <si>
    <t>Dept of Chemistry Vettimberga</t>
  </si>
  <si>
    <t>110-5010-0000</t>
  </si>
  <si>
    <t>110-5012-0000</t>
  </si>
  <si>
    <t>5360</t>
  </si>
  <si>
    <t>110-5013-0000</t>
  </si>
  <si>
    <t>110-7001-0000</t>
  </si>
  <si>
    <t>Historic Textile Collection</t>
  </si>
  <si>
    <t>110-7002-0000</t>
  </si>
  <si>
    <t>110-7003-0000</t>
  </si>
  <si>
    <t>W.M. Keck Foundation Grant</t>
  </si>
  <si>
    <t>115-0000-1200</t>
  </si>
  <si>
    <t>PLS Field Day</t>
  </si>
  <si>
    <t>5364</t>
  </si>
  <si>
    <t>Chichester Discretionary</t>
  </si>
  <si>
    <t>115-2000-3028</t>
  </si>
  <si>
    <t>115-2813-3100</t>
  </si>
  <si>
    <t>5365</t>
  </si>
  <si>
    <t>115-3300-3045</t>
  </si>
  <si>
    <t>115-3310-3045</t>
  </si>
  <si>
    <t>Rodgers Discretionary</t>
  </si>
  <si>
    <t>115-4001-1212</t>
  </si>
  <si>
    <t>5366</t>
  </si>
  <si>
    <t>115-4010-2592</t>
  </si>
  <si>
    <t>115-4030-0000</t>
  </si>
  <si>
    <t>5367</t>
  </si>
  <si>
    <t>Geographic Information System</t>
  </si>
  <si>
    <t>115-4030-3002</t>
  </si>
  <si>
    <t>115-4049-1213</t>
  </si>
  <si>
    <t>5368</t>
  </si>
  <si>
    <t>Partnership for Coastal Env</t>
  </si>
  <si>
    <t>115-4049-1215</t>
  </si>
  <si>
    <t>5369</t>
  </si>
  <si>
    <t>Ghrelin Fund</t>
  </si>
  <si>
    <t>5370</t>
  </si>
  <si>
    <t>126-2815-0000</t>
  </si>
  <si>
    <t>5371</t>
  </si>
  <si>
    <t>126-2815-3400</t>
  </si>
  <si>
    <t>130-0000-0000</t>
  </si>
  <si>
    <t>5372</t>
  </si>
  <si>
    <t>Labor Research Center</t>
  </si>
  <si>
    <t>131-0000-0000</t>
  </si>
  <si>
    <t>132-0000-0000</t>
  </si>
  <si>
    <t>5373</t>
  </si>
  <si>
    <t>Research Enhancement Fund</t>
  </si>
  <si>
    <t>133-0000-0000</t>
  </si>
  <si>
    <t>134-0000-0000</t>
  </si>
  <si>
    <t>5374</t>
  </si>
  <si>
    <t>Turf Disease Management</t>
  </si>
  <si>
    <t>137-0000-0000</t>
  </si>
  <si>
    <t>138-0000-0000</t>
  </si>
  <si>
    <t>5375</t>
  </si>
  <si>
    <t>139-0000-0000</t>
  </si>
  <si>
    <t>140-0000-0000</t>
  </si>
  <si>
    <t>5376</t>
  </si>
  <si>
    <t>Chemistry Yang Alcoa</t>
  </si>
  <si>
    <t>141-0000-0000</t>
  </si>
  <si>
    <t>142-0000-0000</t>
  </si>
  <si>
    <t>5377</t>
  </si>
  <si>
    <t>Dept of Ele Apc</t>
  </si>
  <si>
    <t>143-0000-0000</t>
  </si>
  <si>
    <t>144-0000-0000</t>
  </si>
  <si>
    <t>5378</t>
  </si>
  <si>
    <t>210-5200-0000</t>
  </si>
  <si>
    <t>210-5200-3025</t>
  </si>
  <si>
    <t>5379</t>
  </si>
  <si>
    <t>210-5200-4181</t>
  </si>
  <si>
    <t>210-5201-0000</t>
  </si>
  <si>
    <t>Biofluid Research Discretionar</t>
  </si>
  <si>
    <t>210-5202-0000</t>
  </si>
  <si>
    <t>5380</t>
  </si>
  <si>
    <t>Filtration Research Fund</t>
  </si>
  <si>
    <t>210-5203-0000</t>
  </si>
  <si>
    <t>210-5204-0000</t>
  </si>
  <si>
    <t>210-5204-3025</t>
  </si>
  <si>
    <t>210-5205-0000</t>
  </si>
  <si>
    <t>210-5206-0000</t>
  </si>
  <si>
    <t>Chemical &amp; Ocean Corrosion</t>
  </si>
  <si>
    <t>213-5200-0000</t>
  </si>
  <si>
    <t>214-5200-0000</t>
  </si>
  <si>
    <t>Art Gallery Discretionary Fund</t>
  </si>
  <si>
    <t>217-5200-0000</t>
  </si>
  <si>
    <t>220-5300-0000</t>
  </si>
  <si>
    <t>220-5300-3025</t>
  </si>
  <si>
    <t>Prochaska Cancer Prev. Train.</t>
  </si>
  <si>
    <t>220-5301-0000</t>
  </si>
  <si>
    <t>220-5302-0000</t>
  </si>
  <si>
    <t>220-5303-0000</t>
  </si>
  <si>
    <t>220-5304-0000</t>
  </si>
  <si>
    <t>5386</t>
  </si>
  <si>
    <t>Raymond Engineering, Inc.</t>
  </si>
  <si>
    <t>222-5300-0000</t>
  </si>
  <si>
    <t>223-5300-0000</t>
  </si>
  <si>
    <t>5387</t>
  </si>
  <si>
    <t>FAVS Aquaculture Scholarship</t>
  </si>
  <si>
    <t>230-5400-0000</t>
  </si>
  <si>
    <t>5388</t>
  </si>
  <si>
    <t>Cardiac Dynamics Lab Support</t>
  </si>
  <si>
    <t>230-5400-5321</t>
  </si>
  <si>
    <t>230-5401-0000</t>
  </si>
  <si>
    <t>5389</t>
  </si>
  <si>
    <t>North East 172</t>
  </si>
  <si>
    <t>230-5402-0000</t>
  </si>
  <si>
    <t>230-5402-3025</t>
  </si>
  <si>
    <t>NRS/Amador</t>
  </si>
  <si>
    <t>230-5403-0000</t>
  </si>
  <si>
    <t>230-5404-0000</t>
  </si>
  <si>
    <t>230-5405-0000</t>
  </si>
  <si>
    <t>230-5406-0000</t>
  </si>
  <si>
    <t>100-2003-2000</t>
  </si>
  <si>
    <t>4513</t>
  </si>
  <si>
    <t>Central Stores Revenue</t>
  </si>
  <si>
    <t>2816</t>
  </si>
  <si>
    <t>2560</t>
  </si>
  <si>
    <t>Liquid Nitrogen</t>
  </si>
  <si>
    <t>100-2004-0000</t>
  </si>
  <si>
    <t>4514</t>
  </si>
  <si>
    <t>Automotive Sales</t>
  </si>
  <si>
    <t>2817</t>
  </si>
  <si>
    <t>GSO Security</t>
  </si>
  <si>
    <t>2561</t>
  </si>
  <si>
    <t>Marine Technology</t>
  </si>
  <si>
    <t>100-2004-1000</t>
  </si>
  <si>
    <t>4611</t>
  </si>
  <si>
    <t>Housing Rental</t>
  </si>
  <si>
    <t>2818</t>
  </si>
  <si>
    <t>2562</t>
  </si>
  <si>
    <t>Ctr for Atmospheric Chemistry</t>
  </si>
  <si>
    <t>100-2004-1100</t>
  </si>
  <si>
    <t>4612</t>
  </si>
  <si>
    <t>Dorm-Phone Revenues</t>
  </si>
  <si>
    <t>2819</t>
  </si>
  <si>
    <t>2563</t>
  </si>
  <si>
    <t>Public Service Building</t>
  </si>
  <si>
    <t>100-2004-1101</t>
  </si>
  <si>
    <t>4613</t>
  </si>
  <si>
    <t>Student Phone Fees</t>
  </si>
  <si>
    <t>2820</t>
  </si>
  <si>
    <t>2564</t>
  </si>
  <si>
    <t>Library Support</t>
  </si>
  <si>
    <t>100-2004-2000</t>
  </si>
  <si>
    <t>4614</t>
  </si>
  <si>
    <t>Building Space Rental</t>
  </si>
  <si>
    <t>2821</t>
  </si>
  <si>
    <t>2565</t>
  </si>
  <si>
    <t>Marine Lab Vending</t>
  </si>
  <si>
    <t>100-2004-7026</t>
  </si>
  <si>
    <t>4615</t>
  </si>
  <si>
    <t>Damage Income</t>
  </si>
  <si>
    <t>2822</t>
  </si>
  <si>
    <t>2566</t>
  </si>
  <si>
    <t>Key Deposits</t>
  </si>
  <si>
    <t>5420</t>
  </si>
  <si>
    <t>100-2004-7125</t>
  </si>
  <si>
    <t>4616</t>
  </si>
  <si>
    <t>Graduate &amp; Faculty Rental</t>
  </si>
  <si>
    <t>2900</t>
  </si>
  <si>
    <t>2567</t>
  </si>
  <si>
    <t>Aquarium</t>
  </si>
  <si>
    <t>5421</t>
  </si>
  <si>
    <t>Uya Fund</t>
  </si>
  <si>
    <t>300-4026-0000</t>
  </si>
  <si>
    <t>300-4026-3025</t>
  </si>
  <si>
    <t>Greenfield, Michael Research</t>
  </si>
  <si>
    <t>300-4026-4050</t>
  </si>
  <si>
    <t>Dept of Marine Affairs Juda</t>
  </si>
  <si>
    <t>300-4027-0000</t>
  </si>
  <si>
    <t>300-4027-4050</t>
  </si>
  <si>
    <t>Dept of Ele Engr Arrow Int</t>
  </si>
  <si>
    <t>300-4027-4055</t>
  </si>
  <si>
    <t>300-4028-0000</t>
  </si>
  <si>
    <t>Hume Research</t>
  </si>
  <si>
    <t>300-4028-3025</t>
  </si>
  <si>
    <t>300-4028-4054</t>
  </si>
  <si>
    <t>Newman, Barbara Research</t>
  </si>
  <si>
    <t>300-4028-5528</t>
  </si>
  <si>
    <t>300-4028-6510</t>
  </si>
  <si>
    <t>300-4029-4054</t>
  </si>
  <si>
    <t>Dep= R. Wright</t>
  </si>
  <si>
    <t>Fruit Production Fund</t>
  </si>
  <si>
    <t>310-4075-3003</t>
  </si>
  <si>
    <t>310-4075-3025</t>
  </si>
  <si>
    <t>5416</t>
  </si>
  <si>
    <t>Nellie Mae Smile Program</t>
  </si>
  <si>
    <t>310-4075-3307</t>
  </si>
  <si>
    <t>310-4080-0000</t>
  </si>
  <si>
    <t>5417</t>
  </si>
  <si>
    <t>Dep = A. Shukla</t>
  </si>
  <si>
    <t>310-4080-3025</t>
  </si>
  <si>
    <t>310-4080-3307</t>
  </si>
  <si>
    <t>5418</t>
  </si>
  <si>
    <t>Dep = H. Ghonem</t>
  </si>
  <si>
    <t>5419</t>
  </si>
  <si>
    <t>Microbiology Faculty Enh</t>
  </si>
  <si>
    <t>CBA Student Lounge</t>
  </si>
  <si>
    <t>330-4085-0000</t>
  </si>
  <si>
    <t>330-4085-3025</t>
  </si>
  <si>
    <t>Health Services Medical</t>
  </si>
  <si>
    <t>331-4085-0000</t>
  </si>
  <si>
    <t>332-4085-0000</t>
  </si>
  <si>
    <t>5422</t>
  </si>
  <si>
    <t>Great Room Roosevelt Hall</t>
  </si>
  <si>
    <t>400-1001-6503</t>
  </si>
  <si>
    <t>400-2001-6520</t>
  </si>
  <si>
    <t>5423</t>
  </si>
  <si>
    <t>Presidents Discretionary</t>
  </si>
  <si>
    <t>400-2107-6519</t>
  </si>
  <si>
    <t>5424</t>
  </si>
  <si>
    <t>Robotics Taco</t>
  </si>
  <si>
    <t>5425</t>
  </si>
  <si>
    <t>Thermomechanical Ghonem Fund</t>
  </si>
  <si>
    <t>400-2602-6516</t>
  </si>
  <si>
    <t>5426</t>
  </si>
  <si>
    <t>Turf Pathology Graduate</t>
  </si>
  <si>
    <t>400-2700-0000</t>
  </si>
  <si>
    <t>400-2700-2575</t>
  </si>
  <si>
    <t>5427</t>
  </si>
  <si>
    <t>Chowder &amp; Marching</t>
  </si>
  <si>
    <t>400-2702-7049</t>
  </si>
  <si>
    <t>400-2703-0000</t>
  </si>
  <si>
    <t>5428</t>
  </si>
  <si>
    <t>Cruickshank Operating</t>
  </si>
  <si>
    <t>400-2703-2501</t>
  </si>
  <si>
    <t>Colloidal Engineering</t>
  </si>
  <si>
    <t>400-2806-3036</t>
  </si>
  <si>
    <t>Phi Eta Sigma</t>
  </si>
  <si>
    <t>400-3203-6506</t>
  </si>
  <si>
    <t>Moving Smart in RI</t>
  </si>
  <si>
    <t>400-3203-6508</t>
  </si>
  <si>
    <t>400-3210-6515</t>
  </si>
  <si>
    <t>Cohen, Gerry</t>
  </si>
  <si>
    <t>400-3301-0000</t>
  </si>
  <si>
    <t>400-4001-0000</t>
  </si>
  <si>
    <t>Drug Information Services Fund</t>
  </si>
  <si>
    <t>URI Library Tech Search</t>
  </si>
  <si>
    <t>400-5020-3310</t>
  </si>
  <si>
    <t>400-5020-3312</t>
  </si>
  <si>
    <t>Feinstein Enriching American</t>
  </si>
  <si>
    <t>400-6003-6507</t>
  </si>
  <si>
    <t>Bond, George &amp; Mary Kulik Endw</t>
  </si>
  <si>
    <t>401-5000-5342</t>
  </si>
  <si>
    <t>401-5000-5416</t>
  </si>
  <si>
    <t>E143</t>
  </si>
  <si>
    <t>Art Galleries Endowment</t>
  </si>
  <si>
    <t>401-5000-5479</t>
  </si>
  <si>
    <t>401-5000-5519</t>
  </si>
  <si>
    <t>E144</t>
  </si>
  <si>
    <t>Lietar/Nield Lecture Series</t>
  </si>
  <si>
    <t>401-5000-5748</t>
  </si>
  <si>
    <t>401-5000-5852</t>
  </si>
  <si>
    <t>E145</t>
  </si>
  <si>
    <t>Learning Landscape Endowment</t>
  </si>
  <si>
    <t>401-5000-5891</t>
  </si>
  <si>
    <t>401-5000-5953</t>
  </si>
  <si>
    <t>E146</t>
  </si>
  <si>
    <t>Stuckey,Irene Endw-Nature Pres</t>
  </si>
  <si>
    <t>401-5000-E346</t>
  </si>
  <si>
    <t>E147</t>
  </si>
  <si>
    <t>Theta Chi Fraternity Eta Chapt</t>
  </si>
  <si>
    <t>401-5000-G910</t>
  </si>
  <si>
    <t>E148</t>
  </si>
  <si>
    <t>Zubrinksi, Theodore A. Memoral</t>
  </si>
  <si>
    <t>401-5000-G924</t>
  </si>
  <si>
    <t>401-5000-G977</t>
  </si>
  <si>
    <t>401-5000-G988</t>
  </si>
  <si>
    <t>E149</t>
  </si>
  <si>
    <t>401-5000-TR86</t>
  </si>
  <si>
    <t>Browning,Ralph End.Ctrn. Mgmt.</t>
  </si>
  <si>
    <t>401-5011-5638</t>
  </si>
  <si>
    <t>E150</t>
  </si>
  <si>
    <t>Rockett, Sarah Hough Endowment</t>
  </si>
  <si>
    <t>401-5013-5032</t>
  </si>
  <si>
    <t>E151</t>
  </si>
  <si>
    <t>Hanlon, Michael Memorial Fund</t>
  </si>
  <si>
    <t>401-5013-5067</t>
  </si>
  <si>
    <t>E152</t>
  </si>
  <si>
    <t>Corless, James Fd/Prz-Mrine Ch</t>
  </si>
  <si>
    <t>401-5013-5958</t>
  </si>
  <si>
    <t>E153</t>
  </si>
  <si>
    <t>Greenfeld, Harold/Basketball</t>
  </si>
  <si>
    <t>401-5013-G988</t>
  </si>
  <si>
    <t>401-5014-5496</t>
  </si>
  <si>
    <t>E154</t>
  </si>
  <si>
    <t>Finkelstein, Robert P. Memoral</t>
  </si>
  <si>
    <t>401-5014-EG76</t>
  </si>
  <si>
    <t>E155</t>
  </si>
  <si>
    <t>401-5015-5547</t>
  </si>
  <si>
    <t>401-5017-5172</t>
  </si>
  <si>
    <t>E156</t>
  </si>
  <si>
    <t>Schweers, Fredrika Memorial</t>
  </si>
  <si>
    <t>401-5017-5472</t>
  </si>
  <si>
    <t>401-5020-5026</t>
  </si>
  <si>
    <t>E157</t>
  </si>
  <si>
    <t>Woods, Dr. Barbara Memorial</t>
  </si>
  <si>
    <t>401-5020-5064</t>
  </si>
  <si>
    <t>401-5020-5134</t>
  </si>
  <si>
    <t>E158</t>
  </si>
  <si>
    <t>Marks, Barry A. Memorial</t>
  </si>
  <si>
    <t>401-5020-5375</t>
  </si>
  <si>
    <t>401-5020-5618</t>
  </si>
  <si>
    <t>E159</t>
  </si>
  <si>
    <t>Bliss, Alice Memorial Libr Fnd</t>
  </si>
  <si>
    <t>401-5020-5749</t>
  </si>
  <si>
    <t>E160</t>
  </si>
  <si>
    <t>Comi,Eda M,Peter J. Class-1917</t>
  </si>
  <si>
    <t>401-5020-E190</t>
  </si>
  <si>
    <t>E161</t>
  </si>
  <si>
    <t>Weaver, Thomas F. Memorial</t>
  </si>
  <si>
    <t>401-5020-E279</t>
  </si>
  <si>
    <t>401-5020-G765</t>
  </si>
  <si>
    <t>E162</t>
  </si>
  <si>
    <t>Titchener, Frederick Libr Endw</t>
  </si>
  <si>
    <t>401-5020-GS84</t>
  </si>
  <si>
    <t>E163</t>
  </si>
  <si>
    <t>Scussell, Joseph . '31 Endwmnt</t>
  </si>
  <si>
    <t>401-5021-5666</t>
  </si>
  <si>
    <t>E164</t>
  </si>
  <si>
    <t>Faron,Frank-Electrical Enginrg</t>
  </si>
  <si>
    <t>401-5028-E419</t>
  </si>
  <si>
    <t>401-5029-5222</t>
  </si>
  <si>
    <t>E165</t>
  </si>
  <si>
    <t>Ketner, David Memorial Fund</t>
  </si>
  <si>
    <t>401-5029-5439</t>
  </si>
  <si>
    <t>401-5029-5858</t>
  </si>
  <si>
    <t>E166</t>
  </si>
  <si>
    <t>Arden, Irwin L. Mem Libr Fund</t>
  </si>
  <si>
    <t>401-5032-5510</t>
  </si>
  <si>
    <t>E167</t>
  </si>
  <si>
    <t>Slade, Aleck Endowment Fund</t>
  </si>
  <si>
    <t>401-5032-E118</t>
  </si>
  <si>
    <t>E168</t>
  </si>
  <si>
    <t>Browning, Harold Endowment</t>
  </si>
  <si>
    <t>401-5032-E390</t>
  </si>
  <si>
    <t>401-5036-5125</t>
  </si>
  <si>
    <t>E169</t>
  </si>
  <si>
    <t>Shea, Walter J. Alumni Assn.</t>
  </si>
  <si>
    <t>401-5039-5260</t>
  </si>
  <si>
    <t>401-5039-5730</t>
  </si>
  <si>
    <t>E170</t>
  </si>
  <si>
    <t>Spaulding, Helen W. Endowment</t>
  </si>
  <si>
    <t>401-5039-E194</t>
  </si>
  <si>
    <t>401-5039-E202</t>
  </si>
  <si>
    <t>E171</t>
  </si>
  <si>
    <t>Fish,Charles&amp;Marie End.-Oceang</t>
  </si>
  <si>
    <t>401-5039-E273</t>
  </si>
  <si>
    <t>E172</t>
  </si>
  <si>
    <t>401-5043-5811</t>
  </si>
  <si>
    <t>401-5045-EG29</t>
  </si>
  <si>
    <t>E173</t>
  </si>
  <si>
    <t>401-5046-5074</t>
  </si>
  <si>
    <t>401-5047-G864</t>
  </si>
  <si>
    <t>E174</t>
  </si>
  <si>
    <t>Fitzsimmons Memorial Lecture</t>
  </si>
  <si>
    <t>401-5054-E362</t>
  </si>
  <si>
    <t>E175</t>
  </si>
  <si>
    <t>Cloudman, Charles A. Libr Endw</t>
  </si>
  <si>
    <t>E176</t>
  </si>
  <si>
    <t>Hall,Mildred Elizabeth Hunt</t>
  </si>
  <si>
    <t>401-5400-5421</t>
  </si>
  <si>
    <t>401-5400-5602</t>
  </si>
  <si>
    <t>E177</t>
  </si>
  <si>
    <t>Sawyer, Adal. End.-Oceanogrphy</t>
  </si>
  <si>
    <t>401-5400-5839</t>
  </si>
  <si>
    <t>401-5401-5321</t>
  </si>
  <si>
    <t>E178</t>
  </si>
  <si>
    <t>Carr, Everett L. &amp;Lotta Degree</t>
  </si>
  <si>
    <t>E179</t>
  </si>
  <si>
    <t>Cramer, Lt. Parker Mem/Purchse</t>
  </si>
  <si>
    <t>E180</t>
  </si>
  <si>
    <t>Strauss,Donald End-Innovat Prg</t>
  </si>
  <si>
    <t>401-6000-5744</t>
  </si>
  <si>
    <t>E181</t>
  </si>
  <si>
    <t>Jones, W. Alton Fdn Campus Fnd</t>
  </si>
  <si>
    <t>401-6004-G866</t>
  </si>
  <si>
    <t>401-6100-5005</t>
  </si>
  <si>
    <t>E182</t>
  </si>
  <si>
    <t>South Ferry Corporatn/Nursing</t>
  </si>
  <si>
    <t>401-6100-5123</t>
  </si>
  <si>
    <t>401-6100-5190</t>
  </si>
  <si>
    <t>E183</t>
  </si>
  <si>
    <t>URI Perpetual President's Club</t>
  </si>
  <si>
    <t>401-6100-5959</t>
  </si>
  <si>
    <t>401-6100-G800</t>
  </si>
  <si>
    <t>E184</t>
  </si>
  <si>
    <t>College of HS&amp;S Dean's Endwmnt</t>
  </si>
  <si>
    <t>401-6100-UE24</t>
  </si>
  <si>
    <t>E185</t>
  </si>
  <si>
    <t>Estrin, Joseph Endowment</t>
  </si>
  <si>
    <t>401-6100-UE31</t>
  </si>
  <si>
    <t>401-6100-UE54</t>
  </si>
  <si>
    <t>E186</t>
  </si>
  <si>
    <t>URI Class of 1932(Library Use)</t>
  </si>
  <si>
    <t>401-6100-UE79</t>
  </si>
  <si>
    <t>401-9103-E148</t>
  </si>
  <si>
    <t>E187</t>
  </si>
  <si>
    <t>Williams, Bradford L. Mem Fund</t>
  </si>
  <si>
    <t>E188</t>
  </si>
  <si>
    <t>URI Library Edw. Fund to R.L.C</t>
  </si>
  <si>
    <t>E189</t>
  </si>
  <si>
    <t>Visiting Lecturers &amp; Artists</t>
  </si>
  <si>
    <t>430-0000-0000</t>
  </si>
  <si>
    <t>E190</t>
  </si>
  <si>
    <t>Zarchen, Maurice Endowment</t>
  </si>
  <si>
    <t>439-0000-0000</t>
  </si>
  <si>
    <t>440-0000-0000</t>
  </si>
  <si>
    <t>E191</t>
  </si>
  <si>
    <t>URI Dept of Accounting Endwmnt</t>
  </si>
  <si>
    <t>441-0000-0000</t>
  </si>
  <si>
    <t>442-0000-0000</t>
  </si>
  <si>
    <t>E192</t>
  </si>
  <si>
    <t>Plant &amp; Soil Science Unrstrctd</t>
  </si>
  <si>
    <t>443-0000-0000</t>
  </si>
  <si>
    <t>444-0000-0000</t>
  </si>
  <si>
    <t>E193</t>
  </si>
  <si>
    <t>Moultrop, Kendall Endowment</t>
  </si>
  <si>
    <t>450-3306-0000</t>
  </si>
  <si>
    <t>451-0000-0000</t>
  </si>
  <si>
    <t>E194</t>
  </si>
  <si>
    <t>Potter,Ralph L Sail Team Endow</t>
  </si>
  <si>
    <t>452-5200-0000</t>
  </si>
  <si>
    <t>453-0000-0000</t>
  </si>
  <si>
    <t>E195</t>
  </si>
  <si>
    <t>Independent Ins Agents Libr Fd</t>
  </si>
  <si>
    <t>454-0000-0000</t>
  </si>
  <si>
    <t>455-5200-0000</t>
  </si>
  <si>
    <t>E196</t>
  </si>
  <si>
    <t>URI Advancement Office Endwmnt</t>
  </si>
  <si>
    <t>456-0000-0000</t>
  </si>
  <si>
    <t>457-0000-0000</t>
  </si>
  <si>
    <t>E197</t>
  </si>
  <si>
    <t>Dept of Fisheries - Miss Aylor</t>
  </si>
  <si>
    <t>458-0000-0000</t>
  </si>
  <si>
    <t>480-0000-0000</t>
  </si>
  <si>
    <t>E198</t>
  </si>
  <si>
    <t>481-0000-0000</t>
  </si>
  <si>
    <t>E199</t>
  </si>
  <si>
    <t>Marine Sciences Boat Fund</t>
  </si>
  <si>
    <t>500-1008-0000</t>
  </si>
  <si>
    <t>500-2000-0000</t>
  </si>
  <si>
    <t>E200</t>
  </si>
  <si>
    <t>Holmes, Elizabeth End/Bsktball</t>
  </si>
  <si>
    <t>500-2001-0000</t>
  </si>
  <si>
    <t>500-2002-0000</t>
  </si>
  <si>
    <t>E201</t>
  </si>
  <si>
    <t>URI President's Endowment</t>
  </si>
  <si>
    <t>500-2003-0000</t>
  </si>
  <si>
    <t>500-2004-0000</t>
  </si>
  <si>
    <t>E202</t>
  </si>
  <si>
    <t>URI Crew Club Endowment</t>
  </si>
  <si>
    <t>500-2005-0000</t>
  </si>
  <si>
    <t>500-2006-0000</t>
  </si>
  <si>
    <t>E203</t>
  </si>
  <si>
    <t>Rumowicz Library Endowment</t>
  </si>
  <si>
    <t>500-2007-0000</t>
  </si>
  <si>
    <t>500-2008-0000</t>
  </si>
  <si>
    <t>E204</t>
  </si>
  <si>
    <t>GSO Pell Libr/Robt Scott West</t>
  </si>
  <si>
    <t>500-2009-0000</t>
  </si>
  <si>
    <t>E205</t>
  </si>
  <si>
    <t>COP Dean's Fac/Stud Enhancemnt</t>
  </si>
  <si>
    <t>500-2100-00004</t>
  </si>
  <si>
    <t>500-2101-0000</t>
  </si>
  <si>
    <t>E206</t>
  </si>
  <si>
    <t>URI Alumni Assn. Visiting Lect</t>
  </si>
  <si>
    <t>500-2102-0000</t>
  </si>
  <si>
    <t>500-2103-0000</t>
  </si>
  <si>
    <t>E207</t>
  </si>
  <si>
    <t>Hope &amp; Heritage Endowment</t>
  </si>
  <si>
    <t>500-2106-0000</t>
  </si>
  <si>
    <t>500-2108-0000</t>
  </si>
  <si>
    <t>E208</t>
  </si>
  <si>
    <t>GSO Alumni Endowment</t>
  </si>
  <si>
    <t>500-2110-0000</t>
  </si>
  <si>
    <t>500-2111-0000</t>
  </si>
  <si>
    <t>E209</t>
  </si>
  <si>
    <t>URI Student Chapter of ASME</t>
  </si>
  <si>
    <t>500-2112-0000</t>
  </si>
  <si>
    <t>500-2113-0000</t>
  </si>
  <si>
    <t>E210</t>
  </si>
  <si>
    <t>South Ferry Church Endowment</t>
  </si>
  <si>
    <t>500-2117-0000</t>
  </si>
  <si>
    <t>500-2118-0000</t>
  </si>
  <si>
    <t>E211</t>
  </si>
  <si>
    <t>Brown, Bertram M. Endowment</t>
  </si>
  <si>
    <t>500-2119-0000</t>
  </si>
  <si>
    <t>500-2120-0000</t>
  </si>
  <si>
    <t>E212</t>
  </si>
  <si>
    <t>Matthewson, John A. Lib Endow</t>
  </si>
  <si>
    <t>500-2121-0000</t>
  </si>
  <si>
    <t>E213</t>
  </si>
  <si>
    <t>E214</t>
  </si>
  <si>
    <t>Murphy, Vincent &amp; Estelle</t>
  </si>
  <si>
    <t>500-2127-0000</t>
  </si>
  <si>
    <t>E215</t>
  </si>
  <si>
    <t>Wilkes,David Resource Devlpmnt</t>
  </si>
  <si>
    <t>500-2133-0000</t>
  </si>
  <si>
    <t>E216</t>
  </si>
  <si>
    <t>Murphy, James &amp; Anna</t>
  </si>
  <si>
    <t>500-2200-0000</t>
  </si>
  <si>
    <t>500-2201-0000</t>
  </si>
  <si>
    <t>E217</t>
  </si>
  <si>
    <t>Cruickshank,Alexander Lect Ser</t>
  </si>
  <si>
    <t>500-2300-0000</t>
  </si>
  <si>
    <t>E218</t>
  </si>
  <si>
    <t>Leslie, James &amp; Bette Endowmnt</t>
  </si>
  <si>
    <t>500-2301-0000</t>
  </si>
  <si>
    <t>500-2302-0000</t>
  </si>
  <si>
    <t>E219</t>
  </si>
  <si>
    <t>Christopher, Everett P Endwmnt</t>
  </si>
  <si>
    <t>500-2303-0000</t>
  </si>
  <si>
    <t>500-2304-0000</t>
  </si>
  <si>
    <t>E220</t>
  </si>
  <si>
    <t>Knauss, John A. Fnd for Oceang</t>
  </si>
  <si>
    <t>500-2305-0000</t>
  </si>
  <si>
    <t>500-2306-0000</t>
  </si>
  <si>
    <t>E221</t>
  </si>
  <si>
    <t>GSO Pell Library Endowment</t>
  </si>
  <si>
    <t>500-2308-0000</t>
  </si>
  <si>
    <t>500-2400-0000</t>
  </si>
  <si>
    <t>E222</t>
  </si>
  <si>
    <t>Carlotti, Albert E. Endowment</t>
  </si>
  <si>
    <t>500-2401-0000</t>
  </si>
  <si>
    <t>500-2402-0000</t>
  </si>
  <si>
    <t>E223</t>
  </si>
  <si>
    <t>Lucci, Avrelio Endowment</t>
  </si>
  <si>
    <t>500-2404-0000</t>
  </si>
  <si>
    <t>500-2405-0000</t>
  </si>
  <si>
    <t>E224</t>
  </si>
  <si>
    <t>Teknor-Apex Library Endowment</t>
  </si>
  <si>
    <t>500-2407-0000</t>
  </si>
  <si>
    <t>E225</t>
  </si>
  <si>
    <t>Fletcher,James&amp; Elizabeth Libr</t>
  </si>
  <si>
    <t>500-2408-0000</t>
  </si>
  <si>
    <t>500-2409-0000</t>
  </si>
  <si>
    <t>E226</t>
  </si>
  <si>
    <t>Sherrer,Dr Grace B Honors Prg</t>
  </si>
  <si>
    <t>500-2411-0000</t>
  </si>
  <si>
    <t>500-2500-0000</t>
  </si>
  <si>
    <t>E227</t>
  </si>
  <si>
    <t>Dept of Physics Endowment</t>
  </si>
  <si>
    <t>500-2501-0000</t>
  </si>
  <si>
    <t>500-2600-0000</t>
  </si>
  <si>
    <t>E228</t>
  </si>
  <si>
    <t>Sarni Famly Chr-Intern'l Studs</t>
  </si>
  <si>
    <t>500-2601-0000</t>
  </si>
  <si>
    <t>500-2602-0000</t>
  </si>
  <si>
    <t>E229</t>
  </si>
  <si>
    <t>Davis Family Endowment</t>
  </si>
  <si>
    <t>PRAXAIR-IEP Discretionary</t>
  </si>
  <si>
    <t>401-2009-5432</t>
  </si>
  <si>
    <t>5527</t>
  </si>
  <si>
    <t>401-2009-5754</t>
  </si>
  <si>
    <t>5528</t>
  </si>
  <si>
    <t>401-2009-5982</t>
  </si>
  <si>
    <t>Champlin Envir. Edu. Center</t>
  </si>
  <si>
    <t>401-2009-5997</t>
  </si>
  <si>
    <t>5529</t>
  </si>
  <si>
    <t>VP for Finance Discretionary</t>
  </si>
  <si>
    <t>401-2009-EG16</t>
  </si>
  <si>
    <t>401-2009-G090</t>
  </si>
  <si>
    <t>5530</t>
  </si>
  <si>
    <t>Golf Course Development Fund</t>
  </si>
  <si>
    <t>401-2009-G578</t>
  </si>
  <si>
    <t>401-2009-G943</t>
  </si>
  <si>
    <t>5531</t>
  </si>
  <si>
    <t>Feinstein Carroll</t>
  </si>
  <si>
    <t>401-2100-5036</t>
  </si>
  <si>
    <t>5532</t>
  </si>
  <si>
    <t>401-2100-5095</t>
  </si>
  <si>
    <t>401-2100-5154</t>
  </si>
  <si>
    <t>AAUP President W Roworth</t>
  </si>
  <si>
    <t>401-2100-5498</t>
  </si>
  <si>
    <t>5533</t>
  </si>
  <si>
    <t>401-2100-5723</t>
  </si>
  <si>
    <t>5534</t>
  </si>
  <si>
    <t>Dept of Civil Engr Soils Lab</t>
  </si>
  <si>
    <t>401-2100-5781</t>
  </si>
  <si>
    <t>401-2100-E158</t>
  </si>
  <si>
    <t>Feinstein Englander</t>
  </si>
  <si>
    <t>401-2100-E318</t>
  </si>
  <si>
    <t>5536</t>
  </si>
  <si>
    <t>IME Competitive Manufacturing</t>
  </si>
  <si>
    <t>401-2100-E349</t>
  </si>
  <si>
    <t>Amaral Family Fund</t>
  </si>
  <si>
    <t>5538</t>
  </si>
  <si>
    <t>401-2100-E388</t>
  </si>
  <si>
    <t>401-2100-E401</t>
  </si>
  <si>
    <t>401-2100-E415</t>
  </si>
  <si>
    <t>401-2100-EG23</t>
  </si>
  <si>
    <t>Psych. Res. Prog. Fund</t>
  </si>
  <si>
    <t>401-2100-EG34</t>
  </si>
  <si>
    <t>401-2100-EG43</t>
  </si>
  <si>
    <t>401-2100-EG52</t>
  </si>
  <si>
    <t>401-2100-EG68</t>
  </si>
  <si>
    <t>CBA Scholarchip Operating</t>
  </si>
  <si>
    <t>401-2100-G576</t>
  </si>
  <si>
    <t>A. Lucia Process Engineering</t>
  </si>
  <si>
    <t>401-2100-G631</t>
  </si>
  <si>
    <t>401-2100-G635</t>
  </si>
  <si>
    <t>100-2105-1000</t>
  </si>
  <si>
    <t>4669</t>
  </si>
  <si>
    <t>FLEX 18 (Apartment/Commuter)</t>
  </si>
  <si>
    <t>4003</t>
  </si>
  <si>
    <t>Student Loan</t>
  </si>
  <si>
    <t>2607</t>
  </si>
  <si>
    <t>For Sub Loans 05/06</t>
  </si>
  <si>
    <t>5542</t>
  </si>
  <si>
    <t>100-2105-2200</t>
  </si>
  <si>
    <t>4670</t>
  </si>
  <si>
    <t>FLEX 36 (Apartment/Commuter)</t>
  </si>
  <si>
    <t>4004</t>
  </si>
  <si>
    <t>Payroll</t>
  </si>
  <si>
    <t>2608</t>
  </si>
  <si>
    <t>Ford Parent Loans 05/06</t>
  </si>
  <si>
    <t>5543</t>
  </si>
  <si>
    <t>100-2106-0000</t>
  </si>
  <si>
    <t>4671</t>
  </si>
  <si>
    <t>Partial Meal Plan</t>
  </si>
  <si>
    <t>4006</t>
  </si>
  <si>
    <t>SPA Overhead</t>
  </si>
  <si>
    <t>2609</t>
  </si>
  <si>
    <t>Ford Usub Loans 05/06</t>
  </si>
  <si>
    <t>5544</t>
  </si>
  <si>
    <t>100-2106-1000</t>
  </si>
  <si>
    <t>4672</t>
  </si>
  <si>
    <t>Combo Plan</t>
  </si>
  <si>
    <t>4007</t>
  </si>
  <si>
    <t>2613</t>
  </si>
  <si>
    <t>Childrens Crusade</t>
  </si>
  <si>
    <t>5545</t>
  </si>
  <si>
    <t>100-2106-2000</t>
  </si>
  <si>
    <t>4673</t>
  </si>
  <si>
    <t>4010</t>
  </si>
  <si>
    <t>Human Resource</t>
  </si>
  <si>
    <t>2614</t>
  </si>
  <si>
    <t>Academic Promise FY08</t>
  </si>
  <si>
    <t>5547</t>
  </si>
  <si>
    <t>4674</t>
  </si>
  <si>
    <t>Cash Sales-Dining</t>
  </si>
  <si>
    <t>2615</t>
  </si>
  <si>
    <t>Grad Plus Loan FY08</t>
  </si>
  <si>
    <t>5548</t>
  </si>
  <si>
    <t>100-2107-0000</t>
  </si>
  <si>
    <t>4675</t>
  </si>
  <si>
    <t>Summer Session-Dining</t>
  </si>
  <si>
    <t>4020</t>
  </si>
  <si>
    <t>2617</t>
  </si>
  <si>
    <t>Ford Sub Loans 06/07</t>
  </si>
  <si>
    <t>5560</t>
  </si>
  <si>
    <t>100-2107-1000</t>
  </si>
  <si>
    <t>4676</t>
  </si>
  <si>
    <t>Summer Session-Ram</t>
  </si>
  <si>
    <t>4021</t>
  </si>
  <si>
    <t>EEC School Programs</t>
  </si>
  <si>
    <t>2618</t>
  </si>
  <si>
    <t>Ford Parent Loans 06/07</t>
  </si>
  <si>
    <t>5565</t>
  </si>
  <si>
    <t>4677</t>
  </si>
  <si>
    <t>Catering</t>
  </si>
  <si>
    <t>4022</t>
  </si>
  <si>
    <t>EEC Weekend Conferences</t>
  </si>
  <si>
    <t>2619</t>
  </si>
  <si>
    <t>Ford Unsub Loans 06/07</t>
  </si>
  <si>
    <t>5682</t>
  </si>
  <si>
    <t>4678</t>
  </si>
  <si>
    <t>5573</t>
  </si>
  <si>
    <t>401-2103-5376</t>
  </si>
  <si>
    <t>5574</t>
  </si>
  <si>
    <t>Pepler, Harriet Memorial</t>
  </si>
  <si>
    <t>5575</t>
  </si>
  <si>
    <t>Providence Child Dev Cntr</t>
  </si>
  <si>
    <t>5576</t>
  </si>
  <si>
    <t>401-2103-5659</t>
  </si>
  <si>
    <t>University Computing Systems</t>
  </si>
  <si>
    <t>Geisser, Madelyn Grady Sch.</t>
  </si>
  <si>
    <t>EC75</t>
  </si>
  <si>
    <t>Zecco, Kevin J Memorial Sch.</t>
  </si>
  <si>
    <t>EC76</t>
  </si>
  <si>
    <t>S.Cty. Center For The Arts Sch</t>
  </si>
  <si>
    <t>EC77</t>
  </si>
  <si>
    <t>Stebbins,Ed.(Ted) &amp;Jean Fiddes</t>
  </si>
  <si>
    <t>EC78</t>
  </si>
  <si>
    <t>Ducharme Family Scholarship</t>
  </si>
  <si>
    <t>EC79</t>
  </si>
  <si>
    <t>RI Ind. Community Pharm. Sch.</t>
  </si>
  <si>
    <t>EC80</t>
  </si>
  <si>
    <t>Budnick, Alfred S '59 Sch.</t>
  </si>
  <si>
    <t>EC81</t>
  </si>
  <si>
    <t>Bugbee, Norma Memorial Sch.</t>
  </si>
  <si>
    <t>EC82</t>
  </si>
  <si>
    <t>Jalbert, Ronald C Sch.</t>
  </si>
  <si>
    <t>EC83</t>
  </si>
  <si>
    <t>Defanti, David Memorial Sch.</t>
  </si>
  <si>
    <t>EC84</t>
  </si>
  <si>
    <t>Mee,Charlotte F &amp;Robert G Mem.</t>
  </si>
  <si>
    <t>EC85</t>
  </si>
  <si>
    <t>Carley, Peter M Scholarship</t>
  </si>
  <si>
    <t>EC86</t>
  </si>
  <si>
    <t>Rotelli, Andrew Memorial Sch.</t>
  </si>
  <si>
    <t>EC87</t>
  </si>
  <si>
    <t>Conway, Paul H Memorial Sch.</t>
  </si>
  <si>
    <t>EC88</t>
  </si>
  <si>
    <t>McKowen, George B &amp; Mildred L</t>
  </si>
  <si>
    <t>EC89</t>
  </si>
  <si>
    <t>Wood,Joseph Robert &amp; Catherine</t>
  </si>
  <si>
    <t>EC90</t>
  </si>
  <si>
    <t>Ohley, Michele E. Endowed Sch.</t>
  </si>
  <si>
    <t>EC91</t>
  </si>
  <si>
    <t>Kaplan,Saul &amp; Susan Pharm. Sch</t>
  </si>
  <si>
    <t>EC92</t>
  </si>
  <si>
    <t>Galanti,Giuseppina&amp;Marino Nrs.</t>
  </si>
  <si>
    <t>EC93</t>
  </si>
  <si>
    <t>Flores, Matthew Memorial Sch.</t>
  </si>
  <si>
    <t>EC94</t>
  </si>
  <si>
    <t>Jones, Michael Memorial Sch.</t>
  </si>
  <si>
    <t>EC95</t>
  </si>
  <si>
    <t>Force', R. Ken Analytical Chem</t>
  </si>
  <si>
    <t>EC96</t>
  </si>
  <si>
    <t>O'Connell,Anne L.&amp;Stich, John</t>
  </si>
  <si>
    <t>EC97</t>
  </si>
  <si>
    <t>EC98</t>
  </si>
  <si>
    <t>Miniati Family Scholarship</t>
  </si>
  <si>
    <t>EC99</t>
  </si>
  <si>
    <t>Barber, Geraldine M. Sch.</t>
  </si>
  <si>
    <t>ED01</t>
  </si>
  <si>
    <t>Futas, Elizabeth Scholarship</t>
  </si>
  <si>
    <t>ED02</t>
  </si>
  <si>
    <t>Trillo, Barbara Memorial End.</t>
  </si>
  <si>
    <t>ED03</t>
  </si>
  <si>
    <t>Nahabedian, Ardashes and Sally</t>
  </si>
  <si>
    <t>ED04</t>
  </si>
  <si>
    <t>Hometown Newspaper Jrnlsm.</t>
  </si>
  <si>
    <t>ED05</t>
  </si>
  <si>
    <t>Ferriter, Warren Endowed Sch.</t>
  </si>
  <si>
    <t>ED06</t>
  </si>
  <si>
    <t>DiMaio/Forleo Scholarship End.</t>
  </si>
  <si>
    <t>ED07</t>
  </si>
  <si>
    <t>Diller, James &amp; June Sch.</t>
  </si>
  <si>
    <t>ED08</t>
  </si>
  <si>
    <t>Buchsbaum, Fred J '68 &amp; Karen</t>
  </si>
  <si>
    <t>ED09</t>
  </si>
  <si>
    <t>RI Assc. of Ins. &amp; Fin. Advis.</t>
  </si>
  <si>
    <t>ED10</t>
  </si>
  <si>
    <t>Peterson, Colonel Alden E Sch.</t>
  </si>
  <si>
    <t>ED11</t>
  </si>
  <si>
    <t>Richards, Arthur J  &amp;  Ritota</t>
  </si>
  <si>
    <t>ED12</t>
  </si>
  <si>
    <t>Galanti, Joseph Sr. Sch. Nurs.</t>
  </si>
  <si>
    <t>ED13</t>
  </si>
  <si>
    <t>D'anna Sr. Joseph Sch. Nurs.</t>
  </si>
  <si>
    <t>ED14</t>
  </si>
  <si>
    <t>Greenlaw, Rox-Ellene Eng. Sch.</t>
  </si>
  <si>
    <t>ED15</t>
  </si>
  <si>
    <t>Santoro, Brett Memorial Sch.</t>
  </si>
  <si>
    <t>ED16</t>
  </si>
  <si>
    <t>Soderberg,Rich. A.&amp;Carolyn '49</t>
  </si>
  <si>
    <t>ED17</t>
  </si>
  <si>
    <t>Daunis, Alexander D Mem. Sch.</t>
  </si>
  <si>
    <t>ED18</t>
  </si>
  <si>
    <t>Lusi, A Robert Engineering Sch</t>
  </si>
  <si>
    <t>ED19</t>
  </si>
  <si>
    <t>Colavecchio, Barbara M Sch.</t>
  </si>
  <si>
    <t>ED20</t>
  </si>
  <si>
    <t>Bolger, Patrick K Sch Endow.</t>
  </si>
  <si>
    <t>ED21</t>
  </si>
  <si>
    <t>Thomas, Daniel H. Sch. History</t>
  </si>
  <si>
    <t>ED22</t>
  </si>
  <si>
    <t>Tucker, Anna Women's Ath. Sch.</t>
  </si>
  <si>
    <t>ED23</t>
  </si>
  <si>
    <t>Murray, John J. Memorial  Sch.</t>
  </si>
  <si>
    <t>ED24</t>
  </si>
  <si>
    <t>Kaull, Caroline &amp; Don Scholars</t>
  </si>
  <si>
    <t>ED25</t>
  </si>
  <si>
    <t>Deysher,Cynthia&amp;Bryon Bus.Sch.</t>
  </si>
  <si>
    <t>ED26</t>
  </si>
  <si>
    <t>Stanzler, Harold Endowment</t>
  </si>
  <si>
    <t>ED27</t>
  </si>
  <si>
    <t>Allen, Robert  Memorial Sch.</t>
  </si>
  <si>
    <t>ED28</t>
  </si>
  <si>
    <t>Womens Council for Dev. Found.</t>
  </si>
  <si>
    <t>ED29</t>
  </si>
  <si>
    <t>Ntl. Asc. Of Credit Mngmt. RI</t>
  </si>
  <si>
    <t>ED30</t>
  </si>
  <si>
    <t>Jackson, Brian H. Memorial Sch</t>
  </si>
  <si>
    <t>ED31</t>
  </si>
  <si>
    <t>Shugar, Dana Memorial Sch.</t>
  </si>
  <si>
    <t>ED32</t>
  </si>
  <si>
    <t>ED33</t>
  </si>
  <si>
    <t>Quattrini,Anna&amp;Silvio Mem.Sch.</t>
  </si>
  <si>
    <t>ED34</t>
  </si>
  <si>
    <t>Bond,George H.&amp;Mary Kulik Sch.</t>
  </si>
  <si>
    <t>ED35</t>
  </si>
  <si>
    <t>URI Class of 1957 Endowment</t>
  </si>
  <si>
    <t>ED36</t>
  </si>
  <si>
    <t>Navach,Joseph F.&amp;Josephine D.</t>
  </si>
  <si>
    <t>ED37</t>
  </si>
  <si>
    <t>NORBECK, Suzanna Anstine Sch.</t>
  </si>
  <si>
    <t>ED38</t>
  </si>
  <si>
    <t>Campanella, Joseph Endowed Sch</t>
  </si>
  <si>
    <t>ED39</t>
  </si>
  <si>
    <t>Marcille,Robert Edmund Mem. Sc</t>
  </si>
  <si>
    <t>ED40</t>
  </si>
  <si>
    <t>Williams, Ruth A. Scholarship</t>
  </si>
  <si>
    <t>ED41</t>
  </si>
  <si>
    <t>Cronin, Kevin T Jr. End. Sch.</t>
  </si>
  <si>
    <t>ED42</t>
  </si>
  <si>
    <t>Stone, Albert Memorial Sch.</t>
  </si>
  <si>
    <t>ED43</t>
  </si>
  <si>
    <t>Kaufman, Stephen M. Mem. Sch.</t>
  </si>
  <si>
    <t>ED44</t>
  </si>
  <si>
    <t>Balmforth Family Sch. Pre-Med.</t>
  </si>
  <si>
    <t>ED45</t>
  </si>
  <si>
    <t>Gulvin, David Memorial Sch.</t>
  </si>
  <si>
    <t>ED46</t>
  </si>
  <si>
    <t>Pardee, Sky Memorial Sch.</t>
  </si>
  <si>
    <t>ED47</t>
  </si>
  <si>
    <t>Bigney, Marcia &amp; Paul Sch.</t>
  </si>
  <si>
    <t>ED48</t>
  </si>
  <si>
    <t>Stein, Art Sch. Non Violence</t>
  </si>
  <si>
    <t>ED49</t>
  </si>
  <si>
    <t>Atkinson, Ruth E. Endowed Sch.</t>
  </si>
  <si>
    <t>ED50</t>
  </si>
  <si>
    <t>Codes_College</t>
  </si>
  <si>
    <t>Codes_AllowedFunds</t>
  </si>
  <si>
    <t>Codes_AllowedCFS</t>
  </si>
  <si>
    <t>Allowed CFS Calculation</t>
  </si>
  <si>
    <t>Code-1</t>
  </si>
  <si>
    <t>Code-2</t>
  </si>
  <si>
    <t>Allowed CFS</t>
  </si>
  <si>
    <t>Allowed Funds</t>
  </si>
  <si>
    <t>New CFS</t>
  </si>
  <si>
    <t>Funds</t>
  </si>
  <si>
    <t>Allowed Funds Calculation</t>
  </si>
  <si>
    <t>Code-3</t>
  </si>
  <si>
    <t>8227</t>
  </si>
  <si>
    <t>CT. State Scholarship 08-09</t>
  </si>
  <si>
    <t>401-2901-G759</t>
  </si>
  <si>
    <t>8228</t>
  </si>
  <si>
    <t>VT. State Scholarship 08-09</t>
  </si>
  <si>
    <t>401-2903-5371</t>
  </si>
  <si>
    <t>8229</t>
  </si>
  <si>
    <t>8230</t>
  </si>
  <si>
    <t>8231</t>
  </si>
  <si>
    <t>8232</t>
  </si>
  <si>
    <t>8233</t>
  </si>
  <si>
    <t>8234</t>
  </si>
  <si>
    <t>8235</t>
  </si>
  <si>
    <t>401-2908-E439</t>
  </si>
  <si>
    <t>8236</t>
  </si>
  <si>
    <t>8237</t>
  </si>
  <si>
    <t>8240</t>
  </si>
  <si>
    <t>FORD Subsodized Loans 08-09</t>
  </si>
  <si>
    <t>8241</t>
  </si>
  <si>
    <t>FORD Unsubsodized Loans 08-09</t>
  </si>
  <si>
    <t>8242</t>
  </si>
  <si>
    <t>FORD Parent (Plus) Loans 08-09</t>
  </si>
  <si>
    <t>401-2909-EG74</t>
  </si>
  <si>
    <t>8243</t>
  </si>
  <si>
    <t>Graduate Plus Loans 08-09</t>
  </si>
  <si>
    <t>8244</t>
  </si>
  <si>
    <t>FORD Subsidized Loans 09-10</t>
  </si>
  <si>
    <t>401-3201-5170</t>
  </si>
  <si>
    <t>8245</t>
  </si>
  <si>
    <t>FORD Unsubsidized Loans 09-10</t>
  </si>
  <si>
    <t>401-3201-5838</t>
  </si>
  <si>
    <t>8246</t>
  </si>
  <si>
    <t>FORD Parent (Plus) Loans 09-10</t>
  </si>
  <si>
    <t>401-3201-E189</t>
  </si>
  <si>
    <t>8247</t>
  </si>
  <si>
    <t>Graduate Plus Loans 09-10</t>
  </si>
  <si>
    <t>401-3201-E206</t>
  </si>
  <si>
    <t>9001</t>
  </si>
  <si>
    <t>BOG Retiree Health Plan</t>
  </si>
  <si>
    <t>401-3201-E226</t>
  </si>
  <si>
    <t>9002</t>
  </si>
  <si>
    <t>401-3201-E352</t>
  </si>
  <si>
    <t>9003</t>
  </si>
  <si>
    <t>401-3201-E384</t>
  </si>
  <si>
    <t>9004</t>
  </si>
  <si>
    <t>401-3201-G608</t>
  </si>
  <si>
    <t>9005</t>
  </si>
  <si>
    <t>Latino Student Theatre</t>
  </si>
  <si>
    <t>401-3201-G802</t>
  </si>
  <si>
    <t>9006</t>
  </si>
  <si>
    <t>Parents' Council</t>
  </si>
  <si>
    <t>9007</t>
  </si>
  <si>
    <t>Phi Beta Kappa</t>
  </si>
  <si>
    <t>401-3201-G941</t>
  </si>
  <si>
    <t>9008</t>
  </si>
  <si>
    <t>Multicultural Ctr Gala Opening</t>
  </si>
  <si>
    <t>401-3201-G963</t>
  </si>
  <si>
    <t>9009</t>
  </si>
  <si>
    <t>Mortar Board Account</t>
  </si>
  <si>
    <t>401-3201-G997</t>
  </si>
  <si>
    <t>9010</t>
  </si>
  <si>
    <t>RI Special Olympics</t>
  </si>
  <si>
    <t>401-3203-5037</t>
  </si>
  <si>
    <t>9011</t>
  </si>
  <si>
    <t>Music Camp</t>
  </si>
  <si>
    <t>401-3203-EB23</t>
  </si>
  <si>
    <t>9012</t>
  </si>
  <si>
    <t>Basketball Camp</t>
  </si>
  <si>
    <t>401-3203-EF98</t>
  </si>
  <si>
    <t>9013</t>
  </si>
  <si>
    <t>Universal Cheerleaders Assoc.</t>
  </si>
  <si>
    <t>401-3203-EG03</t>
  </si>
  <si>
    <t>9014</t>
  </si>
  <si>
    <t>National Cheerleaders Assoc.</t>
  </si>
  <si>
    <t>401-3203-EG04</t>
  </si>
  <si>
    <t>9015</t>
  </si>
  <si>
    <t>So.Co.Hot Air Balloon Festival</t>
  </si>
  <si>
    <t>401-3203-EG11</t>
  </si>
  <si>
    <t>9016</t>
  </si>
  <si>
    <t>Science Adventure Camp</t>
  </si>
  <si>
    <t>401-3203-EG12</t>
  </si>
  <si>
    <t>9017</t>
  </si>
  <si>
    <t>RICE</t>
  </si>
  <si>
    <t>9018</t>
  </si>
  <si>
    <t>Snickers Region I</t>
  </si>
  <si>
    <t>401-3203-EG23</t>
  </si>
  <si>
    <t>9019</t>
  </si>
  <si>
    <t>Nonviolence Conference</t>
  </si>
  <si>
    <t>401-3203-EG27</t>
  </si>
  <si>
    <t>9020</t>
  </si>
  <si>
    <t>RI National Guard</t>
  </si>
  <si>
    <t>401-3203-EG28</t>
  </si>
  <si>
    <t>9021</t>
  </si>
  <si>
    <t>NEIWPCC</t>
  </si>
  <si>
    <t>401-3203-EG45</t>
  </si>
  <si>
    <t>9022</t>
  </si>
  <si>
    <t>ExperimntlPgmforYoungMusicians</t>
  </si>
  <si>
    <t>401-3203-EG69</t>
  </si>
  <si>
    <t>9023</t>
  </si>
  <si>
    <t>NEAgricultural&amp;ResourceEconPgm</t>
  </si>
  <si>
    <t>401-3203-EG71</t>
  </si>
  <si>
    <t>9024</t>
  </si>
  <si>
    <t>DeGregorio'sBoysBasketballCamp</t>
  </si>
  <si>
    <t>401-3203-EG80</t>
  </si>
  <si>
    <t>9025</t>
  </si>
  <si>
    <t>NonViolence Training</t>
  </si>
  <si>
    <t>401-3203-G603</t>
  </si>
  <si>
    <t>9026</t>
  </si>
  <si>
    <t>Goal 4Rams Soccer Camp</t>
  </si>
  <si>
    <t>9027</t>
  </si>
  <si>
    <t>Summer Gymnastics Camp</t>
  </si>
  <si>
    <t>9028</t>
  </si>
  <si>
    <t>RI Volleyball Camps</t>
  </si>
  <si>
    <t>401-3203-GS77</t>
  </si>
  <si>
    <t>9029</t>
  </si>
  <si>
    <t>So.Co. Seaside Classic</t>
  </si>
  <si>
    <t>401-3203-GS80</t>
  </si>
  <si>
    <t>9030</t>
  </si>
  <si>
    <t>RI Bar Association</t>
  </si>
  <si>
    <t>401-3203-GS81</t>
  </si>
  <si>
    <t>9031</t>
  </si>
  <si>
    <t>United States Soccer Festival</t>
  </si>
  <si>
    <t>401-3203-GS82</t>
  </si>
  <si>
    <t>9032</t>
  </si>
  <si>
    <t>USXSA Girls ODP</t>
  </si>
  <si>
    <t>401-3203-GS83</t>
  </si>
  <si>
    <t>9033</t>
  </si>
  <si>
    <t>URI SNEAPPA</t>
  </si>
  <si>
    <t>401-3203-GS85</t>
  </si>
  <si>
    <t>9034</t>
  </si>
  <si>
    <t>SAF Service</t>
  </si>
  <si>
    <t>9035</t>
  </si>
  <si>
    <t>SAF Expense</t>
  </si>
  <si>
    <t>401-3203-GS87</t>
  </si>
  <si>
    <t>9036</t>
  </si>
  <si>
    <t>Alpha Sigma Lambda</t>
  </si>
  <si>
    <t>401-3203-GS88</t>
  </si>
  <si>
    <t>9037</t>
  </si>
  <si>
    <t>Student Development Programs</t>
  </si>
  <si>
    <t>401-3203-GS89</t>
  </si>
  <si>
    <t>9038</t>
  </si>
  <si>
    <t>Special Activities</t>
  </si>
  <si>
    <t>401-3203-GS98</t>
  </si>
  <si>
    <t>9039</t>
  </si>
  <si>
    <t>NE Endocrine Conference</t>
  </si>
  <si>
    <t>401-3203-TR92</t>
  </si>
  <si>
    <t>9040</t>
  </si>
  <si>
    <t>Regional Sea Grant Magazine</t>
  </si>
  <si>
    <t>401-3206-5372</t>
  </si>
  <si>
    <t>9041</t>
  </si>
  <si>
    <t>ToxicMarinePhytoplanktonIntlCo</t>
  </si>
  <si>
    <t>401-3206-5522</t>
  </si>
  <si>
    <t>9042</t>
  </si>
  <si>
    <t>Woods Hole Oceanographic Inst</t>
  </si>
  <si>
    <t>401-3206-5862</t>
  </si>
  <si>
    <t>9043</t>
  </si>
  <si>
    <t>Corning Corporation</t>
  </si>
  <si>
    <t>401-3207-5557</t>
  </si>
  <si>
    <t>9044</t>
  </si>
  <si>
    <t>Gordon Research Center</t>
  </si>
  <si>
    <t>9045</t>
  </si>
  <si>
    <t>DecentralizedWastewaterTreatmt</t>
  </si>
  <si>
    <t>401-3207-E403</t>
  </si>
  <si>
    <t>9046</t>
  </si>
  <si>
    <t>NEA Rhode Island</t>
  </si>
  <si>
    <t>9047</t>
  </si>
  <si>
    <t>SoCo Players Children'sTheatre</t>
  </si>
  <si>
    <t>401-3208-5960</t>
  </si>
  <si>
    <t>9048</t>
  </si>
  <si>
    <t>Elderhostel Program</t>
  </si>
  <si>
    <t>401-3208-G705</t>
  </si>
  <si>
    <t>9049</t>
  </si>
  <si>
    <t>RIGEC</t>
  </si>
  <si>
    <t>401-3208-G764</t>
  </si>
  <si>
    <t>9050</t>
  </si>
  <si>
    <t>NE Counseling Directors Conf.</t>
  </si>
  <si>
    <t>9051</t>
  </si>
  <si>
    <t>RI Breakers</t>
  </si>
  <si>
    <t>401-3210-5924</t>
  </si>
  <si>
    <t>9052</t>
  </si>
  <si>
    <t>Rhody Ram Football Camp</t>
  </si>
  <si>
    <t>401-3210-G575</t>
  </si>
  <si>
    <t>9053</t>
  </si>
  <si>
    <t>ASA &amp; SSSA Conference</t>
  </si>
  <si>
    <t>401-3210-G962</t>
  </si>
  <si>
    <t>9054</t>
  </si>
  <si>
    <t>US Youth Soccer Association</t>
  </si>
  <si>
    <t>401-3211-5694</t>
  </si>
  <si>
    <t>9055</t>
  </si>
  <si>
    <t>AUCCCD</t>
  </si>
  <si>
    <t>9056</t>
  </si>
  <si>
    <t>RI Summer Gymnastics Camp</t>
  </si>
  <si>
    <t>401-3216-5257</t>
  </si>
  <si>
    <t>9057</t>
  </si>
  <si>
    <t>Senior Nutrition Awareness Pgm</t>
  </si>
  <si>
    <t>401-3216-5280</t>
  </si>
  <si>
    <t>9058</t>
  </si>
  <si>
    <t>Latino Psychology Conference</t>
  </si>
  <si>
    <t>401-3216-5349</t>
  </si>
  <si>
    <t>9059</t>
  </si>
  <si>
    <t>Estuarine&amp;Coastal Model Int'l</t>
  </si>
  <si>
    <t>401-3216-5887</t>
  </si>
  <si>
    <t>9060</t>
  </si>
  <si>
    <t>Regional Meetings</t>
  </si>
  <si>
    <t>9061</t>
  </si>
  <si>
    <t>Graduate Student Association</t>
  </si>
  <si>
    <t>9062</t>
  </si>
  <si>
    <t>CSREES 2004 Conference</t>
  </si>
  <si>
    <t>401-3216-G585</t>
  </si>
  <si>
    <t>9063</t>
  </si>
  <si>
    <t>Assc. Univ. Arch. (AUA2004)</t>
  </si>
  <si>
    <t>401-3216-G772</t>
  </si>
  <si>
    <t>9064</t>
  </si>
  <si>
    <t>NE Master Gardener Conf</t>
  </si>
  <si>
    <t>9065</t>
  </si>
  <si>
    <t>2005 FCS NE Conference</t>
  </si>
  <si>
    <t>401-3300-G875</t>
  </si>
  <si>
    <t>9066</t>
  </si>
  <si>
    <t>Private Well</t>
  </si>
  <si>
    <t>9067</t>
  </si>
  <si>
    <t>UNOLS</t>
  </si>
  <si>
    <t>ALLPS</t>
  </si>
  <si>
    <t>All Partnerships</t>
  </si>
  <si>
    <t>E101</t>
  </si>
  <si>
    <t>Smith, Leonard Eckerman Memorl</t>
  </si>
  <si>
    <t>E102</t>
  </si>
  <si>
    <t>CBA Unrestricted Endowment</t>
  </si>
  <si>
    <t>401-3301-5076</t>
  </si>
  <si>
    <t>401-3301-5112</t>
  </si>
  <si>
    <t>E103</t>
  </si>
  <si>
    <t>Woodward Carl Memorl Library</t>
  </si>
  <si>
    <t>401-3301-5139</t>
  </si>
  <si>
    <t>E104</t>
  </si>
  <si>
    <t>Fisher, John J. Mem. End. Awd.</t>
  </si>
  <si>
    <t>401-3301-5323</t>
  </si>
  <si>
    <t>401-3301-5434</t>
  </si>
  <si>
    <t>E105</t>
  </si>
  <si>
    <t>Clarke,Theodore&amp;Elizabeth Endw</t>
  </si>
  <si>
    <t>E106</t>
  </si>
  <si>
    <t>Orme, William A Endowment</t>
  </si>
  <si>
    <t>401-3301-5672</t>
  </si>
  <si>
    <t>E107</t>
  </si>
  <si>
    <t>Potter, Nancy Endowment</t>
  </si>
  <si>
    <t>401-3301-5684</t>
  </si>
  <si>
    <t>401-3301-5741</t>
  </si>
  <si>
    <t>E108</t>
  </si>
  <si>
    <t>Webb Family Endowmnt</t>
  </si>
  <si>
    <t>401-3301-5956</t>
  </si>
  <si>
    <t>E109</t>
  </si>
  <si>
    <t>Skogley, Dr. Richard  Endowmnt</t>
  </si>
  <si>
    <t>401-3301-E103</t>
  </si>
  <si>
    <t>401-3301-E132</t>
  </si>
  <si>
    <t>E110</t>
  </si>
  <si>
    <t>McMaster, Robert L. Endowment</t>
  </si>
  <si>
    <t>401-3301-E137</t>
  </si>
  <si>
    <t>401-3301-E157</t>
  </si>
  <si>
    <t>E111</t>
  </si>
  <si>
    <t>Bumpus, Marge Endowment</t>
  </si>
  <si>
    <t>401-3301-E159</t>
  </si>
  <si>
    <t>401-3301-E162</t>
  </si>
  <si>
    <t>E112</t>
  </si>
  <si>
    <t>Swan, M. Beverly Endowment</t>
  </si>
  <si>
    <t>401-3301-E163</t>
  </si>
  <si>
    <t>401-3301-E166</t>
  </si>
  <si>
    <t>E113</t>
  </si>
  <si>
    <t>McNiff, Thomas&amp;Kathy Grad Stud</t>
  </si>
  <si>
    <t>401-3301-E175</t>
  </si>
  <si>
    <t>E114</t>
  </si>
  <si>
    <t>Colicci,Pacifico A Award-Ocean</t>
  </si>
  <si>
    <t>401-3301-E178</t>
  </si>
  <si>
    <t>401-3301-E186</t>
  </si>
  <si>
    <t>E115</t>
  </si>
  <si>
    <t>Farmer, Henry S Award Bio Engr</t>
  </si>
  <si>
    <t>401-3301-E188</t>
  </si>
  <si>
    <t>401-3301-E195</t>
  </si>
  <si>
    <t>E116</t>
  </si>
  <si>
    <t>The Roundtable Fund</t>
  </si>
  <si>
    <t>401-3301-E212</t>
  </si>
  <si>
    <t>TOP</t>
  </si>
  <si>
    <t>General Information</t>
  </si>
  <si>
    <t>ⓘ</t>
  </si>
  <si>
    <t>I. General Information</t>
  </si>
  <si>
    <t>File structure</t>
  </si>
  <si>
    <t>In-file instructions/info</t>
  </si>
  <si>
    <t xml:space="preserve">Most table headings/cells provide some information or instructions relevant to the corresponding column/cell. </t>
  </si>
  <si>
    <t>This information can be viewed when selecting (clicking the mouse within) the appropriate column heading/cell.</t>
  </si>
  <si>
    <t>In-cell drop-down list</t>
  </si>
  <si>
    <t xml:space="preserve">In many instances, the values that need to be entered in a particular column are either repetitive, or need to be in a very precise format. </t>
  </si>
  <si>
    <t xml:space="preserve">To accommodate this requirement, a drop-down list was created inside each cell in those columns. </t>
  </si>
  <si>
    <t>Sections</t>
  </si>
  <si>
    <t>Data input requirements</t>
  </si>
  <si>
    <t>Do 'Cut' &amp; 'Paste' data. As much as possible, try not to use 'Copy' &amp; "Paste' - use 'Copy' &amp; "Paste Values' instead.</t>
  </si>
  <si>
    <t>II. Detailed Information and Instructions</t>
  </si>
  <si>
    <t>There are two methods to insert a row:</t>
  </si>
  <si>
    <t>Expense Form</t>
  </si>
  <si>
    <t>Revenue Form</t>
  </si>
  <si>
    <t>Summary</t>
  </si>
  <si>
    <t>Codes</t>
  </si>
  <si>
    <t>Time Capsule / Centennial Sch.</t>
  </si>
  <si>
    <t>GS39</t>
  </si>
  <si>
    <t>Pharmacists Mutual Scholarship</t>
  </si>
  <si>
    <t>GS40</t>
  </si>
  <si>
    <t>Lemaire,Ellie Woman's Ath. Sch</t>
  </si>
  <si>
    <t>GS41</t>
  </si>
  <si>
    <t>Trusty, Kimberly Jazz Sch.</t>
  </si>
  <si>
    <t>GS42</t>
  </si>
  <si>
    <t>LIGI, Rick Memorial Sch.</t>
  </si>
  <si>
    <t>GS43</t>
  </si>
  <si>
    <t>Animal Science Awards Fund</t>
  </si>
  <si>
    <t>GS44</t>
  </si>
  <si>
    <t>Defanti, Michael &amp; Anne C Sch.</t>
  </si>
  <si>
    <t>GS45</t>
  </si>
  <si>
    <t>Undergraduate Scholarship Fund</t>
  </si>
  <si>
    <t>GS46</t>
  </si>
  <si>
    <t>Ruisi, Dr. Joseh L.C. &amp; Mary P</t>
  </si>
  <si>
    <t>GS47</t>
  </si>
  <si>
    <t>Embrey, Sherry Women In Eng.</t>
  </si>
  <si>
    <t>GS48</t>
  </si>
  <si>
    <t>Plant Sciences Student Awards</t>
  </si>
  <si>
    <t>GS50</t>
  </si>
  <si>
    <t>Fico,Antonio &amp; Catherine Prize</t>
  </si>
  <si>
    <t>GS51</t>
  </si>
  <si>
    <t>Prince, Mack J. Scholarship</t>
  </si>
  <si>
    <t>GS52</t>
  </si>
  <si>
    <t>McKee Family Scholarship</t>
  </si>
  <si>
    <t>GS53</t>
  </si>
  <si>
    <t>Dodge, Kay Prize Fund</t>
  </si>
  <si>
    <t>GS54</t>
  </si>
  <si>
    <t>Citizen's Bank Womens Ath. Sch</t>
  </si>
  <si>
    <t>GS55</t>
  </si>
  <si>
    <t>Rayack Scholarship (Economics)</t>
  </si>
  <si>
    <t>GS56</t>
  </si>
  <si>
    <t>Capasso, Margaret Fico Prize</t>
  </si>
  <si>
    <t>GS57</t>
  </si>
  <si>
    <t>O'Hara, William Sch. Operating</t>
  </si>
  <si>
    <t>GS58</t>
  </si>
  <si>
    <t>Ram Club Scholarship Operating</t>
  </si>
  <si>
    <t>GS59</t>
  </si>
  <si>
    <t>Mens Tennis Operating (4283)</t>
  </si>
  <si>
    <t>GS60</t>
  </si>
  <si>
    <t>Stutz, Stan Scholarship Oper.</t>
  </si>
  <si>
    <t>GS61</t>
  </si>
  <si>
    <t>Tootell, Fred Scholarship Oper</t>
  </si>
  <si>
    <t>GS62</t>
  </si>
  <si>
    <t>Derita, Joe Scholarship Oper.</t>
  </si>
  <si>
    <t>GS63</t>
  </si>
  <si>
    <t>Slade, Aleck SCH. Operating</t>
  </si>
  <si>
    <t>GS64</t>
  </si>
  <si>
    <t>Clarke, Ted Scholarship Oper.</t>
  </si>
  <si>
    <t>GS65</t>
  </si>
  <si>
    <t>Kraft, Jack Scholarship Oper.</t>
  </si>
  <si>
    <t>GS66</t>
  </si>
  <si>
    <t>Watelet, Paul Scholarship Oper</t>
  </si>
  <si>
    <t>GS67</t>
  </si>
  <si>
    <t>Baxter, John Scholarship Oper.</t>
  </si>
  <si>
    <t>GS68</t>
  </si>
  <si>
    <t>Calverly, Ernie Sch. Operating</t>
  </si>
  <si>
    <t>GS69</t>
  </si>
  <si>
    <t>Ohley, Michelle Sch. Operating</t>
  </si>
  <si>
    <t>GS70</t>
  </si>
  <si>
    <t>Castrovillari Operating (4119)</t>
  </si>
  <si>
    <t>GS71</t>
  </si>
  <si>
    <t>Kopp Operating</t>
  </si>
  <si>
    <t>GS72</t>
  </si>
  <si>
    <t>Tucker, Anna Operating</t>
  </si>
  <si>
    <t>GS73</t>
  </si>
  <si>
    <t>Urish, Daniel S Book Operating</t>
  </si>
  <si>
    <t>GS74</t>
  </si>
  <si>
    <t>Talbot,Alice Operating</t>
  </si>
  <si>
    <t>GS77</t>
  </si>
  <si>
    <t>URI Foundation Alumni Oper.</t>
  </si>
  <si>
    <t>GS80</t>
  </si>
  <si>
    <t>Kathryn Beaupre Scholarship</t>
  </si>
  <si>
    <t>GS81</t>
  </si>
  <si>
    <t>CVS Pharmacy Scholarship</t>
  </si>
  <si>
    <t>GS82</t>
  </si>
  <si>
    <t>Ballentine,George CBA Scholar.</t>
  </si>
  <si>
    <t>GS83</t>
  </si>
  <si>
    <t>Baxt, Victor Chem. Scholarship</t>
  </si>
  <si>
    <t>GS84</t>
  </si>
  <si>
    <t>Randall, RD Operating Sch.</t>
  </si>
  <si>
    <t>GS85</t>
  </si>
  <si>
    <t>Carey, James '57</t>
  </si>
  <si>
    <t>GS86</t>
  </si>
  <si>
    <t>Jen Ryan Scholarship</t>
  </si>
  <si>
    <t>GS87</t>
  </si>
  <si>
    <t>Dept. Of Theatre Scholarship</t>
  </si>
  <si>
    <t>GS88</t>
  </si>
  <si>
    <t>Riemenschneider Operating</t>
  </si>
  <si>
    <t>GS89</t>
  </si>
  <si>
    <t>Intntnl.Students &amp; Scholars</t>
  </si>
  <si>
    <t>GS90</t>
  </si>
  <si>
    <t>Clapham,Andrew V. Lrs. In Chem</t>
  </si>
  <si>
    <t>GS91</t>
  </si>
  <si>
    <t>A&amp;S Scholarship Operating</t>
  </si>
  <si>
    <t>GS93</t>
  </si>
  <si>
    <t>GSO Scholarship Oper. (Bridge)</t>
  </si>
  <si>
    <t>GS94</t>
  </si>
  <si>
    <t>Nursing Scholarship Bridge</t>
  </si>
  <si>
    <t>GS95</t>
  </si>
  <si>
    <t>Naughton,Cathleen Nursing Sch.</t>
  </si>
  <si>
    <t>GS97</t>
  </si>
  <si>
    <t>NE Farm &amp; Garden Assoc.</t>
  </si>
  <si>
    <t>GT01</t>
  </si>
  <si>
    <t>Naughton,Cathleen Scholarship</t>
  </si>
  <si>
    <t>TR05</t>
  </si>
  <si>
    <t>TR10</t>
  </si>
  <si>
    <t>TR40</t>
  </si>
  <si>
    <t>Rankin, W. Donald &amp; Jane</t>
  </si>
  <si>
    <t>TR64</t>
  </si>
  <si>
    <t>Feinstein, Lillian &amp; Alan End.</t>
  </si>
  <si>
    <t>TR73</t>
  </si>
  <si>
    <t>TR82</t>
  </si>
  <si>
    <t>South Ferry Corp./Nursing</t>
  </si>
  <si>
    <t>TR92</t>
  </si>
  <si>
    <t>Feinstein Leadership Sch. End.</t>
  </si>
  <si>
    <t>TR98</t>
  </si>
  <si>
    <t>South Ferry Corp. Gift / Ocean</t>
  </si>
  <si>
    <t>TR99</t>
  </si>
  <si>
    <t>Marine Science Boat</t>
  </si>
  <si>
    <t>UE24</t>
  </si>
  <si>
    <t>URIF Boat Program Endowment</t>
  </si>
  <si>
    <t>UE31</t>
  </si>
  <si>
    <t>UE54</t>
  </si>
  <si>
    <t>URIF Trustees Scholarship</t>
  </si>
  <si>
    <t>UE79</t>
  </si>
  <si>
    <t>URI Unrestricted Endowment</t>
  </si>
  <si>
    <t>CFS Description</t>
  </si>
  <si>
    <t>Account Description</t>
  </si>
  <si>
    <t>Amount</t>
  </si>
  <si>
    <t>GSLIS Prism Scholarship</t>
  </si>
  <si>
    <t>EB45</t>
  </si>
  <si>
    <t>Hampton, Louis R. '42 Sch.</t>
  </si>
  <si>
    <t>EB46</t>
  </si>
  <si>
    <t>Kumpf Eric F. Memorial Sch.</t>
  </si>
  <si>
    <t>EB47</t>
  </si>
  <si>
    <t>Aurora Civic Association Sch.</t>
  </si>
  <si>
    <t>EB48</t>
  </si>
  <si>
    <t>Prybyla,Col John Jos.'35&amp;MaryD</t>
  </si>
  <si>
    <t>EB49</t>
  </si>
  <si>
    <t>Duffy Endowed Scholarship</t>
  </si>
  <si>
    <t>EB50</t>
  </si>
  <si>
    <t>Ross, Halkey K '33 Sch Endow</t>
  </si>
  <si>
    <t>EB51</t>
  </si>
  <si>
    <t>Vuono, Nancy &amp; Joseph Sch.</t>
  </si>
  <si>
    <t>EB52</t>
  </si>
  <si>
    <t>Eddy, Dr &amp; Mrs Edward D Sch.</t>
  </si>
  <si>
    <t>EB53</t>
  </si>
  <si>
    <t>Fradin, Jack Scholarship</t>
  </si>
  <si>
    <t>EB54</t>
  </si>
  <si>
    <t>Eddy, Edward D Memorial Sch.</t>
  </si>
  <si>
    <t>EB55</t>
  </si>
  <si>
    <t>Viets, Herman Prize For Eng.</t>
  </si>
  <si>
    <t>EB56</t>
  </si>
  <si>
    <t>Lemaire, Eleanor R Awd. (3279)</t>
  </si>
  <si>
    <t>EB57</t>
  </si>
  <si>
    <t>401-2200-G888</t>
  </si>
  <si>
    <t>401-2200-G923</t>
  </si>
  <si>
    <t>5759</t>
  </si>
  <si>
    <t>Dept of Civil Engr History</t>
  </si>
  <si>
    <t>401-2200-G970</t>
  </si>
  <si>
    <t>401-2200-G974</t>
  </si>
  <si>
    <t>5760</t>
  </si>
  <si>
    <t>ASFCCE Friends of Cambodia</t>
  </si>
  <si>
    <t>401-2300-5069</t>
  </si>
  <si>
    <t>401-2300-5233</t>
  </si>
  <si>
    <t>5761</t>
  </si>
  <si>
    <t>5762</t>
  </si>
  <si>
    <t>Spivack, A. Discretionary</t>
  </si>
  <si>
    <t>401-2300-5385</t>
  </si>
  <si>
    <t>5763</t>
  </si>
  <si>
    <t>URI Clss of 1954  Cmps Btfctn</t>
  </si>
  <si>
    <t>5764</t>
  </si>
  <si>
    <t>Center for the Humanities</t>
  </si>
  <si>
    <t>401-2300-5921</t>
  </si>
  <si>
    <t>401-2300-5951</t>
  </si>
  <si>
    <t>401-2300-5961</t>
  </si>
  <si>
    <t>5765</t>
  </si>
  <si>
    <t>Registrar Staff Development</t>
  </si>
  <si>
    <t>401-2300-5977</t>
  </si>
  <si>
    <t>401-2300-E222</t>
  </si>
  <si>
    <t>5766</t>
  </si>
  <si>
    <t>Rumowicz Essay Prize</t>
  </si>
  <si>
    <t>401-2300-E223</t>
  </si>
  <si>
    <t>401-2300-E275</t>
  </si>
  <si>
    <t>5767</t>
  </si>
  <si>
    <t>BMMG Sperry</t>
  </si>
  <si>
    <t>401-2300-E343</t>
  </si>
  <si>
    <t>401-2300-E375</t>
  </si>
  <si>
    <t>5768</t>
  </si>
  <si>
    <t>White, John Hazen</t>
  </si>
  <si>
    <t>401-2300-E406</t>
  </si>
  <si>
    <t>401-2300-E426</t>
  </si>
  <si>
    <t>5769</t>
  </si>
  <si>
    <t>Opp Fund Holding Acct</t>
  </si>
  <si>
    <t>401-2300-E434</t>
  </si>
  <si>
    <t>401-2300-G577</t>
  </si>
  <si>
    <t>5770</t>
  </si>
  <si>
    <t>Geology Student Support</t>
  </si>
  <si>
    <t>401-2300-G584</t>
  </si>
  <si>
    <t>401-2300-G589</t>
  </si>
  <si>
    <t>5771</t>
  </si>
  <si>
    <t>401-2300-G628</t>
  </si>
  <si>
    <t>5772</t>
  </si>
  <si>
    <t>Zotos/Hair Chemistry</t>
  </si>
  <si>
    <t>401-2300-G652</t>
  </si>
  <si>
    <t>401-2300-G684</t>
  </si>
  <si>
    <t>5773</t>
  </si>
  <si>
    <t>UCIRHRP</t>
  </si>
  <si>
    <t>401-2300-G691</t>
  </si>
  <si>
    <t>401-2300-G704</t>
  </si>
  <si>
    <t>5774</t>
  </si>
  <si>
    <t>RI Natural History Survey</t>
  </si>
  <si>
    <t>5775</t>
  </si>
  <si>
    <t>BMMG Research</t>
  </si>
  <si>
    <t>401-2300-G880</t>
  </si>
  <si>
    <t>5776</t>
  </si>
  <si>
    <t>CRC Packard Learning</t>
  </si>
  <si>
    <t>401-2300-G883</t>
  </si>
  <si>
    <t>401-2300-G884</t>
  </si>
  <si>
    <t>5777</t>
  </si>
  <si>
    <t>401-2300-G921</t>
  </si>
  <si>
    <t>401-2300-G929</t>
  </si>
  <si>
    <t>5778</t>
  </si>
  <si>
    <t>CRC Aquidneck Island</t>
  </si>
  <si>
    <t>401-2300-TR05</t>
  </si>
  <si>
    <t>401-2300-TR73</t>
  </si>
  <si>
    <t>5779</t>
  </si>
  <si>
    <t>5780</t>
  </si>
  <si>
    <t>Fisheries Economics</t>
  </si>
  <si>
    <t>401-2301-5194</t>
  </si>
  <si>
    <t>401-2301-5199</t>
  </si>
  <si>
    <t>5781</t>
  </si>
  <si>
    <t>Feinstein Center for Hunger</t>
  </si>
  <si>
    <t>401-2301-5291</t>
  </si>
  <si>
    <t>401-2301-5297</t>
  </si>
  <si>
    <t>5782</t>
  </si>
  <si>
    <t>Convocation Center Fund</t>
  </si>
  <si>
    <t>401-2301-5312</t>
  </si>
  <si>
    <t>401-2301-5318</t>
  </si>
  <si>
    <t>5783</t>
  </si>
  <si>
    <t>401-2301-5382</t>
  </si>
  <si>
    <t>401-2301-5408</t>
  </si>
  <si>
    <t>5784</t>
  </si>
  <si>
    <t>5785</t>
  </si>
  <si>
    <t>401-2301-5448</t>
  </si>
  <si>
    <t>5786</t>
  </si>
  <si>
    <t>Liberian Town Meeting Project</t>
  </si>
  <si>
    <t>401-2301-5497</t>
  </si>
  <si>
    <t>401-2301-5542</t>
  </si>
  <si>
    <t>5787</t>
  </si>
  <si>
    <t>401-2301-5599</t>
  </si>
  <si>
    <t>401-2301-5653</t>
  </si>
  <si>
    <t>5788</t>
  </si>
  <si>
    <t>Champlin 99 Advanced Graphics</t>
  </si>
  <si>
    <t>401-2301-5654</t>
  </si>
  <si>
    <t>401-2301-5657</t>
  </si>
  <si>
    <t>5789</t>
  </si>
  <si>
    <t>Champlin 99 Digital Signal</t>
  </si>
  <si>
    <t>401-2301-5878</t>
  </si>
  <si>
    <t>401-2301-5925</t>
  </si>
  <si>
    <t>5790</t>
  </si>
  <si>
    <t>Champlin 99 Intro Bio Lab</t>
  </si>
  <si>
    <t>4797</t>
  </si>
  <si>
    <t>UBIT Ryan Catering</t>
  </si>
  <si>
    <t>3315</t>
  </si>
  <si>
    <t>ECAC Championships</t>
  </si>
  <si>
    <t>100-2304-0000</t>
  </si>
  <si>
    <t>4798</t>
  </si>
  <si>
    <t>UBIT Rams Den Summer Conferenc</t>
  </si>
  <si>
    <t>5301</t>
  </si>
  <si>
    <t>3400</t>
  </si>
  <si>
    <t>100-2304-1000</t>
  </si>
  <si>
    <t>4799</t>
  </si>
  <si>
    <t>UBIT Dining Summer Conference</t>
  </si>
  <si>
    <t>5302</t>
  </si>
  <si>
    <t>Butterfield Dining Hall</t>
  </si>
  <si>
    <t>100-2304-1101</t>
  </si>
  <si>
    <t>4800</t>
  </si>
  <si>
    <t>LIC-Bankruptcy</t>
  </si>
  <si>
    <t>100-2302-7133</t>
  </si>
  <si>
    <t>Roger Williams Dining Hall</t>
  </si>
  <si>
    <t>100-2304-1102</t>
  </si>
  <si>
    <t>4801</t>
  </si>
  <si>
    <t>5304</t>
  </si>
  <si>
    <t>Hope Dining Hall</t>
  </si>
  <si>
    <t>100-2304-1150</t>
  </si>
  <si>
    <t>4802</t>
  </si>
  <si>
    <t>LIC-Nurse Meditech</t>
  </si>
  <si>
    <t>5400</t>
  </si>
  <si>
    <t>Health Services Advisory Comm.</t>
  </si>
  <si>
    <t>100-2304-2230</t>
  </si>
  <si>
    <t>4803</t>
  </si>
  <si>
    <t>LIC-Teaching Serv</t>
  </si>
  <si>
    <t>Food Service</t>
  </si>
  <si>
    <t>100-2305-0000</t>
  </si>
  <si>
    <t>4804</t>
  </si>
  <si>
    <t>LIC-Teacher OTH</t>
  </si>
  <si>
    <t>100-2303-1102</t>
  </si>
  <si>
    <t>Beverage Service</t>
  </si>
  <si>
    <t>100-2305-1000</t>
  </si>
  <si>
    <t>4805</t>
  </si>
  <si>
    <t>LIC-Teach SP/ED</t>
  </si>
  <si>
    <t>Lodging</t>
  </si>
  <si>
    <t>100-2305-1101</t>
  </si>
  <si>
    <t>4806</t>
  </si>
  <si>
    <t>LIC-Military Serv</t>
  </si>
  <si>
    <t>4053</t>
  </si>
  <si>
    <t>100-2305-1150</t>
  </si>
  <si>
    <t>4807</t>
  </si>
  <si>
    <t>LIC-SM Bal W/o</t>
  </si>
  <si>
    <t>4054</t>
  </si>
  <si>
    <t>100-2305-2230</t>
  </si>
  <si>
    <t>4808</t>
  </si>
  <si>
    <t>LIC-Volunteer</t>
  </si>
  <si>
    <t>Other Programs</t>
  </si>
  <si>
    <t>100-2306-0000</t>
  </si>
  <si>
    <t>4809</t>
  </si>
  <si>
    <t>LIC-Law Enforcmnt</t>
  </si>
  <si>
    <t>4095</t>
  </si>
  <si>
    <t>Technical Services</t>
  </si>
  <si>
    <t>100-2306-1000</t>
  </si>
  <si>
    <t>4810</t>
  </si>
  <si>
    <t>LIC-Death</t>
  </si>
  <si>
    <t>4097</t>
  </si>
  <si>
    <t>Maintenance Services</t>
  </si>
  <si>
    <t>100-2306-1150</t>
  </si>
  <si>
    <t>4811</t>
  </si>
  <si>
    <t>LIC-Disability</t>
  </si>
  <si>
    <t>4152</t>
  </si>
  <si>
    <t>GSO Telephone Reimbursements</t>
  </si>
  <si>
    <t>4812</t>
  </si>
  <si>
    <t>LIC-Child/Fam Int</t>
  </si>
  <si>
    <t>5500</t>
  </si>
  <si>
    <t>4158</t>
  </si>
  <si>
    <t>Educational Student Developmt</t>
  </si>
  <si>
    <t>100-2306-2230</t>
  </si>
  <si>
    <t>4813</t>
  </si>
  <si>
    <t>INT STU LOAN REC</t>
  </si>
  <si>
    <t>4159</t>
  </si>
  <si>
    <t>Aldrich Hall</t>
  </si>
  <si>
    <t>100-2307-0000</t>
  </si>
  <si>
    <t>4814</t>
  </si>
  <si>
    <t>FED Contrib - PERK</t>
  </si>
  <si>
    <t>5502</t>
  </si>
  <si>
    <t>4160</t>
  </si>
  <si>
    <t>Barlow Hall</t>
  </si>
  <si>
    <t>100-2307-1150</t>
  </si>
  <si>
    <t>4815</t>
  </si>
  <si>
    <t>INSTIT contrib Perk</t>
  </si>
  <si>
    <t>5503</t>
  </si>
  <si>
    <t>4161</t>
  </si>
  <si>
    <t>Bressler Hall</t>
  </si>
  <si>
    <t>100-2307-2230</t>
  </si>
  <si>
    <t>4816</t>
  </si>
  <si>
    <t>Ryan Suite Ticket Reimburse.</t>
  </si>
  <si>
    <t>5504</t>
  </si>
  <si>
    <t>4162</t>
  </si>
  <si>
    <t>Browning Hall</t>
  </si>
  <si>
    <t>100-2307-7148</t>
  </si>
  <si>
    <t>5505</t>
  </si>
  <si>
    <t>4163</t>
  </si>
  <si>
    <t>Butterfield Hall</t>
  </si>
  <si>
    <t>100-2308-0000</t>
  </si>
  <si>
    <t>5506</t>
  </si>
  <si>
    <t>4164</t>
  </si>
  <si>
    <t>Coddington Hall</t>
  </si>
  <si>
    <t>100-2308-1000</t>
  </si>
  <si>
    <t>5507</t>
  </si>
  <si>
    <t>4165</t>
  </si>
  <si>
    <t>Fayerweather Hall</t>
  </si>
  <si>
    <t>100-2308-1102</t>
  </si>
  <si>
    <t>5508</t>
  </si>
  <si>
    <t>4166</t>
  </si>
  <si>
    <t>Gorham Hall</t>
  </si>
  <si>
    <t>100-2308-1150</t>
  </si>
  <si>
    <t>132</t>
  </si>
  <si>
    <t>1997 B Series Soc Sci Bldg</t>
  </si>
  <si>
    <t>1100</t>
  </si>
  <si>
    <t>Start-up Funds</t>
  </si>
  <si>
    <t>5250</t>
  </si>
  <si>
    <t>1102</t>
  </si>
  <si>
    <t>Std Lrn Out Assess and Acced</t>
  </si>
  <si>
    <t>110-3208-0000</t>
  </si>
  <si>
    <t>4203</t>
  </si>
  <si>
    <t>100-0000-3004</t>
  </si>
  <si>
    <t>133</t>
  </si>
  <si>
    <t>1999 B Series Sigma Chi</t>
  </si>
  <si>
    <t>Start Up Funds 1</t>
  </si>
  <si>
    <t>5251</t>
  </si>
  <si>
    <t>1103</t>
  </si>
  <si>
    <t>110-7000-0000</t>
  </si>
  <si>
    <t>4209</t>
  </si>
  <si>
    <t>Emergency Fee Surcharge</t>
  </si>
  <si>
    <t>134</t>
  </si>
  <si>
    <t>1999 B Series Repaving</t>
  </si>
  <si>
    <t>Academic Planning</t>
  </si>
  <si>
    <t>Start Up Funds 2</t>
  </si>
  <si>
    <t>5255</t>
  </si>
  <si>
    <t>1104</t>
  </si>
  <si>
    <t>125-4038-0000</t>
  </si>
  <si>
    <t>4210</t>
  </si>
  <si>
    <t>Undergrad-Instate-Part Time</t>
  </si>
  <si>
    <t>135</t>
  </si>
  <si>
    <t>1999 B Series Theta Chi</t>
  </si>
  <si>
    <t>Faculty Affairs</t>
  </si>
  <si>
    <t>Lease Purchases</t>
  </si>
  <si>
    <t>5233</t>
  </si>
  <si>
    <t>5257</t>
  </si>
  <si>
    <t>2000</t>
  </si>
  <si>
    <t>125-4047-0000</t>
  </si>
  <si>
    <t>4211</t>
  </si>
  <si>
    <t>Undergrad-Instate-Full Time</t>
  </si>
  <si>
    <t>136</t>
  </si>
  <si>
    <t>1999 B Series Sigma Nu</t>
  </si>
  <si>
    <t>Startup Funds 3</t>
  </si>
  <si>
    <t>5237</t>
  </si>
  <si>
    <t>2001</t>
  </si>
  <si>
    <t>Food Science And Nutrition</t>
  </si>
  <si>
    <t>4212</t>
  </si>
  <si>
    <t>Undergrad-Outofstate-Part Time</t>
  </si>
  <si>
    <t>100-0000-3021</t>
  </si>
  <si>
    <t>137</t>
  </si>
  <si>
    <t>2000 B Series Modular Bldg</t>
  </si>
  <si>
    <t>Startup Funds 4</t>
  </si>
  <si>
    <t>5238</t>
  </si>
  <si>
    <t>100-2405-0000</t>
  </si>
  <si>
    <t>6004</t>
  </si>
  <si>
    <t>Communications</t>
  </si>
  <si>
    <t>4181</t>
  </si>
  <si>
    <t>Quarry Rd. Residence Hall Fund</t>
  </si>
  <si>
    <t>100-2405-1000</t>
  </si>
  <si>
    <t>6005</t>
  </si>
  <si>
    <t>4200</t>
  </si>
  <si>
    <t>Browning &amp; Adams</t>
  </si>
  <si>
    <t>6006</t>
  </si>
  <si>
    <t>100-2406-0000</t>
  </si>
  <si>
    <t>100-2400-2573</t>
  </si>
  <si>
    <t>Burnside &amp; Aldrich</t>
  </si>
  <si>
    <t>100-2407-0000</t>
  </si>
  <si>
    <t>7000</t>
  </si>
  <si>
    <t>VP Res. &amp; Econ. Devel.</t>
  </si>
  <si>
    <t>100-2407-1000</t>
  </si>
  <si>
    <t>7001</t>
  </si>
  <si>
    <t>VP Res &amp; Econ Dev Overhead</t>
  </si>
  <si>
    <t>4204</t>
  </si>
  <si>
    <t>100-2408-0000</t>
  </si>
  <si>
    <t>7002</t>
  </si>
  <si>
    <t>Res. Econ. Dev - EPSCoR O/H</t>
  </si>
  <si>
    <t>4205</t>
  </si>
  <si>
    <t>100-2408-1000</t>
  </si>
  <si>
    <t>7003</t>
  </si>
  <si>
    <t>Research Enterprise Support</t>
  </si>
  <si>
    <t>4206</t>
  </si>
  <si>
    <t>100-2408-2525</t>
  </si>
  <si>
    <t>4207</t>
  </si>
  <si>
    <t>Merrow &amp; Tucker</t>
  </si>
  <si>
    <t>100-2409-0000</t>
  </si>
  <si>
    <t>100-2403-0000</t>
  </si>
  <si>
    <t>4208</t>
  </si>
  <si>
    <t>100-2409-1000</t>
  </si>
  <si>
    <t>100-2403-1000</t>
  </si>
  <si>
    <t>None</t>
  </si>
  <si>
    <t>100-2409-2589</t>
  </si>
  <si>
    <t>Diversity &amp; Transfer &amp; Condos</t>
  </si>
  <si>
    <t>100-2410-0000</t>
  </si>
  <si>
    <t>100-2411-0000</t>
  </si>
  <si>
    <t>100-2412-0000</t>
  </si>
  <si>
    <t>100-2414-0000</t>
  </si>
  <si>
    <t>100-2500-0000</t>
  </si>
  <si>
    <t>100-2500-1000</t>
  </si>
  <si>
    <t>100-2501-0000</t>
  </si>
  <si>
    <t>100-2501-1000</t>
  </si>
  <si>
    <t>5002</t>
  </si>
  <si>
    <t>100-2501-2000</t>
  </si>
  <si>
    <t>100-2501-7018</t>
  </si>
  <si>
    <t>5003</t>
  </si>
  <si>
    <t>100-2600-0000</t>
  </si>
  <si>
    <t>100-2600-1000</t>
  </si>
  <si>
    <t>5004</t>
  </si>
  <si>
    <t>100-2600-2000</t>
  </si>
  <si>
    <t>100-2600-2230</t>
  </si>
  <si>
    <t>5005</t>
  </si>
  <si>
    <t>100-2600-2515</t>
  </si>
  <si>
    <t>Athletics - Foundation General</t>
  </si>
  <si>
    <t>100-2602-0000</t>
  </si>
  <si>
    <t>100-2602-1000</t>
  </si>
  <si>
    <t>5006</t>
  </si>
  <si>
    <t>5871</t>
  </si>
  <si>
    <t>401-2308-5417</t>
  </si>
  <si>
    <t>5872</t>
  </si>
  <si>
    <t>Turf fund Match Acct Farm Mgt</t>
  </si>
  <si>
    <t>5873</t>
  </si>
  <si>
    <t>International Develop Research</t>
  </si>
  <si>
    <t>401-2308-5536</t>
  </si>
  <si>
    <t>5874</t>
  </si>
  <si>
    <t>Honors Colloquium 04 Hunger</t>
  </si>
  <si>
    <t>401-2308-5549</t>
  </si>
  <si>
    <t>5875</t>
  </si>
  <si>
    <t>Civil Engineering Stud Lounge</t>
  </si>
  <si>
    <t>401-2308-5625</t>
  </si>
  <si>
    <t>5876</t>
  </si>
  <si>
    <t>Mainelli Lect Ser on Nutrition</t>
  </si>
  <si>
    <t>401-2308-5722</t>
  </si>
  <si>
    <t>5877</t>
  </si>
  <si>
    <t>401-2308-5755</t>
  </si>
  <si>
    <t>401-2308-5792</t>
  </si>
  <si>
    <t>5878</t>
  </si>
  <si>
    <t>401-2308-5903</t>
  </si>
  <si>
    <t>5879</t>
  </si>
  <si>
    <t>Piano fund</t>
  </si>
  <si>
    <t>401-2308-5945</t>
  </si>
  <si>
    <t>401-2308-E133</t>
  </si>
  <si>
    <t>5880</t>
  </si>
  <si>
    <t>Fisheries Outreach</t>
  </si>
  <si>
    <t>401-2308-E209</t>
  </si>
  <si>
    <t>401-2308-E231</t>
  </si>
  <si>
    <t>5881</t>
  </si>
  <si>
    <t>Bouclin, M Library Journals</t>
  </si>
  <si>
    <t>401-2308-E287</t>
  </si>
  <si>
    <t>401-2308-E292</t>
  </si>
  <si>
    <t>5882</t>
  </si>
  <si>
    <t>Ballard, Robert Discretionary</t>
  </si>
  <si>
    <t>401-2308-E322</t>
  </si>
  <si>
    <t>401-2308-E342</t>
  </si>
  <si>
    <t>401-2308-E357</t>
  </si>
  <si>
    <t>5883</t>
  </si>
  <si>
    <t>401-2308-EG14</t>
  </si>
  <si>
    <t>5884</t>
  </si>
  <si>
    <t>CHSS-Katherine Branch- Sch Spt</t>
  </si>
  <si>
    <t>401-2308-G655</t>
  </si>
  <si>
    <t>5885</t>
  </si>
  <si>
    <t>Language Scholarship OPerating</t>
  </si>
  <si>
    <t>401-2308-G741</t>
  </si>
  <si>
    <t>5886</t>
  </si>
  <si>
    <t>Black, Blanc, Beur Fund</t>
  </si>
  <si>
    <t>401-2308-G760</t>
  </si>
  <si>
    <t>401-2308-G863</t>
  </si>
  <si>
    <t>5887</t>
  </si>
  <si>
    <t>MGA Conference 2006</t>
  </si>
  <si>
    <t>401-2308-GS35</t>
  </si>
  <si>
    <t>5888</t>
  </si>
  <si>
    <t>Dept ELE BioMed UG Project</t>
  </si>
  <si>
    <t>5889</t>
  </si>
  <si>
    <t>Nursing Faculty Outreach</t>
  </si>
  <si>
    <t>5890</t>
  </si>
  <si>
    <t>5891</t>
  </si>
  <si>
    <t>Sigma Chi House Campaign</t>
  </si>
  <si>
    <t>5892</t>
  </si>
  <si>
    <t>UC Community Service</t>
  </si>
  <si>
    <t>5893</t>
  </si>
  <si>
    <t>Parker,John&amp;David ME Operating</t>
  </si>
  <si>
    <t>5894</t>
  </si>
  <si>
    <t>Bayrose Bird Resch on Block Is</t>
  </si>
  <si>
    <t>5895</t>
  </si>
  <si>
    <t>Feinstein, Lillian&amp;Allen Opera</t>
  </si>
  <si>
    <t>5897</t>
  </si>
  <si>
    <t>Helen Spaulding Operating</t>
  </si>
  <si>
    <t>5898</t>
  </si>
  <si>
    <t>Rumowicz Lit &amp; Sea Lect Oper</t>
  </si>
  <si>
    <t>5899</t>
  </si>
  <si>
    <t>5900</t>
  </si>
  <si>
    <t>401-2401-5933</t>
  </si>
  <si>
    <t>5901</t>
  </si>
  <si>
    <t>5902</t>
  </si>
  <si>
    <t>Communication Stud- Stud Dev</t>
  </si>
  <si>
    <t>5903</t>
  </si>
  <si>
    <t>COE Dpt Mech Engr Alum Oper</t>
  </si>
  <si>
    <t>5904</t>
  </si>
  <si>
    <t>Nixon, Scott Discretionary</t>
  </si>
  <si>
    <t>5905</t>
  </si>
  <si>
    <t>Cels: AFAE</t>
  </si>
  <si>
    <t>401-2403-5325</t>
  </si>
  <si>
    <t>5906</t>
  </si>
  <si>
    <t>Luzzi, Louis Grad &amp; Devel Oper</t>
  </si>
  <si>
    <t>5907</t>
  </si>
  <si>
    <t>White, Nelson Award Fund</t>
  </si>
  <si>
    <t>5908</t>
  </si>
  <si>
    <t>TMD  Developement Fund</t>
  </si>
  <si>
    <t>5909</t>
  </si>
  <si>
    <t>5910</t>
  </si>
  <si>
    <t>Vangermeersch Operating Fund</t>
  </si>
  <si>
    <t>5911</t>
  </si>
  <si>
    <t>HS&amp;S UnderGrad. Pro. Develop.</t>
  </si>
  <si>
    <t>5912</t>
  </si>
  <si>
    <t>Y Shen Research</t>
  </si>
  <si>
    <t>5913</t>
  </si>
  <si>
    <t>5914</t>
  </si>
  <si>
    <t>Assessment Support</t>
  </si>
  <si>
    <t>5916</t>
  </si>
  <si>
    <t>M. Peter Prize In Rerearch</t>
  </si>
  <si>
    <t>5917</t>
  </si>
  <si>
    <t>Point Club Fisheries Operating</t>
  </si>
  <si>
    <t>5918</t>
  </si>
  <si>
    <t>TNC Marine Initiative</t>
  </si>
  <si>
    <t>5919</t>
  </si>
  <si>
    <t>5920</t>
  </si>
  <si>
    <t>Metabolism and Enzymology Lab.</t>
  </si>
  <si>
    <t>5921</t>
  </si>
  <si>
    <t>Engineering Computer Ctr</t>
  </si>
  <si>
    <t>5922</t>
  </si>
  <si>
    <t>Bicycle Lane Safety - Thomas</t>
  </si>
  <si>
    <t>5923</t>
  </si>
  <si>
    <t>H.S. Tambora Volcano</t>
  </si>
  <si>
    <t>5924</t>
  </si>
  <si>
    <t>5925</t>
  </si>
  <si>
    <t>GREENFIELD COUNCIL RES.</t>
  </si>
  <si>
    <t>5926</t>
  </si>
  <si>
    <t>Staelen Fund (Dr. Sun)</t>
  </si>
  <si>
    <t>401-2406-5461</t>
  </si>
  <si>
    <t>5927</t>
  </si>
  <si>
    <t>5928</t>
  </si>
  <si>
    <t>OSPAO Conf. Acct.</t>
  </si>
  <si>
    <t>5929</t>
  </si>
  <si>
    <t>COP Student Activity Fund</t>
  </si>
  <si>
    <t>5930</t>
  </si>
  <si>
    <t>PressCR FDTN Scholarship</t>
  </si>
  <si>
    <t>5931</t>
  </si>
  <si>
    <t>5932</t>
  </si>
  <si>
    <t>Gavitt, Alexander + Patricia A</t>
  </si>
  <si>
    <t>5933</t>
  </si>
  <si>
    <t>Youth Financial Education</t>
  </si>
  <si>
    <t>5934</t>
  </si>
  <si>
    <t>5935</t>
  </si>
  <si>
    <t>Kingston Chamber Music Schol.</t>
  </si>
  <si>
    <t>5936</t>
  </si>
  <si>
    <t>Adkins Horticulture Research</t>
  </si>
  <si>
    <t>5937</t>
  </si>
  <si>
    <t>Nichols, Mary Manzolillo Mem.</t>
  </si>
  <si>
    <t>5938</t>
  </si>
  <si>
    <t>Std. Fac. Sty Lounge Ren. Fnd.</t>
  </si>
  <si>
    <t>5939</t>
  </si>
  <si>
    <t>Antenna Dev. Research</t>
  </si>
  <si>
    <t>5940</t>
  </si>
  <si>
    <t>WAJ Teacher Train. Env. Edu.</t>
  </si>
  <si>
    <t>5941</t>
  </si>
  <si>
    <t>Plant Clinic Fund</t>
  </si>
  <si>
    <t>5942</t>
  </si>
  <si>
    <t>5943</t>
  </si>
  <si>
    <t>Narragansett Estuary Prog.</t>
  </si>
  <si>
    <t>5944</t>
  </si>
  <si>
    <t>Lateral Violence Nursing Study</t>
  </si>
  <si>
    <t>401-2409-5057</t>
  </si>
  <si>
    <t>5945</t>
  </si>
  <si>
    <t>Sys. Performance Improvment</t>
  </si>
  <si>
    <t>5946</t>
  </si>
  <si>
    <t>5947</t>
  </si>
  <si>
    <t>CRC Gulf of California</t>
  </si>
  <si>
    <t>5948</t>
  </si>
  <si>
    <t>5949</t>
  </si>
  <si>
    <t>Eval of Non-Violence Training</t>
  </si>
  <si>
    <t>5950</t>
  </si>
  <si>
    <t>Jenson,Dr.Patricia Scholarship</t>
  </si>
  <si>
    <t>5951</t>
  </si>
  <si>
    <t>Capstone Design Projects</t>
  </si>
  <si>
    <t>401-2410-5564</t>
  </si>
  <si>
    <t>5952</t>
  </si>
  <si>
    <t>Int. Transportation Program</t>
  </si>
  <si>
    <t>5953</t>
  </si>
  <si>
    <t>Smile AMGEN</t>
  </si>
  <si>
    <t>5954</t>
  </si>
  <si>
    <t>Bridge Engineering Studio</t>
  </si>
  <si>
    <t>5955</t>
  </si>
  <si>
    <t>Divlam, Joel B. Res. Scholar.</t>
  </si>
  <si>
    <t>5956</t>
  </si>
  <si>
    <t>Chaffee,John Sen. Access+Pre.</t>
  </si>
  <si>
    <t>401-2500-5186</t>
  </si>
  <si>
    <t>5957</t>
  </si>
  <si>
    <t>Chinese IEP Fund</t>
  </si>
  <si>
    <t>5958</t>
  </si>
  <si>
    <t>Adaptive Technology</t>
  </si>
  <si>
    <t>5959</t>
  </si>
  <si>
    <t>PS Scholarships Operating</t>
  </si>
  <si>
    <t>401-2501-5056</t>
  </si>
  <si>
    <t>5960</t>
  </si>
  <si>
    <t>Advance Transform. Research</t>
  </si>
  <si>
    <t>401-2501-5072</t>
  </si>
  <si>
    <t>5961</t>
  </si>
  <si>
    <t>COE Fac.&amp; Student Excellence</t>
  </si>
  <si>
    <t>5962</t>
  </si>
  <si>
    <t>Textile Science Support</t>
  </si>
  <si>
    <t>401-2501-5142</t>
  </si>
  <si>
    <t>5963</t>
  </si>
  <si>
    <t>Olmstead Fund</t>
  </si>
  <si>
    <t>5964</t>
  </si>
  <si>
    <t>Geological Society Desc.</t>
  </si>
  <si>
    <t>401-2501-5373</t>
  </si>
  <si>
    <t>5965</t>
  </si>
  <si>
    <t>Pfizer Grad. Scholarship Fund</t>
  </si>
  <si>
    <t>5966</t>
  </si>
  <si>
    <t>Dept. Of Physics Grad. Oper.</t>
  </si>
  <si>
    <t>5967</t>
  </si>
  <si>
    <t>John Murphy MTI Fund</t>
  </si>
  <si>
    <t>5968</t>
  </si>
  <si>
    <t>Skogley,Dr.Richard Res. Oper.</t>
  </si>
  <si>
    <t>5969</t>
  </si>
  <si>
    <t>Weisbord Olympic Fund</t>
  </si>
  <si>
    <t>401-2501-5622</t>
  </si>
  <si>
    <t>5970</t>
  </si>
  <si>
    <t>5971</t>
  </si>
  <si>
    <t>GU8 Conference</t>
  </si>
  <si>
    <t>401-2501-5715</t>
  </si>
  <si>
    <t>5972</t>
  </si>
  <si>
    <t>Champlin'06 Sim. Lrn. Pat-Care</t>
  </si>
  <si>
    <t>5973</t>
  </si>
  <si>
    <t>5974</t>
  </si>
  <si>
    <t>Champlin '06 Tsunami EQ Monit.</t>
  </si>
  <si>
    <t>401-2501-5938</t>
  </si>
  <si>
    <t>5975</t>
  </si>
  <si>
    <t>401-2501-5944</t>
  </si>
  <si>
    <t>5976</t>
  </si>
  <si>
    <t>5977</t>
  </si>
  <si>
    <t>401-2501-E144</t>
  </si>
  <si>
    <t>100-4050-0000</t>
  </si>
  <si>
    <t>Kinnie, James CG '09</t>
  </si>
  <si>
    <t>100-4051-0000</t>
  </si>
  <si>
    <t>5069</t>
  </si>
  <si>
    <t>URI Collaboratory</t>
  </si>
  <si>
    <t>100-4052-0000</t>
  </si>
  <si>
    <t>100-4055-0000</t>
  </si>
  <si>
    <t>5070</t>
  </si>
  <si>
    <t>Campus Beautification Fund</t>
  </si>
  <si>
    <t>100-4055-3010</t>
  </si>
  <si>
    <t>100-4056-0000</t>
  </si>
  <si>
    <t>5071</t>
  </si>
  <si>
    <t>Dept of Physics Undergraduate</t>
  </si>
  <si>
    <t>100-4056-7146</t>
  </si>
  <si>
    <t>100-4057-0000</t>
  </si>
  <si>
    <t>5072</t>
  </si>
  <si>
    <t>100-4057-3034</t>
  </si>
  <si>
    <t>Johnson,Robert Wood Exec Nurse</t>
  </si>
  <si>
    <t>100-4058-0000</t>
  </si>
  <si>
    <t>100-4058-3024</t>
  </si>
  <si>
    <t>5073</t>
  </si>
  <si>
    <t>100-4060-0000</t>
  </si>
  <si>
    <t>100-4060-3035</t>
  </si>
  <si>
    <t>5074</t>
  </si>
  <si>
    <t>100-4060-3048</t>
  </si>
  <si>
    <t>100-4061-0000</t>
  </si>
  <si>
    <t>5075</t>
  </si>
  <si>
    <t>Watson House Fund</t>
  </si>
  <si>
    <t>100-4065-0000</t>
  </si>
  <si>
    <t>5076</t>
  </si>
  <si>
    <t>Friends of the Library</t>
  </si>
  <si>
    <t>100-4065-3022</t>
  </si>
  <si>
    <t>100-4066-0000</t>
  </si>
  <si>
    <t>5077</t>
  </si>
  <si>
    <t>RN Scholarship</t>
  </si>
  <si>
    <t>5078</t>
  </si>
  <si>
    <t>100-4067-0000</t>
  </si>
  <si>
    <t>5079</t>
  </si>
  <si>
    <t>100-4069-3030</t>
  </si>
  <si>
    <t>5080</t>
  </si>
  <si>
    <t>Managed Care Experiential</t>
  </si>
  <si>
    <t>100-4070-0000</t>
  </si>
  <si>
    <t>5081</t>
  </si>
  <si>
    <t>100-5000-0000</t>
  </si>
  <si>
    <t>100-5010-0000</t>
  </si>
  <si>
    <t>5082</t>
  </si>
  <si>
    <t>Sadd Research Fund</t>
  </si>
  <si>
    <t>100-5010-2537</t>
  </si>
  <si>
    <t>100-5010-6021</t>
  </si>
  <si>
    <t>5083</t>
  </si>
  <si>
    <t>100-5011-0000</t>
  </si>
  <si>
    <t>100-5012-0000</t>
  </si>
  <si>
    <t>5084</t>
  </si>
  <si>
    <t>Carmody, Mary &amp; Tom Schol</t>
  </si>
  <si>
    <t>100-5013-0000</t>
  </si>
  <si>
    <t>100-5013-2574</t>
  </si>
  <si>
    <t>5085</t>
  </si>
  <si>
    <t>100-5013-7002</t>
  </si>
  <si>
    <t>100-5013-7120</t>
  </si>
  <si>
    <t>5086</t>
  </si>
  <si>
    <t>Marine Resource Economics Fund</t>
  </si>
  <si>
    <t>100-5013-7121</t>
  </si>
  <si>
    <t>100-5014-0000</t>
  </si>
  <si>
    <t>5087</t>
  </si>
  <si>
    <t>100-5015-0000</t>
  </si>
  <si>
    <t>Hispanic Studies Fund</t>
  </si>
  <si>
    <t>100-5016-0000</t>
  </si>
  <si>
    <t>100-5017-0000</t>
  </si>
  <si>
    <t>100-4059-0000</t>
  </si>
  <si>
    <t>5088</t>
  </si>
  <si>
    <t>Biological Sciences: Agaricia</t>
  </si>
  <si>
    <t>100-5020-0000</t>
  </si>
  <si>
    <t>5089</t>
  </si>
  <si>
    <t>100-5020-3303</t>
  </si>
  <si>
    <t>5268</t>
  </si>
  <si>
    <t>5272</t>
  </si>
  <si>
    <t>2122</t>
  </si>
  <si>
    <t>4246</t>
  </si>
  <si>
    <t>Out Of State Graduate Fees</t>
  </si>
  <si>
    <t>100-0000-6052</t>
  </si>
  <si>
    <t>330</t>
  </si>
  <si>
    <t>Writing &amp; Rhetoric</t>
  </si>
  <si>
    <t>Marketing/Advertising</t>
  </si>
  <si>
    <t>5269</t>
  </si>
  <si>
    <t>5273</t>
  </si>
  <si>
    <t>2123</t>
  </si>
  <si>
    <t>4247</t>
  </si>
  <si>
    <t>100-0000-6056</t>
  </si>
  <si>
    <t>331</t>
  </si>
  <si>
    <t>2002 Series - Parking Facility</t>
  </si>
  <si>
    <t>2230</t>
  </si>
  <si>
    <t>5274</t>
  </si>
  <si>
    <t>2124</t>
  </si>
  <si>
    <t>Great Performances</t>
  </si>
  <si>
    <t>4248</t>
  </si>
  <si>
    <t>Athletics Fee</t>
  </si>
  <si>
    <t>100-0000-6057</t>
  </si>
  <si>
    <t>400</t>
  </si>
  <si>
    <t>Other Restricted</t>
  </si>
  <si>
    <t>Engineering or Clinical Fee</t>
  </si>
  <si>
    <t>5275</t>
  </si>
  <si>
    <t>2125</t>
  </si>
  <si>
    <t>Economics</t>
  </si>
  <si>
    <t>4249</t>
  </si>
  <si>
    <t>100-0000-6058</t>
  </si>
  <si>
    <t>401</t>
  </si>
  <si>
    <t>Foundation</t>
  </si>
  <si>
    <t>2300</t>
  </si>
  <si>
    <t>Classroom Supplies</t>
  </si>
  <si>
    <t>5276</t>
  </si>
  <si>
    <t>Transportation Center Sustain</t>
  </si>
  <si>
    <t>100-6000-0000</t>
  </si>
  <si>
    <t>5116</t>
  </si>
  <si>
    <t>100-6001-0000</t>
  </si>
  <si>
    <t>5117</t>
  </si>
  <si>
    <t>Boudreaux-Bartels, GF</t>
  </si>
  <si>
    <t>100-6001-2514</t>
  </si>
  <si>
    <t>100-6001-2640</t>
  </si>
  <si>
    <t>5118</t>
  </si>
  <si>
    <t>5119</t>
  </si>
  <si>
    <t>100-6003-0000</t>
  </si>
  <si>
    <t>100-6004-0000</t>
  </si>
  <si>
    <t>5120</t>
  </si>
  <si>
    <t>Rossby, T. Discretionary</t>
  </si>
  <si>
    <t>401-2600-E394</t>
  </si>
  <si>
    <t>6063</t>
  </si>
  <si>
    <t>Transfer Student Scholarship</t>
  </si>
  <si>
    <t>401-2600-E398</t>
  </si>
  <si>
    <t>6064</t>
  </si>
  <si>
    <t>Attracting &amp; RetentionScholshp</t>
  </si>
  <si>
    <t>401-2600-E408</t>
  </si>
  <si>
    <t>6065</t>
  </si>
  <si>
    <t>Communications Fee Waiver</t>
  </si>
  <si>
    <t>401-2600-E441</t>
  </si>
  <si>
    <t>6066</t>
  </si>
  <si>
    <t>Attract International Students</t>
  </si>
  <si>
    <t>401-2600-ED89</t>
  </si>
  <si>
    <t>6067</t>
  </si>
  <si>
    <t>Athletics Summer Scholarships</t>
  </si>
  <si>
    <t>401-2600-EG07</t>
  </si>
  <si>
    <t>6069</t>
  </si>
  <si>
    <t>Athletics SS II Scholarships</t>
  </si>
  <si>
    <t>6070</t>
  </si>
  <si>
    <t>Admissions Univ. Scholarship</t>
  </si>
  <si>
    <t>401-2600-EG49</t>
  </si>
  <si>
    <t>6071</t>
  </si>
  <si>
    <t>Need Based (TD)</t>
  </si>
  <si>
    <t>401-2600-EG73</t>
  </si>
  <si>
    <t>6300</t>
  </si>
  <si>
    <t>Braunschweig Tuition &amp; Fees</t>
  </si>
  <si>
    <t>401-2600-EG75</t>
  </si>
  <si>
    <t>6301</t>
  </si>
  <si>
    <t>URI/Skovde Cooperative Pgm</t>
  </si>
  <si>
    <t>401-2600-EG77</t>
  </si>
  <si>
    <t>6500</t>
  </si>
  <si>
    <t>Foreign Student Account</t>
  </si>
  <si>
    <t>401-2600-G588</t>
  </si>
  <si>
    <t>6501</t>
  </si>
  <si>
    <t>Handicapped Fund</t>
  </si>
  <si>
    <t>6502</t>
  </si>
  <si>
    <t>President's Restricted Fund</t>
  </si>
  <si>
    <t>401-2600-G777</t>
  </si>
  <si>
    <t>6503</t>
  </si>
  <si>
    <t>President's Special Fund</t>
  </si>
  <si>
    <t>6504</t>
  </si>
  <si>
    <t>Restricted Scholarships</t>
  </si>
  <si>
    <t>401-2600-G949</t>
  </si>
  <si>
    <t>6505</t>
  </si>
  <si>
    <t>Unrestricted Scholarships</t>
  </si>
  <si>
    <t>6506</t>
  </si>
  <si>
    <t>URI Foundation Scholarships</t>
  </si>
  <si>
    <t>6507</t>
  </si>
  <si>
    <t>6508</t>
  </si>
  <si>
    <t>FinancialAidAdministrativeSvcs</t>
  </si>
  <si>
    <t>6509</t>
  </si>
  <si>
    <t>Parents' Programs</t>
  </si>
  <si>
    <t>6510</t>
  </si>
  <si>
    <t>Special Events</t>
  </si>
  <si>
    <t>6511</t>
  </si>
  <si>
    <t>Academic Enhancement</t>
  </si>
  <si>
    <t>6512</t>
  </si>
  <si>
    <t>Corporate Sponsors</t>
  </si>
  <si>
    <t>6513</t>
  </si>
  <si>
    <t>B. T. Doherty Gift</t>
  </si>
  <si>
    <t>6514</t>
  </si>
  <si>
    <t>Wallaby Plateau</t>
  </si>
  <si>
    <t>6515</t>
  </si>
  <si>
    <t>Patricia Harris Fellowship</t>
  </si>
  <si>
    <t>6516</t>
  </si>
  <si>
    <t>St. Joseph's Hospital</t>
  </si>
  <si>
    <t>6517</t>
  </si>
  <si>
    <t>Annenberg Institute</t>
  </si>
  <si>
    <t>6518</t>
  </si>
  <si>
    <t>GSO Towing Wave Tank</t>
  </si>
  <si>
    <t>6519</t>
  </si>
  <si>
    <t>AmericanTranscendental Journal</t>
  </si>
  <si>
    <t>6520</t>
  </si>
  <si>
    <t>Dietetics</t>
  </si>
  <si>
    <t>6521</t>
  </si>
  <si>
    <t>GeophysicsWaterProspectionTerc</t>
  </si>
  <si>
    <t>6522</t>
  </si>
  <si>
    <t>OpenSpace&amp;ExperimentalEconomic</t>
  </si>
  <si>
    <t>6523</t>
  </si>
  <si>
    <t>Nat'lArchivesComposition&amp;Rhet</t>
  </si>
  <si>
    <t>401-2602-5265</t>
  </si>
  <si>
    <t>6524</t>
  </si>
  <si>
    <t>401-2602-5319</t>
  </si>
  <si>
    <t>6525</t>
  </si>
  <si>
    <t>President's House Ongoing Exp.</t>
  </si>
  <si>
    <t>401-2602-5411</t>
  </si>
  <si>
    <t>6527</t>
  </si>
  <si>
    <t>IEP Capital Funds</t>
  </si>
  <si>
    <t>401-2602-5433</t>
  </si>
  <si>
    <t>6900</t>
  </si>
  <si>
    <t>RISLA Subsidized Loan</t>
  </si>
  <si>
    <t>6901</t>
  </si>
  <si>
    <t>401-2602-5537</t>
  </si>
  <si>
    <t>Family Education Loan 1</t>
  </si>
  <si>
    <t>6902</t>
  </si>
  <si>
    <t>College Bound Loan</t>
  </si>
  <si>
    <t>401-2602-5680</t>
  </si>
  <si>
    <t>6903</t>
  </si>
  <si>
    <t>RI Student Loan Authority</t>
  </si>
  <si>
    <t>6904</t>
  </si>
  <si>
    <t>Sallie Mae Loan</t>
  </si>
  <si>
    <t>6905</t>
  </si>
  <si>
    <t>Citizens Signature Loan</t>
  </si>
  <si>
    <t>6906</t>
  </si>
  <si>
    <t>Summer Coll Bnd Loan</t>
  </si>
  <si>
    <t>401-2602-G762</t>
  </si>
  <si>
    <t>6907</t>
  </si>
  <si>
    <t>Summer Sign Loan</t>
  </si>
  <si>
    <t>6908</t>
  </si>
  <si>
    <t>Misc. Loan Funds</t>
  </si>
  <si>
    <t>6910</t>
  </si>
  <si>
    <t>RISLA Reward Loans</t>
  </si>
  <si>
    <t>6911</t>
  </si>
  <si>
    <t>Family Educ Loan FY06</t>
  </si>
  <si>
    <t>6912</t>
  </si>
  <si>
    <t>Collegebound Loan FY06</t>
  </si>
  <si>
    <t>6915</t>
  </si>
  <si>
    <t>Sallie Mae Sign Loan FY06</t>
  </si>
  <si>
    <t>6916</t>
  </si>
  <si>
    <t>Summer Collegebound FY06</t>
  </si>
  <si>
    <t>6917</t>
  </si>
  <si>
    <t>Summer Signature FY06</t>
  </si>
  <si>
    <t>6918</t>
  </si>
  <si>
    <t>RISLA Advancement Loan</t>
  </si>
  <si>
    <t>6919</t>
  </si>
  <si>
    <t>Fed. Stafford Sub/Unsub Loan</t>
  </si>
  <si>
    <t>6920</t>
  </si>
  <si>
    <t>Fed. Plus Stafford - Outside</t>
  </si>
  <si>
    <t>401-2603-5348</t>
  </si>
  <si>
    <t>6921</t>
  </si>
  <si>
    <t>Family Education Loan 3</t>
  </si>
  <si>
    <t>6922</t>
  </si>
  <si>
    <t>401-2603-5845</t>
  </si>
  <si>
    <t>6923</t>
  </si>
  <si>
    <t>6924</t>
  </si>
  <si>
    <t>401-2604-5620</t>
  </si>
  <si>
    <t>6925</t>
  </si>
  <si>
    <t>Graduate School Fair</t>
  </si>
  <si>
    <t>Disability Srvcs for Students</t>
  </si>
  <si>
    <t>7004</t>
  </si>
  <si>
    <t>Substance Abuse Prevention</t>
  </si>
  <si>
    <t>7005</t>
  </si>
  <si>
    <t>Off Campus Housing</t>
  </si>
  <si>
    <t>401-2606-5035</t>
  </si>
  <si>
    <t>7006</t>
  </si>
  <si>
    <t>Research Scholars</t>
  </si>
  <si>
    <t>401-2606-5038</t>
  </si>
  <si>
    <t>7007</t>
  </si>
  <si>
    <t>Testing and Test Preparation</t>
  </si>
  <si>
    <t>7008</t>
  </si>
  <si>
    <t>Conferences</t>
  </si>
  <si>
    <t>401-2606-5068</t>
  </si>
  <si>
    <t>7009</t>
  </si>
  <si>
    <t>Seminars</t>
  </si>
  <si>
    <t>401-2606-5080</t>
  </si>
  <si>
    <t>7010</t>
  </si>
  <si>
    <t>Registrar Scholarship Fund</t>
  </si>
  <si>
    <t>401-2606-5105</t>
  </si>
  <si>
    <t>7011</t>
  </si>
  <si>
    <t>401-2606-5113</t>
  </si>
  <si>
    <t>7012</t>
  </si>
  <si>
    <t>Off Campus Work Study</t>
  </si>
  <si>
    <t>7013</t>
  </si>
  <si>
    <t>401-2606-5143</t>
  </si>
  <si>
    <t>Federal Drug Forfeiture</t>
  </si>
  <si>
    <t>7014</t>
  </si>
  <si>
    <t>401-2606-5238</t>
  </si>
  <si>
    <t>7015</t>
  </si>
  <si>
    <t>Summer Camp</t>
  </si>
  <si>
    <t>401-2606-5249</t>
  </si>
  <si>
    <t>7016</t>
  </si>
  <si>
    <t>Analytical Services</t>
  </si>
  <si>
    <t>7017</t>
  </si>
  <si>
    <t>Endeavor</t>
  </si>
  <si>
    <t>401-2606-5305</t>
  </si>
  <si>
    <t>7018</t>
  </si>
  <si>
    <t>Workshops</t>
  </si>
  <si>
    <t>7019</t>
  </si>
  <si>
    <t>Cooperative Extension Admin.</t>
  </si>
  <si>
    <t>7020</t>
  </si>
  <si>
    <t>AgriculturalExperimentStation</t>
  </si>
  <si>
    <t>401-2606-5348</t>
  </si>
  <si>
    <t>7021</t>
  </si>
  <si>
    <t>Cooperative Ext. Education Ctr</t>
  </si>
  <si>
    <t>401-2606-5364</t>
  </si>
  <si>
    <t>7022</t>
  </si>
  <si>
    <t>School Age Child Care</t>
  </si>
  <si>
    <t>7023</t>
  </si>
  <si>
    <t>Food Safety Education</t>
  </si>
  <si>
    <t>401-2606-5397</t>
  </si>
  <si>
    <t>7024</t>
  </si>
  <si>
    <t>Food Safety &amp;Seafood Education</t>
  </si>
  <si>
    <t>7025</t>
  </si>
  <si>
    <t>Tick Research Lab</t>
  </si>
  <si>
    <t>7026</t>
  </si>
  <si>
    <t>401-2606-5475</t>
  </si>
  <si>
    <t>7027</t>
  </si>
  <si>
    <t>Watershed-Joubert</t>
  </si>
  <si>
    <t>401-2606-5493</t>
  </si>
  <si>
    <t>7028</t>
  </si>
  <si>
    <t>Watershed-McCann</t>
  </si>
  <si>
    <t>7029</t>
  </si>
  <si>
    <t>On Site Sewage Disposal</t>
  </si>
  <si>
    <t>401-2606-5506</t>
  </si>
  <si>
    <t>7030</t>
  </si>
  <si>
    <t>Home-A-Syst Program</t>
  </si>
  <si>
    <t>401-2606-5520</t>
  </si>
  <si>
    <t>7031</t>
  </si>
  <si>
    <t>Soil Testing</t>
  </si>
  <si>
    <t>401-2606-5569</t>
  </si>
  <si>
    <t>7032</t>
  </si>
  <si>
    <t>Sustainable Landscapes Program</t>
  </si>
  <si>
    <t>401-2606-5581</t>
  </si>
  <si>
    <t>7033</t>
  </si>
  <si>
    <t>Master Gardener Program</t>
  </si>
  <si>
    <t>401-2606-5585</t>
  </si>
  <si>
    <t>7034</t>
  </si>
  <si>
    <t>URI Greenshare Program</t>
  </si>
  <si>
    <t>401-2606-5605</t>
  </si>
  <si>
    <t>7035</t>
  </si>
  <si>
    <t>Learning Landscape Program</t>
  </si>
  <si>
    <t>401-2606-5607</t>
  </si>
  <si>
    <t>7036</t>
  </si>
  <si>
    <t>URI Plant Protection Clinic</t>
  </si>
  <si>
    <t>401-2606-5634</t>
  </si>
  <si>
    <t>7037</t>
  </si>
  <si>
    <t>Rhode Island 4-H Program</t>
  </si>
  <si>
    <t>401-2606-5660</t>
  </si>
  <si>
    <t>7038</t>
  </si>
  <si>
    <t>Eastern Rhode Island 4-H Prog.</t>
  </si>
  <si>
    <t>401-2606-5674</t>
  </si>
  <si>
    <t>7039</t>
  </si>
  <si>
    <t>AES Research Vehicles</t>
  </si>
  <si>
    <t>7040</t>
  </si>
  <si>
    <t>Temkin, Baye P And Jacob N Sch</t>
  </si>
  <si>
    <t>EB58</t>
  </si>
  <si>
    <t>COP Centennial Student Sch.</t>
  </si>
  <si>
    <t>EB59</t>
  </si>
  <si>
    <t>Davidson, Dr Don. K&amp;Amelia'30</t>
  </si>
  <si>
    <t>EB60</t>
  </si>
  <si>
    <t>Clg. of Env. &amp; Life Sci. Sch.</t>
  </si>
  <si>
    <t>EB61</t>
  </si>
  <si>
    <t>Robinson, Mary L Sch. Fund</t>
  </si>
  <si>
    <t>EB62</t>
  </si>
  <si>
    <t>Arnold,George E. 30' Mem. Fund</t>
  </si>
  <si>
    <t>EB63</t>
  </si>
  <si>
    <t>Choi, Dr Young Soo Sch. Pharm.</t>
  </si>
  <si>
    <t>EB64</t>
  </si>
  <si>
    <t>Tower, Norma Corey Endowed Sch</t>
  </si>
  <si>
    <t>EB65</t>
  </si>
  <si>
    <t>Pezzullo, Thomas R Sch.</t>
  </si>
  <si>
    <t>EB66</t>
  </si>
  <si>
    <t>Blay, Hank Scholarship Endow.</t>
  </si>
  <si>
    <t>EB67</t>
  </si>
  <si>
    <t>Borden, Norman H Memorial Sch.</t>
  </si>
  <si>
    <t>EB68</t>
  </si>
  <si>
    <t>Dornberg,Otto Study Abroad Prg</t>
  </si>
  <si>
    <t>EB69</t>
  </si>
  <si>
    <t>College of Arts &amp; Sciences Sch</t>
  </si>
  <si>
    <t>EB70</t>
  </si>
  <si>
    <t>Chandler, Harry C '24 Mem. Sch</t>
  </si>
  <si>
    <t>EB71</t>
  </si>
  <si>
    <t>Chronley, David J Endowed Chem</t>
  </si>
  <si>
    <t>EB72</t>
  </si>
  <si>
    <t>Heaton Memorial Scholarship</t>
  </si>
  <si>
    <t>EB73</t>
  </si>
  <si>
    <t>Toray Scholarship Endowment</t>
  </si>
  <si>
    <t>EB74</t>
  </si>
  <si>
    <t>Dubee Family Endowed Sch.</t>
  </si>
  <si>
    <t>EB75</t>
  </si>
  <si>
    <t>Messinger Family Endowed Sch.</t>
  </si>
  <si>
    <t>EB76</t>
  </si>
  <si>
    <t>Riccio, Joseph G.a. Civil Engr</t>
  </si>
  <si>
    <t>EB77</t>
  </si>
  <si>
    <t>Carothers,Rbt. L&amp;Ruane, P Sch.</t>
  </si>
  <si>
    <t>EB78</t>
  </si>
  <si>
    <t>Spaulding,Malcolm L&amp;Nicole Sch</t>
  </si>
  <si>
    <t>EB79</t>
  </si>
  <si>
    <t>Beretta, David '49 Mem. Sch.</t>
  </si>
  <si>
    <t>EB80</t>
  </si>
  <si>
    <t>Beaupre Family Scholarship</t>
  </si>
  <si>
    <t>EB81</t>
  </si>
  <si>
    <t>Dodd, Jon F. Scholarship</t>
  </si>
  <si>
    <t>EB82</t>
  </si>
  <si>
    <t>Slocum, John L End Sch. in C.E</t>
  </si>
  <si>
    <t>EB83</t>
  </si>
  <si>
    <t>Tucker,Winfield H'43 Engr. Sch</t>
  </si>
  <si>
    <t>EB84</t>
  </si>
  <si>
    <t>Gray, John E. Family Sch.</t>
  </si>
  <si>
    <t>EB85</t>
  </si>
  <si>
    <t>Wharton, Joy &amp; Charles Sch.</t>
  </si>
  <si>
    <t>EB86</t>
  </si>
  <si>
    <t>Fradin, Hyman Scholarship</t>
  </si>
  <si>
    <t>EB87</t>
  </si>
  <si>
    <t>Amica Mutual Insurance Sch.</t>
  </si>
  <si>
    <t>EB88</t>
  </si>
  <si>
    <t>Sullivan,Tim. J &amp; Mary English</t>
  </si>
  <si>
    <t>EB89</t>
  </si>
  <si>
    <t>Derita, Jos. Football Sch Eng</t>
  </si>
  <si>
    <t>EB90</t>
  </si>
  <si>
    <t>Nardone, Henry J Family Sch.</t>
  </si>
  <si>
    <t>EB91</t>
  </si>
  <si>
    <t>Dept Of Theatre Scholarship</t>
  </si>
  <si>
    <t>EB92</t>
  </si>
  <si>
    <t>Watershed Watch Scholarship</t>
  </si>
  <si>
    <t>EB93</t>
  </si>
  <si>
    <t>Trubiano, Cecilia Memorial Sch</t>
  </si>
  <si>
    <t>EB94</t>
  </si>
  <si>
    <t>EB95</t>
  </si>
  <si>
    <t>CVS Endowed Scholarship</t>
  </si>
  <si>
    <t>EB96</t>
  </si>
  <si>
    <t>Godfrey, Olive Z Memorial Sch.</t>
  </si>
  <si>
    <t>EB97</t>
  </si>
  <si>
    <t>Graboys,George &amp; Lois Min. Sch</t>
  </si>
  <si>
    <t>EB98</t>
  </si>
  <si>
    <t>Clark, Phillip H Scholarship</t>
  </si>
  <si>
    <t>EB99</t>
  </si>
  <si>
    <t>Simmons, Jesse M Mem. Sch.</t>
  </si>
  <si>
    <t>EC01</t>
  </si>
  <si>
    <t>Kingston Hill Gardeners Sch</t>
  </si>
  <si>
    <t>EC02</t>
  </si>
  <si>
    <t>Kermes, Kenneth &amp; Susan Sch</t>
  </si>
  <si>
    <t>EC03</t>
  </si>
  <si>
    <t>Wales, Royal  Endowed Sch</t>
  </si>
  <si>
    <t>EC04</t>
  </si>
  <si>
    <t>Cranston Print Works Sch.</t>
  </si>
  <si>
    <t>EC05</t>
  </si>
  <si>
    <t>Kim, Thomas Scholarship End.</t>
  </si>
  <si>
    <t>EC06</t>
  </si>
  <si>
    <t>Fern, Saul Award In Marketing</t>
  </si>
  <si>
    <t>EC07</t>
  </si>
  <si>
    <t>Hospital Trust Min. Sch. Prog.</t>
  </si>
  <si>
    <t>EC08</t>
  </si>
  <si>
    <t>ON Semiconductor Sch End</t>
  </si>
  <si>
    <t>EC09</t>
  </si>
  <si>
    <t>Ross, Mark &amp; Donna Endowed Sch</t>
  </si>
  <si>
    <t>EC10</t>
  </si>
  <si>
    <t>Madden, Edward E. &amp; Louise E.</t>
  </si>
  <si>
    <t>EC11</t>
  </si>
  <si>
    <t>Washington Trust Co. Sch.</t>
  </si>
  <si>
    <t>EC12</t>
  </si>
  <si>
    <t>Citizen's Bnk Women's Ath. Sch</t>
  </si>
  <si>
    <t>EC13</t>
  </si>
  <si>
    <t>William Bingham Fdtn Und. Grad</t>
  </si>
  <si>
    <t>EC14</t>
  </si>
  <si>
    <t>RYAN, Thomas and Cathy MATCH</t>
  </si>
  <si>
    <t>EC15</t>
  </si>
  <si>
    <t>Hardee's Merit Scholarship</t>
  </si>
  <si>
    <t>EC16</t>
  </si>
  <si>
    <t>Bank of America Endowed Sch.</t>
  </si>
  <si>
    <t>EC17</t>
  </si>
  <si>
    <t>Narragansett Improvement Co Sc</t>
  </si>
  <si>
    <t>EC18</t>
  </si>
  <si>
    <t>Peltier Family Scholarship</t>
  </si>
  <si>
    <t>EC19</t>
  </si>
  <si>
    <t>Coombs,Kenneth L &amp;Bertha T. 4H</t>
  </si>
  <si>
    <t>EC20</t>
  </si>
  <si>
    <t>Golini Fam. Sch. in Pharm.</t>
  </si>
  <si>
    <t>EC21</t>
  </si>
  <si>
    <t>Picchione, N.E. Memorial Sch.</t>
  </si>
  <si>
    <t>EC22</t>
  </si>
  <si>
    <t>Tashash, Norman and Alicia Sch</t>
  </si>
  <si>
    <t>EC23</t>
  </si>
  <si>
    <t>Germani, Elia &amp; Margaret Sch.</t>
  </si>
  <si>
    <t>EC24</t>
  </si>
  <si>
    <t>Esmail, Kam '66 Endowed Sch.</t>
  </si>
  <si>
    <t>EC25</t>
  </si>
  <si>
    <t>Urish, Daniel Scott Books Sch.</t>
  </si>
  <si>
    <t>EC26</t>
  </si>
  <si>
    <t>Demetrakas, Gregory &amp; Anna Sch</t>
  </si>
  <si>
    <t>EC27</t>
  </si>
  <si>
    <t>Knickle Fam.Freshman Sch. Chem</t>
  </si>
  <si>
    <t>EC28</t>
  </si>
  <si>
    <t>Hardy, John I Sch Endowment</t>
  </si>
  <si>
    <t>EC29</t>
  </si>
  <si>
    <t>EC30</t>
  </si>
  <si>
    <t>Lux,Rudolph '50 &amp;Dorothy Nolan</t>
  </si>
  <si>
    <t>EC31</t>
  </si>
  <si>
    <t>URI Fdtn End. For Acd. Excel.</t>
  </si>
  <si>
    <t>EC32</t>
  </si>
  <si>
    <t>Campbell, Bruce D Scholarship</t>
  </si>
  <si>
    <t>EC33</t>
  </si>
  <si>
    <t>Olney,Charles E Mem. Food Sci.</t>
  </si>
  <si>
    <t>EC34</t>
  </si>
  <si>
    <t>Massey,Dr. M. Dorothy Scholar.</t>
  </si>
  <si>
    <t>EC35</t>
  </si>
  <si>
    <t>Elterich Family Scholarship</t>
  </si>
  <si>
    <t>EC36</t>
  </si>
  <si>
    <t>Carlson, Eleanor M Trust Sch.</t>
  </si>
  <si>
    <t>EC37</t>
  </si>
  <si>
    <t>Braga, Mary Scholarship</t>
  </si>
  <si>
    <t>EC38</t>
  </si>
  <si>
    <t>Hawes,Martin &amp; Claire Mem. Sch</t>
  </si>
  <si>
    <t>EC39</t>
  </si>
  <si>
    <t>Bates, George A. '34 Mem. Sch.</t>
  </si>
  <si>
    <t>EC40</t>
  </si>
  <si>
    <t>Rankin, W. Donald &amp; Jane Sch.</t>
  </si>
  <si>
    <t>EC41</t>
  </si>
  <si>
    <t>Folsworth, Irving H. "Shorty"</t>
  </si>
  <si>
    <t>EC42</t>
  </si>
  <si>
    <t>Steeves, Edna L Scholarship</t>
  </si>
  <si>
    <t>EC43</t>
  </si>
  <si>
    <t>URI Class Of 1947 Sch</t>
  </si>
  <si>
    <t>EC44</t>
  </si>
  <si>
    <t>Savaria, Lionell R. Pharm. Sch</t>
  </si>
  <si>
    <t>EC45</t>
  </si>
  <si>
    <t>Hope Lodge #25 Masonic Sch.</t>
  </si>
  <si>
    <t>EC46</t>
  </si>
  <si>
    <t>Vars, Lois Scholarship</t>
  </si>
  <si>
    <t>EC47</t>
  </si>
  <si>
    <t>Hopkins Family Scholarship</t>
  </si>
  <si>
    <t>EC48</t>
  </si>
  <si>
    <t>Palmatier, Elmer A Mem. Sch.</t>
  </si>
  <si>
    <t>EC49</t>
  </si>
  <si>
    <t>Crocker, Walter A Scholarship</t>
  </si>
  <si>
    <t>EC50</t>
  </si>
  <si>
    <t>Centreville Savings Bank Sch.</t>
  </si>
  <si>
    <t>EC51</t>
  </si>
  <si>
    <t>Galanti,Peter &amp;Mildred CBA Sch</t>
  </si>
  <si>
    <t>EC52</t>
  </si>
  <si>
    <t>Gilman,  Francis and Ellen Sch</t>
  </si>
  <si>
    <t>EC53</t>
  </si>
  <si>
    <t>Rose, V. Family Endowment Fund</t>
  </si>
  <si>
    <t>EC54</t>
  </si>
  <si>
    <t>Lanni, Leonard '43 &amp; Elena Fam</t>
  </si>
  <si>
    <t>EC55</t>
  </si>
  <si>
    <t>Forte, James And Nancy Sch.</t>
  </si>
  <si>
    <t>EC56</t>
  </si>
  <si>
    <t>Hadfield III, George Sch.</t>
  </si>
  <si>
    <t>EC57</t>
  </si>
  <si>
    <t>Carney, E. Doris Sch.(Phi Sig)</t>
  </si>
  <si>
    <t>EC58</t>
  </si>
  <si>
    <t>Carothers Centennial Sch.</t>
  </si>
  <si>
    <t>EC59</t>
  </si>
  <si>
    <t>Simons,Sylvan Memorial ELE Sch</t>
  </si>
  <si>
    <t>EC60</t>
  </si>
  <si>
    <t>Kenner,Frederick&amp;Sylvia C. Sch</t>
  </si>
  <si>
    <t>EC61</t>
  </si>
  <si>
    <t>Randall,Herbert D&amp;L Marcella</t>
  </si>
  <si>
    <t>EC62</t>
  </si>
  <si>
    <t>Trexler, Ruth E Memorial Sch.</t>
  </si>
  <si>
    <t>EC63</t>
  </si>
  <si>
    <t>Pitterman,Marvin&amp;Pearl Miller</t>
  </si>
  <si>
    <t>EC64</t>
  </si>
  <si>
    <t>Jazz Studies Scholarship</t>
  </si>
  <si>
    <t>EC65</t>
  </si>
  <si>
    <t>Winsten, Saul Sch Endowment</t>
  </si>
  <si>
    <t>EC66</t>
  </si>
  <si>
    <t>URI Men's Tennis Memorial Sch.</t>
  </si>
  <si>
    <t>EC67</t>
  </si>
  <si>
    <t>Palmer Family Scholarship</t>
  </si>
  <si>
    <t>EC68</t>
  </si>
  <si>
    <t>Bianco, Dr Richard M. Sch.</t>
  </si>
  <si>
    <t>EC69</t>
  </si>
  <si>
    <t>Winthrop, Joseph F Mem. Sch.</t>
  </si>
  <si>
    <t>EC70</t>
  </si>
  <si>
    <t>Galanti,Peter M&amp;Mildred J Bus.</t>
  </si>
  <si>
    <t>EC71</t>
  </si>
  <si>
    <t>Haseotes,Vasilios S.&amp;Aph. Sch.</t>
  </si>
  <si>
    <t>EC72</t>
  </si>
  <si>
    <t>England,Lloyd C&amp;Marilyn W Sch.</t>
  </si>
  <si>
    <t>EC73</t>
  </si>
  <si>
    <t>Bucci, Gene Family Family Sch.</t>
  </si>
  <si>
    <t>EC74</t>
  </si>
  <si>
    <t>G800</t>
  </si>
  <si>
    <t>G801</t>
  </si>
  <si>
    <t>(CFHS:URI - RI FDTN)</t>
  </si>
  <si>
    <t>G802</t>
  </si>
  <si>
    <t>Global Env. &amp; Bio. Change</t>
  </si>
  <si>
    <t>G803</t>
  </si>
  <si>
    <t>CELS Bioscience Equip. Fund</t>
  </si>
  <si>
    <t>G804</t>
  </si>
  <si>
    <t>Energy Policy Res. Fellowship</t>
  </si>
  <si>
    <t>G806</t>
  </si>
  <si>
    <t>MBA Alumni Fund</t>
  </si>
  <si>
    <t>G807</t>
  </si>
  <si>
    <t>Graduate Human Sci. &amp; Services</t>
  </si>
  <si>
    <t>G808</t>
  </si>
  <si>
    <t>Parents Fund</t>
  </si>
  <si>
    <t>G849</t>
  </si>
  <si>
    <t>Student abroad in Italy Fund</t>
  </si>
  <si>
    <t>G850</t>
  </si>
  <si>
    <t>Supply Chain Management</t>
  </si>
  <si>
    <t>G851</t>
  </si>
  <si>
    <t>Champlin '08 Sreening Rm. Film</t>
  </si>
  <si>
    <t>G852</t>
  </si>
  <si>
    <t>Champlin '08 Acad. Opp. Zone</t>
  </si>
  <si>
    <t>G853</t>
  </si>
  <si>
    <t>Champlin '08 Telemedicine (PT)</t>
  </si>
  <si>
    <t>G854</t>
  </si>
  <si>
    <t>Champlin'08 - Cels Mult. Audit</t>
  </si>
  <si>
    <t>G855</t>
  </si>
  <si>
    <t>Champlin'08 Coastal Inst D-Lab</t>
  </si>
  <si>
    <t>G856</t>
  </si>
  <si>
    <t>Champlin '08 Dig. Prod. Studio</t>
  </si>
  <si>
    <t>G857</t>
  </si>
  <si>
    <t>Vice Provost for Academic Aff.</t>
  </si>
  <si>
    <t>G858</t>
  </si>
  <si>
    <t>BGS - Admissions &amp; Advising</t>
  </si>
  <si>
    <t>G859</t>
  </si>
  <si>
    <t>COE Graduate Fellowship</t>
  </si>
  <si>
    <t>G860</t>
  </si>
  <si>
    <t>RI Geological Survey Account</t>
  </si>
  <si>
    <t>G861</t>
  </si>
  <si>
    <t>Landscape Arch. R. SHeridan</t>
  </si>
  <si>
    <t>G862</t>
  </si>
  <si>
    <t>Ramstad, Yngre Fund</t>
  </si>
  <si>
    <t>G863</t>
  </si>
  <si>
    <t>Hasbro/Capstone Design</t>
  </si>
  <si>
    <t>G864</t>
  </si>
  <si>
    <t>Camman's Fund for Baseball</t>
  </si>
  <si>
    <t>G865</t>
  </si>
  <si>
    <t>Sociology &amp; Ant. Discretionary</t>
  </si>
  <si>
    <t>G866</t>
  </si>
  <si>
    <t>Comm. and Marketing URI</t>
  </si>
  <si>
    <t>G867</t>
  </si>
  <si>
    <t>Wabash Assesment Fund</t>
  </si>
  <si>
    <t>G868</t>
  </si>
  <si>
    <t>Amgen/Bruce Wallace Biotech</t>
  </si>
  <si>
    <t>G869</t>
  </si>
  <si>
    <t>Woodvale Farm/RI Foundation</t>
  </si>
  <si>
    <t>G870</t>
  </si>
  <si>
    <t>Tick Encounter Res. Ctr.</t>
  </si>
  <si>
    <t>G871</t>
  </si>
  <si>
    <t>Anna Mathew Project Fund</t>
  </si>
  <si>
    <t>G872</t>
  </si>
  <si>
    <t>PT Gyromax - Agustonucci</t>
  </si>
  <si>
    <t>G873</t>
  </si>
  <si>
    <t>Turf Mgmt. Research Assoc.</t>
  </si>
  <si>
    <t>G874</t>
  </si>
  <si>
    <t>DeBoef Research</t>
  </si>
  <si>
    <t>G875</t>
  </si>
  <si>
    <t>Cho, Bongsup [FA '07]</t>
  </si>
  <si>
    <t>G876</t>
  </si>
  <si>
    <t>Landscape Arch. Tech. Adv. Fnd</t>
  </si>
  <si>
    <t>G877</t>
  </si>
  <si>
    <t>Maack,Herb Memorial Football</t>
  </si>
  <si>
    <t>G878</t>
  </si>
  <si>
    <t>New England Upland Game Birds</t>
  </si>
  <si>
    <t>G879</t>
  </si>
  <si>
    <t>Biological Sci. Scholar. Oper.</t>
  </si>
  <si>
    <t>G880</t>
  </si>
  <si>
    <t>ASEE</t>
  </si>
  <si>
    <t>G881</t>
  </si>
  <si>
    <t>Nedwidek, R.A. Mem. Football</t>
  </si>
  <si>
    <t>G882</t>
  </si>
  <si>
    <t>Assessing Mangrove Wetlands VI</t>
  </si>
  <si>
    <t>G883</t>
  </si>
  <si>
    <t>Theta Tan (Civil Engineering)</t>
  </si>
  <si>
    <t>G884</t>
  </si>
  <si>
    <t>Billmeyer Operating</t>
  </si>
  <si>
    <t>G885</t>
  </si>
  <si>
    <t>RINLA / URI Schlr. Opr. Plant</t>
  </si>
  <si>
    <t>G886</t>
  </si>
  <si>
    <t>US Special Projects - CRG</t>
  </si>
  <si>
    <t>G887</t>
  </si>
  <si>
    <t>MA Yan Discretionary</t>
  </si>
  <si>
    <t>G888</t>
  </si>
  <si>
    <t>Sink,Clay Retirement Celebrtn.</t>
  </si>
  <si>
    <t>G889</t>
  </si>
  <si>
    <t>Killilea, Alfred G. Operating</t>
  </si>
  <si>
    <t>G890</t>
  </si>
  <si>
    <t>Geosciences Faculty Res. Dev.</t>
  </si>
  <si>
    <t>G891</t>
  </si>
  <si>
    <t>Taverid, Tracy [FA-S07]</t>
  </si>
  <si>
    <t>G892</t>
  </si>
  <si>
    <t>Pennell, Michael [FA S07]</t>
  </si>
  <si>
    <t>G893</t>
  </si>
  <si>
    <t>Margaret Charpentier (FA 507)</t>
  </si>
  <si>
    <t>G895</t>
  </si>
  <si>
    <t>Feldman,Marshall [FA S07]</t>
  </si>
  <si>
    <t>G896</t>
  </si>
  <si>
    <t>Brenton DeBoef [FA S07]</t>
  </si>
  <si>
    <t>G897</t>
  </si>
  <si>
    <t>Tyler, Gerry [FA-S07]</t>
  </si>
  <si>
    <t>G898</t>
  </si>
  <si>
    <t>Mary Healey Jamiel (FA S07)</t>
  </si>
  <si>
    <t>G899</t>
  </si>
  <si>
    <t>Wood, Stephen C. FA S07</t>
  </si>
  <si>
    <t>G901</t>
  </si>
  <si>
    <t>G902</t>
  </si>
  <si>
    <t>Lauer, Matthew</t>
  </si>
  <si>
    <t>G903</t>
  </si>
  <si>
    <t>Bovy, Kristin FA-S</t>
  </si>
  <si>
    <t>G904</t>
  </si>
  <si>
    <t>Aberdam, Elaine [FA S07]</t>
  </si>
  <si>
    <t>G905</t>
  </si>
  <si>
    <t>Swift, Judith (FA/S07)</t>
  </si>
  <si>
    <t>G906</t>
  </si>
  <si>
    <t>G907</t>
  </si>
  <si>
    <t>Eng. Langauges Studies Program</t>
  </si>
  <si>
    <t>G908</t>
  </si>
  <si>
    <t>Rose, V. Family Operating</t>
  </si>
  <si>
    <t>G909</t>
  </si>
  <si>
    <t>401-2900-5760</t>
  </si>
  <si>
    <t>8201</t>
  </si>
  <si>
    <t>College Bound Loan 08-09</t>
  </si>
  <si>
    <t>8202</t>
  </si>
  <si>
    <t>Sallie Mae Sig. Loan 08-09</t>
  </si>
  <si>
    <t>8203</t>
  </si>
  <si>
    <t>Citizens Signature Loan 08-09</t>
  </si>
  <si>
    <t>8220</t>
  </si>
  <si>
    <t>Children's Crusade Sch. 08-09</t>
  </si>
  <si>
    <t>8221</t>
  </si>
  <si>
    <t>Academic Promise Sch. 08-09</t>
  </si>
  <si>
    <t>8222</t>
  </si>
  <si>
    <t>RI. State Scholarship 08-09</t>
  </si>
  <si>
    <t>8223</t>
  </si>
  <si>
    <t>MA. State Scholarship 08-09</t>
  </si>
  <si>
    <t>8224</t>
  </si>
  <si>
    <t>NH. State Scholarship 08-09</t>
  </si>
  <si>
    <t>8225</t>
  </si>
  <si>
    <t>ME. State Scholarship 08-09</t>
  </si>
  <si>
    <t>8226</t>
  </si>
  <si>
    <t>PA. State Scholarship 08-09</t>
  </si>
  <si>
    <t>110-2306-3114</t>
  </si>
  <si>
    <t>110-2307-1150</t>
  </si>
  <si>
    <t>Shaikh Discretionary</t>
  </si>
  <si>
    <t>110-2308-0000</t>
  </si>
  <si>
    <t>110-2308-1101</t>
  </si>
  <si>
    <t>Library Director Fund</t>
  </si>
  <si>
    <t>110-2308-1102</t>
  </si>
  <si>
    <t>110-2308-1150</t>
  </si>
  <si>
    <t>Environmental Engineering</t>
  </si>
  <si>
    <t>110-2308-8020</t>
  </si>
  <si>
    <t>110-2400-0000</t>
  </si>
  <si>
    <t>110-2401-0000</t>
  </si>
  <si>
    <t>110-2401-2740</t>
  </si>
  <si>
    <t>Marine Environmental Fund</t>
  </si>
  <si>
    <t>110-2402-0000</t>
  </si>
  <si>
    <t>110-2404-0000</t>
  </si>
  <si>
    <t>110-2405-0000</t>
  </si>
  <si>
    <t>110-2407-0000</t>
  </si>
  <si>
    <t>110-2408-0000</t>
  </si>
  <si>
    <t>110-2409-0000</t>
  </si>
  <si>
    <t>110-2411-0000</t>
  </si>
  <si>
    <t>110-2414-0000</t>
  </si>
  <si>
    <t>110-2500-0000</t>
  </si>
  <si>
    <t>110-2600-0000</t>
  </si>
  <si>
    <t>Dept of Physics Discretionary</t>
  </si>
  <si>
    <t>110-2602-0000</t>
  </si>
  <si>
    <t>110-2604-0000</t>
  </si>
  <si>
    <t>Dept of Chemistry Oxley-Smith</t>
  </si>
  <si>
    <t>110-2606-0000</t>
  </si>
  <si>
    <t>110-2606-1100</t>
  </si>
  <si>
    <t>Dept of Theatre</t>
  </si>
  <si>
    <t>110-2606-1101</t>
  </si>
  <si>
    <t>110-2606-7078</t>
  </si>
  <si>
    <t>Container Gardening Project</t>
  </si>
  <si>
    <t>110-2700-0000</t>
  </si>
  <si>
    <t>110-2800-0000</t>
  </si>
  <si>
    <t>5335</t>
  </si>
  <si>
    <t>110-2800-1101</t>
  </si>
  <si>
    <t>Art Department Operating</t>
  </si>
  <si>
    <t>110-2800-2553</t>
  </si>
  <si>
    <t>110-2800-3002</t>
  </si>
  <si>
    <t>5336</t>
  </si>
  <si>
    <t>Dain, Beatrice Memorial Fund</t>
  </si>
  <si>
    <t>110-2800-3050</t>
  </si>
  <si>
    <t>110-2801-0000</t>
  </si>
  <si>
    <t>5337</t>
  </si>
  <si>
    <t>110-2801-2567</t>
  </si>
  <si>
    <t>110-2801-2568</t>
  </si>
  <si>
    <t>CSIEP</t>
  </si>
  <si>
    <t>110-2802-2701</t>
  </si>
  <si>
    <t>5338</t>
  </si>
  <si>
    <t>Honors/Philosophy</t>
  </si>
  <si>
    <t>110-2803-0000</t>
  </si>
  <si>
    <t>110-2804-0000</t>
  </si>
  <si>
    <t>5339</t>
  </si>
  <si>
    <t>110-2805-0000</t>
  </si>
  <si>
    <t>110-2806-0000</t>
  </si>
  <si>
    <t>5340</t>
  </si>
  <si>
    <t>Rowley, David Discretionary</t>
  </si>
  <si>
    <t>110-2807-0000</t>
  </si>
  <si>
    <t>110-2808-0000</t>
  </si>
  <si>
    <t>5341</t>
  </si>
  <si>
    <t>110-2809-0000</t>
  </si>
  <si>
    <t>Fisheries and Marine Opr. Fnd.</t>
  </si>
  <si>
    <t>110-2810-0000</t>
  </si>
  <si>
    <t>110-2811-0000</t>
  </si>
  <si>
    <t>5342</t>
  </si>
  <si>
    <t>RI Smile Program</t>
  </si>
  <si>
    <t>110-2811-4152</t>
  </si>
  <si>
    <t>110-2813-0000</t>
  </si>
  <si>
    <t>5343</t>
  </si>
  <si>
    <t>Scientific Supplement</t>
  </si>
  <si>
    <t>110-2814-0000</t>
  </si>
  <si>
    <t>110-2815-7017</t>
  </si>
  <si>
    <t>5344</t>
  </si>
  <si>
    <t>Ryan, Thomas M Operating</t>
  </si>
  <si>
    <t>110-2817-0000</t>
  </si>
  <si>
    <t>110-2820-0000</t>
  </si>
  <si>
    <t>5345</t>
  </si>
  <si>
    <t>Ele Datascope Ohley</t>
  </si>
  <si>
    <t>110-2820-2560</t>
  </si>
  <si>
    <t>110-2821-0000</t>
  </si>
  <si>
    <t>110-2822-0000</t>
  </si>
  <si>
    <t>110-2900-0000</t>
  </si>
  <si>
    <t>Opportunity Fund</t>
  </si>
  <si>
    <t>110-2902-0000</t>
  </si>
  <si>
    <t>110-2908-0000</t>
  </si>
  <si>
    <t>110-3206-0000</t>
  </si>
  <si>
    <t>110-3207-0000</t>
  </si>
  <si>
    <t>Italo Scanga Visiting Artist</t>
  </si>
  <si>
    <t>5349</t>
  </si>
  <si>
    <t>Bristol, Alice Memorial</t>
  </si>
  <si>
    <t>5350</t>
  </si>
  <si>
    <t>WRIU Ethnic Heritage Radio</t>
  </si>
  <si>
    <t>110-3209-0000</t>
  </si>
  <si>
    <t>110-3210-0000</t>
  </si>
  <si>
    <t>Salt Pond Coalition Abby A.</t>
  </si>
  <si>
    <t>110-3210-6504</t>
  </si>
  <si>
    <t>110-3216-0000</t>
  </si>
  <si>
    <t>Sloan/Amador</t>
  </si>
  <si>
    <t>110-3216-2763</t>
  </si>
  <si>
    <t>110-4000-0000</t>
  </si>
  <si>
    <t>5353</t>
  </si>
  <si>
    <t>Malcolm X Fund</t>
  </si>
  <si>
    <t>5354</t>
  </si>
  <si>
    <t>GSLIS Director's Fund</t>
  </si>
  <si>
    <t>5355</t>
  </si>
  <si>
    <t>King, John Allergy Fund</t>
  </si>
  <si>
    <t>110-4010-3005</t>
  </si>
  <si>
    <t>5356</t>
  </si>
  <si>
    <t>Alcoa Grant Quinn</t>
  </si>
  <si>
    <t>110-4030-0000</t>
  </si>
  <si>
    <t>5357</t>
  </si>
  <si>
    <t>5358</t>
  </si>
  <si>
    <t>Coastal Institute - P. August</t>
  </si>
  <si>
    <t>5359</t>
  </si>
  <si>
    <t>100-2002-0000</t>
  </si>
  <si>
    <t>2808</t>
  </si>
  <si>
    <t>GSO Maintenance</t>
  </si>
  <si>
    <t>2552</t>
  </si>
  <si>
    <t>Non-Traditional PharmD Program</t>
  </si>
  <si>
    <t>5393</t>
  </si>
  <si>
    <t>100-2002-1000</t>
  </si>
  <si>
    <t>4506</t>
  </si>
  <si>
    <t>RIC Education PhD Program</t>
  </si>
  <si>
    <t>2809</t>
  </si>
  <si>
    <t>GSO Grant Management Support</t>
  </si>
  <si>
    <t>2553</t>
  </si>
  <si>
    <t>Information Technology</t>
  </si>
  <si>
    <t>5394</t>
  </si>
  <si>
    <t>100-2002-1100</t>
  </si>
  <si>
    <t>4507</t>
  </si>
  <si>
    <t>Student Loan Off Admin Support</t>
  </si>
  <si>
    <t>2810</t>
  </si>
  <si>
    <t>Marine Archeology</t>
  </si>
  <si>
    <t>2554</t>
  </si>
  <si>
    <t>5395</t>
  </si>
  <si>
    <t>100-2002-1101</t>
  </si>
  <si>
    <t>4508</t>
  </si>
  <si>
    <t>Printing Income</t>
  </si>
  <si>
    <t>2811</t>
  </si>
  <si>
    <t>2555</t>
  </si>
  <si>
    <t>Special Academic Courses</t>
  </si>
  <si>
    <t>100-2003-0000</t>
  </si>
  <si>
    <t>4509</t>
  </si>
  <si>
    <t>Printing Paper Income</t>
  </si>
  <si>
    <t>2812</t>
  </si>
  <si>
    <t>2556</t>
  </si>
  <si>
    <t>Computer Center</t>
  </si>
  <si>
    <t>100-2003-1000</t>
  </si>
  <si>
    <t>4510</t>
  </si>
  <si>
    <t>Internal Departmental Revenue</t>
  </si>
  <si>
    <t>2813</t>
  </si>
  <si>
    <t>2557</t>
  </si>
  <si>
    <t>100-2003-1100</t>
  </si>
  <si>
    <t>4511</t>
  </si>
  <si>
    <t>Postage Revenue</t>
  </si>
  <si>
    <t>2814</t>
  </si>
  <si>
    <t>2558</t>
  </si>
  <si>
    <t>Publications</t>
  </si>
  <si>
    <t>100-2003-1101</t>
  </si>
  <si>
    <t>4512</t>
  </si>
  <si>
    <t>Freight Revenue</t>
  </si>
  <si>
    <t>2815</t>
  </si>
  <si>
    <t>2559</t>
  </si>
  <si>
    <t>Demurrage</t>
  </si>
  <si>
    <t>5294</t>
  </si>
  <si>
    <t>2107</t>
  </si>
  <si>
    <t>English</t>
  </si>
  <si>
    <t>4228</t>
  </si>
  <si>
    <t>Non-Credit Courses</t>
  </si>
  <si>
    <t>100-0000-6012</t>
  </si>
  <si>
    <t>222</t>
  </si>
  <si>
    <t>FY06 RIHEBC Dining Hall</t>
  </si>
  <si>
    <t>1210</t>
  </si>
  <si>
    <t>Graduate Student Assoc. Loans</t>
  </si>
  <si>
    <t>5254</t>
  </si>
  <si>
    <t>5295</t>
  </si>
  <si>
    <t>2108</t>
  </si>
  <si>
    <t>Grad-Library &amp; Info Studies</t>
  </si>
  <si>
    <t>4229</t>
  </si>
  <si>
    <t>Refund-Withdrawal/Dismissal</t>
  </si>
  <si>
    <t>100-0000-6014</t>
  </si>
  <si>
    <t>223</t>
  </si>
  <si>
    <t>1211</t>
  </si>
  <si>
    <t>OCIP Program Clearing</t>
  </si>
  <si>
    <t>5296</t>
  </si>
  <si>
    <t>2109</t>
  </si>
  <si>
    <t>Pre-Med/Pre Dental</t>
  </si>
  <si>
    <t>4230</t>
  </si>
  <si>
    <t>Refund-Credit Reduction</t>
  </si>
  <si>
    <t>100-0000-6015</t>
  </si>
  <si>
    <t>230</t>
  </si>
  <si>
    <t>Health Services</t>
  </si>
  <si>
    <t>1212</t>
  </si>
  <si>
    <t>Construction Project Oversight</t>
  </si>
  <si>
    <t>5297</t>
  </si>
  <si>
    <t>2110</t>
  </si>
  <si>
    <t>History</t>
  </si>
  <si>
    <t>4231</t>
  </si>
  <si>
    <t>Refund-Combination</t>
  </si>
  <si>
    <t>100-0000-6017</t>
  </si>
  <si>
    <t>1213</t>
  </si>
  <si>
    <t>Energy Revolving Loan</t>
  </si>
  <si>
    <t>5298</t>
  </si>
  <si>
    <t>2111</t>
  </si>
  <si>
    <t>Journalism</t>
  </si>
  <si>
    <t>4232</t>
  </si>
  <si>
    <t>Refunds</t>
  </si>
  <si>
    <t>100-0000-6018</t>
  </si>
  <si>
    <t>232</t>
  </si>
  <si>
    <t>1214</t>
  </si>
  <si>
    <t>OCIP II</t>
  </si>
  <si>
    <t>2112</t>
  </si>
  <si>
    <t>Languages</t>
  </si>
  <si>
    <t>4233</t>
  </si>
  <si>
    <t>Tuition Waivers</t>
  </si>
  <si>
    <t>100-0000-6019</t>
  </si>
  <si>
    <t>240</t>
  </si>
  <si>
    <t>Memorial Union</t>
  </si>
  <si>
    <t>1215</t>
  </si>
  <si>
    <t>Energy Revolv Loan Rebates</t>
  </si>
  <si>
    <t>2113</t>
  </si>
  <si>
    <t>Mathematics</t>
  </si>
  <si>
    <t>4234</t>
  </si>
  <si>
    <t>100-0000-6020</t>
  </si>
  <si>
    <t>241</t>
  </si>
  <si>
    <t>1993 A Series - MU</t>
  </si>
  <si>
    <t>1300</t>
  </si>
  <si>
    <t>BOG Retiree Subsidy</t>
  </si>
  <si>
    <t>5260</t>
  </si>
  <si>
    <t>2114</t>
  </si>
  <si>
    <t>Military Science</t>
  </si>
  <si>
    <t>4236</t>
  </si>
  <si>
    <t>Metro MBA Program</t>
  </si>
  <si>
    <t>100-0000-6021</t>
  </si>
  <si>
    <t>242</t>
  </si>
  <si>
    <t>100-2005-0000</t>
  </si>
  <si>
    <t>4617</t>
  </si>
  <si>
    <t>No Village Apartments</t>
  </si>
  <si>
    <t>2901</t>
  </si>
  <si>
    <t>2568</t>
  </si>
  <si>
    <t>Landscaping</t>
  </si>
  <si>
    <t>5429</t>
  </si>
  <si>
    <t>100-2005-1000</t>
  </si>
  <si>
    <t>4618</t>
  </si>
  <si>
    <t>Concession Sales</t>
  </si>
  <si>
    <t>2902</t>
  </si>
  <si>
    <t>2569</t>
  </si>
  <si>
    <t>X-Ray Diffractometer</t>
  </si>
  <si>
    <t>5430</t>
  </si>
  <si>
    <t>100-2005-2000</t>
  </si>
  <si>
    <t>4619</t>
  </si>
  <si>
    <t>Housing-Conference Fees</t>
  </si>
  <si>
    <t>2903</t>
  </si>
  <si>
    <t>Instruction Support</t>
  </si>
  <si>
    <t>2570</t>
  </si>
  <si>
    <t>Narragansett Bay Classroom</t>
  </si>
  <si>
    <t>5431</t>
  </si>
  <si>
    <t>100-2006-0000</t>
  </si>
  <si>
    <t>4620</t>
  </si>
  <si>
    <t>Housing-Summer Session Fees</t>
  </si>
  <si>
    <t>2571</t>
  </si>
  <si>
    <t>Crane Rental</t>
  </si>
  <si>
    <t>5414</t>
  </si>
  <si>
    <t>5432</t>
  </si>
  <si>
    <t>100-2006-1000</t>
  </si>
  <si>
    <t>4621</t>
  </si>
  <si>
    <t>Refunds-Grad/Faculty Rental</t>
  </si>
  <si>
    <t>2572</t>
  </si>
  <si>
    <t>Paleomagnetics Lab</t>
  </si>
  <si>
    <t>5433</t>
  </si>
  <si>
    <t>100-2006-1100</t>
  </si>
  <si>
    <t>4622</t>
  </si>
  <si>
    <t>Refunds-Housing/Summer Session</t>
  </si>
  <si>
    <t>2906</t>
  </si>
  <si>
    <t>Urban Affairs</t>
  </si>
  <si>
    <t>2573</t>
  </si>
  <si>
    <t>Copy Center</t>
  </si>
  <si>
    <t>5434</t>
  </si>
  <si>
    <t>100-2006-2000</t>
  </si>
  <si>
    <t>4623</t>
  </si>
  <si>
    <t>Housing Early Move In Fee</t>
  </si>
  <si>
    <t>2907</t>
  </si>
  <si>
    <t>5435</t>
  </si>
  <si>
    <t>100-2007-0000</t>
  </si>
  <si>
    <t>4631</t>
  </si>
  <si>
    <t>Text Book Sales</t>
  </si>
  <si>
    <t>2908</t>
  </si>
  <si>
    <t>Biotech Mfg Providence Cohort</t>
  </si>
  <si>
    <t>5436</t>
  </si>
  <si>
    <t>100-2007-1000</t>
  </si>
  <si>
    <t>4632</t>
  </si>
  <si>
    <t>Used Book Sales</t>
  </si>
  <si>
    <t>2909</t>
  </si>
  <si>
    <t>2574</t>
  </si>
  <si>
    <t>Biodiversity Research Fund</t>
  </si>
  <si>
    <t>Melanson, Kathleen Research</t>
  </si>
  <si>
    <t>401-1001-5844</t>
  </si>
  <si>
    <t>Dept of Physics Heskett</t>
  </si>
  <si>
    <t>401-1001-EG56</t>
  </si>
  <si>
    <t>401-1008-5115</t>
  </si>
  <si>
    <t>Music Student Support Fund</t>
  </si>
  <si>
    <t>Lo Research Discretionary</t>
  </si>
  <si>
    <t>Communication Studies Disc</t>
  </si>
  <si>
    <t>401-1101-5596</t>
  </si>
  <si>
    <t>Dept of Ele Fisher Lab Fund</t>
  </si>
  <si>
    <t>401-1101-G857</t>
  </si>
  <si>
    <t>EEC: Simlab.</t>
  </si>
  <si>
    <t>401-1102-G867</t>
  </si>
  <si>
    <t>Kenney, Virginia Stiles Micro</t>
  </si>
  <si>
    <t>401-2000-5244</t>
  </si>
  <si>
    <t>401-2000-5750</t>
  </si>
  <si>
    <t>Green Hall Renovation</t>
  </si>
  <si>
    <t>401-2000-5928</t>
  </si>
  <si>
    <t>French Studies</t>
  </si>
  <si>
    <t>401-2000-5932</t>
  </si>
  <si>
    <t>401-2000-5979</t>
  </si>
  <si>
    <t>Rivero-Hudec Research</t>
  </si>
  <si>
    <t>401-2000-E332</t>
  </si>
  <si>
    <t>401-2000-E404</t>
  </si>
  <si>
    <t>RI Foundation</t>
  </si>
  <si>
    <t>401-2000-E440</t>
  </si>
  <si>
    <t>401-2000-G625</t>
  </si>
  <si>
    <t>Market Information &amp; Fisheries</t>
  </si>
  <si>
    <t>401-2000-G632</t>
  </si>
  <si>
    <t>401-2000-G698</t>
  </si>
  <si>
    <t>Fine Arts Landscape Fund</t>
  </si>
  <si>
    <t>401-2000-G803</t>
  </si>
  <si>
    <t>401-2000-G854</t>
  </si>
  <si>
    <t>401-2000-GS97</t>
  </si>
  <si>
    <t>5453</t>
  </si>
  <si>
    <t>Int Incubation for Tech</t>
  </si>
  <si>
    <t>Itc, Instructor Training Crs</t>
  </si>
  <si>
    <t>Dept of Music Honors String</t>
  </si>
  <si>
    <t>5457</t>
  </si>
  <si>
    <t>Planetarium Fund</t>
  </si>
  <si>
    <t>Biotechnology Training Lab</t>
  </si>
  <si>
    <t>5459</t>
  </si>
  <si>
    <t>401-2001-G615</t>
  </si>
  <si>
    <t>5460</t>
  </si>
  <si>
    <t>Silkworm Research Goldsmith</t>
  </si>
  <si>
    <t>5461</t>
  </si>
  <si>
    <t>Teachers &amp; Technology Training</t>
  </si>
  <si>
    <t>5462</t>
  </si>
  <si>
    <t>401-2002-5444</t>
  </si>
  <si>
    <t>Kislalioglu Grad Student</t>
  </si>
  <si>
    <t>5464</t>
  </si>
  <si>
    <t>Watershed Watch</t>
  </si>
  <si>
    <t>401-2003-5104</t>
  </si>
  <si>
    <t>5465</t>
  </si>
  <si>
    <t>401-2003-5255</t>
  </si>
  <si>
    <t>Durand,Alain-Phillips Res. Fnd</t>
  </si>
  <si>
    <t>401-2003-5333</t>
  </si>
  <si>
    <t>401-2003-5341</t>
  </si>
  <si>
    <t>5466</t>
  </si>
  <si>
    <t>Coachman, Noreen Memorial</t>
  </si>
  <si>
    <t>401-2003-5387</t>
  </si>
  <si>
    <t>401-2003-5706</t>
  </si>
  <si>
    <t>5467</t>
  </si>
  <si>
    <t>401-2003-5727</t>
  </si>
  <si>
    <t>5468</t>
  </si>
  <si>
    <t>Women's Engineering Dev</t>
  </si>
  <si>
    <t>401-2003-5917</t>
  </si>
  <si>
    <t>5469</t>
  </si>
  <si>
    <t>Agrimi Fund</t>
  </si>
  <si>
    <t>401-2003-E330</t>
  </si>
  <si>
    <t>401-2003-E333</t>
  </si>
  <si>
    <t>5470</t>
  </si>
  <si>
    <t>Fuld Fund</t>
  </si>
  <si>
    <t>401-2003-G640</t>
  </si>
  <si>
    <t>401-2003-G995</t>
  </si>
  <si>
    <t>5471</t>
  </si>
  <si>
    <t>401-2004-5044</t>
  </si>
  <si>
    <t>5472</t>
  </si>
  <si>
    <t>Violence Against Women Prev</t>
  </si>
  <si>
    <t>401-2004-5089</t>
  </si>
  <si>
    <t>401-2004-5149</t>
  </si>
  <si>
    <t>5473</t>
  </si>
  <si>
    <t>Ritim Research Inst Telecomm</t>
  </si>
  <si>
    <t>401-2004-5201</t>
  </si>
  <si>
    <t>401-2004-5352</t>
  </si>
  <si>
    <t>5474</t>
  </si>
  <si>
    <t>Shark Tagging Project</t>
  </si>
  <si>
    <t>401-2004-5367</t>
  </si>
  <si>
    <t>5475</t>
  </si>
  <si>
    <t>Larrat Discretionary</t>
  </si>
  <si>
    <t>401-2004-5390</t>
  </si>
  <si>
    <t>401-2004-5436</t>
  </si>
  <si>
    <t>5476</t>
  </si>
  <si>
    <t>Electrostatic Films</t>
  </si>
  <si>
    <t>401-2004-5464</t>
  </si>
  <si>
    <t>401-2004-5469</t>
  </si>
  <si>
    <t>Davisville Environmental</t>
  </si>
  <si>
    <t>401-2004-5485</t>
  </si>
  <si>
    <t>401-2004-5521</t>
  </si>
  <si>
    <t>5478</t>
  </si>
  <si>
    <t>Aquaculture Research Lab</t>
  </si>
  <si>
    <t>401-2004-5603</t>
  </si>
  <si>
    <t>401-2004-5752</t>
  </si>
  <si>
    <t>5479</t>
  </si>
  <si>
    <t>Rainville Operating</t>
  </si>
  <si>
    <t>401-2004-5774</t>
  </si>
  <si>
    <t>401-2004-5856</t>
  </si>
  <si>
    <t>Van Meeteren German Exch</t>
  </si>
  <si>
    <t>401-2004-5871</t>
  </si>
  <si>
    <t>401-2004-5873</t>
  </si>
  <si>
    <t>Disabled Student Services Fund</t>
  </si>
  <si>
    <t>401-2004-5894</t>
  </si>
  <si>
    <t>401-2004-E374</t>
  </si>
  <si>
    <t>Levy Foundation Fund/Murdock</t>
  </si>
  <si>
    <t>401-2004-G627</t>
  </si>
  <si>
    <t>Economics Discretionary</t>
  </si>
  <si>
    <t>401-2004-G778</t>
  </si>
  <si>
    <t>401-2004-G788</t>
  </si>
  <si>
    <t>Marine Environmental Research</t>
  </si>
  <si>
    <t>401-2004-G878</t>
  </si>
  <si>
    <t>401-2004-G882</t>
  </si>
  <si>
    <t>401-2004-G939</t>
  </si>
  <si>
    <t>401-2004-G979</t>
  </si>
  <si>
    <t>5486</t>
  </si>
  <si>
    <t>NSF Fand</t>
  </si>
  <si>
    <t>401-2004-G984</t>
  </si>
  <si>
    <t>401-2004-G991</t>
  </si>
  <si>
    <t>5487</t>
  </si>
  <si>
    <t>401-2005-5032</t>
  </si>
  <si>
    <t>401-2005-5130</t>
  </si>
  <si>
    <t>401-2005-5155</t>
  </si>
  <si>
    <t>5489</t>
  </si>
  <si>
    <t>Lyme Disease Research Fund</t>
  </si>
  <si>
    <t>401-2005-5193</t>
  </si>
  <si>
    <t>401-2005-5216</t>
  </si>
  <si>
    <t>5490</t>
  </si>
  <si>
    <t>Dept of Civil Engr. Fund</t>
  </si>
  <si>
    <t>401-2005-5243</t>
  </si>
  <si>
    <t>5491</t>
  </si>
  <si>
    <t>401-2005-5274</t>
  </si>
  <si>
    <t>5492</t>
  </si>
  <si>
    <t>Grilli Discretionary</t>
  </si>
  <si>
    <t>401-2005-5309</t>
  </si>
  <si>
    <t>5493</t>
  </si>
  <si>
    <t>401-2005-5360</t>
  </si>
  <si>
    <t>5494</t>
  </si>
  <si>
    <t>401-2005-5374</t>
  </si>
  <si>
    <t>Meyerourch, Alexander Res. Fnd</t>
  </si>
  <si>
    <t>401-2005-5415</t>
  </si>
  <si>
    <t>5496</t>
  </si>
  <si>
    <t>Career Services Job Fair</t>
  </si>
  <si>
    <t>401-2005-5554</t>
  </si>
  <si>
    <t>5497</t>
  </si>
  <si>
    <t>SST Partnership</t>
  </si>
  <si>
    <t>401-2005-5555</t>
  </si>
  <si>
    <t>401-2005-5559</t>
  </si>
  <si>
    <t>5498</t>
  </si>
  <si>
    <t>Hope and Heritage</t>
  </si>
  <si>
    <t>401-2005-5583</t>
  </si>
  <si>
    <t>401-2005-5663</t>
  </si>
  <si>
    <t>5499</t>
  </si>
  <si>
    <t>Rosenbaum Research</t>
  </si>
  <si>
    <t>401-2005-5682</t>
  </si>
  <si>
    <t>401-2005-5712</t>
  </si>
  <si>
    <t>Bonnell Cove Foundation</t>
  </si>
  <si>
    <t>401-2005-5799</t>
  </si>
  <si>
    <t>401-2005-5829</t>
  </si>
  <si>
    <t>Dept of Physics Nunes</t>
  </si>
  <si>
    <t>401-2005-5843</t>
  </si>
  <si>
    <t>401-2005-5934</t>
  </si>
  <si>
    <t>401-2005-5936</t>
  </si>
  <si>
    <t>401-2005-5941</t>
  </si>
  <si>
    <t>401-2005-5968</t>
  </si>
  <si>
    <t>401-2005-5983</t>
  </si>
  <si>
    <t>Coastal Modeling + Data Analys</t>
  </si>
  <si>
    <t>401-2005-E109</t>
  </si>
  <si>
    <t>401-2005-E145</t>
  </si>
  <si>
    <t>401-2005-E335</t>
  </si>
  <si>
    <t>401-2005-E417</t>
  </si>
  <si>
    <t>Shimizu/Daiichi Discretionary</t>
  </si>
  <si>
    <t>401-2005-G095</t>
  </si>
  <si>
    <t>401-2005-G654</t>
  </si>
  <si>
    <t>401-2005-G870</t>
  </si>
  <si>
    <t>Accounting Area</t>
  </si>
  <si>
    <t>Savastano Golf</t>
  </si>
  <si>
    <t>Kingston Chamber Music Fest</t>
  </si>
  <si>
    <t>401-2006-5277</t>
  </si>
  <si>
    <t>HDF Research Discretionary</t>
  </si>
  <si>
    <t>401-2006-5393</t>
  </si>
  <si>
    <t>5513</t>
  </si>
  <si>
    <t>Special Program in Talent Dev</t>
  </si>
  <si>
    <t>401-2006-5590</t>
  </si>
  <si>
    <t>5514</t>
  </si>
  <si>
    <t>401-2006-5603</t>
  </si>
  <si>
    <t>5515</t>
  </si>
  <si>
    <t>Feinstein Kindergarten Program</t>
  </si>
  <si>
    <t>401-2006-5756</t>
  </si>
  <si>
    <t>401-2006-5873</t>
  </si>
  <si>
    <t>5516</t>
  </si>
  <si>
    <t>Feast, Joan Memorial Banner</t>
  </si>
  <si>
    <t>5517</t>
  </si>
  <si>
    <t>401-2007-5189</t>
  </si>
  <si>
    <t>401-2007-5357</t>
  </si>
  <si>
    <t>5518</t>
  </si>
  <si>
    <t>Dept of Ele Engr Amer Card</t>
  </si>
  <si>
    <t>401-2007-5770</t>
  </si>
  <si>
    <t>401-2007-5964</t>
  </si>
  <si>
    <t>5519</t>
  </si>
  <si>
    <t>401-2007-5998</t>
  </si>
  <si>
    <t>Phi Chapter of Sigma Kappa</t>
  </si>
  <si>
    <t>401-2007-E104</t>
  </si>
  <si>
    <t>5520</t>
  </si>
  <si>
    <t>Shimizu Pharmacognosy Study</t>
  </si>
  <si>
    <t>401-2007-G096</t>
  </si>
  <si>
    <t>401-2007-G761</t>
  </si>
  <si>
    <t>RI Resource Conservation &amp; Dev</t>
  </si>
  <si>
    <t>401-2007-G860</t>
  </si>
  <si>
    <t>401-2007-G890</t>
  </si>
  <si>
    <t>5522</t>
  </si>
  <si>
    <t>RI Labor History Society</t>
  </si>
  <si>
    <t>401-2007-G909</t>
  </si>
  <si>
    <t>5523</t>
  </si>
  <si>
    <t>Babco Berkeley Antibody</t>
  </si>
  <si>
    <t>401-2008-5272</t>
  </si>
  <si>
    <t>401-2008-5409</t>
  </si>
  <si>
    <t>5524</t>
  </si>
  <si>
    <t>Cadet Activities</t>
  </si>
  <si>
    <t>401-2008-G657</t>
  </si>
  <si>
    <t>5525</t>
  </si>
  <si>
    <t>Levin, Linda Discretionary</t>
  </si>
  <si>
    <t>401-2009-5153</t>
  </si>
  <si>
    <t>401-2009-5206</t>
  </si>
  <si>
    <t>5526</t>
  </si>
  <si>
    <t>100-2103-0000</t>
  </si>
  <si>
    <t>4661</t>
  </si>
  <si>
    <t>No Longer In Use</t>
  </si>
  <si>
    <t>3308</t>
  </si>
  <si>
    <t>2598</t>
  </si>
  <si>
    <t>NH State Scholarships</t>
  </si>
  <si>
    <t>5488</t>
  </si>
  <si>
    <t>100-2103-1000</t>
  </si>
  <si>
    <t>4662</t>
  </si>
  <si>
    <t>15 Meal Plan</t>
  </si>
  <si>
    <t>100-2102-1100</t>
  </si>
  <si>
    <t>3309</t>
  </si>
  <si>
    <t>Institutional Research</t>
  </si>
  <si>
    <t>2599</t>
  </si>
  <si>
    <t>ME State Scholarships</t>
  </si>
  <si>
    <t>5495</t>
  </si>
  <si>
    <t>4663</t>
  </si>
  <si>
    <t>3310</t>
  </si>
  <si>
    <t>University Computing Services</t>
  </si>
  <si>
    <t>PA State Scholarships</t>
  </si>
  <si>
    <t>5501</t>
  </si>
  <si>
    <t>4664</t>
  </si>
  <si>
    <t>3311</t>
  </si>
  <si>
    <t>Media &amp; Technology Services</t>
  </si>
  <si>
    <t>CT State Scholarhips</t>
  </si>
  <si>
    <t>5535</t>
  </si>
  <si>
    <t>100-2103-2000</t>
  </si>
  <si>
    <t>4665</t>
  </si>
  <si>
    <t>3312</t>
  </si>
  <si>
    <t>ITS Computer Labs</t>
  </si>
  <si>
    <t>VT State Scholarships</t>
  </si>
  <si>
    <t>5537</t>
  </si>
  <si>
    <t>4666</t>
  </si>
  <si>
    <t>Vice President Administration</t>
  </si>
  <si>
    <t>MI State Scholarhips</t>
  </si>
  <si>
    <t>5539</t>
  </si>
  <si>
    <t>4667</t>
  </si>
  <si>
    <t>Points Meal Plan-C</t>
  </si>
  <si>
    <t>Controller</t>
  </si>
  <si>
    <t>DE State Scholarships</t>
  </si>
  <si>
    <t>5540</t>
  </si>
  <si>
    <t>100-2105-0000</t>
  </si>
  <si>
    <t>4668</t>
  </si>
  <si>
    <t>Points Meal Plan-D</t>
  </si>
  <si>
    <t>4002</t>
  </si>
  <si>
    <t>Accounting Office</t>
  </si>
  <si>
    <t>Grad Plus Loans 06/07</t>
  </si>
  <si>
    <t>5541</t>
  </si>
  <si>
    <t>Applied Music</t>
  </si>
  <si>
    <t>100-0000-6915</t>
  </si>
  <si>
    <t>453</t>
  </si>
  <si>
    <t>GO Independence Hall</t>
  </si>
  <si>
    <t>2307</t>
  </si>
  <si>
    <t>Engineering Computer Center</t>
  </si>
  <si>
    <t>2518</t>
  </si>
  <si>
    <t>Stockroom &amp; Science Warehouse</t>
  </si>
  <si>
    <t>5351</t>
  </si>
  <si>
    <t>Auto Maintenance</t>
  </si>
  <si>
    <t>100-1002-3011</t>
  </si>
  <si>
    <t>4271</t>
  </si>
  <si>
    <t>Prior Year Student Fee</t>
  </si>
  <si>
    <t>100-0000-6916</t>
  </si>
  <si>
    <t>454</t>
  </si>
  <si>
    <t>GO Lippitt Hall</t>
  </si>
  <si>
    <t>2308</t>
  </si>
  <si>
    <t>Mech., Ind., Sys. Engineering</t>
  </si>
  <si>
    <t>2519</t>
  </si>
  <si>
    <t>Grant Management Support</t>
  </si>
  <si>
    <t>5401</t>
  </si>
  <si>
    <t>100-1003-0000</t>
  </si>
  <si>
    <t>4272</t>
  </si>
  <si>
    <t>Bursar A/R Student Fee</t>
  </si>
  <si>
    <t>100-0000-6917</t>
  </si>
  <si>
    <t>455</t>
  </si>
  <si>
    <t>GO HRL Dorm Phase 2 (2005)</t>
  </si>
  <si>
    <t>2400</t>
  </si>
  <si>
    <t>2520</t>
  </si>
  <si>
    <t>RI Film Society</t>
  </si>
  <si>
    <t>5402</t>
  </si>
  <si>
    <t>100-1004-0000</t>
  </si>
  <si>
    <t>4273</t>
  </si>
  <si>
    <t>Off-Campus Study</t>
  </si>
  <si>
    <t>456</t>
  </si>
  <si>
    <t>GO - Pell Library</t>
  </si>
  <si>
    <t>2401</t>
  </si>
  <si>
    <t>Human Development &amp; Family Stu</t>
  </si>
  <si>
    <t>2521</t>
  </si>
  <si>
    <t>General Education Pilot Pgm</t>
  </si>
  <si>
    <t>5300</t>
  </si>
  <si>
    <t>5403</t>
  </si>
  <si>
    <t>100-1005-0000</t>
  </si>
  <si>
    <t>4274</t>
  </si>
  <si>
    <t>Continuing Registration</t>
  </si>
  <si>
    <t>457</t>
  </si>
  <si>
    <t>GO - Biotech Center</t>
  </si>
  <si>
    <t>2402</t>
  </si>
  <si>
    <t>Communicative Disorders</t>
  </si>
  <si>
    <t>2522</t>
  </si>
  <si>
    <t>Global Change Administration</t>
  </si>
  <si>
    <t>5305</t>
  </si>
  <si>
    <t>5404</t>
  </si>
  <si>
    <t>100-1101-0000</t>
  </si>
  <si>
    <t>4275</t>
  </si>
  <si>
    <t>Credit Overload Instate Grad</t>
  </si>
  <si>
    <t>458</t>
  </si>
  <si>
    <t>Catering - Ryan Center</t>
  </si>
  <si>
    <t>4023</t>
  </si>
  <si>
    <t>EEC Team Building</t>
  </si>
  <si>
    <t>2620</t>
  </si>
  <si>
    <t>PA State Scholarship</t>
  </si>
  <si>
    <t>5690</t>
  </si>
  <si>
    <t>100-2108-0000</t>
  </si>
  <si>
    <t>4679</t>
  </si>
  <si>
    <t>Miscellaneous Revenue</t>
  </si>
  <si>
    <t>4024</t>
  </si>
  <si>
    <t>EEC Summer Farm Camps</t>
  </si>
  <si>
    <t>2621</t>
  </si>
  <si>
    <t>CT State Scholarship</t>
  </si>
  <si>
    <t>5549</t>
  </si>
  <si>
    <t>5701</t>
  </si>
  <si>
    <t>5577</t>
  </si>
  <si>
    <t>Great Performances Disc</t>
  </si>
  <si>
    <t>401-2103-5709</t>
  </si>
  <si>
    <t>5578</t>
  </si>
  <si>
    <t>Lucia: Aspen Four Phase Flash</t>
  </si>
  <si>
    <t>5579</t>
  </si>
  <si>
    <t>Mathematics Pi Mu Epsilon</t>
  </si>
  <si>
    <t>5580</t>
  </si>
  <si>
    <t>Music Gibbs Rankin</t>
  </si>
  <si>
    <t>5581</t>
  </si>
  <si>
    <t>Rhodes Applied Analytical</t>
  </si>
  <si>
    <t>H.S. Volcanology</t>
  </si>
  <si>
    <t>401-2103-E211</t>
  </si>
  <si>
    <t>5583</t>
  </si>
  <si>
    <t>Mather/New York</t>
  </si>
  <si>
    <t>401-2103-EG31</t>
  </si>
  <si>
    <t>401-2103-G579</t>
  </si>
  <si>
    <t>5584</t>
  </si>
  <si>
    <t>Pell, Claiborne Political Arc</t>
  </si>
  <si>
    <t>401-2103-G874</t>
  </si>
  <si>
    <t>5585</t>
  </si>
  <si>
    <t>5586</t>
  </si>
  <si>
    <t>Underrepresented Group Eng</t>
  </si>
  <si>
    <t>5587</t>
  </si>
  <si>
    <t>401-2103-G983</t>
  </si>
  <si>
    <t>5588</t>
  </si>
  <si>
    <t>Verrechia Hasbro Chair Bus</t>
  </si>
  <si>
    <t>5589</t>
  </si>
  <si>
    <t>Geriatric Nursing Education</t>
  </si>
  <si>
    <t>5590</t>
  </si>
  <si>
    <t>5591</t>
  </si>
  <si>
    <t>Hurricane Katrina Relief Fund</t>
  </si>
  <si>
    <t>401-2105-5616</t>
  </si>
  <si>
    <t>5592</t>
  </si>
  <si>
    <t>401-2105-5669</t>
  </si>
  <si>
    <t>5593</t>
  </si>
  <si>
    <t>Mycorrhiza Research</t>
  </si>
  <si>
    <t>401-2105-5879</t>
  </si>
  <si>
    <t>5594</t>
  </si>
  <si>
    <t>Dept of Biochem/Martin Disc</t>
  </si>
  <si>
    <t>401-2105-5930</t>
  </si>
  <si>
    <t>5595</t>
  </si>
  <si>
    <t>401-2105-E176</t>
  </si>
  <si>
    <t>5596</t>
  </si>
  <si>
    <t>URI Provost Discretionary</t>
  </si>
  <si>
    <t>401-2105-E235</t>
  </si>
  <si>
    <t>401-2105-E393</t>
  </si>
  <si>
    <t>5597</t>
  </si>
  <si>
    <t>Foster Parents Plan Int'l Inc.</t>
  </si>
  <si>
    <t>5598</t>
  </si>
  <si>
    <t>Human Chorionic Dorset</t>
  </si>
  <si>
    <t>5599</t>
  </si>
  <si>
    <t>Greenfield, Michael Equipment</t>
  </si>
  <si>
    <t>Dept of English Grad Fund</t>
  </si>
  <si>
    <t>Dept of NFS</t>
  </si>
  <si>
    <t>Abedon Int'l Development</t>
  </si>
  <si>
    <t>401-2105-TR40</t>
  </si>
  <si>
    <t>401-2106-5122</t>
  </si>
  <si>
    <t>5606</t>
  </si>
  <si>
    <t>401-2106-5442</t>
  </si>
  <si>
    <t>5607</t>
  </si>
  <si>
    <t>Willey Discretionary</t>
  </si>
  <si>
    <t>401-2106-5902</t>
  </si>
  <si>
    <t>5608</t>
  </si>
  <si>
    <t>Linda Welters Sdy. Abroad SCL.</t>
  </si>
  <si>
    <t>401-2106-E101</t>
  </si>
  <si>
    <t>401-2106-E127</t>
  </si>
  <si>
    <t>5609</t>
  </si>
  <si>
    <t>401-2106-E240</t>
  </si>
  <si>
    <t>401-2106-E242</t>
  </si>
  <si>
    <t>RI Press Assoc. Fac. Fund.</t>
  </si>
  <si>
    <t>401-2106-EG67</t>
  </si>
  <si>
    <t>5610</t>
  </si>
  <si>
    <t>Dept of MSIS Jarrett Teaching</t>
  </si>
  <si>
    <t>401-2106-G604</t>
  </si>
  <si>
    <t>5611</t>
  </si>
  <si>
    <t>Feld, RI Bar Fund</t>
  </si>
  <si>
    <t>401-2106-G729</t>
  </si>
  <si>
    <t>5612</t>
  </si>
  <si>
    <t>Finance Area</t>
  </si>
  <si>
    <t>5613</t>
  </si>
  <si>
    <t>Functions &amp; Events (COE)</t>
  </si>
  <si>
    <t>5614</t>
  </si>
  <si>
    <t>5615</t>
  </si>
  <si>
    <t>Medical Assocation</t>
  </si>
  <si>
    <t>401-2107-5235</t>
  </si>
  <si>
    <t>401-2107-5314</t>
  </si>
  <si>
    <t>5616</t>
  </si>
  <si>
    <t>Dept of Music Unrestricted</t>
  </si>
  <si>
    <t>401-2107-5568</t>
  </si>
  <si>
    <t>401-2107-5600</t>
  </si>
  <si>
    <t>5617</t>
  </si>
  <si>
    <t>Hunter, Christopher Research</t>
  </si>
  <si>
    <t>5618</t>
  </si>
  <si>
    <t>Athletic Team Locker Rooms</t>
  </si>
  <si>
    <t>401-2107-E107</t>
  </si>
  <si>
    <t>401-2107-EG70</t>
  </si>
  <si>
    <t>5619</t>
  </si>
  <si>
    <t>MSIS Ageloff</t>
  </si>
  <si>
    <t>5620</t>
  </si>
  <si>
    <t>Crime Lab Discretionary</t>
  </si>
  <si>
    <t>5621</t>
  </si>
  <si>
    <t>Pacap Center</t>
  </si>
  <si>
    <t>401-2107-G907</t>
  </si>
  <si>
    <t>401-2108-5354</t>
  </si>
  <si>
    <t>401-2108-5847</t>
  </si>
  <si>
    <t>5622</t>
  </si>
  <si>
    <t>Weyker Death Consulting</t>
  </si>
  <si>
    <t>401-2108-E354</t>
  </si>
  <si>
    <t>5623</t>
  </si>
  <si>
    <t>Jason Operating Fund</t>
  </si>
  <si>
    <t>401-2108-E379</t>
  </si>
  <si>
    <t>5624</t>
  </si>
  <si>
    <t>Dept of Music Band Program</t>
  </si>
  <si>
    <t>401-2110-5227</t>
  </si>
  <si>
    <t>5625</t>
  </si>
  <si>
    <t>Chelidze, David Research</t>
  </si>
  <si>
    <t>5626</t>
  </si>
  <si>
    <t>5627</t>
  </si>
  <si>
    <t>5628</t>
  </si>
  <si>
    <t>Dept of Music Library Fund</t>
  </si>
  <si>
    <t>5629</t>
  </si>
  <si>
    <t>Visiting Scholars Fund</t>
  </si>
  <si>
    <t>5630</t>
  </si>
  <si>
    <t>Deans Faculty/Student Enh</t>
  </si>
  <si>
    <t>401-2111-E383</t>
  </si>
  <si>
    <t>5631</t>
  </si>
  <si>
    <t>Chemistry C.W. Brown Dec.</t>
  </si>
  <si>
    <t>401-2111-EG54</t>
  </si>
  <si>
    <t>401-2111-G750</t>
  </si>
  <si>
    <t>5632</t>
  </si>
  <si>
    <t>Nelson, Wilfred H. Research</t>
  </si>
  <si>
    <t>5633</t>
  </si>
  <si>
    <t>Gersuny, Carl Library Ref</t>
  </si>
  <si>
    <t>5634</t>
  </si>
  <si>
    <t>Kis Pfizer</t>
  </si>
  <si>
    <t>5635</t>
  </si>
  <si>
    <t>401-2112-5447</t>
  </si>
  <si>
    <t>5636</t>
  </si>
  <si>
    <t>5637</t>
  </si>
  <si>
    <t>Ballentine Hall Renovation</t>
  </si>
  <si>
    <t>5638</t>
  </si>
  <si>
    <t>Diversity Week</t>
  </si>
  <si>
    <t>5639</t>
  </si>
  <si>
    <t>5640</t>
  </si>
  <si>
    <t>Microbiology Student Research</t>
  </si>
  <si>
    <t>5641</t>
  </si>
  <si>
    <t>401-2112-E364</t>
  </si>
  <si>
    <t>5642</t>
  </si>
  <si>
    <t>Film Festival</t>
  </si>
  <si>
    <t>5643</t>
  </si>
  <si>
    <t>Eelgrass Restoration</t>
  </si>
  <si>
    <t>5644</t>
  </si>
  <si>
    <t>Black Students Award Banquet</t>
  </si>
  <si>
    <t>401-2112-EG08</t>
  </si>
  <si>
    <t>5645</t>
  </si>
  <si>
    <t>5646</t>
  </si>
  <si>
    <t>Independent Insurance Agents</t>
  </si>
  <si>
    <t>5647</t>
  </si>
  <si>
    <t>5648</t>
  </si>
  <si>
    <t>Seat Campaign</t>
  </si>
  <si>
    <t>401-2112-G753</t>
  </si>
  <si>
    <t>5649</t>
  </si>
  <si>
    <t>Cobb, Stanley Mar. Bio. Endow.</t>
  </si>
  <si>
    <t>E383</t>
  </si>
  <si>
    <t>Lecture Series in Journalism</t>
  </si>
  <si>
    <t>E384</t>
  </si>
  <si>
    <t>Ross, M &amp; D Humanities</t>
  </si>
  <si>
    <t>E387</t>
  </si>
  <si>
    <t>IEP/IBP China Endowment</t>
  </si>
  <si>
    <t>E388</t>
  </si>
  <si>
    <t>College Arts - Sci. Excel. End</t>
  </si>
  <si>
    <t>E390</t>
  </si>
  <si>
    <t>Banfield,Dean N. Golf Endow.</t>
  </si>
  <si>
    <t>E392</t>
  </si>
  <si>
    <t>Cornell,Wm. H. Jr. Comm.Pharm.</t>
  </si>
  <si>
    <t>E393</t>
  </si>
  <si>
    <t>Honors Colloquium 2007 China</t>
  </si>
  <si>
    <t>G910</t>
  </si>
  <si>
    <t>Smile - PASA</t>
  </si>
  <si>
    <t>G911</t>
  </si>
  <si>
    <t>Swift,Judith Project Fund</t>
  </si>
  <si>
    <t>G912</t>
  </si>
  <si>
    <t>Aquidneck Island SAMP</t>
  </si>
  <si>
    <t>G913</t>
  </si>
  <si>
    <t>Italian American Fund</t>
  </si>
  <si>
    <t>G914</t>
  </si>
  <si>
    <t>Campanella Stephen Operating</t>
  </si>
  <si>
    <t>G915</t>
  </si>
  <si>
    <t>Akhlaghi, F. [P-F06]</t>
  </si>
  <si>
    <t>G916</t>
  </si>
  <si>
    <t>Reshetnyak, Yana [PG 2006]</t>
  </si>
  <si>
    <t>G917</t>
  </si>
  <si>
    <t>Sun, Ying [PG 2006]</t>
  </si>
  <si>
    <t>G918</t>
  </si>
  <si>
    <t>Lucht, Brett [PG 2006]</t>
  </si>
  <si>
    <t>G919</t>
  </si>
  <si>
    <t>Euler, William [PG 2006]</t>
  </si>
  <si>
    <t>G920</t>
  </si>
  <si>
    <t>Great Performances Angel Prog.</t>
  </si>
  <si>
    <t>G921</t>
  </si>
  <si>
    <t>Fougerd Oper. Eng-Pharm Pntshp</t>
  </si>
  <si>
    <t>G922</t>
  </si>
  <si>
    <t>Maranda Research Fund</t>
  </si>
  <si>
    <t>G923</t>
  </si>
  <si>
    <t>IBP China Program</t>
  </si>
  <si>
    <t>G924</t>
  </si>
  <si>
    <t>Student Wellness Center</t>
  </si>
  <si>
    <t>G925</t>
  </si>
  <si>
    <t>I.T.S Discretionary</t>
  </si>
  <si>
    <t>G926</t>
  </si>
  <si>
    <t>IEP China Program Hasbro</t>
  </si>
  <si>
    <t>G927</t>
  </si>
  <si>
    <t>07 Champlain Small Anim Imagin</t>
  </si>
  <si>
    <t>G928</t>
  </si>
  <si>
    <t>Champlain 07 Comp. Aid. Text.</t>
  </si>
  <si>
    <t>G929</t>
  </si>
  <si>
    <t>Chaplin '07 Disc. Bsd Hrng Cpt</t>
  </si>
  <si>
    <t>G930</t>
  </si>
  <si>
    <t>Champlin '07 Sonar Sys 3D GSO</t>
  </si>
  <si>
    <t>G931</t>
  </si>
  <si>
    <t>CELS Bio Building Fund</t>
  </si>
  <si>
    <t>G932</t>
  </si>
  <si>
    <t>Grossman Lib. Oper. (See E233)</t>
  </si>
  <si>
    <t>G933</t>
  </si>
  <si>
    <t>SRVCB Equipment</t>
  </si>
  <si>
    <t>G934</t>
  </si>
  <si>
    <t>Krueger, Brian [FA 2006]</t>
  </si>
  <si>
    <t>G935</t>
  </si>
  <si>
    <t>Wyant, Sarina (FA 2006)</t>
  </si>
  <si>
    <t>G936</t>
  </si>
  <si>
    <t>Tierney,Eileen (CG'F06)</t>
  </si>
  <si>
    <t>G937</t>
  </si>
  <si>
    <t>Thomas, Susan [FA 2006]</t>
  </si>
  <si>
    <t>G938</t>
  </si>
  <si>
    <t>Sparks, Jacqueline (FA 2006)</t>
  </si>
  <si>
    <t>G939</t>
  </si>
  <si>
    <t>Paton, Peter (FA 2006)</t>
  </si>
  <si>
    <t>G940</t>
  </si>
  <si>
    <t>O'Brien, Barbara [FA 2006]</t>
  </si>
  <si>
    <t>G941</t>
  </si>
  <si>
    <t>McInyre, Richard (FA 2006)</t>
  </si>
  <si>
    <t>G942</t>
  </si>
  <si>
    <t>Lee, Ronald [FA 2006]</t>
  </si>
  <si>
    <t>G943</t>
  </si>
  <si>
    <t>Kausch, Albert [FA 2006]</t>
  </si>
  <si>
    <t>G944</t>
  </si>
  <si>
    <t>Kapstein,Claire [FA 2006]</t>
  </si>
  <si>
    <t>G945</t>
  </si>
  <si>
    <t>Foster,Cheryl [FA-2006]</t>
  </si>
  <si>
    <t>G946</t>
  </si>
  <si>
    <t>DeBoef, Brenton [FA F2006]</t>
  </si>
  <si>
    <t>G948</t>
  </si>
  <si>
    <t>Mario,Ernest Operating</t>
  </si>
  <si>
    <t>G949</t>
  </si>
  <si>
    <t>Omar Family Operating</t>
  </si>
  <si>
    <t>G950</t>
  </si>
  <si>
    <t>Std. Athlete Development Ctr.</t>
  </si>
  <si>
    <t>G951</t>
  </si>
  <si>
    <t>C.L.DeSamone Study in Germany</t>
  </si>
  <si>
    <t>G952</t>
  </si>
  <si>
    <t>DE LA GARZA FALL OPERA</t>
  </si>
  <si>
    <t>G953</t>
  </si>
  <si>
    <t>DIOMEDE, JOHN FUND</t>
  </si>
  <si>
    <t>G954</t>
  </si>
  <si>
    <t>Gordon Conf. Grad. Stud. Supp.</t>
  </si>
  <si>
    <t>G955</t>
  </si>
  <si>
    <t>Pfizer Chemical Engr. Fund</t>
  </si>
  <si>
    <t>G956</t>
  </si>
  <si>
    <t>Soc. for Women in Society</t>
  </si>
  <si>
    <t>G957</t>
  </si>
  <si>
    <t>RI Water Resources Center</t>
  </si>
  <si>
    <t>G958</t>
  </si>
  <si>
    <t>NJF Fund in Math</t>
  </si>
  <si>
    <t>G959</t>
  </si>
  <si>
    <t>AMGEN Grad. Seminar Series</t>
  </si>
  <si>
    <t>G960</t>
  </si>
  <si>
    <t>RI Episcopal Diocese Library</t>
  </si>
  <si>
    <t>G961</t>
  </si>
  <si>
    <t>Pythagoras</t>
  </si>
  <si>
    <t>G962</t>
  </si>
  <si>
    <t>Grad. School Commencement CD</t>
  </si>
  <si>
    <t>G963</t>
  </si>
  <si>
    <t>Johnson,Galen a. Hnrs Fund</t>
  </si>
  <si>
    <t>G965</t>
  </si>
  <si>
    <t>Parang Research</t>
  </si>
  <si>
    <t>G966</t>
  </si>
  <si>
    <t>Santorini Volcano</t>
  </si>
  <si>
    <t>G967</t>
  </si>
  <si>
    <t>W.Kook Discrectionary Fund</t>
  </si>
  <si>
    <t>G968</t>
  </si>
  <si>
    <t>Valentino/Grebstein Acct.</t>
  </si>
  <si>
    <t>G969</t>
  </si>
  <si>
    <t>Nelson,Thomas LaCrosse Mem.</t>
  </si>
  <si>
    <t>G970</t>
  </si>
  <si>
    <t>CBA - PhD Support Fund</t>
  </si>
  <si>
    <t>G971</t>
  </si>
  <si>
    <t>Phizer Green Chemistry</t>
  </si>
  <si>
    <t>G972</t>
  </si>
  <si>
    <t>Mexico Fund</t>
  </si>
  <si>
    <t>G973</t>
  </si>
  <si>
    <t>Comm. Nutrition &amp; Hlth Assesm.</t>
  </si>
  <si>
    <t>G974</t>
  </si>
  <si>
    <t>Cinergy Foundation Exec. Res.</t>
  </si>
  <si>
    <t>G975</t>
  </si>
  <si>
    <t>Lohmann Mass Spectrometer</t>
  </si>
  <si>
    <t>G976</t>
  </si>
  <si>
    <t>Routhier Nursing Practice</t>
  </si>
  <si>
    <t>G977</t>
  </si>
  <si>
    <t>G978</t>
  </si>
  <si>
    <t>Cardany Grant (Music)</t>
  </si>
  <si>
    <t>G979</t>
  </si>
  <si>
    <t>Hudson Bay Project</t>
  </si>
  <si>
    <t>G980</t>
  </si>
  <si>
    <t>Namesu Project (Music)</t>
  </si>
  <si>
    <t>G981</t>
  </si>
  <si>
    <t>Marcia Marker Feld Lec. Series</t>
  </si>
  <si>
    <t>G982</t>
  </si>
  <si>
    <t>Sabatino Family Opr. Undergrad</t>
  </si>
  <si>
    <t>G983</t>
  </si>
  <si>
    <t>NMR Lab - McGregor</t>
  </si>
  <si>
    <t>G984</t>
  </si>
  <si>
    <t>Ecology Rest. &amp; Invsasion Bio.</t>
  </si>
  <si>
    <t>G985</t>
  </si>
  <si>
    <t>Coastal Ecology (Nixon)</t>
  </si>
  <si>
    <t>G986</t>
  </si>
  <si>
    <t>BP Oil &amp; Gas Exploration</t>
  </si>
  <si>
    <t>G987</t>
  </si>
  <si>
    <t>human dimensions</t>
  </si>
  <si>
    <t>G988</t>
  </si>
  <si>
    <t>Rhody Rides</t>
  </si>
  <si>
    <t>G989</t>
  </si>
  <si>
    <t>Costello,Barbara Disc.</t>
  </si>
  <si>
    <t>G990</t>
  </si>
  <si>
    <t>Mathematics Spec. Needs Fund</t>
  </si>
  <si>
    <t>G991</t>
  </si>
  <si>
    <t>New England Connontail</t>
  </si>
  <si>
    <t>G992</t>
  </si>
  <si>
    <t>CHE Summer Intership</t>
  </si>
  <si>
    <t>G994</t>
  </si>
  <si>
    <t>Census of Marine Life/Core</t>
  </si>
  <si>
    <t>G995</t>
  </si>
  <si>
    <t>Bradley Fund for  Environment</t>
  </si>
  <si>
    <t>G996</t>
  </si>
  <si>
    <t>Fuss &amp; O'Neill Engr. Prof. Fnd</t>
  </si>
  <si>
    <t>G997</t>
  </si>
  <si>
    <t>Hnr Coll. 06 - Songs Soc. Jus.</t>
  </si>
  <si>
    <t>G998</t>
  </si>
  <si>
    <t>Strauss Oper. Inv. Prg. (E180)</t>
  </si>
  <si>
    <t>GS01</t>
  </si>
  <si>
    <t>Moore Foundation Sch Grant</t>
  </si>
  <si>
    <t>GS02</t>
  </si>
  <si>
    <t>Physical Therapy Sch. Fund</t>
  </si>
  <si>
    <t>GS03</t>
  </si>
  <si>
    <t>Hamilton, Lumas Sch. Fund</t>
  </si>
  <si>
    <t>GS04</t>
  </si>
  <si>
    <t>Independent Ins. Agents of RI</t>
  </si>
  <si>
    <t>GS05</t>
  </si>
  <si>
    <t>Engineering Scholarship Acct.</t>
  </si>
  <si>
    <t>GS06</t>
  </si>
  <si>
    <t>Streiter, Billy and Ashley Mem</t>
  </si>
  <si>
    <t>GS07</t>
  </si>
  <si>
    <t>Beaudoin, A.J. Memorial Sch.</t>
  </si>
  <si>
    <t>GS08</t>
  </si>
  <si>
    <t>Pharm. Sch. Oper. Account</t>
  </si>
  <si>
    <t>GS09</t>
  </si>
  <si>
    <t>Human Dev. &amp; Fam. Stud. Sch.</t>
  </si>
  <si>
    <t>GS10</t>
  </si>
  <si>
    <t>Newman, Frank Memorial Sch.</t>
  </si>
  <si>
    <t>GS11</t>
  </si>
  <si>
    <t>GS12</t>
  </si>
  <si>
    <t>Maynard, Peter MFT Scholarship</t>
  </si>
  <si>
    <t>GS13</t>
  </si>
  <si>
    <t>Hoban, Andrew R Memorial Sch.</t>
  </si>
  <si>
    <t>GS14</t>
  </si>
  <si>
    <t>Brooks Eckered Scholarship Fnd</t>
  </si>
  <si>
    <t>GS15</t>
  </si>
  <si>
    <t>Bank of America Scholars Prg.</t>
  </si>
  <si>
    <t>GS16</t>
  </si>
  <si>
    <t>Grourke, Joseph E Scholarship</t>
  </si>
  <si>
    <t>GS17</t>
  </si>
  <si>
    <t>Frankel Fdtn. Textiles Sch.</t>
  </si>
  <si>
    <t>GS18</t>
  </si>
  <si>
    <t>Hach Chemistry Scholarship Fnd</t>
  </si>
  <si>
    <t>GS19</t>
  </si>
  <si>
    <t>Anderson, Edward R. CLU Sch.</t>
  </si>
  <si>
    <t>GS20</t>
  </si>
  <si>
    <t>Petroleum Trust Sch Fund</t>
  </si>
  <si>
    <t>GS21</t>
  </si>
  <si>
    <t>Weston, George F. Sch</t>
  </si>
  <si>
    <t>GS22</t>
  </si>
  <si>
    <t>Wood, Richard D. Sch. Oper.</t>
  </si>
  <si>
    <t>GS23</t>
  </si>
  <si>
    <t>Baxt, Victor Chem Engr. Sch.</t>
  </si>
  <si>
    <t>GS24</t>
  </si>
  <si>
    <t>Wilson, H.W.GSLIS Sch. Fund</t>
  </si>
  <si>
    <t>GS25</t>
  </si>
  <si>
    <t>Sigma Theta Tau Nursing Sch.</t>
  </si>
  <si>
    <t>GS26</t>
  </si>
  <si>
    <t>National Assc. Chain Drug Strs</t>
  </si>
  <si>
    <t>GS27</t>
  </si>
  <si>
    <t>Epstein, Kenneth Eng. Sch.</t>
  </si>
  <si>
    <t>GS28</t>
  </si>
  <si>
    <t>Key Container Scholarship</t>
  </si>
  <si>
    <t>GS29</t>
  </si>
  <si>
    <t>Projo Foundation Scholarship</t>
  </si>
  <si>
    <t>GS31</t>
  </si>
  <si>
    <t>Itea Scholarship</t>
  </si>
  <si>
    <t>GS32</t>
  </si>
  <si>
    <t>Stop And Shop Scholarship</t>
  </si>
  <si>
    <t>GS33</t>
  </si>
  <si>
    <t>Bartlett Tree Fdn, Inc</t>
  </si>
  <si>
    <t>GS34</t>
  </si>
  <si>
    <t>Navarro, Frank Scholarship Fnd</t>
  </si>
  <si>
    <t>GS35</t>
  </si>
  <si>
    <t>IME Scholarship Fund</t>
  </si>
  <si>
    <t>GS36</t>
  </si>
  <si>
    <t>Washington Trust Grant Sch.</t>
  </si>
  <si>
    <t>GS37</t>
  </si>
  <si>
    <t>Lessne, Greg Award For Excel.</t>
  </si>
  <si>
    <t>GS38</t>
  </si>
  <si>
    <t>Pezzelli Endowment Scholarship</t>
  </si>
  <si>
    <t>EA86</t>
  </si>
  <si>
    <t>Rose, A. Family Sch Endowment</t>
  </si>
  <si>
    <t>EA87</t>
  </si>
  <si>
    <t>Simmons, Barbara K. Sch Mem.</t>
  </si>
  <si>
    <t>EA88</t>
  </si>
  <si>
    <t>Ajootian, George &amp; Violet Sch.</t>
  </si>
  <si>
    <t>EA89</t>
  </si>
  <si>
    <t>Spero Scholarship Endowment</t>
  </si>
  <si>
    <t>EA90</t>
  </si>
  <si>
    <t>Nelson, Henry Jr.&amp;Gertrude Sch</t>
  </si>
  <si>
    <t>EA91</t>
  </si>
  <si>
    <t>RI Assoc. Of Adv. Agencies Awd</t>
  </si>
  <si>
    <t>EA92</t>
  </si>
  <si>
    <t>Thelen, Mildred C. End. Sch.</t>
  </si>
  <si>
    <t>EA93</t>
  </si>
  <si>
    <t>Rendine,Richard D&amp;Linda J Sch.</t>
  </si>
  <si>
    <t>EA94</t>
  </si>
  <si>
    <t>Worthen, Leonard Scholarship</t>
  </si>
  <si>
    <t>EA95</t>
  </si>
  <si>
    <t>Davol Co. Pharmacy Sch.</t>
  </si>
  <si>
    <t>EA96</t>
  </si>
  <si>
    <t>Lea,Helen Gibbs Sch. Al-Chi-Om</t>
  </si>
  <si>
    <t>EA97</t>
  </si>
  <si>
    <t>URI Class Of 1926 Pharm. Sch.</t>
  </si>
  <si>
    <t>EA98</t>
  </si>
  <si>
    <t>Cobble,James W.&amp;Mildred L Sch.</t>
  </si>
  <si>
    <t>EA99</t>
  </si>
  <si>
    <t>Carlin,Dr.Herb Scholarship Fnd</t>
  </si>
  <si>
    <t>EB01</t>
  </si>
  <si>
    <t>Hoder Family Scholarship</t>
  </si>
  <si>
    <t>EB02</t>
  </si>
  <si>
    <t>Borden,Elilie C.&amp; Norm H. Sch.</t>
  </si>
  <si>
    <t>EB03</t>
  </si>
  <si>
    <t>Landesberg, Adele Sheila Mem.</t>
  </si>
  <si>
    <t>EB04</t>
  </si>
  <si>
    <t>Sarni, Alfred&amp;Louise Fam. Sch.</t>
  </si>
  <si>
    <t>EB05</t>
  </si>
  <si>
    <t>Eastwood,Frances B.&amp;James W 37</t>
  </si>
  <si>
    <t>EB06</t>
  </si>
  <si>
    <t>Caldwell,Roderick Math Dpt Sch</t>
  </si>
  <si>
    <t>EB07</t>
  </si>
  <si>
    <t>Geisser, George Sr. End. Sch.</t>
  </si>
  <si>
    <t>EB08</t>
  </si>
  <si>
    <t>Textile Vets Assn. Annual Awds</t>
  </si>
  <si>
    <t>EB09</t>
  </si>
  <si>
    <t>Kraft, Jack Endowed Sch. BBall</t>
  </si>
  <si>
    <t>EB10</t>
  </si>
  <si>
    <t>Longo, Gladys Nursing Sch.</t>
  </si>
  <si>
    <t>EB11</t>
  </si>
  <si>
    <t>EB12</t>
  </si>
  <si>
    <t>Day Family Scholarship Endow.</t>
  </si>
  <si>
    <t>EB13</t>
  </si>
  <si>
    <t>Commercial Management Svc. Sch</t>
  </si>
  <si>
    <t>EB14</t>
  </si>
  <si>
    <t>Williams, Frank &amp; Natalie Sch.</t>
  </si>
  <si>
    <t>EB15</t>
  </si>
  <si>
    <t>Possner, Howard E. And Dorothy</t>
  </si>
  <si>
    <t>EB16</t>
  </si>
  <si>
    <t>Minority Scholarship Endowment</t>
  </si>
  <si>
    <t>EB17</t>
  </si>
  <si>
    <t>Thompson,A Ralph Award Chm Eng</t>
  </si>
  <si>
    <t>EB18</t>
  </si>
  <si>
    <t>Soloveitzik, Ella '37 Mem. Sch</t>
  </si>
  <si>
    <t>EB19</t>
  </si>
  <si>
    <t>McCartin, James D End. Sch.</t>
  </si>
  <si>
    <t>EB20</t>
  </si>
  <si>
    <t>Nester, Keith Scholarship</t>
  </si>
  <si>
    <t>EB21</t>
  </si>
  <si>
    <t>AAUP General Scholarship End.</t>
  </si>
  <si>
    <t>EB22</t>
  </si>
  <si>
    <t>General Dynamics Boat Div. Sch</t>
  </si>
  <si>
    <t>EB23</t>
  </si>
  <si>
    <t>Providence Mutual Fire Ins.</t>
  </si>
  <si>
    <t>EB24</t>
  </si>
  <si>
    <t>Connell,Francis J '49 Mem. Sch</t>
  </si>
  <si>
    <t>EB25</t>
  </si>
  <si>
    <t>Hudson, John J Memorial Sch.</t>
  </si>
  <si>
    <t>EB26</t>
  </si>
  <si>
    <t>Garrick,Beatrice &amp; Tom Jr. Sch</t>
  </si>
  <si>
    <t>EB27</t>
  </si>
  <si>
    <t>Piez, Brit Golf Fund</t>
  </si>
  <si>
    <t>EB28</t>
  </si>
  <si>
    <t>Hyland, Kerwin E Sch. Award</t>
  </si>
  <si>
    <t>EB29</t>
  </si>
  <si>
    <t>Staats, Doris Vanderbeck Sch.</t>
  </si>
  <si>
    <t>EB30</t>
  </si>
  <si>
    <t>DiMase, Dr. Joseph D Scholarsh</t>
  </si>
  <si>
    <t>EB31</t>
  </si>
  <si>
    <t>Ucci,Francesco&amp;Marianni Family</t>
  </si>
  <si>
    <t>EB32</t>
  </si>
  <si>
    <t>Durfee,Wayne King&amp;Bernice Ande</t>
  </si>
  <si>
    <t>EB33</t>
  </si>
  <si>
    <t>Cote, Douglas &amp; Jennifer Sch.</t>
  </si>
  <si>
    <t>EB34</t>
  </si>
  <si>
    <t>Hutton Senior Prz. In Hispanic</t>
  </si>
  <si>
    <t>EB35</t>
  </si>
  <si>
    <t>Brightman,Howard S&amp;Elsa M Sch.</t>
  </si>
  <si>
    <t>EB36</t>
  </si>
  <si>
    <t>Koussa, June J. &amp; Habib A. Sch</t>
  </si>
  <si>
    <t>EB37</t>
  </si>
  <si>
    <t>Moody, The William S. III Mem.</t>
  </si>
  <si>
    <t>EB38</t>
  </si>
  <si>
    <t>Heditsian Family Endowed Sch.</t>
  </si>
  <si>
    <t>EB39</t>
  </si>
  <si>
    <t>Briggs, Natalie Sch. Chi Omega</t>
  </si>
  <si>
    <t>EB40</t>
  </si>
  <si>
    <t>Ince, Joseph W. Awd. Chemistry</t>
  </si>
  <si>
    <t>EB41</t>
  </si>
  <si>
    <t>Mother Jones Scholarship</t>
  </si>
  <si>
    <t>EB42</t>
  </si>
  <si>
    <t>Barton,Carlton&amp;Olive Sch. Fund</t>
  </si>
  <si>
    <t>EB43</t>
  </si>
  <si>
    <t>RI Public Works Endowed Sch.</t>
  </si>
  <si>
    <t>EB44</t>
  </si>
  <si>
    <t>401-2200-EG44</t>
  </si>
  <si>
    <t>401-2200-EG48</t>
  </si>
  <si>
    <t>Sustainability Minor</t>
  </si>
  <si>
    <t>401-2200-EG50</t>
  </si>
  <si>
    <t>401-2200-EG53</t>
  </si>
  <si>
    <t>Student Chapter of Marine Tech</t>
  </si>
  <si>
    <t>401-2200-EG55</t>
  </si>
  <si>
    <t>401-2200-EG58</t>
  </si>
  <si>
    <t>Vernal Pools</t>
  </si>
  <si>
    <t>401-2200-EG60</t>
  </si>
  <si>
    <t>401-2200-EG61</t>
  </si>
  <si>
    <t>5753</t>
  </si>
  <si>
    <t>ASFCCE Artist in Residence</t>
  </si>
  <si>
    <t>401-2200-EG62</t>
  </si>
  <si>
    <t>401-2200-EG63</t>
  </si>
  <si>
    <t>5754</t>
  </si>
  <si>
    <t>401-2200-EG64</t>
  </si>
  <si>
    <t>401-2200-EG72</t>
  </si>
  <si>
    <t>5755</t>
  </si>
  <si>
    <t>Dept of Mech Engr Dynamic</t>
  </si>
  <si>
    <t>401-2200-EG81</t>
  </si>
  <si>
    <t>401-2200-G643</t>
  </si>
  <si>
    <t>5756</t>
  </si>
  <si>
    <t>401-2200-G773</t>
  </si>
  <si>
    <t>5757</t>
  </si>
  <si>
    <t>ASFCCE Marketing Discretionary</t>
  </si>
  <si>
    <t>401-2200-G806</t>
  </si>
  <si>
    <t>401-2200-G850</t>
  </si>
  <si>
    <t>5758</t>
  </si>
  <si>
    <t>Seafood Research Pivarnik</t>
  </si>
  <si>
    <t>100-2300-2230</t>
  </si>
  <si>
    <t>4776</t>
  </si>
  <si>
    <t>Fees - Parking</t>
  </si>
  <si>
    <t>5042</t>
  </si>
  <si>
    <t>Cheerleading</t>
  </si>
  <si>
    <t>100-2300-2517</t>
  </si>
  <si>
    <t>4777</t>
  </si>
  <si>
    <t>Ticket Charge - Facility Fee</t>
  </si>
  <si>
    <t>5043</t>
  </si>
  <si>
    <t>Men's Swimming</t>
  </si>
  <si>
    <t>3049</t>
  </si>
  <si>
    <t>Central Falls High School</t>
  </si>
  <si>
    <t>100-2300-7156</t>
  </si>
  <si>
    <t>4778</t>
  </si>
  <si>
    <t>Commission Income - Catering</t>
  </si>
  <si>
    <t>5044</t>
  </si>
  <si>
    <t>Men's Tennis</t>
  </si>
  <si>
    <t>3050</t>
  </si>
  <si>
    <t>Pell Library Construct. Pledge</t>
  </si>
  <si>
    <t>100-2301-0000</t>
  </si>
  <si>
    <t>4779</t>
  </si>
  <si>
    <t>Commission Income - Concession</t>
  </si>
  <si>
    <t>5045</t>
  </si>
  <si>
    <t>Women's Swimming</t>
  </si>
  <si>
    <t>3051</t>
  </si>
  <si>
    <t>Search - Presidential 2009</t>
  </si>
  <si>
    <t>100-2301-1000</t>
  </si>
  <si>
    <t>4780</t>
  </si>
  <si>
    <t>Commission Income - Novelties</t>
  </si>
  <si>
    <t>100-2201-7075</t>
  </si>
  <si>
    <t>5046</t>
  </si>
  <si>
    <t>Women's Tennis</t>
  </si>
  <si>
    <t>3052</t>
  </si>
  <si>
    <t>URI/Central Falls Dual Enroll.</t>
  </si>
  <si>
    <t>100-2301-1100</t>
  </si>
  <si>
    <t>4781</t>
  </si>
  <si>
    <t>Commission Income - Vending</t>
  </si>
  <si>
    <t>5047</t>
  </si>
  <si>
    <t>Men's Baseball</t>
  </si>
  <si>
    <t>3100</t>
  </si>
  <si>
    <t>DEM/URI BART</t>
  </si>
  <si>
    <t>100-2301-1150</t>
  </si>
  <si>
    <t>4782</t>
  </si>
  <si>
    <t>Advertising &amp; Sponsor Sales</t>
  </si>
  <si>
    <t>5048</t>
  </si>
  <si>
    <t>Ram Band</t>
  </si>
  <si>
    <t>3114</t>
  </si>
  <si>
    <t>Tsunami Expedition</t>
  </si>
  <si>
    <t>100-2301-2230</t>
  </si>
  <si>
    <t>4783</t>
  </si>
  <si>
    <t>Pouring Rights</t>
  </si>
  <si>
    <t>5049</t>
  </si>
  <si>
    <t>Aquatics</t>
  </si>
  <si>
    <t>Ryan Center Games</t>
  </si>
  <si>
    <t>4784</t>
  </si>
  <si>
    <t>Rental Income - URI Icetime</t>
  </si>
  <si>
    <t>5050</t>
  </si>
  <si>
    <t>Fitness &amp; Wellness</t>
  </si>
  <si>
    <t>Providence Civic Ctr Games</t>
  </si>
  <si>
    <t>100-2302-0000</t>
  </si>
  <si>
    <t>4785</t>
  </si>
  <si>
    <t>Rental Income - Other Icetime</t>
  </si>
  <si>
    <t>5051</t>
  </si>
  <si>
    <t>Intramural Sports</t>
  </si>
  <si>
    <t>Away Games</t>
  </si>
  <si>
    <t>100-2302-1000</t>
  </si>
  <si>
    <t>4786</t>
  </si>
  <si>
    <t>Rent Inc. - Non-Ice Arena Rent</t>
  </si>
  <si>
    <t>5052</t>
  </si>
  <si>
    <t>Club Sports</t>
  </si>
  <si>
    <t>A-10 Championship Games</t>
  </si>
  <si>
    <t>100-2302-1106</t>
  </si>
  <si>
    <t>4787</t>
  </si>
  <si>
    <t>Rental Income - Pro Shop</t>
  </si>
  <si>
    <t>5053</t>
  </si>
  <si>
    <t>Facility Operations-Mackal</t>
  </si>
  <si>
    <t>100-2302-1150</t>
  </si>
  <si>
    <t>4788</t>
  </si>
  <si>
    <t>Learn-To-Skate Program Fees</t>
  </si>
  <si>
    <t>5054</t>
  </si>
  <si>
    <t>Sailing Program</t>
  </si>
  <si>
    <t>Concessions</t>
  </si>
  <si>
    <t>100-2302-2230</t>
  </si>
  <si>
    <t>4789</t>
  </si>
  <si>
    <t>Public &amp; Group Skating Program</t>
  </si>
  <si>
    <t>5055</t>
  </si>
  <si>
    <t>Athletics Marketing</t>
  </si>
  <si>
    <t>Guarantees Expenses</t>
  </si>
  <si>
    <t>100-2303-0000</t>
  </si>
  <si>
    <t>4790</t>
  </si>
  <si>
    <t>Skate Rental and Sharpening</t>
  </si>
  <si>
    <t>100-2303-1000</t>
  </si>
  <si>
    <t>4791</t>
  </si>
  <si>
    <t>Student Auto Registration</t>
  </si>
  <si>
    <t>Athletic's Title IX</t>
  </si>
  <si>
    <t>100-2303-1101</t>
  </si>
  <si>
    <t>4792</t>
  </si>
  <si>
    <t>Fac/Staff Auto Registration</t>
  </si>
  <si>
    <t>NCAA Championship Games</t>
  </si>
  <si>
    <t>100-2303-1103</t>
  </si>
  <si>
    <t>4793</t>
  </si>
  <si>
    <t>Narr. Waste Water Income</t>
  </si>
  <si>
    <t>A-10 Stud Athl Opportunity Fd</t>
  </si>
  <si>
    <t>100-2303-1104</t>
  </si>
  <si>
    <t>4794</t>
  </si>
  <si>
    <t>5204</t>
  </si>
  <si>
    <t>University Insurance</t>
  </si>
  <si>
    <t>100-2303-1105</t>
  </si>
  <si>
    <t>4795</t>
  </si>
  <si>
    <t>Unrelated Business Income</t>
  </si>
  <si>
    <t>HRL Security</t>
  </si>
  <si>
    <t>A10 Special Assistance Fund</t>
  </si>
  <si>
    <t>100-2303-1150</t>
  </si>
  <si>
    <t>4796</t>
  </si>
  <si>
    <t>UBIT - Catering</t>
  </si>
  <si>
    <t>100-2302-1101</t>
  </si>
  <si>
    <t>5206</t>
  </si>
  <si>
    <t>3314</t>
  </si>
  <si>
    <t>NIT Championship Games</t>
  </si>
  <si>
    <t>100-0000-1400</t>
  </si>
  <si>
    <t>4125</t>
  </si>
  <si>
    <t>Special Appropriations</t>
  </si>
  <si>
    <t>125</t>
  </si>
  <si>
    <t>0200</t>
  </si>
  <si>
    <t>Bgt Ctrl - Fringe Ben. Budgets</t>
  </si>
  <si>
    <t>Debt Service</t>
  </si>
  <si>
    <t>5217</t>
  </si>
  <si>
    <t>1006</t>
  </si>
  <si>
    <t>College Readiness-Leg Mandate</t>
  </si>
  <si>
    <t>110-4007-0000</t>
  </si>
  <si>
    <t>4127</t>
  </si>
  <si>
    <t>Contributed Capital</t>
  </si>
  <si>
    <t>100-0000-2504</t>
  </si>
  <si>
    <t>126</t>
  </si>
  <si>
    <t>Endeavor Service Center</t>
  </si>
  <si>
    <t>0300</t>
  </si>
  <si>
    <t>CD</t>
  </si>
  <si>
    <t>5218</t>
  </si>
  <si>
    <t>5220</t>
  </si>
  <si>
    <t>110-4057-0000</t>
  </si>
  <si>
    <t>4130</t>
  </si>
  <si>
    <t>Capital Appropriations</t>
  </si>
  <si>
    <t>5214</t>
  </si>
  <si>
    <t>130</t>
  </si>
  <si>
    <t>1993 B Series Asset Protection</t>
  </si>
  <si>
    <t>1000</t>
  </si>
  <si>
    <t>Faculty Development</t>
  </si>
  <si>
    <t>5228</t>
  </si>
  <si>
    <t>1008</t>
  </si>
  <si>
    <t>Transportation Center</t>
  </si>
  <si>
    <t>110-4061-0000</t>
  </si>
  <si>
    <t>4201</t>
  </si>
  <si>
    <t>Student Fee Clearing</t>
  </si>
  <si>
    <t>100-0000-2530</t>
  </si>
  <si>
    <t>131</t>
  </si>
  <si>
    <t>1997 B Series Multicult. Cntr</t>
  </si>
  <si>
    <t>1011</t>
  </si>
  <si>
    <t>Morrill Lab Renovation</t>
  </si>
  <si>
    <t>5229</t>
  </si>
  <si>
    <t>Release Time</t>
  </si>
  <si>
    <t>1101</t>
  </si>
  <si>
    <t>Provost Academic Affairs</t>
  </si>
  <si>
    <t>110-4069-0000</t>
  </si>
  <si>
    <t>4202</t>
  </si>
  <si>
    <t>100-2102-1101</t>
  </si>
  <si>
    <t>4653</t>
  </si>
  <si>
    <t>Copy Center Returns</t>
  </si>
  <si>
    <t>3302</t>
  </si>
  <si>
    <t>NBC Library</t>
  </si>
  <si>
    <t>2592</t>
  </si>
  <si>
    <t>Employee Wellness Program</t>
  </si>
  <si>
    <t>5480</t>
  </si>
  <si>
    <t>100-2102-1102</t>
  </si>
  <si>
    <t>4654</t>
  </si>
  <si>
    <t>Software Sales</t>
  </si>
  <si>
    <t>3303</t>
  </si>
  <si>
    <t>2593</t>
  </si>
  <si>
    <t>Children Crusade FY06</t>
  </si>
  <si>
    <t>5481</t>
  </si>
  <si>
    <t>4655</t>
  </si>
  <si>
    <t>Inst. Computer Sales (REV)</t>
  </si>
  <si>
    <t>3304</t>
  </si>
  <si>
    <t>Informational &amp; Instructional</t>
  </si>
  <si>
    <t>2594</t>
  </si>
  <si>
    <t>Academic Promise Schol FY06</t>
  </si>
  <si>
    <t>5482</t>
  </si>
  <si>
    <t>4658</t>
  </si>
  <si>
    <t>3305</t>
  </si>
  <si>
    <t>Technical &amp; Operational Svs</t>
  </si>
  <si>
    <t>2595</t>
  </si>
  <si>
    <t>RISS FY06</t>
  </si>
  <si>
    <t>5483</t>
  </si>
  <si>
    <t>100-2102-1105</t>
  </si>
  <si>
    <t>4659</t>
  </si>
  <si>
    <t>3306</t>
  </si>
  <si>
    <t>Networking &amp; Telecommunication</t>
  </si>
  <si>
    <t>2596</t>
  </si>
  <si>
    <t>MassGrant Schol FY06</t>
  </si>
  <si>
    <t>5484</t>
  </si>
  <si>
    <t>100-2102-2000</t>
  </si>
  <si>
    <t>4660</t>
  </si>
  <si>
    <t>3307</t>
  </si>
  <si>
    <t>Mgt Information Support Svs</t>
  </si>
  <si>
    <t>2597</t>
  </si>
  <si>
    <t>Other State Schol FY06</t>
  </si>
  <si>
    <t>5485</t>
  </si>
  <si>
    <t>(depending on  the version of Excel)</t>
  </si>
  <si>
    <t>Notes:</t>
  </si>
  <si>
    <t>Update these Pivot Tables after completing the Revenue and Expense Transfer Forms:</t>
  </si>
  <si>
    <t xml:space="preserve">- right click your mouse  on any cell within the body of tables, (i.e. cell A10 &amp; G10) and click  "Refresh" or "Refresh Data" </t>
  </si>
  <si>
    <t>This will populate the tables with information from the transfer forms.</t>
  </si>
  <si>
    <t>Update these Pivot Tables if making any changes to the transfer forms.</t>
  </si>
  <si>
    <t xml:space="preserve">A specific Department and/or Program can be selected from cells B5 &amp; B6 (G5 &amp; G6 respectively). The tables will show information </t>
  </si>
  <si>
    <t>pertinent to the chosen Department/Program.</t>
  </si>
  <si>
    <t>* No other changes can be done to these tables. All changes must be done on the transfer forms.</t>
  </si>
  <si>
    <t>2002</t>
  </si>
  <si>
    <t>Env. and Nat. Res. Economics</t>
  </si>
  <si>
    <t>4213</t>
  </si>
  <si>
    <t>Undergrad-Outofstate-Full Time</t>
  </si>
  <si>
    <t>5227</t>
  </si>
  <si>
    <t>100-0000-3026</t>
  </si>
  <si>
    <t>138</t>
  </si>
  <si>
    <t>99 BOND ISSUE EXCESS CASH</t>
  </si>
  <si>
    <t>1105</t>
  </si>
  <si>
    <t>Recreation Services</t>
  </si>
  <si>
    <t>5239</t>
  </si>
  <si>
    <t>5259</t>
  </si>
  <si>
    <t>2003</t>
  </si>
  <si>
    <t>Fish-Animal-Vet-Science</t>
  </si>
  <si>
    <t>4214</t>
  </si>
  <si>
    <t>Undergrad-Regional-Part Time</t>
  </si>
  <si>
    <t>139</t>
  </si>
  <si>
    <t>2003 Alumni Center</t>
  </si>
  <si>
    <t>1106</t>
  </si>
  <si>
    <t>Startup Funds 6</t>
  </si>
  <si>
    <t>5240</t>
  </si>
  <si>
    <t>5270</t>
  </si>
  <si>
    <t>2004</t>
  </si>
  <si>
    <t>Natural Res. Science</t>
  </si>
  <si>
    <t>4215</t>
  </si>
  <si>
    <t>Undergrad-Regional-Full Time</t>
  </si>
  <si>
    <t>140</t>
  </si>
  <si>
    <t>2005 Series A Modular Building</t>
  </si>
  <si>
    <t>1150</t>
  </si>
  <si>
    <t>Accreditation</t>
  </si>
  <si>
    <t>Postage</t>
  </si>
  <si>
    <t>5241</t>
  </si>
  <si>
    <t>5271</t>
  </si>
  <si>
    <t>2005</t>
  </si>
  <si>
    <t>Plant Science</t>
  </si>
  <si>
    <t>4216</t>
  </si>
  <si>
    <t>Undergrad Refunds</t>
  </si>
  <si>
    <t>5230</t>
  </si>
  <si>
    <t>141</t>
  </si>
  <si>
    <t>RIHEBC Frat Acquisitions</t>
  </si>
  <si>
    <t>5242</t>
  </si>
  <si>
    <t>5280</t>
  </si>
  <si>
    <t>2006</t>
  </si>
  <si>
    <t>4217</t>
  </si>
  <si>
    <t>Graduate-Instate-Part Time</t>
  </si>
  <si>
    <t>5231</t>
  </si>
  <si>
    <t>100-0000-6001</t>
  </si>
  <si>
    <t>142</t>
  </si>
  <si>
    <t>2005 RIHEBC Repaving II</t>
  </si>
  <si>
    <t>1160</t>
  </si>
  <si>
    <t>NSF Advance Grant</t>
  </si>
  <si>
    <t>5243</t>
  </si>
  <si>
    <t>5281</t>
  </si>
  <si>
    <t>2007</t>
  </si>
  <si>
    <t>Geosciences</t>
  </si>
  <si>
    <t>4218</t>
  </si>
  <si>
    <t>Graduate-Instate-Full Time</t>
  </si>
  <si>
    <t>5232</t>
  </si>
  <si>
    <t>100-0000-6002</t>
  </si>
  <si>
    <t>143</t>
  </si>
  <si>
    <t>RIHEBC 2009 A ¿ Utility Infra.</t>
  </si>
  <si>
    <t>1170</t>
  </si>
  <si>
    <t>Dst. Unv. Prof. of Leadership</t>
  </si>
  <si>
    <t>5007</t>
  </si>
  <si>
    <t>100-2605-0000</t>
  </si>
  <si>
    <t>5008</t>
  </si>
  <si>
    <t>100-2606-0000</t>
  </si>
  <si>
    <t>100-2606-1000</t>
  </si>
  <si>
    <t>5009</t>
  </si>
  <si>
    <t>100-2606-2000</t>
  </si>
  <si>
    <t>100-2700-0000</t>
  </si>
  <si>
    <t>100-2700-2575</t>
  </si>
  <si>
    <t>100-2701-0000</t>
  </si>
  <si>
    <t>100-2702-0000</t>
  </si>
  <si>
    <t>100-2600-2535</t>
  </si>
  <si>
    <t>100-2703-0000</t>
  </si>
  <si>
    <t>100-2800-0000</t>
  </si>
  <si>
    <t>100-2800-1000</t>
  </si>
  <si>
    <t>100-2800-1101</t>
  </si>
  <si>
    <t>100-2801-0000</t>
  </si>
  <si>
    <t>100-2802-0000</t>
  </si>
  <si>
    <t>100-2802-1000</t>
  </si>
  <si>
    <t>100-2803-0000</t>
  </si>
  <si>
    <t>100-2803-2000</t>
  </si>
  <si>
    <t>100-2804-0000</t>
  </si>
  <si>
    <t>Kunz,Don Scrng. Room Fund</t>
  </si>
  <si>
    <t>100-2804-2570</t>
  </si>
  <si>
    <t>100-2805-0000</t>
  </si>
  <si>
    <t>100-2806-0000</t>
  </si>
  <si>
    <t>100-2807-0000</t>
  </si>
  <si>
    <t>5018</t>
  </si>
  <si>
    <t>100-2808-0000</t>
  </si>
  <si>
    <t>100-2809-0000</t>
  </si>
  <si>
    <t>100-2810-0000</t>
  </si>
  <si>
    <t>5019</t>
  </si>
  <si>
    <t>100-2811-0000</t>
  </si>
  <si>
    <t>100-2801-1101</t>
  </si>
  <si>
    <t>100-2811-4152</t>
  </si>
  <si>
    <t>100-2812-0000</t>
  </si>
  <si>
    <t>100-2813-0000</t>
  </si>
  <si>
    <t>100-2815-3400</t>
  </si>
  <si>
    <t>100-2815-7017</t>
  </si>
  <si>
    <t>100-2817-0000</t>
  </si>
  <si>
    <t>100-2819-0000</t>
  </si>
  <si>
    <t>100-2820-0000</t>
  </si>
  <si>
    <t>100-2900-0000</t>
  </si>
  <si>
    <t>100-2900-1000</t>
  </si>
  <si>
    <t>100-2900-2503</t>
  </si>
  <si>
    <t>100-2901-0000</t>
  </si>
  <si>
    <t>100-2902-0000</t>
  </si>
  <si>
    <t>100-2903-0000</t>
  </si>
  <si>
    <t>100-2903-1000</t>
  </si>
  <si>
    <t>100-2903-2000</t>
  </si>
  <si>
    <t>100-2903-2200</t>
  </si>
  <si>
    <t>100-2903-2220</t>
  </si>
  <si>
    <t>100-2903-2527</t>
  </si>
  <si>
    <t>100-2903-2550</t>
  </si>
  <si>
    <t>100-2903-2554</t>
  </si>
  <si>
    <t>100-2903-2555</t>
  </si>
  <si>
    <t>100-2904-0000</t>
  </si>
  <si>
    <t>100-2905-0000</t>
  </si>
  <si>
    <t>Champlain '10 Overcoming GD</t>
  </si>
  <si>
    <t>100-2907-0000</t>
  </si>
  <si>
    <t>100-2908-0000</t>
  </si>
  <si>
    <t>100-2909-0000</t>
  </si>
  <si>
    <t>Champlain '10 Biomed. Egr. CDL</t>
  </si>
  <si>
    <t>100-2910-0000</t>
  </si>
  <si>
    <t>100-3201-0000</t>
  </si>
  <si>
    <t>100-2903-2501</t>
  </si>
  <si>
    <t>100-3203-0000</t>
  </si>
  <si>
    <t>100-2903-2502</t>
  </si>
  <si>
    <t>100-3204-0000</t>
  </si>
  <si>
    <t>Champlain '10 Ast. Tech. Net.</t>
  </si>
  <si>
    <t>100-3205-0000</t>
  </si>
  <si>
    <t>100-3206-0000</t>
  </si>
  <si>
    <t>Champlain '10 Inner Space Ctr.</t>
  </si>
  <si>
    <t>100-3206-1000</t>
  </si>
  <si>
    <t>100-2903-7007</t>
  </si>
  <si>
    <t>100-3207-0000</t>
  </si>
  <si>
    <t>100-3208-0000</t>
  </si>
  <si>
    <t>Sternberger Ocean Egr. Collq.</t>
  </si>
  <si>
    <t>100-3208-3016</t>
  </si>
  <si>
    <t>100-2905-9038</t>
  </si>
  <si>
    <t>100-3209-0000</t>
  </si>
  <si>
    <t>100-3210-0000</t>
  </si>
  <si>
    <t>100-3210-6011</t>
  </si>
  <si>
    <t>100-3211-0000</t>
  </si>
  <si>
    <t>100-3215-0000</t>
  </si>
  <si>
    <t>Dube,Rainy &amp; Friends of Sch.</t>
  </si>
  <si>
    <t>100-3215-7021</t>
  </si>
  <si>
    <t>100-3201-2591</t>
  </si>
  <si>
    <t>100-3216-0000</t>
  </si>
  <si>
    <t>100-3220-0000</t>
  </si>
  <si>
    <t>100-3203-6901</t>
  </si>
  <si>
    <t>Yare,Yvonne Hunter &amp; R.Sayles</t>
  </si>
  <si>
    <t>100-3230-0000</t>
  </si>
  <si>
    <t>100-3203-6902</t>
  </si>
  <si>
    <t>100-3235-0000</t>
  </si>
  <si>
    <t>100-3203-6904</t>
  </si>
  <si>
    <t>100-3250-0000</t>
  </si>
  <si>
    <t>100-3203-6905</t>
  </si>
  <si>
    <t>100-3203-6910</t>
  </si>
  <si>
    <t>Danis, Ann Music Scholarship</t>
  </si>
  <si>
    <t>100-3203-6916</t>
  </si>
  <si>
    <t>Merino, Orlando [S2000]</t>
  </si>
  <si>
    <t>100-3250-2540</t>
  </si>
  <si>
    <t>100-3203-6918</t>
  </si>
  <si>
    <t>100-3300-0000</t>
  </si>
  <si>
    <t>100-3203-6919</t>
  </si>
  <si>
    <t>Tierney, Eileen M. [S2000]</t>
  </si>
  <si>
    <t>100-3300-1000</t>
  </si>
  <si>
    <t>100-3203-6920</t>
  </si>
  <si>
    <t>100-3301-0000</t>
  </si>
  <si>
    <t>100-3203-6923</t>
  </si>
  <si>
    <t>Burkhardt, Joanne (CG '09)</t>
  </si>
  <si>
    <t>100-3301-1000</t>
  </si>
  <si>
    <t>100-3203-6924</t>
  </si>
  <si>
    <t>100-3301-2100</t>
  </si>
  <si>
    <t>100-3203-6925</t>
  </si>
  <si>
    <t>100-3301-2564</t>
  </si>
  <si>
    <t>100-3302-0000</t>
  </si>
  <si>
    <t>100-3303-0000</t>
  </si>
  <si>
    <t>100-3304-0000</t>
  </si>
  <si>
    <t>Washer, Kim (CG '09)</t>
  </si>
  <si>
    <t>100-3304-2100</t>
  </si>
  <si>
    <t>100-3305-0000</t>
  </si>
  <si>
    <t>100-3306-0000</t>
  </si>
  <si>
    <t>100-3306-2100</t>
  </si>
  <si>
    <t>Aslan Elephant Fund</t>
  </si>
  <si>
    <t>100-3306-3041</t>
  </si>
  <si>
    <t>100-3306-3042</t>
  </si>
  <si>
    <t>100-3306-3043</t>
  </si>
  <si>
    <t>Wills, Sheri [CG '09]</t>
  </si>
  <si>
    <t>100-3306-3044</t>
  </si>
  <si>
    <t>100-3307-0000</t>
  </si>
  <si>
    <t>100-3307-3045</t>
  </si>
  <si>
    <t>Gagnon, Blaire O. (CG '09)</t>
  </si>
  <si>
    <t>100-3307-3047</t>
  </si>
  <si>
    <t>100-3309-0000</t>
  </si>
  <si>
    <t>100-3310-0000</t>
  </si>
  <si>
    <t>Brian Aerobics for Seniors</t>
  </si>
  <si>
    <t>100-3310-3045</t>
  </si>
  <si>
    <t>100-3310-3047</t>
  </si>
  <si>
    <t>100-3250-2000</t>
  </si>
  <si>
    <t>100-3311-0000</t>
  </si>
  <si>
    <t>Deeney,Theresa A. Ed. D (CG09)</t>
  </si>
  <si>
    <t>100-3311-3044</t>
  </si>
  <si>
    <t>100-3312-0000</t>
  </si>
  <si>
    <t>Brown, Richard [P=2000]</t>
  </si>
  <si>
    <t>100-4000-0000</t>
  </si>
  <si>
    <t>100-4000-3010</t>
  </si>
  <si>
    <t>Eichinger,Joanne (CG09)</t>
  </si>
  <si>
    <t>100-4001-0000</t>
  </si>
  <si>
    <t>100-3301-9038</t>
  </si>
  <si>
    <t>100-4001-3010</t>
  </si>
  <si>
    <t>100-4001-3045</t>
  </si>
  <si>
    <t>Kim,Sookhyun (CG09)</t>
  </si>
  <si>
    <t>100-4002-0000</t>
  </si>
  <si>
    <t>100-4002-3010</t>
  </si>
  <si>
    <t>100-4003-0000</t>
  </si>
  <si>
    <t>100-4003-3010</t>
  </si>
  <si>
    <t>100-3304-7044</t>
  </si>
  <si>
    <t>100-4004-0000</t>
  </si>
  <si>
    <t>Pennill, Michael (CG '09)</t>
  </si>
  <si>
    <t>100-4004-3010</t>
  </si>
  <si>
    <t>100-4010-0000</t>
  </si>
  <si>
    <t>Ballinger, Debra [FA S-2001]</t>
  </si>
  <si>
    <t>100-3306-3019</t>
  </si>
  <si>
    <t>100-4010-3010</t>
  </si>
  <si>
    <t>MacLaine,Allen Mem. Library</t>
  </si>
  <si>
    <t>5056</t>
  </si>
  <si>
    <t>Sullivan,Mary C. Nursing</t>
  </si>
  <si>
    <t>5057</t>
  </si>
  <si>
    <t>100-4020-0000</t>
  </si>
  <si>
    <t>Kinesiology Soy Fund</t>
  </si>
  <si>
    <t>5058</t>
  </si>
  <si>
    <t>100-4020-3045</t>
  </si>
  <si>
    <t>100-4025-0000</t>
  </si>
  <si>
    <t>Landscape Arch. Stud. Fund</t>
  </si>
  <si>
    <t>100-4025-2504</t>
  </si>
  <si>
    <t>5059</t>
  </si>
  <si>
    <t>100-4025-3006</t>
  </si>
  <si>
    <t>Comm Food &amp; Nutrition Training</t>
  </si>
  <si>
    <t>5060</t>
  </si>
  <si>
    <t>100-4030-0000</t>
  </si>
  <si>
    <t>100-4030-3002</t>
  </si>
  <si>
    <t>URI Helping Haiti</t>
  </si>
  <si>
    <t>5061</t>
  </si>
  <si>
    <t>KeKule</t>
  </si>
  <si>
    <t>100-4031-0000</t>
  </si>
  <si>
    <t>100-4035-0000</t>
  </si>
  <si>
    <t>5062</t>
  </si>
  <si>
    <t>University Patent Research</t>
  </si>
  <si>
    <t>100-4035-3010</t>
  </si>
  <si>
    <t>100-4040-0000</t>
  </si>
  <si>
    <t>5063</t>
  </si>
  <si>
    <t>Pacap Data Base</t>
  </si>
  <si>
    <t>100-4041-0000</t>
  </si>
  <si>
    <t>5064</t>
  </si>
  <si>
    <t>Trademarks/Athletics</t>
  </si>
  <si>
    <t>100-4043-0000</t>
  </si>
  <si>
    <t>5065</t>
  </si>
  <si>
    <t>Trademarks/Pres Dev Fund</t>
  </si>
  <si>
    <t>100-4044-0000</t>
  </si>
  <si>
    <t>100-4046-0000</t>
  </si>
  <si>
    <t>5066</t>
  </si>
  <si>
    <t>Trademarks/Advancement</t>
  </si>
  <si>
    <t>100-4048-0000</t>
  </si>
  <si>
    <t>100-4048-2300</t>
  </si>
  <si>
    <t>5067</t>
  </si>
  <si>
    <t>100-4048-6525</t>
  </si>
  <si>
    <t>Std. Aff. Fund for Excellence</t>
  </si>
  <si>
    <t>100-4049-0000</t>
  </si>
  <si>
    <t>5068</t>
  </si>
  <si>
    <t>Codes_RevenueAccountsTable</t>
  </si>
  <si>
    <t>Codes_ExpenseAccountsTable</t>
  </si>
  <si>
    <t>Codes_FundsTable</t>
  </si>
  <si>
    <t>Codes_DepartmentsTable</t>
  </si>
  <si>
    <t>Codes_ProgramsTable</t>
  </si>
  <si>
    <t>Codes_OrgCategoriesTable</t>
  </si>
  <si>
    <t>Fund</t>
  </si>
  <si>
    <t>Department</t>
  </si>
  <si>
    <t>Program</t>
  </si>
  <si>
    <t>REVENUE</t>
  </si>
  <si>
    <t>EXPENSE</t>
  </si>
  <si>
    <t>EXPENSE Net Change</t>
  </si>
  <si>
    <t>REVENUE Net Change</t>
  </si>
  <si>
    <t>Subtotal Net Change</t>
  </si>
  <si>
    <t>Grand Total</t>
  </si>
  <si>
    <t>(All)</t>
  </si>
  <si>
    <t>100-2117-3046</t>
  </si>
  <si>
    <t>4708</t>
  </si>
  <si>
    <t>Newspapers</t>
  </si>
  <si>
    <t>4052</t>
  </si>
  <si>
    <t>Athletics' Maintenance &amp;Repair</t>
  </si>
  <si>
    <t>3002</t>
  </si>
  <si>
    <t>Asset Protection</t>
  </si>
  <si>
    <t>100-2118-0000</t>
  </si>
  <si>
    <t>4709</t>
  </si>
  <si>
    <t>Stamps</t>
  </si>
  <si>
    <t>4055</t>
  </si>
  <si>
    <t>3003</t>
  </si>
  <si>
    <t>5751</t>
  </si>
  <si>
    <t>100-2118-1000</t>
  </si>
  <si>
    <t>4710</t>
  </si>
  <si>
    <t>Id Cards</t>
  </si>
  <si>
    <t>4056</t>
  </si>
  <si>
    <t>Central Stores</t>
  </si>
  <si>
    <t>Admin Reserve</t>
  </si>
  <si>
    <t>5832</t>
  </si>
  <si>
    <t>100-2118-2000</t>
  </si>
  <si>
    <t>4711</t>
  </si>
  <si>
    <t>Gross Sales</t>
  </si>
  <si>
    <t>4057</t>
  </si>
  <si>
    <t>3004</t>
  </si>
  <si>
    <t>Campus Events</t>
  </si>
  <si>
    <t>100-2119-0000</t>
  </si>
  <si>
    <t>4712</t>
  </si>
  <si>
    <t>Total Image Hair Salon</t>
  </si>
  <si>
    <t>4058</t>
  </si>
  <si>
    <t>Central Receiving</t>
  </si>
  <si>
    <t>3005</t>
  </si>
  <si>
    <t>Candidate Travel</t>
  </si>
  <si>
    <t>100-2119-1000</t>
  </si>
  <si>
    <t>4713</t>
  </si>
  <si>
    <t>Sales Fees</t>
  </si>
  <si>
    <t>4059</t>
  </si>
  <si>
    <t>Printing Services</t>
  </si>
  <si>
    <t>3006</t>
  </si>
  <si>
    <t>Emergency Fund</t>
  </si>
  <si>
    <t>100-2119-2000</t>
  </si>
  <si>
    <t>4714</t>
  </si>
  <si>
    <t>Little Caesar's Pizza</t>
  </si>
  <si>
    <t>4060</t>
  </si>
  <si>
    <t>100-2120-0000</t>
  </si>
  <si>
    <t>4715</t>
  </si>
  <si>
    <t>Diversity Housing</t>
  </si>
  <si>
    <t>4061</t>
  </si>
  <si>
    <t>Research Purchasing</t>
  </si>
  <si>
    <t>3008</t>
  </si>
  <si>
    <t>5752</t>
  </si>
  <si>
    <t>100-2120-1000</t>
  </si>
  <si>
    <t>4716</t>
  </si>
  <si>
    <t>Diversity Housing Meal</t>
  </si>
  <si>
    <t>4065</t>
  </si>
  <si>
    <t>3009</t>
  </si>
  <si>
    <t>FY99 Deferred Maintenance</t>
  </si>
  <si>
    <t>5801</t>
  </si>
  <si>
    <t>100-2120-2000</t>
  </si>
  <si>
    <t>4717</t>
  </si>
  <si>
    <t>4066</t>
  </si>
  <si>
    <t>3010</t>
  </si>
  <si>
    <t>General Expense</t>
  </si>
  <si>
    <t>5802</t>
  </si>
  <si>
    <t>100-2120-6014</t>
  </si>
  <si>
    <t>4723</t>
  </si>
  <si>
    <t>Pharmacy</t>
  </si>
  <si>
    <t>4067</t>
  </si>
  <si>
    <t>Recycling</t>
  </si>
  <si>
    <t>3011</t>
  </si>
  <si>
    <t>5803</t>
  </si>
  <si>
    <t>100-2121-0000</t>
  </si>
  <si>
    <t>4724</t>
  </si>
  <si>
    <t>X-Ray</t>
  </si>
  <si>
    <t>4068</t>
  </si>
  <si>
    <t>Hazardous Waste</t>
  </si>
  <si>
    <t>3012</t>
  </si>
  <si>
    <t>Prior Year Activity</t>
  </si>
  <si>
    <t>5804</t>
  </si>
  <si>
    <t>2126</t>
  </si>
  <si>
    <t>Theatre</t>
  </si>
  <si>
    <t>4250</t>
  </si>
  <si>
    <t>Athletics Title Ix</t>
  </si>
  <si>
    <t>100-0000-6059</t>
  </si>
  <si>
    <t>2501</t>
  </si>
  <si>
    <t>Summer Session Term1</t>
  </si>
  <si>
    <t>5277</t>
  </si>
  <si>
    <t>2127</t>
  </si>
  <si>
    <t>100-6005-0000</t>
  </si>
  <si>
    <t>5121</t>
  </si>
  <si>
    <t>Hackett, Dean John R. (4725)</t>
  </si>
  <si>
    <t>100-5032-3303</t>
  </si>
  <si>
    <t>100-7000-3011</t>
  </si>
  <si>
    <t>100-5032-3309</t>
  </si>
  <si>
    <t>5122</t>
  </si>
  <si>
    <t>100-9000-0000</t>
  </si>
  <si>
    <t>Doody - Department Use</t>
  </si>
  <si>
    <t>5123</t>
  </si>
  <si>
    <t>URI Foundation Holding Account</t>
  </si>
  <si>
    <t>5124</t>
  </si>
  <si>
    <t>Information Center Fund</t>
  </si>
  <si>
    <t>5125</t>
  </si>
  <si>
    <t>Medical Aspects of Sports</t>
  </si>
  <si>
    <t>5126</t>
  </si>
  <si>
    <t>CRC Discretionary</t>
  </si>
  <si>
    <t>5127</t>
  </si>
  <si>
    <t>Vatcher, Edgar &amp; Barbara Fund</t>
  </si>
  <si>
    <t>5128</t>
  </si>
  <si>
    <t>CBA Deans Excellence Fund</t>
  </si>
  <si>
    <t>5129</t>
  </si>
  <si>
    <t>Cruickshank Operating Chem</t>
  </si>
  <si>
    <t>5130</t>
  </si>
  <si>
    <t>Ruemmele, Bridget Turf Fund</t>
  </si>
  <si>
    <t>5131</t>
  </si>
  <si>
    <t>Journalism Student/Faculty</t>
  </si>
  <si>
    <t>5132</t>
  </si>
  <si>
    <t>Financial Mgt Assn Fund</t>
  </si>
  <si>
    <t>5133</t>
  </si>
  <si>
    <t>Dean's Fund (HSS)</t>
  </si>
  <si>
    <t>5134</t>
  </si>
  <si>
    <t>100-5407-3303</t>
  </si>
  <si>
    <t>5135</t>
  </si>
  <si>
    <t>5136</t>
  </si>
  <si>
    <t>Library Book &amp; Serial Fund</t>
  </si>
  <si>
    <t>5137</t>
  </si>
  <si>
    <t>5138</t>
  </si>
  <si>
    <t>5139</t>
  </si>
  <si>
    <t>URI Library Gifts to R.L.C</t>
  </si>
  <si>
    <t>101-1003-0000</t>
  </si>
  <si>
    <t>5141</t>
  </si>
  <si>
    <t>Dept of Music Orchestra Fund</t>
  </si>
  <si>
    <t>101-1008-3036</t>
  </si>
  <si>
    <t>101-1101-3003</t>
  </si>
  <si>
    <t>5142</t>
  </si>
  <si>
    <t>Fuld Grant Nursing</t>
  </si>
  <si>
    <t>101-2000-2220</t>
  </si>
  <si>
    <t>101-2000-7019</t>
  </si>
  <si>
    <t>5143</t>
  </si>
  <si>
    <t>Kogut Hoechst</t>
  </si>
  <si>
    <t>101-2000-7020</t>
  </si>
  <si>
    <t>101-2000-7022</t>
  </si>
  <si>
    <t>5144</t>
  </si>
  <si>
    <t>101-2000-7144</t>
  </si>
  <si>
    <t>101-2001-7008</t>
  </si>
  <si>
    <t>5145</t>
  </si>
  <si>
    <t>Sherman, Daniel P. Estate Fund</t>
  </si>
  <si>
    <t>101-2001-7023</t>
  </si>
  <si>
    <t>101-2001-7024</t>
  </si>
  <si>
    <t>5146</t>
  </si>
  <si>
    <t>101-2002-7097</t>
  </si>
  <si>
    <t>101-2002-9016</t>
  </si>
  <si>
    <t>Audiology @ URI</t>
  </si>
  <si>
    <t>101-2003-7008</t>
  </si>
  <si>
    <t>5147</t>
  </si>
  <si>
    <t>101-2003-7018</t>
  </si>
  <si>
    <t>5148</t>
  </si>
  <si>
    <t>101-2003-7112</t>
  </si>
  <si>
    <t>101-2003-7132</t>
  </si>
  <si>
    <t>5149</t>
  </si>
  <si>
    <t>Kingston Wildlife Research</t>
  </si>
  <si>
    <t>101-2003-7137</t>
  </si>
  <si>
    <t>101-2004-0000</t>
  </si>
  <si>
    <t>5150</t>
  </si>
  <si>
    <t>101-2004-7021</t>
  </si>
  <si>
    <t>101-2004-7026</t>
  </si>
  <si>
    <t>5151</t>
  </si>
  <si>
    <t>Doherty Gift/Pilson</t>
  </si>
  <si>
    <t>101-2004-7027</t>
  </si>
  <si>
    <t>101-2004-7028</t>
  </si>
  <si>
    <t>5152</t>
  </si>
  <si>
    <t>Museum of Primitive Culture</t>
  </si>
  <si>
    <t>101-2004-7029</t>
  </si>
  <si>
    <t>101-2004-7030</t>
  </si>
  <si>
    <t>5153</t>
  </si>
  <si>
    <t>Cohen, Paul Research Fund</t>
  </si>
  <si>
    <t>101-2004-7098</t>
  </si>
  <si>
    <t>5154</t>
  </si>
  <si>
    <t>Dean's Fund (A&amp;S)</t>
  </si>
  <si>
    <t>101-2004-7125</t>
  </si>
  <si>
    <t>101-2004-7139</t>
  </si>
  <si>
    <t>5155</t>
  </si>
  <si>
    <t>Turf Grass Research</t>
  </si>
  <si>
    <t>101-2005-7031</t>
  </si>
  <si>
    <t>101-2005-7032</t>
  </si>
  <si>
    <t>5156</t>
  </si>
  <si>
    <t>Hetherman, Vincent Paul</t>
  </si>
  <si>
    <t>101-2005-7040</t>
  </si>
  <si>
    <t>101-2005-7099</t>
  </si>
  <si>
    <t>5157</t>
  </si>
  <si>
    <t>101-2005-7111</t>
  </si>
  <si>
    <t>5158</t>
  </si>
  <si>
    <t>101-2005-7114</t>
  </si>
  <si>
    <t>101-2005-7141</t>
  </si>
  <si>
    <t>5159</t>
  </si>
  <si>
    <t>101-2006-7101</t>
  </si>
  <si>
    <t>101-2006-7102</t>
  </si>
  <si>
    <t>5160</t>
  </si>
  <si>
    <t>Morse, Judy Memorial Fund</t>
  </si>
  <si>
    <t>101-2006-7134</t>
  </si>
  <si>
    <t>101-2007-0000</t>
  </si>
  <si>
    <t>5161</t>
  </si>
  <si>
    <t>Chemistry Department</t>
  </si>
  <si>
    <t>101-2007-7105</t>
  </si>
  <si>
    <t>101-2007-7106</t>
  </si>
  <si>
    <t>5162</t>
  </si>
  <si>
    <t>101-2009-2532</t>
  </si>
  <si>
    <t>5163</t>
  </si>
  <si>
    <t>Dept of Mech Engr Dis</t>
  </si>
  <si>
    <t>101-2100-2573</t>
  </si>
  <si>
    <t>5164</t>
  </si>
  <si>
    <t>101-2102-7076</t>
  </si>
  <si>
    <t>5165</t>
  </si>
  <si>
    <t>Textiles Unrestricted Fund</t>
  </si>
  <si>
    <t>101-2103-7077</t>
  </si>
  <si>
    <t>101-2103-7078</t>
  </si>
  <si>
    <t>5166</t>
  </si>
  <si>
    <t>101-2105-0000</t>
  </si>
  <si>
    <t>5167</t>
  </si>
  <si>
    <t>101-2106-0000</t>
  </si>
  <si>
    <t>101-2107-7008</t>
  </si>
  <si>
    <t>5168</t>
  </si>
  <si>
    <t>Schmidt, Charles T Retirement</t>
  </si>
  <si>
    <t>101-2108-7008</t>
  </si>
  <si>
    <t>5169</t>
  </si>
  <si>
    <t>5170</t>
  </si>
  <si>
    <t>101-2112-7117</t>
  </si>
  <si>
    <t>101-2112-7118</t>
  </si>
  <si>
    <t>5171</t>
  </si>
  <si>
    <t>101-2112-7124</t>
  </si>
  <si>
    <t>101-2112-7151</t>
  </si>
  <si>
    <t>5172</t>
  </si>
  <si>
    <t>Womens Center Directors Fund</t>
  </si>
  <si>
    <t>101-2113-7086</t>
  </si>
  <si>
    <t>101-2117-2573</t>
  </si>
  <si>
    <t>5173</t>
  </si>
  <si>
    <t>Dean's Disc Gifts Fund</t>
  </si>
  <si>
    <t>101-2117-3036</t>
  </si>
  <si>
    <t>101-2117-3046</t>
  </si>
  <si>
    <t>5174</t>
  </si>
  <si>
    <t>French Enrichment Fund</t>
  </si>
  <si>
    <t>101-2117-7088</t>
  </si>
  <si>
    <t>101-2118-0000</t>
  </si>
  <si>
    <t>5175</t>
  </si>
  <si>
    <t>Dept of Ele &amp; Computer</t>
  </si>
  <si>
    <t>101-2118-7089</t>
  </si>
  <si>
    <t>5176</t>
  </si>
  <si>
    <t>PhD in Education</t>
  </si>
  <si>
    <t>101-2120-7090</t>
  </si>
  <si>
    <t>101-2120-7091</t>
  </si>
  <si>
    <t>5177</t>
  </si>
  <si>
    <t>Edwards Beautification Project</t>
  </si>
  <si>
    <t>101-2126-0000</t>
  </si>
  <si>
    <t>5178</t>
  </si>
  <si>
    <t>CRC Sustainable Coastal</t>
  </si>
  <si>
    <t>101-2127-0000</t>
  </si>
  <si>
    <t>5179</t>
  </si>
  <si>
    <t>Faculty Senate Discretionary</t>
  </si>
  <si>
    <t>101-2127-7093</t>
  </si>
  <si>
    <t>5180</t>
  </si>
  <si>
    <t>University Club Fund</t>
  </si>
  <si>
    <t>101-2134-0000</t>
  </si>
  <si>
    <t>101-2134-6527</t>
  </si>
  <si>
    <t>5181</t>
  </si>
  <si>
    <t>Dept of Chemistry CCR Fund</t>
  </si>
  <si>
    <t>101-2134-7151</t>
  </si>
  <si>
    <t>101-2200-7072</t>
  </si>
  <si>
    <t>5182</t>
  </si>
  <si>
    <t>Excellence Fund Community</t>
  </si>
  <si>
    <t>101-2202-7075</t>
  </si>
  <si>
    <t>101-2203-0000</t>
  </si>
  <si>
    <t>5183</t>
  </si>
  <si>
    <t>URI Amateur Radio Club</t>
  </si>
  <si>
    <t>5184</t>
  </si>
  <si>
    <t>Alumni Fund (GSO)</t>
  </si>
  <si>
    <t>101-2302-2546</t>
  </si>
  <si>
    <t>5185</t>
  </si>
  <si>
    <t>Dean's Fund (COP)</t>
  </si>
  <si>
    <t>101-2302-7133</t>
  </si>
  <si>
    <t>5186</t>
  </si>
  <si>
    <t>Dean's Fund (CON)</t>
  </si>
  <si>
    <t>5187</t>
  </si>
  <si>
    <t>Women's Studies Fund</t>
  </si>
  <si>
    <t>101-2306-7070</t>
  </si>
  <si>
    <t>5188</t>
  </si>
  <si>
    <t>101-2308-7150</t>
  </si>
  <si>
    <t>5189</t>
  </si>
  <si>
    <t>Geology Department</t>
  </si>
  <si>
    <t>101-2400-2573</t>
  </si>
  <si>
    <t>101-2401-7060</t>
  </si>
  <si>
    <t>5190</t>
  </si>
  <si>
    <t>Carlson House</t>
  </si>
  <si>
    <t>101-2401-7127</t>
  </si>
  <si>
    <t>101-2402-7061</t>
  </si>
  <si>
    <t>5191</t>
  </si>
  <si>
    <t>CPAD</t>
  </si>
  <si>
    <t>101-2403-0000</t>
  </si>
  <si>
    <t>101-2403-7018</t>
  </si>
  <si>
    <t>5192</t>
  </si>
  <si>
    <t>101-2404-7062</t>
  </si>
  <si>
    <t>101-2404-7122</t>
  </si>
  <si>
    <t>5193</t>
  </si>
  <si>
    <t>Biting Flies Research</t>
  </si>
  <si>
    <t>101-2404-7123</t>
  </si>
  <si>
    <t>101-2405-0000</t>
  </si>
  <si>
    <t>5194</t>
  </si>
  <si>
    <t>Dept of Chem Engr</t>
  </si>
  <si>
    <t>101-2405-2515</t>
  </si>
  <si>
    <t>101-2407-7059</t>
  </si>
  <si>
    <t>5195</t>
  </si>
  <si>
    <t>Pell Library Grant</t>
  </si>
  <si>
    <t>101-2407-7149</t>
  </si>
  <si>
    <t>101-2408-0000</t>
  </si>
  <si>
    <t>5196</t>
  </si>
  <si>
    <t>Champlin General</t>
  </si>
  <si>
    <t>101-2408-5878</t>
  </si>
  <si>
    <t>5197</t>
  </si>
  <si>
    <t>Dept of Ocean Engr</t>
  </si>
  <si>
    <t>101-2408-7064</t>
  </si>
  <si>
    <t>101-2408-7065</t>
  </si>
  <si>
    <t>5198</t>
  </si>
  <si>
    <t>Vetlesen Foundation</t>
  </si>
  <si>
    <t>101-2408-7066</t>
  </si>
  <si>
    <t>101-2408-7119</t>
  </si>
  <si>
    <t>5199</t>
  </si>
  <si>
    <t>Treybal, Robert E. Memorial</t>
  </si>
  <si>
    <t>101-2409-7067</t>
  </si>
  <si>
    <t>101-2412-0000</t>
  </si>
  <si>
    <t>Farm Operations</t>
  </si>
  <si>
    <t>401-2606-5714</t>
  </si>
  <si>
    <t>7041</t>
  </si>
  <si>
    <t>HELIN Consortium</t>
  </si>
  <si>
    <t>401-2606-5719</t>
  </si>
  <si>
    <t>7042</t>
  </si>
  <si>
    <t>Library Fines</t>
  </si>
  <si>
    <t>401-2606-5747</t>
  </si>
  <si>
    <t>7043</t>
  </si>
  <si>
    <t>TeachingwithTechnologyFellows</t>
  </si>
  <si>
    <t>7044</t>
  </si>
  <si>
    <t>Software Site License Install</t>
  </si>
  <si>
    <t>401-2606-5845</t>
  </si>
  <si>
    <t>7045</t>
  </si>
  <si>
    <t>O'Donnell,Kathy Book Fund</t>
  </si>
  <si>
    <t>G657</t>
  </si>
  <si>
    <t>XIAMEN EXCHANGE</t>
  </si>
  <si>
    <t>G658</t>
  </si>
  <si>
    <t>HS&amp;S Scholarship Operating</t>
  </si>
  <si>
    <t>G659</t>
  </si>
  <si>
    <t>Sensory Biology Research Fund</t>
  </si>
  <si>
    <t>G660</t>
  </si>
  <si>
    <t>Ryan, T. Pharm. Bldg. Match</t>
  </si>
  <si>
    <t>G661</t>
  </si>
  <si>
    <t>Jennings,Cedric Interns. Oper.</t>
  </si>
  <si>
    <t>G662</t>
  </si>
  <si>
    <t>O'Malley, William Book Fund</t>
  </si>
  <si>
    <t>G663</t>
  </si>
  <si>
    <t>Plant Cell Wall Research</t>
  </si>
  <si>
    <t>G664</t>
  </si>
  <si>
    <t>Facilities Services Fund</t>
  </si>
  <si>
    <t>G666</t>
  </si>
  <si>
    <t>CMP Graduate Fellowship</t>
  </si>
  <si>
    <t>G667</t>
  </si>
  <si>
    <t>BME Graduate Fellowship</t>
  </si>
  <si>
    <t>G668</t>
  </si>
  <si>
    <t>ELE Graduate Fellow</t>
  </si>
  <si>
    <t>G670</t>
  </si>
  <si>
    <t>Feret, Brett CG F'08</t>
  </si>
  <si>
    <t>G671</t>
  </si>
  <si>
    <t>Koppel, Bobbi (CGF'08)</t>
  </si>
  <si>
    <t>G672</t>
  </si>
  <si>
    <t>Leveillee, Mary (CGF'08)</t>
  </si>
  <si>
    <t>G673</t>
  </si>
  <si>
    <t>Dilworth,Rob.&amp; Durand CGF'08</t>
  </si>
  <si>
    <t>G674</t>
  </si>
  <si>
    <t>Eaton,Nancy &amp; Medina Bonifant</t>
  </si>
  <si>
    <t>G675</t>
  </si>
  <si>
    <t>Baglama,James &amp; Bella, Thomas</t>
  </si>
  <si>
    <t>G676</t>
  </si>
  <si>
    <t>Lisberger, Jody (CGF'08)</t>
  </si>
  <si>
    <t>G678</t>
  </si>
  <si>
    <t>Rarick, Damon (CGF'08)</t>
  </si>
  <si>
    <t>G679</t>
  </si>
  <si>
    <t>Bovy,Kristine (CGF'08)</t>
  </si>
  <si>
    <t>G680</t>
  </si>
  <si>
    <t>Dyehouse,Jeremiah &amp; Miles '08</t>
  </si>
  <si>
    <t>G682</t>
  </si>
  <si>
    <t>Izenstark + Larson (CGF '08)</t>
  </si>
  <si>
    <t>G683</t>
  </si>
  <si>
    <t>Tierney, Timothy (CGF'08)</t>
  </si>
  <si>
    <t>G684</t>
  </si>
  <si>
    <t>G685</t>
  </si>
  <si>
    <t>ASFCCE Student Services Fund</t>
  </si>
  <si>
    <t>G686</t>
  </si>
  <si>
    <t>EB / OCE Capstone Design</t>
  </si>
  <si>
    <t>G687</t>
  </si>
  <si>
    <t>Champlin '09 I.S.T.O eval</t>
  </si>
  <si>
    <t>G688</t>
  </si>
  <si>
    <t>Champlin '09 High-Def Edit Lab</t>
  </si>
  <si>
    <t>G689</t>
  </si>
  <si>
    <t>Champlin'09-Mobile Bridge Test</t>
  </si>
  <si>
    <t>G690</t>
  </si>
  <si>
    <t>Champlin '09 Joint Health Care</t>
  </si>
  <si>
    <t>G691</t>
  </si>
  <si>
    <t>Society of Hispanic Engr. Prf.</t>
  </si>
  <si>
    <t>G692</t>
  </si>
  <si>
    <t>G693</t>
  </si>
  <si>
    <t>LADAS, Gerry Math Prize</t>
  </si>
  <si>
    <t>G694</t>
  </si>
  <si>
    <t>Designing For Africa</t>
  </si>
  <si>
    <t>G695</t>
  </si>
  <si>
    <t>RISCT Cancer Aware. &amp; Prevent.</t>
  </si>
  <si>
    <t>G696</t>
  </si>
  <si>
    <t>Chinese Summer School</t>
  </si>
  <si>
    <t>G698</t>
  </si>
  <si>
    <t>CELS Bldg. Operating Account</t>
  </si>
  <si>
    <t>G699</t>
  </si>
  <si>
    <t>Interdisciplinary Grd. St. Con</t>
  </si>
  <si>
    <t>G700</t>
  </si>
  <si>
    <t>Grandin, John IEP Discr. Oper.</t>
  </si>
  <si>
    <t>G701</t>
  </si>
  <si>
    <t>African &amp; African American Std</t>
  </si>
  <si>
    <t>G703</t>
  </si>
  <si>
    <t>Osher Lifelong Learning Inst.</t>
  </si>
  <si>
    <t>G704</t>
  </si>
  <si>
    <t>National Society of Black Eng.</t>
  </si>
  <si>
    <t>G705</t>
  </si>
  <si>
    <t>Mallon, Kathy Memorial Fund</t>
  </si>
  <si>
    <t>G706</t>
  </si>
  <si>
    <t>URI PBK</t>
  </si>
  <si>
    <t>G707</t>
  </si>
  <si>
    <t>Bonoff Theatre Fund</t>
  </si>
  <si>
    <t>G708</t>
  </si>
  <si>
    <t>URI Class of '59 Undersea Exp.</t>
  </si>
  <si>
    <t>G709</t>
  </si>
  <si>
    <t>Center for Student Leadership</t>
  </si>
  <si>
    <t>G710</t>
  </si>
  <si>
    <t>Mary Klein Fund</t>
  </si>
  <si>
    <t>G711</t>
  </si>
  <si>
    <t>Desposito,Stephen A. Mem. Sch.</t>
  </si>
  <si>
    <t>G712</t>
  </si>
  <si>
    <t>TNC - COMMS - RI</t>
  </si>
  <si>
    <t>G713</t>
  </si>
  <si>
    <t>Weather Predict GSO</t>
  </si>
  <si>
    <t>G714</t>
  </si>
  <si>
    <t>COE Undergrad. Scholarship</t>
  </si>
  <si>
    <t>G715</t>
  </si>
  <si>
    <t>CON General Scholarship Fund</t>
  </si>
  <si>
    <t>G716</t>
  </si>
  <si>
    <t>Colloquium of Int. Eng. Educ.</t>
  </si>
  <si>
    <t>G717</t>
  </si>
  <si>
    <t>The Legacy Fund</t>
  </si>
  <si>
    <t>G718</t>
  </si>
  <si>
    <t>Nursing Faculty Study Fund</t>
  </si>
  <si>
    <t>G719</t>
  </si>
  <si>
    <t>Coll. of A+S Fund for Soc. Sci</t>
  </si>
  <si>
    <t>G720</t>
  </si>
  <si>
    <t>College A+S Fund for Math &amp; PS</t>
  </si>
  <si>
    <t>G721</t>
  </si>
  <si>
    <t>A + S Fund for The Humanities</t>
  </si>
  <si>
    <t>G722</t>
  </si>
  <si>
    <t>A + S Fund for The Arts</t>
  </si>
  <si>
    <t>G724</t>
  </si>
  <si>
    <t>Seeram Discretionary</t>
  </si>
  <si>
    <t>G725</t>
  </si>
  <si>
    <t>Galgoczy,Julius Technical Sch.</t>
  </si>
  <si>
    <t>G726</t>
  </si>
  <si>
    <t>Ferszt Fund (Women in Prison)</t>
  </si>
  <si>
    <t>G727</t>
  </si>
  <si>
    <t>Greene School</t>
  </si>
  <si>
    <t>G729</t>
  </si>
  <si>
    <t>Comm. Studies Basic Course Fnd</t>
  </si>
  <si>
    <t>G730</t>
  </si>
  <si>
    <t>Kenyan Teacher Project</t>
  </si>
  <si>
    <t>G731</t>
  </si>
  <si>
    <t>URI Hillel Bldg. &amp; Oper. Fund</t>
  </si>
  <si>
    <t>G734</t>
  </si>
  <si>
    <t>Society of Women Engineers SWE</t>
  </si>
  <si>
    <t>G736</t>
  </si>
  <si>
    <t>Johnson, Kristin FA S'08</t>
  </si>
  <si>
    <t>G737</t>
  </si>
  <si>
    <t>Hutchinson, Marc (FA S'08)</t>
  </si>
  <si>
    <t>G740</t>
  </si>
  <si>
    <t>Gerber, Leonard (FA' S'08)</t>
  </si>
  <si>
    <t>G741</t>
  </si>
  <si>
    <t>Maier-Speredelozzi, Valerie</t>
  </si>
  <si>
    <t>G742</t>
  </si>
  <si>
    <t>Sterne, Evelyn (FA S'08)</t>
  </si>
  <si>
    <t>G743</t>
  </si>
  <si>
    <t>Pamela Warner FA Spring '08</t>
  </si>
  <si>
    <t>G744</t>
  </si>
  <si>
    <t>Delmonico,Matthew (FAS'08)</t>
  </si>
  <si>
    <t>G745</t>
  </si>
  <si>
    <t>MacDonald, Mary (FA S'08)</t>
  </si>
  <si>
    <t>G746</t>
  </si>
  <si>
    <t>George, Timothy FA Spring '08</t>
  </si>
  <si>
    <t>G747</t>
  </si>
  <si>
    <t>Aberdam, Elaine FA 2008</t>
  </si>
  <si>
    <t>G748</t>
  </si>
  <si>
    <t>Spanish IEP</t>
  </si>
  <si>
    <t>G749</t>
  </si>
  <si>
    <t>Phm. Grad. Std. Res. Fellow.</t>
  </si>
  <si>
    <t>G750</t>
  </si>
  <si>
    <t>Journalism Discretionary</t>
  </si>
  <si>
    <t>G751</t>
  </si>
  <si>
    <t>Hydra Neurobiology</t>
  </si>
  <si>
    <t>G752</t>
  </si>
  <si>
    <t>Bonoff Fam. Library Arch. Fund</t>
  </si>
  <si>
    <t>G753</t>
  </si>
  <si>
    <t>Lang. Dept. Prog. Development</t>
  </si>
  <si>
    <t>G754</t>
  </si>
  <si>
    <t>TNC Radium Isotopes</t>
  </si>
  <si>
    <t>G755</t>
  </si>
  <si>
    <t>TNC Decline of Winter Flounder</t>
  </si>
  <si>
    <t>G757</t>
  </si>
  <si>
    <t>Polymer Loboratory CHE</t>
  </si>
  <si>
    <t>G758</t>
  </si>
  <si>
    <t>Donaldson Fund</t>
  </si>
  <si>
    <t>G759</t>
  </si>
  <si>
    <t>G760</t>
  </si>
  <si>
    <t>ME Capstone Design</t>
  </si>
  <si>
    <t>G761</t>
  </si>
  <si>
    <t>ISU Wyoming Field Camp</t>
  </si>
  <si>
    <t>G762</t>
  </si>
  <si>
    <t>Pharmacy Education Research</t>
  </si>
  <si>
    <t>G764</t>
  </si>
  <si>
    <t>URIRF</t>
  </si>
  <si>
    <t>G765</t>
  </si>
  <si>
    <t>Southworth, Gail M. Operating</t>
  </si>
  <si>
    <t>G766</t>
  </si>
  <si>
    <t>Fraleigh, John Operating</t>
  </si>
  <si>
    <t>G767</t>
  </si>
  <si>
    <t>Victor Fay-Wolfe Fund</t>
  </si>
  <si>
    <t>G768</t>
  </si>
  <si>
    <t>Work-Life Committee</t>
  </si>
  <si>
    <t>G769</t>
  </si>
  <si>
    <t>Lusi Ambassadors Operating</t>
  </si>
  <si>
    <t>G770</t>
  </si>
  <si>
    <t>Coalition For Water Security</t>
  </si>
  <si>
    <t>G772</t>
  </si>
  <si>
    <t>Sustainable Agriculture Prog.</t>
  </si>
  <si>
    <t>G773</t>
  </si>
  <si>
    <t>Marketing Area AMA</t>
  </si>
  <si>
    <t>G774</t>
  </si>
  <si>
    <t>Weaver Thomas Operating</t>
  </si>
  <si>
    <t>G775</t>
  </si>
  <si>
    <t>Acad. Enterp. Fund for Nursing</t>
  </si>
  <si>
    <t>G776</t>
  </si>
  <si>
    <t>Gustafson,Mark Maritime Grt'07</t>
  </si>
  <si>
    <t>G777</t>
  </si>
  <si>
    <t>COP 50th Anniversary Gala</t>
  </si>
  <si>
    <t>G778</t>
  </si>
  <si>
    <t>Phragmites Research &amp; Conser.</t>
  </si>
  <si>
    <t>G779</t>
  </si>
  <si>
    <t>GAP - TD Acadamy</t>
  </si>
  <si>
    <t>G780</t>
  </si>
  <si>
    <t>Pell Senate Papers Presen. II</t>
  </si>
  <si>
    <t>G781</t>
  </si>
  <si>
    <t>Rochet Pew Marine Cons. Fund</t>
  </si>
  <si>
    <t>G782</t>
  </si>
  <si>
    <t>DeBrun, Karen CG F07</t>
  </si>
  <si>
    <t>G783</t>
  </si>
  <si>
    <t>Durand, Alain-Philippe CG F07</t>
  </si>
  <si>
    <t>G784</t>
  </si>
  <si>
    <t>Leonard, Hillary CG F07</t>
  </si>
  <si>
    <t>G785</t>
  </si>
  <si>
    <t>Hutt, Ron CG F'07</t>
  </si>
  <si>
    <t>G787</t>
  </si>
  <si>
    <t>Maynard,Brian CG F'07</t>
  </si>
  <si>
    <t>G788</t>
  </si>
  <si>
    <t>Meyerson, Laura CG F07</t>
  </si>
  <si>
    <t>G789</t>
  </si>
  <si>
    <t>Mundorf, Norbert CG F07</t>
  </si>
  <si>
    <t>G790</t>
  </si>
  <si>
    <t>Roth, Adam CG F'07</t>
  </si>
  <si>
    <t>G791</t>
  </si>
  <si>
    <t>Takasawa, Manabu CG F07</t>
  </si>
  <si>
    <t>G792</t>
  </si>
  <si>
    <t>Comerford, Mark CG F07</t>
  </si>
  <si>
    <t>G793</t>
  </si>
  <si>
    <t>Baglama, James CG F'07</t>
  </si>
  <si>
    <t>G794</t>
  </si>
  <si>
    <t>Sun, Yan CG F07</t>
  </si>
  <si>
    <t>G795</t>
  </si>
  <si>
    <t>Doyle-Moss, Nancy (Ann)</t>
  </si>
  <si>
    <t>G796</t>
  </si>
  <si>
    <t>Tierney, Eileen CG F07</t>
  </si>
  <si>
    <t>G797</t>
  </si>
  <si>
    <t>Walls, Theodore CG F07</t>
  </si>
  <si>
    <t>G798</t>
  </si>
  <si>
    <t>Feret, Brett CG F07</t>
  </si>
  <si>
    <t>G799</t>
  </si>
  <si>
    <t>MacDonnell, Celia CG F07</t>
  </si>
  <si>
    <t>Fund. of Engineering Workshop</t>
  </si>
  <si>
    <t>401-2802-G713</t>
  </si>
  <si>
    <t>7134</t>
  </si>
  <si>
    <t>LAR Community Projects</t>
  </si>
  <si>
    <t>401-2802-G754</t>
  </si>
  <si>
    <t>7135</t>
  </si>
  <si>
    <t>Nesting Bird Hab/Active Hayfld</t>
  </si>
  <si>
    <t>401-2802-G755</t>
  </si>
  <si>
    <t>7136</t>
  </si>
  <si>
    <t>Digital Forensics</t>
  </si>
  <si>
    <t>7137</t>
  </si>
  <si>
    <t>Sale of Livestock</t>
  </si>
  <si>
    <t>401-2802-G922</t>
  </si>
  <si>
    <t>7138</t>
  </si>
  <si>
    <t>RW Park Botancial Center</t>
  </si>
  <si>
    <t>401-2802-G930</t>
  </si>
  <si>
    <t>7139</t>
  </si>
  <si>
    <t>Wildlife Nutrient Analysis</t>
  </si>
  <si>
    <t>401-2802-G966</t>
  </si>
  <si>
    <t>7140</t>
  </si>
  <si>
    <t>Instrumentation Fees</t>
  </si>
  <si>
    <t>401-2802-G975</t>
  </si>
  <si>
    <t>7141</t>
  </si>
  <si>
    <t>Community Tick Ctrl. Outreach</t>
  </si>
  <si>
    <t>401-2802-G985</t>
  </si>
  <si>
    <t>7142</t>
  </si>
  <si>
    <t>RI-INBRE Poster Printing</t>
  </si>
  <si>
    <t>401-2804-5329</t>
  </si>
  <si>
    <t>7143</t>
  </si>
  <si>
    <t>Performance Improvement Fund</t>
  </si>
  <si>
    <t>401-2804-5401</t>
  </si>
  <si>
    <t>7144</t>
  </si>
  <si>
    <t>CELS Academic Vans</t>
  </si>
  <si>
    <t>401-2804-5404</t>
  </si>
  <si>
    <t>7145</t>
  </si>
  <si>
    <t>URI Graduate Conference</t>
  </si>
  <si>
    <t>7146</t>
  </si>
  <si>
    <t>Central Stores Safety Equip.</t>
  </si>
  <si>
    <t>401-2804-5572</t>
  </si>
  <si>
    <t>7147</t>
  </si>
  <si>
    <t>TEM Support Account</t>
  </si>
  <si>
    <t>401-2804-5623</t>
  </si>
  <si>
    <t>7148</t>
  </si>
  <si>
    <t>EGR. 105 - 106</t>
  </si>
  <si>
    <t>401-2804-5738</t>
  </si>
  <si>
    <t>401-2804-G994</t>
  </si>
  <si>
    <t>7149</t>
  </si>
  <si>
    <t>Osher Lifelong Lifelong Inst.</t>
  </si>
  <si>
    <t>401-2806-5126</t>
  </si>
  <si>
    <t>7150</t>
  </si>
  <si>
    <t>401-2806-5138</t>
  </si>
  <si>
    <t>7151</t>
  </si>
  <si>
    <t>Chinese Summer Program</t>
  </si>
  <si>
    <t>7152</t>
  </si>
  <si>
    <t>Diving Control Board</t>
  </si>
  <si>
    <t>401-2806-5205</t>
  </si>
  <si>
    <t>7153</t>
  </si>
  <si>
    <t>OK to Recycle - CMH 9/18/2009</t>
  </si>
  <si>
    <t>401-2806-5214</t>
  </si>
  <si>
    <t>7154</t>
  </si>
  <si>
    <t>Communications Consulting Svcs</t>
  </si>
  <si>
    <t>401-2806-5527</t>
  </si>
  <si>
    <t>7155</t>
  </si>
  <si>
    <t>Summer Rec. Camp</t>
  </si>
  <si>
    <t>401-2806-5571</t>
  </si>
  <si>
    <t>7156</t>
  </si>
  <si>
    <t>Associate Dean's Fund</t>
  </si>
  <si>
    <t>401-2806-5641</t>
  </si>
  <si>
    <t>7500</t>
  </si>
  <si>
    <t>Medical Records Project</t>
  </si>
  <si>
    <t>401-2806-5661</t>
  </si>
  <si>
    <t>8001</t>
  </si>
  <si>
    <t>Ledger 5 Cost Centers</t>
  </si>
  <si>
    <t>401-2806-5743</t>
  </si>
  <si>
    <t>8002</t>
  </si>
  <si>
    <t>Federal Surplus Property</t>
  </si>
  <si>
    <t>401-2806-5778</t>
  </si>
  <si>
    <t>8003</t>
  </si>
  <si>
    <t>Marine Scientists</t>
  </si>
  <si>
    <t>401-2806-5787</t>
  </si>
  <si>
    <t>8004</t>
  </si>
  <si>
    <t>Larson's Overhead</t>
  </si>
  <si>
    <t>401-2806-5801</t>
  </si>
  <si>
    <t>8005</t>
  </si>
  <si>
    <t>Ocean&amp;Seabed Processes Collab.</t>
  </si>
  <si>
    <t>401-2806-5947</t>
  </si>
  <si>
    <t>8006</t>
  </si>
  <si>
    <t>InnovativeEngrTechnologyCollab</t>
  </si>
  <si>
    <t>401-2806-G712</t>
  </si>
  <si>
    <t>8007</t>
  </si>
  <si>
    <t>Env.Engr. Research&amp;TrainingCtr</t>
  </si>
  <si>
    <t>401-2806-G770</t>
  </si>
  <si>
    <t>8008</t>
  </si>
  <si>
    <t>Merrill's Overhead</t>
  </si>
  <si>
    <t>401-2806-G886</t>
  </si>
  <si>
    <t>8009</t>
  </si>
  <si>
    <t>Oviatt's Overhead</t>
  </si>
  <si>
    <t>401-2806-G912</t>
  </si>
  <si>
    <t>8010</t>
  </si>
  <si>
    <t>Rahn's Overhead</t>
  </si>
  <si>
    <t>401-2808-5108</t>
  </si>
  <si>
    <t>8011</t>
  </si>
  <si>
    <t>Davisville Center</t>
  </si>
  <si>
    <t>401-2808-5777</t>
  </si>
  <si>
    <t>8012</t>
  </si>
  <si>
    <t>401-2809-5269</t>
  </si>
  <si>
    <t>8013</t>
  </si>
  <si>
    <t>Enviro Scanning Electron Micro</t>
  </si>
  <si>
    <t>401-2810-5882</t>
  </si>
  <si>
    <t>8014</t>
  </si>
  <si>
    <t>Meade Stadium West Stands</t>
  </si>
  <si>
    <t>8015</t>
  </si>
  <si>
    <t>BBall &amp; VBall Court Construct</t>
  </si>
  <si>
    <t>401-2812-5156</t>
  </si>
  <si>
    <t>8016</t>
  </si>
  <si>
    <t>Rowing Ctr Repairs</t>
  </si>
  <si>
    <t>401-2812-5267</t>
  </si>
  <si>
    <t>401-2812-5574</t>
  </si>
  <si>
    <t>8017</t>
  </si>
  <si>
    <t>Rog. Will. Rec. Ctr.</t>
  </si>
  <si>
    <t>401-2812-G972</t>
  </si>
  <si>
    <t>401-2813-5358</t>
  </si>
  <si>
    <t>8018</t>
  </si>
  <si>
    <t>Stein Overhead</t>
  </si>
  <si>
    <t>401-2813-5943</t>
  </si>
  <si>
    <t>8019</t>
  </si>
  <si>
    <t>Walls Overhead</t>
  </si>
  <si>
    <t>401-2815-G776</t>
  </si>
  <si>
    <t>8020</t>
  </si>
  <si>
    <t>Pratt &amp; Whitney Overhead</t>
  </si>
  <si>
    <t>8021</t>
  </si>
  <si>
    <t>General NIPSRT Oper. O/H</t>
  </si>
  <si>
    <t>8022</t>
  </si>
  <si>
    <t>Overhead I Cubed</t>
  </si>
  <si>
    <t>8060</t>
  </si>
  <si>
    <t>College Access Challenge Grant</t>
  </si>
  <si>
    <t>8065</t>
  </si>
  <si>
    <t>COE Overhead Support</t>
  </si>
  <si>
    <t>8200</t>
  </si>
  <si>
    <t>Rhode Island Educ. Loan 08-09</t>
  </si>
  <si>
    <t>110-2302-1150</t>
  </si>
  <si>
    <t>5313</t>
  </si>
  <si>
    <t>Library Gifts</t>
  </si>
  <si>
    <t>110-2303-0000</t>
  </si>
  <si>
    <t>110-2303-1103</t>
  </si>
  <si>
    <t>5314</t>
  </si>
  <si>
    <t>English Discretionary</t>
  </si>
  <si>
    <t>110-2303-1104</t>
  </si>
  <si>
    <t>110-2303-1105</t>
  </si>
  <si>
    <t>5315</t>
  </si>
  <si>
    <t>110-2303-1150</t>
  </si>
  <si>
    <t>110-2303-1900</t>
  </si>
  <si>
    <t>5316</t>
  </si>
  <si>
    <t>110-2303-2760</t>
  </si>
  <si>
    <t>110-2304-0000</t>
  </si>
  <si>
    <t>5317</t>
  </si>
  <si>
    <t>Carlson Chair Operating (4684)</t>
  </si>
  <si>
    <t>110-2304-1101</t>
  </si>
  <si>
    <t>110-2304-1102</t>
  </si>
  <si>
    <t>5318</t>
  </si>
  <si>
    <t>Dept of Chem Engr Student</t>
  </si>
  <si>
    <t>110-2304-1150</t>
  </si>
  <si>
    <t>110-2304-8020</t>
  </si>
  <si>
    <t>5319</t>
  </si>
  <si>
    <t>110-2305-0000</t>
  </si>
  <si>
    <t>110-2305-1000</t>
  </si>
  <si>
    <t>PHP ¿ Cardiology</t>
  </si>
  <si>
    <t>110-2305-1150</t>
  </si>
  <si>
    <t>Charles Dansie Memorial</t>
  </si>
  <si>
    <t>110-2306-0000</t>
  </si>
  <si>
    <t>110-2306-1150</t>
  </si>
  <si>
    <t>Health Services URI EMS</t>
  </si>
  <si>
    <t>Retiree Health Benefits</t>
  </si>
  <si>
    <t>2703</t>
  </si>
  <si>
    <t>Office of International Educ</t>
  </si>
  <si>
    <t>2543</t>
  </si>
  <si>
    <t>Ph. D. Program</t>
  </si>
  <si>
    <t>5363</t>
  </si>
  <si>
    <t>4340</t>
  </si>
  <si>
    <t>Indirect Cost-Aux Enterprises</t>
  </si>
  <si>
    <t>2800</t>
  </si>
  <si>
    <t>2544</t>
  </si>
  <si>
    <t>Thin Film Center</t>
  </si>
  <si>
    <t>5381</t>
  </si>
  <si>
    <t>4350</t>
  </si>
  <si>
    <t>Steam Plant Cost Recovery</t>
  </si>
  <si>
    <t>2801</t>
  </si>
  <si>
    <t>2545</t>
  </si>
  <si>
    <t>Instrument Shop</t>
  </si>
  <si>
    <t>5382</t>
  </si>
  <si>
    <t>4410</t>
  </si>
  <si>
    <t>Psychological Testing Fees</t>
  </si>
  <si>
    <t>2802</t>
  </si>
  <si>
    <t>2546</t>
  </si>
  <si>
    <t>5383</t>
  </si>
  <si>
    <t>4500</t>
  </si>
  <si>
    <t>Interest Income</t>
  </si>
  <si>
    <t>2803</t>
  </si>
  <si>
    <t>2547</t>
  </si>
  <si>
    <t>Contractal Obligations</t>
  </si>
  <si>
    <t>5384</t>
  </si>
  <si>
    <t>100-2001-0000</t>
  </si>
  <si>
    <t>2804</t>
  </si>
  <si>
    <t>2548</t>
  </si>
  <si>
    <t>Vector Borne Disease Lab</t>
  </si>
  <si>
    <t>5385</t>
  </si>
  <si>
    <t>100-2001-1000</t>
  </si>
  <si>
    <t>4502</t>
  </si>
  <si>
    <t>Equipment Rental Income</t>
  </si>
  <si>
    <t>2805</t>
  </si>
  <si>
    <t>2549</t>
  </si>
  <si>
    <t>Emerging Issues Forum</t>
  </si>
  <si>
    <t>5390</t>
  </si>
  <si>
    <t>100-2001-1100</t>
  </si>
  <si>
    <t>4503</t>
  </si>
  <si>
    <t>2806</t>
  </si>
  <si>
    <t>2550</t>
  </si>
  <si>
    <t>5391</t>
  </si>
  <si>
    <t>100-2001-2000</t>
  </si>
  <si>
    <t>4504</t>
  </si>
  <si>
    <t>Other Income</t>
  </si>
  <si>
    <t>2807</t>
  </si>
  <si>
    <t>GSO Community Relations</t>
  </si>
  <si>
    <t>2551</t>
  </si>
  <si>
    <t>Distance Learning</t>
  </si>
  <si>
    <t>5392</t>
  </si>
  <si>
    <t>5248</t>
  </si>
  <si>
    <t>5286</t>
  </si>
  <si>
    <t>2102</t>
  </si>
  <si>
    <t>Biological Sciences</t>
  </si>
  <si>
    <t>4223</t>
  </si>
  <si>
    <t>Graduate Refunds</t>
  </si>
  <si>
    <t>100-0000-6007</t>
  </si>
  <si>
    <t>214</t>
  </si>
  <si>
    <t>2004A HRL Apartments</t>
  </si>
  <si>
    <t>1205</t>
  </si>
  <si>
    <t>Loan Office Clearing</t>
  </si>
  <si>
    <t>Telephone</t>
  </si>
  <si>
    <t>5249</t>
  </si>
  <si>
    <t>5287</t>
  </si>
  <si>
    <t>2103</t>
  </si>
  <si>
    <t>Chemistry</t>
  </si>
  <si>
    <t>4224</t>
  </si>
  <si>
    <t>100-0000-6008</t>
  </si>
  <si>
    <t>216</t>
  </si>
  <si>
    <t>RIHEBC - Terrace Apartments</t>
  </si>
  <si>
    <t>1206</t>
  </si>
  <si>
    <t>Short-term Loan Receivables</t>
  </si>
  <si>
    <t>5289</t>
  </si>
  <si>
    <t>2104</t>
  </si>
  <si>
    <t>Arts' Gallery</t>
  </si>
  <si>
    <t>4225</t>
  </si>
  <si>
    <t>100-0000-6009</t>
  </si>
  <si>
    <t>217</t>
  </si>
  <si>
    <t>1207</t>
  </si>
  <si>
    <t>Short-term Loan Collect Chrges</t>
  </si>
  <si>
    <t>5291</t>
  </si>
  <si>
    <t>2105</t>
  </si>
  <si>
    <t>Music</t>
  </si>
  <si>
    <t>4226</t>
  </si>
  <si>
    <t>Special Refunds</t>
  </si>
  <si>
    <t>100-0000-6010</t>
  </si>
  <si>
    <t>220</t>
  </si>
  <si>
    <t>Dining Services</t>
  </si>
  <si>
    <t>1208</t>
  </si>
  <si>
    <t>Intenational Short-term Loans</t>
  </si>
  <si>
    <t>5252</t>
  </si>
  <si>
    <t>5293</t>
  </si>
  <si>
    <t>2106</t>
  </si>
  <si>
    <t>Communication Studies</t>
  </si>
  <si>
    <t>4227</t>
  </si>
  <si>
    <t>Summer Session</t>
  </si>
  <si>
    <t>100-0000-6011</t>
  </si>
  <si>
    <t>1209</t>
  </si>
  <si>
    <t>Home Economics Short-term Lns</t>
  </si>
  <si>
    <t>5253</t>
  </si>
  <si>
    <t>100-2123-0000</t>
  </si>
  <si>
    <t>4732</t>
  </si>
  <si>
    <t>Conference Institutional Other</t>
  </si>
  <si>
    <t>3017</t>
  </si>
  <si>
    <t>Personnel Advertising</t>
  </si>
  <si>
    <t>5809</t>
  </si>
  <si>
    <t>100-2123-1000</t>
  </si>
  <si>
    <t>4733</t>
  </si>
  <si>
    <t>3018</t>
  </si>
  <si>
    <t>GSO Vehicle Maintenace</t>
  </si>
  <si>
    <t>5810</t>
  </si>
  <si>
    <t>4734</t>
  </si>
  <si>
    <t>5000</t>
  </si>
  <si>
    <t>Vice President-Student Affairs</t>
  </si>
  <si>
    <t>3019</t>
  </si>
  <si>
    <t>Wide Area Network</t>
  </si>
  <si>
    <t>5811</t>
  </si>
  <si>
    <t>4741</t>
  </si>
  <si>
    <t>America's Cup Restaurant</t>
  </si>
  <si>
    <t>5010</t>
  </si>
  <si>
    <t>Special Progr-Talent Dev.</t>
  </si>
  <si>
    <t>3020</t>
  </si>
  <si>
    <t>Audit Fees</t>
  </si>
  <si>
    <t>5812</t>
  </si>
  <si>
    <t>4742</t>
  </si>
  <si>
    <t>5011</t>
  </si>
  <si>
    <t>Multicultural Center</t>
  </si>
  <si>
    <t>3021</t>
  </si>
  <si>
    <t>Prior Year Encumbrances</t>
  </si>
  <si>
    <t>5813</t>
  </si>
  <si>
    <t>100-2125-0000</t>
  </si>
  <si>
    <t>4743</t>
  </si>
  <si>
    <t>Corner Store</t>
  </si>
  <si>
    <t>5012</t>
  </si>
  <si>
    <t>3022</t>
  </si>
  <si>
    <t>Kingston Fire District Support</t>
  </si>
  <si>
    <t>5814</t>
  </si>
  <si>
    <t>100-2125-1000</t>
  </si>
  <si>
    <t>4744</t>
  </si>
  <si>
    <t>5013</t>
  </si>
  <si>
    <t>3023</t>
  </si>
  <si>
    <t>Equipment Rentals</t>
  </si>
  <si>
    <t>5815</t>
  </si>
  <si>
    <t>100-2125-2000</t>
  </si>
  <si>
    <t>4745</t>
  </si>
  <si>
    <t>5014</t>
  </si>
  <si>
    <t>3024</t>
  </si>
  <si>
    <t>Moving, Rigging &amp; Shredding</t>
  </si>
  <si>
    <t>5816</t>
  </si>
  <si>
    <t>100-2126-0000</t>
  </si>
  <si>
    <t>4746</t>
  </si>
  <si>
    <t>5015</t>
  </si>
  <si>
    <t>Counseling Center</t>
  </si>
  <si>
    <t>3025</t>
  </si>
  <si>
    <t>Utilities Expenses</t>
  </si>
  <si>
    <t>5817</t>
  </si>
  <si>
    <t>100-2126-1000</t>
  </si>
  <si>
    <t>4747</t>
  </si>
  <si>
    <t>The Bar</t>
  </si>
  <si>
    <t>5016</t>
  </si>
  <si>
    <t>International Student Services</t>
  </si>
  <si>
    <t>3026</t>
  </si>
  <si>
    <t>Shepard's Building Support</t>
  </si>
  <si>
    <t>5818</t>
  </si>
  <si>
    <t>100-2126-2000</t>
  </si>
  <si>
    <t>4751</t>
  </si>
  <si>
    <t>5017</t>
  </si>
  <si>
    <t>Women's Center</t>
  </si>
  <si>
    <t>3027</t>
  </si>
  <si>
    <t>Annual Oper&amp;Main. of Superfund</t>
  </si>
  <si>
    <t>5819</t>
  </si>
  <si>
    <t>4752</t>
  </si>
  <si>
    <t>Telephone Usage</t>
  </si>
  <si>
    <t>5020</t>
  </si>
  <si>
    <t>Athletics' Administration</t>
  </si>
  <si>
    <t>3028</t>
  </si>
  <si>
    <t>Roof Repairs</t>
  </si>
  <si>
    <t>5820</t>
  </si>
  <si>
    <t>100-2127-0000</t>
  </si>
  <si>
    <t>4753</t>
  </si>
  <si>
    <t>5021</t>
  </si>
  <si>
    <t>Women's Softball</t>
  </si>
  <si>
    <t>3029</t>
  </si>
  <si>
    <t>Deferred Maintenance</t>
  </si>
  <si>
    <t>5821</t>
  </si>
  <si>
    <t>100-2127-1000</t>
  </si>
  <si>
    <t>4754</t>
  </si>
  <si>
    <t>Nets-Data</t>
  </si>
  <si>
    <t>5022</t>
  </si>
  <si>
    <t>Women's Basketball</t>
  </si>
  <si>
    <t>3030</t>
  </si>
  <si>
    <t>5822</t>
  </si>
  <si>
    <t>LIC - W/O Reg.</t>
  </si>
  <si>
    <t>100-2127-2000</t>
  </si>
  <si>
    <t>4755</t>
  </si>
  <si>
    <t>Nets-Video</t>
  </si>
  <si>
    <t>5023</t>
  </si>
  <si>
    <t>Women's Volleyball</t>
  </si>
  <si>
    <t>3031</t>
  </si>
  <si>
    <t>5823</t>
  </si>
  <si>
    <t>4756</t>
  </si>
  <si>
    <t>5024</t>
  </si>
  <si>
    <t>Women's Gymnastics</t>
  </si>
  <si>
    <t>3032</t>
  </si>
  <si>
    <t>Employee Newsletter</t>
  </si>
  <si>
    <t>5824</t>
  </si>
  <si>
    <t>100-2128-0000</t>
  </si>
  <si>
    <t>4757</t>
  </si>
  <si>
    <t>Royalties</t>
  </si>
  <si>
    <t>5025</t>
  </si>
  <si>
    <t>Women's Track</t>
  </si>
  <si>
    <t>3033</t>
  </si>
  <si>
    <t>University Club</t>
  </si>
  <si>
    <t>5825</t>
  </si>
  <si>
    <t>4758</t>
  </si>
  <si>
    <t>Gate Receipts</t>
  </si>
  <si>
    <t>5026</t>
  </si>
  <si>
    <t>Women's Soccer</t>
  </si>
  <si>
    <t>3034</t>
  </si>
  <si>
    <t>Surge Space Facility</t>
  </si>
  <si>
    <t>5826</t>
  </si>
  <si>
    <t>4759</t>
  </si>
  <si>
    <t>Athletics' Administration Reve</t>
  </si>
  <si>
    <t>5027</t>
  </si>
  <si>
    <t>Women's Rowing</t>
  </si>
  <si>
    <t>3035</t>
  </si>
  <si>
    <t>Support Services</t>
  </si>
  <si>
    <t>5827</t>
  </si>
  <si>
    <t>100-2131-0000</t>
  </si>
  <si>
    <t>4760</t>
  </si>
  <si>
    <t>Summer Athletics</t>
  </si>
  <si>
    <t>5028</t>
  </si>
  <si>
    <t>Men's Basketball</t>
  </si>
  <si>
    <t>3036</t>
  </si>
  <si>
    <t>5828</t>
  </si>
  <si>
    <t>100-2133-0000</t>
  </si>
  <si>
    <t>4761</t>
  </si>
  <si>
    <t>Advertising Revenue-Programs</t>
  </si>
  <si>
    <t>5029</t>
  </si>
  <si>
    <t>Men's Football</t>
  </si>
  <si>
    <t>Training</t>
  </si>
  <si>
    <t>5829</t>
  </si>
  <si>
    <t>4762</t>
  </si>
  <si>
    <t>Uri Network</t>
  </si>
  <si>
    <t>5030</t>
  </si>
  <si>
    <t>Men's Track</t>
  </si>
  <si>
    <t>3037</t>
  </si>
  <si>
    <t>Prior Year Asset Protection</t>
  </si>
  <si>
    <t>5830</t>
  </si>
  <si>
    <t>4763</t>
  </si>
  <si>
    <t>Fire Safety</t>
  </si>
  <si>
    <t>5031</t>
  </si>
  <si>
    <t>Men's Soccer</t>
  </si>
  <si>
    <t>3038</t>
  </si>
  <si>
    <t>Special Marketing Program</t>
  </si>
  <si>
    <t>5831</t>
  </si>
  <si>
    <t>100-2200-0000</t>
  </si>
  <si>
    <t>4764</t>
  </si>
  <si>
    <t>Wireless Telecom Licensing Rev</t>
  </si>
  <si>
    <t>5032</t>
  </si>
  <si>
    <t>Men's Golf</t>
  </si>
  <si>
    <t>3039</t>
  </si>
  <si>
    <t>Capital Campaign II</t>
  </si>
  <si>
    <t>100-2200-1000</t>
  </si>
  <si>
    <t>4765</t>
  </si>
  <si>
    <t>Refunds-Overpayment</t>
  </si>
  <si>
    <t>5033</t>
  </si>
  <si>
    <t>Women's Field Hockey</t>
  </si>
  <si>
    <t>3040</t>
  </si>
  <si>
    <t>Spectrometer Cost Center</t>
  </si>
  <si>
    <t>5833</t>
  </si>
  <si>
    <t>100-2200-7072</t>
  </si>
  <si>
    <t>4766</t>
  </si>
  <si>
    <t>Slap Shots Revenue</t>
  </si>
  <si>
    <t>5034</t>
  </si>
  <si>
    <t>Ramettes</t>
  </si>
  <si>
    <t>3041</t>
  </si>
  <si>
    <t>CommunicationsFee - Internet</t>
  </si>
  <si>
    <t>5834</t>
  </si>
  <si>
    <t>100-2201-0000</t>
  </si>
  <si>
    <t>4769</t>
  </si>
  <si>
    <t>5035</t>
  </si>
  <si>
    <t>Event Management</t>
  </si>
  <si>
    <t>3042</t>
  </si>
  <si>
    <t>Communications Fee - Video</t>
  </si>
  <si>
    <t>5835</t>
  </si>
  <si>
    <t>100-2201-1000</t>
  </si>
  <si>
    <t>4770</t>
  </si>
  <si>
    <t>Rental Income - Arena Events</t>
  </si>
  <si>
    <t>5036</t>
  </si>
  <si>
    <t>Training Room</t>
  </si>
  <si>
    <t>3043</t>
  </si>
  <si>
    <t>Communications Fee - HRL Phone</t>
  </si>
  <si>
    <t>100-2202-0000</t>
  </si>
  <si>
    <t>Department tree codes</t>
  </si>
  <si>
    <t>Funds codes</t>
  </si>
  <si>
    <t>Departments codes</t>
  </si>
  <si>
    <t>Programs codes</t>
  </si>
  <si>
    <t>ORG Category</t>
  </si>
  <si>
    <t>ORG category</t>
  </si>
  <si>
    <t>College/Unit</t>
  </si>
  <si>
    <t>Code</t>
  </si>
  <si>
    <t>Description</t>
  </si>
  <si>
    <t>Dept</t>
  </si>
  <si>
    <t>CFS</t>
  </si>
  <si>
    <t>Account</t>
  </si>
  <si>
    <t>Budget Category</t>
  </si>
  <si>
    <t>Name</t>
  </si>
  <si>
    <t>000</t>
  </si>
  <si>
    <t>0000</t>
  </si>
  <si>
    <t>No Department</t>
  </si>
  <si>
    <t>100</t>
  </si>
  <si>
    <t>4000</t>
  </si>
  <si>
    <t>Fund Balance Use</t>
  </si>
  <si>
    <t>5001</t>
  </si>
  <si>
    <t>Suspense</t>
  </si>
  <si>
    <t>5201</t>
  </si>
  <si>
    <t>5205</t>
  </si>
  <si>
    <t>0001</t>
  </si>
  <si>
    <t>101-5012-7005</t>
  </si>
  <si>
    <t>4001</t>
  </si>
  <si>
    <t>Interfund Activity - In</t>
  </si>
  <si>
    <t>5140</t>
  </si>
  <si>
    <t>Unrestricted Funds</t>
  </si>
  <si>
    <t>0100</t>
  </si>
  <si>
    <t>Budget Control</t>
  </si>
  <si>
    <t>5202</t>
  </si>
  <si>
    <t>451</t>
  </si>
  <si>
    <t>GO Green, Ranger, Ballentine</t>
  </si>
  <si>
    <t>2305</t>
  </si>
  <si>
    <t>Industrial &amp;  Systems Eng.</t>
  </si>
  <si>
    <t>2516</t>
  </si>
  <si>
    <t>Debate Union'</t>
  </si>
  <si>
    <t>5330</t>
  </si>
  <si>
    <t>100-1001-3010</t>
  </si>
  <si>
    <t>4269</t>
  </si>
  <si>
    <t>Forfeited Deposit</t>
  </si>
  <si>
    <t>100-0000-6912</t>
  </si>
  <si>
    <t>452</t>
  </si>
  <si>
    <t>GO HRL Dorm Phase 1 (2000)</t>
  </si>
  <si>
    <t>2306</t>
  </si>
  <si>
    <t>Ocean Engineering</t>
  </si>
  <si>
    <t>2517</t>
  </si>
  <si>
    <t>Diversity Program</t>
  </si>
  <si>
    <t>5331</t>
  </si>
  <si>
    <t>100-1002-0000</t>
  </si>
  <si>
    <t>4270</t>
  </si>
  <si>
    <t>International Engineering</t>
  </si>
  <si>
    <t>101-2600-7057</t>
  </si>
  <si>
    <t>101-2602-2552</t>
  </si>
  <si>
    <t>Howlett, Niall Disc. Fund</t>
  </si>
  <si>
    <t>101-2602-7131</t>
  </si>
  <si>
    <t>5207</t>
  </si>
  <si>
    <t>Feinstein: Miles</t>
  </si>
  <si>
    <t>101-2604-7056</t>
  </si>
  <si>
    <t>5208</t>
  </si>
  <si>
    <t>5209</t>
  </si>
  <si>
    <t>Kirk, Chester Professor</t>
  </si>
  <si>
    <t>101-2606-7113</t>
  </si>
  <si>
    <t>5211</t>
  </si>
  <si>
    <t>Child Development Center</t>
  </si>
  <si>
    <t>101-2700-0000</t>
  </si>
  <si>
    <t>5212</t>
  </si>
  <si>
    <t>101-2700-7003</t>
  </si>
  <si>
    <t>101-2702-7049</t>
  </si>
  <si>
    <t>5213</t>
  </si>
  <si>
    <t>101-2703-7050</t>
  </si>
  <si>
    <t>101-2801-2566</t>
  </si>
  <si>
    <t>Human Performance Lab Fund</t>
  </si>
  <si>
    <t>101-2801-2571</t>
  </si>
  <si>
    <t>101-2802-2531</t>
  </si>
  <si>
    <t>101-2804-2522</t>
  </si>
  <si>
    <t>Kaytee Manchester NWF Fund</t>
  </si>
  <si>
    <t>101-2804-2570</t>
  </si>
  <si>
    <t>101-2806-0000</t>
  </si>
  <si>
    <t>101-2806-2558</t>
  </si>
  <si>
    <t>101-2812-0000</t>
  </si>
  <si>
    <t>Salt Pond Research Fellow</t>
  </si>
  <si>
    <t>101-2812-2558</t>
  </si>
  <si>
    <t>101-2813-2590</t>
  </si>
  <si>
    <t>Brain Injury Fund</t>
  </si>
  <si>
    <t>101-2815-0000</t>
  </si>
  <si>
    <t>Rapid Manufacturing Center</t>
  </si>
  <si>
    <t>Hackett, John R.</t>
  </si>
  <si>
    <t>5221</t>
  </si>
  <si>
    <t>Landscape Architecture Lecture</t>
  </si>
  <si>
    <t>5222</t>
  </si>
  <si>
    <t>101-2818-3000</t>
  </si>
  <si>
    <t>Meade Stadium Renovation</t>
  </si>
  <si>
    <t>101-2819-2565</t>
  </si>
  <si>
    <t>5223</t>
  </si>
  <si>
    <t>Solar Splash</t>
  </si>
  <si>
    <t>5224</t>
  </si>
  <si>
    <t>101-2900-0000</t>
  </si>
  <si>
    <t>101-2903-0000</t>
  </si>
  <si>
    <t>Engineering Diversity Fund</t>
  </si>
  <si>
    <t>101-2903-2550</t>
  </si>
  <si>
    <t>101-2903-2553</t>
  </si>
  <si>
    <t>5226</t>
  </si>
  <si>
    <t>101-2903-2554</t>
  </si>
  <si>
    <t>101-2903-2555</t>
  </si>
  <si>
    <t>History Faculty Dept</t>
  </si>
  <si>
    <t>101-2903-7007</t>
  </si>
  <si>
    <t>101-2903-7008</t>
  </si>
  <si>
    <t>101-2906-0000</t>
  </si>
  <si>
    <t>101-2907-0000</t>
  </si>
  <si>
    <t>Plant Sci Instructional</t>
  </si>
  <si>
    <t>101-2908-0000</t>
  </si>
  <si>
    <t>101-2911-0000</t>
  </si>
  <si>
    <t>Livestock</t>
  </si>
  <si>
    <t>101-3203-7010</t>
  </si>
  <si>
    <t>101-3203-7011</t>
  </si>
  <si>
    <t>101-3206-0000</t>
  </si>
  <si>
    <t>101-3206-7008</t>
  </si>
  <si>
    <t>101-3207-0000</t>
  </si>
  <si>
    <t>101-3208-7018</t>
  </si>
  <si>
    <t>101-3210-7018</t>
  </si>
  <si>
    <t>101-3215-7021</t>
  </si>
  <si>
    <t>Engineering Program Support</t>
  </si>
  <si>
    <t>101-3215-7033</t>
  </si>
  <si>
    <t>101-3215-7034</t>
  </si>
  <si>
    <t>T.Mersfelder Discret. Fund</t>
  </si>
  <si>
    <t>101-3215-7035</t>
  </si>
  <si>
    <t>101-3215-7036</t>
  </si>
  <si>
    <t>101-3215-7037</t>
  </si>
  <si>
    <t>101-3215-7038</t>
  </si>
  <si>
    <t>Leo, John Discrtionary</t>
  </si>
  <si>
    <t>101-3215-7138</t>
  </si>
  <si>
    <t>101-3220-0000</t>
  </si>
  <si>
    <t>101-3301-2520</t>
  </si>
  <si>
    <t>Tutt, Ralph Professor Emeritus</t>
  </si>
  <si>
    <t>101-3301-2573</t>
  </si>
  <si>
    <t>101-3301-7041</t>
  </si>
  <si>
    <t>Kis Discretionary</t>
  </si>
  <si>
    <t>101-3301-7042</t>
  </si>
  <si>
    <t>101-3301-9038</t>
  </si>
  <si>
    <t>ASME Student Chapter Fund</t>
  </si>
  <si>
    <t>101-3304-0000</t>
  </si>
  <si>
    <t>Marine Biology Undergraduate</t>
  </si>
  <si>
    <t>101-3304-7044</t>
  </si>
  <si>
    <t>101-3304-7045</t>
  </si>
  <si>
    <t>Textile Gallery Fund</t>
  </si>
  <si>
    <t>101-3305-0000</t>
  </si>
  <si>
    <t>101-3305-7046</t>
  </si>
  <si>
    <t>Animal Science Grad Student</t>
  </si>
  <si>
    <t>101-3306-7047</t>
  </si>
  <si>
    <t>101-3306-7048</t>
  </si>
  <si>
    <t>101-3310-0000</t>
  </si>
  <si>
    <t>ECO Assets</t>
  </si>
  <si>
    <t>101-3311-0000</t>
  </si>
  <si>
    <t>101-3311-7044</t>
  </si>
  <si>
    <t>Dept of Music Summer Music</t>
  </si>
  <si>
    <t>101-3312-0000</t>
  </si>
  <si>
    <t>101-4035-0000</t>
  </si>
  <si>
    <t>Feinstein Hames</t>
  </si>
  <si>
    <t>101-4035-7013</t>
  </si>
  <si>
    <t>101-4035-7129</t>
  </si>
  <si>
    <t>Croasdale Kimball Fund</t>
  </si>
  <si>
    <t>101-4040-0000</t>
  </si>
  <si>
    <t>101-4042-7008</t>
  </si>
  <si>
    <t>101-4043-0000</t>
  </si>
  <si>
    <t>101-4057-8002</t>
  </si>
  <si>
    <t>101-4060-3035</t>
  </si>
  <si>
    <t>Dept of Zoology Student Travel</t>
  </si>
  <si>
    <t>101-4065-7014</t>
  </si>
  <si>
    <t>101-4067-0000</t>
  </si>
  <si>
    <t>101-5000-0000</t>
  </si>
  <si>
    <t>101-5000-7116</t>
  </si>
  <si>
    <t>Ornamental Disease For Dr. Eng</t>
  </si>
  <si>
    <t>Fisheries, Animal &amp; Vet Scnc</t>
  </si>
  <si>
    <t>101-5013-7002</t>
  </si>
  <si>
    <t>French Int Eng</t>
  </si>
  <si>
    <t>101-5015-0000</t>
  </si>
  <si>
    <t>101-5015-7007</t>
  </si>
  <si>
    <t>Cooperative Extension Ed</t>
  </si>
  <si>
    <t>101-5016-7006</t>
  </si>
  <si>
    <t>101-5017-7115</t>
  </si>
  <si>
    <t>Rousseau, Carl-Ernst Research</t>
  </si>
  <si>
    <t>101-5020-7015</t>
  </si>
  <si>
    <t>101-5024-0000</t>
  </si>
  <si>
    <t>Feinstein Fund for Scholarship</t>
  </si>
  <si>
    <t>101-5039-0000</t>
  </si>
  <si>
    <t>101-5039-7155</t>
  </si>
  <si>
    <t>101-5049-0000</t>
  </si>
  <si>
    <t>101-5050-0000</t>
  </si>
  <si>
    <t>Continuing Education Conf</t>
  </si>
  <si>
    <t>101-5051-0000</t>
  </si>
  <si>
    <t>101-5052-0000</t>
  </si>
  <si>
    <t>Advanced Studies in Botany</t>
  </si>
  <si>
    <t>101-5053-0000</t>
  </si>
  <si>
    <t>101-5054-0000</t>
  </si>
  <si>
    <t>Friends of Landscape Arch</t>
  </si>
  <si>
    <t>101-5600-8015</t>
  </si>
  <si>
    <t>101-5600-8016</t>
  </si>
  <si>
    <t>101-5600-8017</t>
  </si>
  <si>
    <t>101-6004-7130</t>
  </si>
  <si>
    <t>Owen's Discretionary</t>
  </si>
  <si>
    <t>101-6004-7154</t>
  </si>
  <si>
    <t>101-7000-7140</t>
  </si>
  <si>
    <t>101-9000-0000</t>
  </si>
  <si>
    <t>Marine Advisory Service</t>
  </si>
  <si>
    <t>110-1008-3024</t>
  </si>
  <si>
    <t>110-1101-0000</t>
  </si>
  <si>
    <t>Smith, David Water Quality</t>
  </si>
  <si>
    <t>110-1102-0000</t>
  </si>
  <si>
    <t>- an expense transfer form;</t>
  </si>
  <si>
    <t>- a revenue transfer form;</t>
  </si>
  <si>
    <t>• one tab that contains instructions for using the transfer form;</t>
  </si>
  <si>
    <t>• one tab that contains a summary for the transfer;</t>
  </si>
  <si>
    <t xml:space="preserve">• one tab that contains various codes necessary for calculations. </t>
  </si>
  <si>
    <r>
      <rPr>
        <u/>
        <sz val="10"/>
        <rFont val="Arial"/>
        <family val="2"/>
      </rPr>
      <t>All fields are required for an accurate transfer form</t>
    </r>
    <r>
      <rPr>
        <sz val="10"/>
        <rFont val="Arial"/>
        <family val="2"/>
      </rPr>
      <t>. Change any input data as needed.</t>
    </r>
  </si>
  <si>
    <t>Data needs to be entered in a particular order. Please note this order below, under each form's corresponding section of this instructions set.</t>
  </si>
  <si>
    <t xml:space="preserve">There are two sections in each form: a data input section (highligted in green), and a calculation section. </t>
  </si>
  <si>
    <t>Do not delete the formulas in the calculation section.</t>
  </si>
  <si>
    <t>Do not delete the values in the input sections.</t>
  </si>
  <si>
    <t xml:space="preserve">2. click the list button that appears to the right of the activated cell; </t>
  </si>
  <si>
    <t xml:space="preserve">The expense form can be used only for transfers within expense accounts. </t>
  </si>
  <si>
    <t>1. Start with selecting the "College/Unit".</t>
  </si>
  <si>
    <t>The input sections (highlighted in green) are: "College/Unit", "Fund", "Account", "CFS", "Amount", "Notes".</t>
  </si>
  <si>
    <t>IMPORTANT:  To be able to use the transfer form, the "College/Unit" and "Fund" sections need to be filled out:</t>
  </si>
  <si>
    <t>The drop-down list does not need to be used - the value can be typed in. However, an error message will appear if the typed value is not correct:</t>
  </si>
  <si>
    <t xml:space="preserve">These two sections have built-in the above mentioned drop-down list. The drop-down list can be initiated as follows: </t>
  </si>
  <si>
    <t xml:space="preserve">1. click inside the cell; </t>
  </si>
  <si>
    <t xml:space="preserve">3. choose the desired value from the list. </t>
  </si>
  <si>
    <t>Once the "College/Unit" is selected, a list of the existing funds for the selected unit will be then available to select in the "Fund" cell.</t>
  </si>
  <si>
    <t>2. A list of the existing funds for the selected unit will be then available to select in the "Fund" section.</t>
  </si>
  <si>
    <t>The transfer form will now contain only the CFS associated with this "College/Unit" / "Fund" combination.</t>
  </si>
  <si>
    <t xml:space="preserve">Proceed with selecting or entering the desired accounts, CFS's and amounts in the appropriate columns. Refer to the instructions in the </t>
  </si>
  <si>
    <t>column heading if needed.</t>
  </si>
  <si>
    <t>If a CFS that is not in the drop-down list needs to be used, select "New CFS" and enter the new CFS information in the "Notes" column.</t>
  </si>
  <si>
    <t xml:space="preserve">bottom of the table indicating the row number where the new row can be inserted. In general, a row can be inserted anywhere above the shaded </t>
  </si>
  <si>
    <t>row (the formulas in this table will not calculate anything below this row, and nothing will be printed if written below this row).</t>
  </si>
  <si>
    <t xml:space="preserve">1. copy an entire row and change the appropriate data in the input data section (if applicable). </t>
  </si>
  <si>
    <t>2. insert a blank row and copy all the formulas from above in the green cells that appear in the calculation section.</t>
  </si>
  <si>
    <t xml:space="preserve">the data is filtered (or grouped) by certain criteria (Account, CFS, Department, etc.), the subtotals will show the sum of the amounts </t>
  </si>
  <si>
    <t xml:space="preserve">for that particular group. </t>
  </si>
  <si>
    <t xml:space="preserve">The revenue form can be used only for transfers within revenue accounts. </t>
  </si>
  <si>
    <t>The revenue form is similar to the expense form, except the need to enter the "College/Unit" and "Fund".</t>
  </si>
  <si>
    <t xml:space="preserve">All instructions under the "Expense Form" section apply to this form as well. </t>
  </si>
  <si>
    <t>This form can be used by all other funds and colleges/units, except fund 100 and SPA.</t>
  </si>
  <si>
    <t xml:space="preserve">If there is a difference between the expense net change and the revenue net change for the college/unit, a warning will appear. </t>
  </si>
  <si>
    <t>The warning will dissapear if the difference is eliminated.</t>
  </si>
  <si>
    <t xml:space="preserve">This tab summarizes the information from the expense and revenue tabs. </t>
  </si>
  <si>
    <t>NOTES:</t>
  </si>
  <si>
    <t xml:space="preserve">This tab contains two pivot tables that need to be updated (or refreshed) in order to summarize the expense and revenue information. </t>
  </si>
  <si>
    <t>Update these tables after completing the Revenue and Expense Forms:</t>
  </si>
  <si>
    <t>2. Click "Refresh" or "Refresh Data" (depending on the version of Excel)</t>
  </si>
  <si>
    <t>3. Repeat for the second table.</t>
  </si>
  <si>
    <t xml:space="preserve">If needed, the summary for a specific department or program can be obtained by selecting the desired department or program in cells </t>
  </si>
  <si>
    <t>B8 and B9 for expense, and cells H8 and H9 for revenue.</t>
  </si>
  <si>
    <t>This tab is for informational purposes only - it is not required to be completed.</t>
  </si>
  <si>
    <t>GO - Pharmacy Building</t>
  </si>
  <si>
    <t>2523</t>
  </si>
  <si>
    <t>Communications Tech Classroom</t>
  </si>
  <si>
    <t>5303</t>
  </si>
  <si>
    <t>5310</t>
  </si>
  <si>
    <t>5405</t>
  </si>
  <si>
    <t>4276</t>
  </si>
  <si>
    <t>Credit Ovrld Instate Undergrad</t>
  </si>
  <si>
    <t>459</t>
  </si>
  <si>
    <t>100-2108-1000</t>
  </si>
  <si>
    <t>4680</t>
  </si>
  <si>
    <t>4025</t>
  </si>
  <si>
    <t>Waj-Operations</t>
  </si>
  <si>
    <t>2622</t>
  </si>
  <si>
    <t>VT State Scholarship</t>
  </si>
  <si>
    <t>5740</t>
  </si>
  <si>
    <t>4681</t>
  </si>
  <si>
    <t>Rams Den</t>
  </si>
  <si>
    <t>4026</t>
  </si>
  <si>
    <t>Whispering Pines Conferences</t>
  </si>
  <si>
    <t>2625</t>
  </si>
  <si>
    <t>Rhode Island State Scholarship</t>
  </si>
  <si>
    <t>5741</t>
  </si>
  <si>
    <t>4682</t>
  </si>
  <si>
    <t>4027</t>
  </si>
  <si>
    <t>Whispering Pines Weddings</t>
  </si>
  <si>
    <t>2626</t>
  </si>
  <si>
    <t>Mass Grant Scholarship</t>
  </si>
  <si>
    <t>5582</t>
  </si>
  <si>
    <t>5742</t>
  </si>
  <si>
    <t>100-2110-0000</t>
  </si>
  <si>
    <t>4683</t>
  </si>
  <si>
    <t>Cup Room</t>
  </si>
  <si>
    <t>5521</t>
  </si>
  <si>
    <t>4028</t>
  </si>
  <si>
    <t>EEC Summer Residential Camps</t>
  </si>
  <si>
    <t>2628</t>
  </si>
  <si>
    <t>NH State Scholarship</t>
  </si>
  <si>
    <t>5650</t>
  </si>
  <si>
    <t>5743</t>
  </si>
  <si>
    <t>100-2110-1000</t>
  </si>
  <si>
    <t>4684</t>
  </si>
  <si>
    <t>Time Out</t>
  </si>
  <si>
    <t>4029</t>
  </si>
  <si>
    <t>EEC Summer Expeditions</t>
  </si>
  <si>
    <t>2629</t>
  </si>
  <si>
    <t>ME State Scholarship</t>
  </si>
  <si>
    <t>5744</t>
  </si>
  <si>
    <t>4685</t>
  </si>
  <si>
    <t>4030</t>
  </si>
  <si>
    <t>2640</t>
  </si>
  <si>
    <t>Visitor Center</t>
  </si>
  <si>
    <t>5683</t>
  </si>
  <si>
    <t>5745</t>
  </si>
  <si>
    <t>100-2111-0000</t>
  </si>
  <si>
    <t>4686</t>
  </si>
  <si>
    <t>4031</t>
  </si>
  <si>
    <t>Coastal Environmnt Partnership</t>
  </si>
  <si>
    <t>5684</t>
  </si>
  <si>
    <t>5746</t>
  </si>
  <si>
    <t>100-2111-1000</t>
  </si>
  <si>
    <t>4693</t>
  </si>
  <si>
    <t>Misc Sales-Mu</t>
  </si>
  <si>
    <t>4035</t>
  </si>
  <si>
    <t>Security</t>
  </si>
  <si>
    <t>Ocean Instr. Partnership</t>
  </si>
  <si>
    <t>5600</t>
  </si>
  <si>
    <t>5685</t>
  </si>
  <si>
    <t>100-2111-2000</t>
  </si>
  <si>
    <t>4694</t>
  </si>
  <si>
    <t>Concessions-Mu</t>
  </si>
  <si>
    <t>2710</t>
  </si>
  <si>
    <t>Public Health Partnership</t>
  </si>
  <si>
    <t>5686</t>
  </si>
  <si>
    <t>5747</t>
  </si>
  <si>
    <t>100-2112-0000</t>
  </si>
  <si>
    <t>4695</t>
  </si>
  <si>
    <t>Ticket Sales-Mu</t>
  </si>
  <si>
    <t>4038</t>
  </si>
  <si>
    <t>Shepard's Security</t>
  </si>
  <si>
    <t>2720</t>
  </si>
  <si>
    <t>Health Promotion Partnership</t>
  </si>
  <si>
    <t>5748</t>
  </si>
  <si>
    <t>100-2112-1000</t>
  </si>
  <si>
    <t>4696</t>
  </si>
  <si>
    <t>Xeroxing</t>
  </si>
  <si>
    <t>4040</t>
  </si>
  <si>
    <t>Maintenance &amp; Repair</t>
  </si>
  <si>
    <t>2721</t>
  </si>
  <si>
    <t>Hlth Promo Pntshp Generated OH</t>
  </si>
  <si>
    <t>5749</t>
  </si>
  <si>
    <t>100-2112-2000</t>
  </si>
  <si>
    <t>4698</t>
  </si>
  <si>
    <t>Other Facilities Rentals</t>
  </si>
  <si>
    <t>4041</t>
  </si>
  <si>
    <t>Custodial Services</t>
  </si>
  <si>
    <t>2730</t>
  </si>
  <si>
    <t>Sensors&amp;Surface Tech. Prtnrshp</t>
  </si>
  <si>
    <t>5750</t>
  </si>
  <si>
    <t>4699</t>
  </si>
  <si>
    <t>MU Equipment Rental</t>
  </si>
  <si>
    <t>4042</t>
  </si>
  <si>
    <t>Lands&amp; Grounds</t>
  </si>
  <si>
    <t>2740</t>
  </si>
  <si>
    <t>Family Resource Partnership</t>
  </si>
  <si>
    <t>5999</t>
  </si>
  <si>
    <t>100-2113-0000</t>
  </si>
  <si>
    <t>4700</t>
  </si>
  <si>
    <t>Risecu</t>
  </si>
  <si>
    <t>4043</t>
  </si>
  <si>
    <t>Heating</t>
  </si>
  <si>
    <t>2750</t>
  </si>
  <si>
    <t>Forensic Science Partnership</t>
  </si>
  <si>
    <t>100-2113-1000</t>
  </si>
  <si>
    <t>4701</t>
  </si>
  <si>
    <t>Bookstore Rent</t>
  </si>
  <si>
    <t>4044</t>
  </si>
  <si>
    <t>Automotive</t>
  </si>
  <si>
    <t>2760</t>
  </si>
  <si>
    <t>Physiological MeasurementPrtnr</t>
  </si>
  <si>
    <t>100-2114-0000</t>
  </si>
  <si>
    <t>4702</t>
  </si>
  <si>
    <t>4046</t>
  </si>
  <si>
    <t>Capital Projects</t>
  </si>
  <si>
    <t>2761</t>
  </si>
  <si>
    <t>Food Hunger Nutrition Partner</t>
  </si>
  <si>
    <t>100-2115-0000</t>
  </si>
  <si>
    <t>4703</t>
  </si>
  <si>
    <t>University Optometrists</t>
  </si>
  <si>
    <t>2762</t>
  </si>
  <si>
    <t>3D Group Partnership</t>
  </si>
  <si>
    <t>100-2115-2000</t>
  </si>
  <si>
    <t>4704</t>
  </si>
  <si>
    <t>Ronzio Pizza</t>
  </si>
  <si>
    <t>4048</t>
  </si>
  <si>
    <t>Facilities Services</t>
  </si>
  <si>
    <t>2763</t>
  </si>
  <si>
    <t>Energy Partnership</t>
  </si>
  <si>
    <t>100-2116-0000</t>
  </si>
  <si>
    <t>4705</t>
  </si>
  <si>
    <t>URI Dining Services</t>
  </si>
  <si>
    <t>4049</t>
  </si>
  <si>
    <t>Utility Administration</t>
  </si>
  <si>
    <t>2770</t>
  </si>
  <si>
    <t>Phys. Mes. &amp; Comp. Partnership</t>
  </si>
  <si>
    <t>100-2116-1000</t>
  </si>
  <si>
    <t>4706</t>
  </si>
  <si>
    <t>Vending</t>
  </si>
  <si>
    <t>4050</t>
  </si>
  <si>
    <t>Athletics Custodial Expense</t>
  </si>
  <si>
    <t>3000</t>
  </si>
  <si>
    <t>401-2112-G951</t>
  </si>
  <si>
    <t>401-2113-5579</t>
  </si>
  <si>
    <t>5651</t>
  </si>
  <si>
    <t>Pulmonary Therapeutics Lecture</t>
  </si>
  <si>
    <t>401-2113-E368</t>
  </si>
  <si>
    <t>5652</t>
  </si>
  <si>
    <t>Musco, Sebastian + Marybelle</t>
  </si>
  <si>
    <t>E394</t>
  </si>
  <si>
    <t>Sauchuk,Dr.Brian &amp; Susan Pharm</t>
  </si>
  <si>
    <t>E395</t>
  </si>
  <si>
    <t>Viau,Paula Gagne Fac/Std. End.</t>
  </si>
  <si>
    <t>E397</t>
  </si>
  <si>
    <t>Shilling,David Memorial Endow</t>
  </si>
  <si>
    <t>E398</t>
  </si>
  <si>
    <t>Pierpaoli,Arlene-Paul '60 End.</t>
  </si>
  <si>
    <t>E399</t>
  </si>
  <si>
    <t>Chisholm,Thomas Bus. Endow.</t>
  </si>
  <si>
    <t>E401</t>
  </si>
  <si>
    <t>Keaney Arts Endowment</t>
  </si>
  <si>
    <t>E402</t>
  </si>
  <si>
    <t>Wash. Trust. Ram Fund Sch. End</t>
  </si>
  <si>
    <t>E403</t>
  </si>
  <si>
    <t>Ctr. NonViolence + Peace Std.</t>
  </si>
  <si>
    <t>E404</t>
  </si>
  <si>
    <t>CELS Deans Excellence End.</t>
  </si>
  <si>
    <t>E406</t>
  </si>
  <si>
    <t>COE Grad. Fellowship End.</t>
  </si>
  <si>
    <t>E408</t>
  </si>
  <si>
    <t>Jordan,Ronald P. &amp; Karen N.</t>
  </si>
  <si>
    <t>E410</t>
  </si>
  <si>
    <t>Knickle Fam. Grad. Fel. Chem.</t>
  </si>
  <si>
    <t>E414</t>
  </si>
  <si>
    <t>Baker,Jessie+Pamela Endow.</t>
  </si>
  <si>
    <t>E415</t>
  </si>
  <si>
    <t>Silvia,T. &amp; Shanley,C. Prf Pc.</t>
  </si>
  <si>
    <t>E416</t>
  </si>
  <si>
    <t>Ryan,Tom &amp; Cathy Graduate Res.</t>
  </si>
  <si>
    <t>E417</t>
  </si>
  <si>
    <t>Carpenter,W.J.G. Horticulture</t>
  </si>
  <si>
    <t>E418</t>
  </si>
  <si>
    <t>Deller Family CPAD Endowment</t>
  </si>
  <si>
    <t>E419</t>
  </si>
  <si>
    <t>Castrovillari Family Endowment</t>
  </si>
  <si>
    <t>E422</t>
  </si>
  <si>
    <t>Thanatology End. Scholarchip</t>
  </si>
  <si>
    <t>E424</t>
  </si>
  <si>
    <t>Grandid,John M. IEP Dir. End.</t>
  </si>
  <si>
    <t>E425</t>
  </si>
  <si>
    <t>Tucker,Nancy Academic Ent.Fund</t>
  </si>
  <si>
    <t>E426</t>
  </si>
  <si>
    <t>Gabron,Frank Grad. Engr. Fell.</t>
  </si>
  <si>
    <t>E427</t>
  </si>
  <si>
    <t>The Never To Early - CBA FLF</t>
  </si>
  <si>
    <t>E428</t>
  </si>
  <si>
    <t>Kaiser Family Fund</t>
  </si>
  <si>
    <t>E429</t>
  </si>
  <si>
    <t>Warren Family Scholarships</t>
  </si>
  <si>
    <t>E431</t>
  </si>
  <si>
    <t>Vangermeersch,Richard Lecture</t>
  </si>
  <si>
    <t>E432</t>
  </si>
  <si>
    <t>Askenova / Manzi Scholarship</t>
  </si>
  <si>
    <t>E433</t>
  </si>
  <si>
    <t>Goldstein,Barbara &amp; Leon End.</t>
  </si>
  <si>
    <t>E434</t>
  </si>
  <si>
    <t>Hylander,Kenneth + Virginia GE</t>
  </si>
  <si>
    <t>E435</t>
  </si>
  <si>
    <t>DiFazio,Louis T. &amp; Monica End.</t>
  </si>
  <si>
    <t>E436</t>
  </si>
  <si>
    <t>Ordonez,Margaret T. TextileCCM</t>
  </si>
  <si>
    <t>E439</t>
  </si>
  <si>
    <t>E440</t>
  </si>
  <si>
    <t>Norasimham,Bala Vethanyaki</t>
  </si>
  <si>
    <t>E441</t>
  </si>
  <si>
    <t>Eleanor M. Perfetto Sch. End.</t>
  </si>
  <si>
    <t>EA01</t>
  </si>
  <si>
    <t>URI Alumni Association Sch.</t>
  </si>
  <si>
    <t>EA02</t>
  </si>
  <si>
    <t>American Screw Company Sch</t>
  </si>
  <si>
    <t>EA03</t>
  </si>
  <si>
    <t>Crandall, Lloyd Robert Mem.</t>
  </si>
  <si>
    <t>EA04</t>
  </si>
  <si>
    <t>Atwood, John W. Memorial Sch.</t>
  </si>
  <si>
    <t>EA05</t>
  </si>
  <si>
    <t>Belmont, Bessie Memorial Sch.</t>
  </si>
  <si>
    <t>EA06</t>
  </si>
  <si>
    <t>Berberian, Artacky &amp; Elese Sch</t>
  </si>
  <si>
    <t>EA07</t>
  </si>
  <si>
    <t>Mone, Ryan Memorial Sch.</t>
  </si>
  <si>
    <t>EA08</t>
  </si>
  <si>
    <t>Briggs, Winfield Scott Est Sch</t>
  </si>
  <si>
    <t>EA09</t>
  </si>
  <si>
    <t>Burroughs, Leroy Memorial Sch.</t>
  </si>
  <si>
    <t>EA10</t>
  </si>
  <si>
    <t>EA11</t>
  </si>
  <si>
    <t>Christopher, Elizabeth W. Mem.</t>
  </si>
  <si>
    <t>EA12</t>
  </si>
  <si>
    <t>Clapper, John Samuel Mem.</t>
  </si>
  <si>
    <t>EA13</t>
  </si>
  <si>
    <t>Cohn, Sydney Memorial Sch.</t>
  </si>
  <si>
    <t>EA14</t>
  </si>
  <si>
    <t>Baxt, Victor Chemistry Sch.</t>
  </si>
  <si>
    <t>EA15</t>
  </si>
  <si>
    <t>Cross, A.t. Company Sch.</t>
  </si>
  <si>
    <t>EA16</t>
  </si>
  <si>
    <t>Dye, Daniel R Memorial Sch.</t>
  </si>
  <si>
    <t>EA17</t>
  </si>
  <si>
    <t>Wilkes, David Sch.</t>
  </si>
  <si>
    <t>EA18</t>
  </si>
  <si>
    <t>Falciglia, Thomas Sch.</t>
  </si>
  <si>
    <t>EA19</t>
  </si>
  <si>
    <t>Ferland Corporation Sch.</t>
  </si>
  <si>
    <t>EA20</t>
  </si>
  <si>
    <t>Fine, Lillian &amp; Benjamin Sch.</t>
  </si>
  <si>
    <t>EA21</t>
  </si>
  <si>
    <t>Rosen, Max Memorial Sch.</t>
  </si>
  <si>
    <t>EA22</t>
  </si>
  <si>
    <t>Goldstein, Saul &amp; Alfred Sch.</t>
  </si>
  <si>
    <t>EA23</t>
  </si>
  <si>
    <t>Higgins, James H. Jr. Mem. Sch</t>
  </si>
  <si>
    <t>EA24</t>
  </si>
  <si>
    <t>Higgins, James H. Mem. Sch.</t>
  </si>
  <si>
    <t>EA25</t>
  </si>
  <si>
    <t>Hodgson, Dr. Percy Sch. Fund</t>
  </si>
  <si>
    <t>EA26</t>
  </si>
  <si>
    <t>Horn, Fran &amp; Billie Int. Sch.</t>
  </si>
  <si>
    <t>EA27</t>
  </si>
  <si>
    <t>Kelley, Livingston Mem. Sch.</t>
  </si>
  <si>
    <t>EA28</t>
  </si>
  <si>
    <t>Kenyon Piece Dyeworks Sch.</t>
  </si>
  <si>
    <t>EA29</t>
  </si>
  <si>
    <t>Knowles, Harry Memorial Sch.</t>
  </si>
  <si>
    <t>EA30</t>
  </si>
  <si>
    <t>Levy, Austin Memorial Sch.</t>
  </si>
  <si>
    <t>EA31</t>
  </si>
  <si>
    <t>Levy, June Rockwell Mem. Sch.</t>
  </si>
  <si>
    <t>EA32</t>
  </si>
  <si>
    <t>Lions Club Of Westerly Sch.</t>
  </si>
  <si>
    <t>EA33</t>
  </si>
  <si>
    <t>Mackal, Henry Endowed Sch.</t>
  </si>
  <si>
    <t>EA34</t>
  </si>
  <si>
    <t>Maguire, Charles A. &amp; Asc. Sch</t>
  </si>
  <si>
    <t>EA35</t>
  </si>
  <si>
    <t>Morrisson, Richard B. Mem. Sch</t>
  </si>
  <si>
    <t>EA36</t>
  </si>
  <si>
    <t>URI Pres. Sch. Alumni Assoc.</t>
  </si>
  <si>
    <t>EA37</t>
  </si>
  <si>
    <t>Potter, Grant H. Memorial Sch.</t>
  </si>
  <si>
    <t>EA38</t>
  </si>
  <si>
    <t>Watson, Esther Memorial Sch.</t>
  </si>
  <si>
    <t>EA39</t>
  </si>
  <si>
    <t>Defrance, Frances B. Mem. Sch.</t>
  </si>
  <si>
    <t>EA40</t>
  </si>
  <si>
    <t>Perrin, Mabel Streeter Sch.</t>
  </si>
  <si>
    <t>EA41</t>
  </si>
  <si>
    <t>Powell, John E. Sch. Fund</t>
  </si>
  <si>
    <t>EA42</t>
  </si>
  <si>
    <t>Kervick, Paul J. Family Sch.</t>
  </si>
  <si>
    <t>EA43</t>
  </si>
  <si>
    <t>Quinn, John F. Mem. Sch. Fund</t>
  </si>
  <si>
    <t>EA44</t>
  </si>
  <si>
    <t>Rau Fastener Co. Sch.</t>
  </si>
  <si>
    <t>EA45</t>
  </si>
  <si>
    <t>Ream, Louis M. Jr. Mem. Sch.</t>
  </si>
  <si>
    <t>EA46</t>
  </si>
  <si>
    <t>Rizzi, Pasquale &amp; Rosaria Sch.</t>
  </si>
  <si>
    <t>EA47</t>
  </si>
  <si>
    <t>Rosen, Samuel &amp; Gertrude Sch.</t>
  </si>
  <si>
    <t>EA48</t>
  </si>
  <si>
    <t>Rosenhirsch, N. Edward Mem.</t>
  </si>
  <si>
    <t>EA49</t>
  </si>
  <si>
    <t>Wende, Jonathan A Mem. Sch.</t>
  </si>
  <si>
    <t>EA50</t>
  </si>
  <si>
    <t>Soforenko, Edwin S. Sch.</t>
  </si>
  <si>
    <t>EA51</t>
  </si>
  <si>
    <t>Minor, Arthur Memorial Sch.</t>
  </si>
  <si>
    <t>EA52</t>
  </si>
  <si>
    <t>URI Class Of 1899 Sch.</t>
  </si>
  <si>
    <t>EA53</t>
  </si>
  <si>
    <t>Pierce, Francis C. Sch. Civ.En</t>
  </si>
  <si>
    <t>EA54</t>
  </si>
  <si>
    <t>URI Foundation Trustees Sch.</t>
  </si>
  <si>
    <t>EA55</t>
  </si>
  <si>
    <t>Cekala,Chester'54&amp; Eileen Sch.</t>
  </si>
  <si>
    <t>EA56</t>
  </si>
  <si>
    <t>Tombs, Jose Bowen Sch.</t>
  </si>
  <si>
    <t>EA57</t>
  </si>
  <si>
    <t>Student Senate Sch. I</t>
  </si>
  <si>
    <t>EA58</t>
  </si>
  <si>
    <t>Yaghoobian, Charles Mem. Sch.</t>
  </si>
  <si>
    <t>EA59</t>
  </si>
  <si>
    <t>Kirk, Chester H. Sch.</t>
  </si>
  <si>
    <t>EA60</t>
  </si>
  <si>
    <t>Fritsch, William &amp; Anita Mem.</t>
  </si>
  <si>
    <t>EA61</t>
  </si>
  <si>
    <t>Hall, Carlisle Sch.</t>
  </si>
  <si>
    <t>EA62</t>
  </si>
  <si>
    <t>Kent, Amos Memorial Sch Fund</t>
  </si>
  <si>
    <t>EA63</t>
  </si>
  <si>
    <t>Anthony Ath. Assoc. Sch. Fund</t>
  </si>
  <si>
    <t>EA64</t>
  </si>
  <si>
    <t>Abusamra, Ward Music Sch.</t>
  </si>
  <si>
    <t>EA65</t>
  </si>
  <si>
    <t>Calverley, Ernie Sch.</t>
  </si>
  <si>
    <t>EA66</t>
  </si>
  <si>
    <t>Beaupre, Walter Mem. Sch. Swim</t>
  </si>
  <si>
    <t>EA67</t>
  </si>
  <si>
    <t>Galanti, Peter M. Award/Bus.</t>
  </si>
  <si>
    <t>EA68</t>
  </si>
  <si>
    <t>RI Womens Club Of Prov. Sch.</t>
  </si>
  <si>
    <t>EA69</t>
  </si>
  <si>
    <t>Grad. Lib. School &amp; ISS Endow.</t>
  </si>
  <si>
    <t>EA70</t>
  </si>
  <si>
    <t>URI Parents Fund Sch.</t>
  </si>
  <si>
    <t>EA71</t>
  </si>
  <si>
    <t>Savastano, A A Endowed Sch.</t>
  </si>
  <si>
    <t>EA72</t>
  </si>
  <si>
    <t>Woodward, Carl Memorial Sch.</t>
  </si>
  <si>
    <t>EA73</t>
  </si>
  <si>
    <t>Galanti, Mildred J. Nurs. Sch.</t>
  </si>
  <si>
    <t>EA74</t>
  </si>
  <si>
    <t>Cargill, Daniel O.Sch.</t>
  </si>
  <si>
    <t>EA75</t>
  </si>
  <si>
    <t>Hailstork, Adolphus Sch</t>
  </si>
  <si>
    <t>EA76</t>
  </si>
  <si>
    <t>Rhoads,Jerry M.&amp;Evelyn L. Mem.</t>
  </si>
  <si>
    <t>EA77</t>
  </si>
  <si>
    <t>Longo, Gladys N. Endowed Sch.</t>
  </si>
  <si>
    <t>EA78</t>
  </si>
  <si>
    <t>Slade, Aleck Sch. (9011)</t>
  </si>
  <si>
    <t>EA79</t>
  </si>
  <si>
    <t>Newman, Andrew &amp; Chapman, John</t>
  </si>
  <si>
    <t>EA80</t>
  </si>
  <si>
    <t>Ram Club Scholarship (9003)</t>
  </si>
  <si>
    <t>EA81</t>
  </si>
  <si>
    <t>RI Pharmaceutical Assoc. Sch.</t>
  </si>
  <si>
    <t>EA82</t>
  </si>
  <si>
    <t>Mackin, John J. III Sch.</t>
  </si>
  <si>
    <t>EA83</t>
  </si>
  <si>
    <t>Maine, Carl  Scholarship</t>
  </si>
  <si>
    <t>EA84</t>
  </si>
  <si>
    <t>Tate, Barbara L. Sch. in Nurs.</t>
  </si>
  <si>
    <t>EA85</t>
  </si>
  <si>
    <t>401-2127-G638</t>
  </si>
  <si>
    <t>401-2127-G653</t>
  </si>
  <si>
    <t>Film Media Fund</t>
  </si>
  <si>
    <t>5709</t>
  </si>
  <si>
    <t>Dept of Chemistry Kirschenbaum</t>
  </si>
  <si>
    <t>401-2127-G767</t>
  </si>
  <si>
    <t>5710</t>
  </si>
  <si>
    <t>Ciri Transportation Industry</t>
  </si>
  <si>
    <t>401-2128-G701</t>
  </si>
  <si>
    <t>5711</t>
  </si>
  <si>
    <t>Piez Operating</t>
  </si>
  <si>
    <t>401-2131-5764</t>
  </si>
  <si>
    <t>5712</t>
  </si>
  <si>
    <t>Casagrande, Richard</t>
  </si>
  <si>
    <t>401-2131-E336</t>
  </si>
  <si>
    <t>5713</t>
  </si>
  <si>
    <t>Precision Research</t>
  </si>
  <si>
    <t>401-2131-E337</t>
  </si>
  <si>
    <t>5714</t>
  </si>
  <si>
    <t>Zia Research</t>
  </si>
  <si>
    <t>401-2131-E363</t>
  </si>
  <si>
    <t>401-2131-E367</t>
  </si>
  <si>
    <t>5715</t>
  </si>
  <si>
    <t>Garden Fund</t>
  </si>
  <si>
    <t>5716</t>
  </si>
  <si>
    <t>Holmes Operating (4578)</t>
  </si>
  <si>
    <t>401-2133-5095</t>
  </si>
  <si>
    <t>5717</t>
  </si>
  <si>
    <t>URI Trinity Col. Rhetoric Con</t>
  </si>
  <si>
    <t>401-2133-5781</t>
  </si>
  <si>
    <t>401-2133-E291</t>
  </si>
  <si>
    <t>5718</t>
  </si>
  <si>
    <t>Venture Fund</t>
  </si>
  <si>
    <t>401-2134-5116</t>
  </si>
  <si>
    <t>5719</t>
  </si>
  <si>
    <t>Hoffman/Kislalioglu</t>
  </si>
  <si>
    <t>401-2134-5256</t>
  </si>
  <si>
    <t>5720</t>
  </si>
  <si>
    <t>Findlay Hungary Book Fund</t>
  </si>
  <si>
    <t>401-2134-5957</t>
  </si>
  <si>
    <t>5721</t>
  </si>
  <si>
    <t>Psychology Club</t>
  </si>
  <si>
    <t>401-2134-E344</t>
  </si>
  <si>
    <t>5722</t>
  </si>
  <si>
    <t>Pi Tau Sigma (Mechanical Engr)</t>
  </si>
  <si>
    <t>401-2134-E387</t>
  </si>
  <si>
    <t>401-2134-ED52</t>
  </si>
  <si>
    <t>5723</t>
  </si>
  <si>
    <t>401-2134-EF18</t>
  </si>
  <si>
    <t>401-2134-EF82</t>
  </si>
  <si>
    <t>FFURI: College A&amp;S</t>
  </si>
  <si>
    <t>401-2134-EG24</t>
  </si>
  <si>
    <t>5724</t>
  </si>
  <si>
    <t>5725</t>
  </si>
  <si>
    <t>Pre-Law Intellectual Home</t>
  </si>
  <si>
    <t>401-2134-G716</t>
  </si>
  <si>
    <t>401-2134-G748</t>
  </si>
  <si>
    <t>5726</t>
  </si>
  <si>
    <t>Honors Program Development</t>
  </si>
  <si>
    <t>401-2134-G929</t>
  </si>
  <si>
    <t>5727</t>
  </si>
  <si>
    <t>Favs Research/Bengston</t>
  </si>
  <si>
    <t>401-2200-5043</t>
  </si>
  <si>
    <t>5728</t>
  </si>
  <si>
    <t>Diabetes Curriculum Nardone</t>
  </si>
  <si>
    <t>401-2200-5128</t>
  </si>
  <si>
    <t>5729</t>
  </si>
  <si>
    <t>401-2200-5158</t>
  </si>
  <si>
    <t>5730</t>
  </si>
  <si>
    <t>401-2200-5269</t>
  </si>
  <si>
    <t>5731</t>
  </si>
  <si>
    <t>Cloudman Operating (4486)</t>
  </si>
  <si>
    <t>401-2200-5302</t>
  </si>
  <si>
    <t>401-2200-5399</t>
  </si>
  <si>
    <t>5732</t>
  </si>
  <si>
    <t>Poly-Flex Circuits</t>
  </si>
  <si>
    <t>401-2200-5420</t>
  </si>
  <si>
    <t>401-2200-5473</t>
  </si>
  <si>
    <t>5733</t>
  </si>
  <si>
    <t>University College Dean's Fund</t>
  </si>
  <si>
    <t>401-2200-5509</t>
  </si>
  <si>
    <t>5734</t>
  </si>
  <si>
    <t>401-2200-5545</t>
  </si>
  <si>
    <t>5735</t>
  </si>
  <si>
    <t>Bio Sci Fac/Grad Research</t>
  </si>
  <si>
    <t>5736</t>
  </si>
  <si>
    <t>401-2200-5621</t>
  </si>
  <si>
    <t>401-2200-5637</t>
  </si>
  <si>
    <t>PLANNING AND DESIGN DISCRETION</t>
  </si>
  <si>
    <t>5737</t>
  </si>
  <si>
    <t>401-2200-5692</t>
  </si>
  <si>
    <t>401-2200-5761</t>
  </si>
  <si>
    <t>5738</t>
  </si>
  <si>
    <t>Partners in Education</t>
  </si>
  <si>
    <t>401-2200-5785</t>
  </si>
  <si>
    <t>401-2200-5807</t>
  </si>
  <si>
    <t>5739</t>
  </si>
  <si>
    <t>Academic Computer Center</t>
  </si>
  <si>
    <t>401-2200-5821</t>
  </si>
  <si>
    <t>401-2200-5825</t>
  </si>
  <si>
    <t>401-2200-5837</t>
  </si>
  <si>
    <t>Transportation Program Support</t>
  </si>
  <si>
    <t>401-2200-5909</t>
  </si>
  <si>
    <t>Williams, Betty Pattern Coll</t>
  </si>
  <si>
    <t>401-2200-5942</t>
  </si>
  <si>
    <t>401-2200-E106</t>
  </si>
  <si>
    <t>Cprc J &amp; J Research</t>
  </si>
  <si>
    <t>401-2200-E299</t>
  </si>
  <si>
    <t>401-2200-E331</t>
  </si>
  <si>
    <t>401-2200-E359</t>
  </si>
  <si>
    <t>Campaign Fund 5%</t>
  </si>
  <si>
    <t>401-2200-E402</t>
  </si>
  <si>
    <t>401-2200-E414</t>
  </si>
  <si>
    <t>401-2200-E427</t>
  </si>
  <si>
    <t>401-2200-E428</t>
  </si>
  <si>
    <t>Dean's Share of Tomorrow</t>
  </si>
  <si>
    <t>401-2200-E429</t>
  </si>
  <si>
    <t>401-2200-E431</t>
  </si>
  <si>
    <t>Academy of Mngd Care Pharm</t>
  </si>
  <si>
    <t>401-2200-E432</t>
  </si>
  <si>
    <t>Soloveitzik, Harold Hillel</t>
  </si>
  <si>
    <t>401-2200-EG37</t>
  </si>
  <si>
    <t>401-2200-EG39</t>
  </si>
  <si>
    <t>Slade, Alex Operating Track</t>
  </si>
  <si>
    <t>401-2200-EG41</t>
  </si>
  <si>
    <t>4771</t>
  </si>
  <si>
    <t>Rental Income - Function Rooms</t>
  </si>
  <si>
    <t>5037</t>
  </si>
  <si>
    <t>Sports Information</t>
  </si>
  <si>
    <t>3044</t>
  </si>
  <si>
    <t>Communications Fee - Support</t>
  </si>
  <si>
    <t>100-2203-0000</t>
  </si>
  <si>
    <t>4772</t>
  </si>
  <si>
    <t>Rental Income - Retail Shop</t>
  </si>
  <si>
    <t>5038</t>
  </si>
  <si>
    <t>Property Control</t>
  </si>
  <si>
    <t>3045</t>
  </si>
  <si>
    <t>PS Implementation</t>
  </si>
  <si>
    <t>100-2300-0000</t>
  </si>
  <si>
    <t>4773</t>
  </si>
  <si>
    <t>Rental Income - Suite Leases</t>
  </si>
  <si>
    <t>5039</t>
  </si>
  <si>
    <t>Recreational Services</t>
  </si>
  <si>
    <t>3046</t>
  </si>
  <si>
    <t>Survey Research Center</t>
  </si>
  <si>
    <t>100-2300-1000</t>
  </si>
  <si>
    <t>4774</t>
  </si>
  <si>
    <t>Service Income</t>
  </si>
  <si>
    <t>100-2134-6300</t>
  </si>
  <si>
    <t>5040</t>
  </si>
  <si>
    <t>Sailing Club</t>
  </si>
  <si>
    <t>3047</t>
  </si>
  <si>
    <t>BSR implementation</t>
  </si>
  <si>
    <t>100-2300-1150</t>
  </si>
  <si>
    <t>4775</t>
  </si>
  <si>
    <t>Fees - Athletics Reimbursement</t>
  </si>
  <si>
    <t>5041</t>
  </si>
  <si>
    <t>3048</t>
  </si>
  <si>
    <t>Postage Meter/Fed Ex</t>
  </si>
  <si>
    <t>5203</t>
  </si>
  <si>
    <t>5215</t>
  </si>
  <si>
    <t>1001</t>
  </si>
  <si>
    <t>President</t>
  </si>
  <si>
    <t>101-5012-7004</t>
  </si>
  <si>
    <t>100-0000-0200</t>
  </si>
  <si>
    <t>4100</t>
  </si>
  <si>
    <t>Private Gifts</t>
  </si>
  <si>
    <t>5200</t>
  </si>
  <si>
    <t>101</t>
  </si>
  <si>
    <t>Unrestricted Self Supporting</t>
  </si>
  <si>
    <t>0151</t>
  </si>
  <si>
    <t>Reinvestment #1 (Budget only)</t>
  </si>
  <si>
    <t>5219</t>
  </si>
  <si>
    <t>1002</t>
  </si>
  <si>
    <t>Legal Counsel</t>
  </si>
  <si>
    <t>100-0000-0300</t>
  </si>
  <si>
    <t>4105</t>
  </si>
  <si>
    <t>Capital Gifts</t>
  </si>
  <si>
    <t>110</t>
  </si>
  <si>
    <t>Unrestricted - Overhead</t>
  </si>
  <si>
    <t>0152</t>
  </si>
  <si>
    <t>5210</t>
  </si>
  <si>
    <t>5225</t>
  </si>
  <si>
    <t>1003</t>
  </si>
  <si>
    <t>4111</t>
  </si>
  <si>
    <t>State Approp-Acad Debt Service</t>
  </si>
  <si>
    <t>115</t>
  </si>
  <si>
    <t>Expense Allocations &amp; Clearing</t>
  </si>
  <si>
    <t>0153</t>
  </si>
  <si>
    <t>Reinvestment #3 (Budget only)</t>
  </si>
  <si>
    <t>5256</t>
  </si>
  <si>
    <t>1004</t>
  </si>
  <si>
    <t>110-4004-0000</t>
  </si>
  <si>
    <t>100-0000-1301</t>
  </si>
  <si>
    <t>4120</t>
  </si>
  <si>
    <t>State Appropriation</t>
  </si>
  <si>
    <t>120</t>
  </si>
  <si>
    <t>General Fund - Fixed Assets</t>
  </si>
  <si>
    <t>0154</t>
  </si>
  <si>
    <t>Reinvestment #4 (Budget only)</t>
  </si>
  <si>
    <t>5216</t>
  </si>
  <si>
    <t>5258</t>
  </si>
  <si>
    <t>1005</t>
  </si>
  <si>
    <t>NCAA Compliance</t>
  </si>
  <si>
    <t>110-4006-0000</t>
  </si>
  <si>
    <t>100-2100-1000</t>
  </si>
  <si>
    <t>4645</t>
  </si>
  <si>
    <t>Used Book Sales Returns</t>
  </si>
  <si>
    <t>3215</t>
  </si>
  <si>
    <t>Agricultural Exp. Station</t>
  </si>
  <si>
    <t>2584</t>
  </si>
  <si>
    <t>Academic Promise Scholarships</t>
  </si>
  <si>
    <t>5450</t>
  </si>
  <si>
    <t>100-2100-2000</t>
  </si>
  <si>
    <t>4646</t>
  </si>
  <si>
    <t>Trade Book Sales Returns</t>
  </si>
  <si>
    <t>100-2009-2532</t>
  </si>
  <si>
    <t>3216</t>
  </si>
  <si>
    <t>Cooperative Extension</t>
  </si>
  <si>
    <t>2585</t>
  </si>
  <si>
    <t>RISS</t>
  </si>
  <si>
    <t>5451</t>
  </si>
  <si>
    <t>100-2100-2200</t>
  </si>
  <si>
    <t>4647</t>
  </si>
  <si>
    <t>Supplies Sales Returns</t>
  </si>
  <si>
    <t>3220</t>
  </si>
  <si>
    <t>Confucius Institute</t>
  </si>
  <si>
    <t>2586</t>
  </si>
  <si>
    <t>MassGrant Scholarship</t>
  </si>
  <si>
    <t>5452</t>
  </si>
  <si>
    <t>100-2101-0000</t>
  </si>
  <si>
    <t>4648</t>
  </si>
  <si>
    <t>Novelties &amp; Gifts Sales Return</t>
  </si>
  <si>
    <t>3230</t>
  </si>
  <si>
    <t>Enrollment Management</t>
  </si>
  <si>
    <t>2587</t>
  </si>
  <si>
    <t>Other State Scholarships</t>
  </si>
  <si>
    <t>5455</t>
  </si>
  <si>
    <t>100-2101-1000</t>
  </si>
  <si>
    <t>4649</t>
  </si>
  <si>
    <t>Food &amp; Sundries Sales Returns</t>
  </si>
  <si>
    <t>3235</t>
  </si>
  <si>
    <t>Cps. Sustainability Curriculum</t>
  </si>
  <si>
    <t>2588</t>
  </si>
  <si>
    <t>Ctr for Personal Financial Ed</t>
  </si>
  <si>
    <t>5456</t>
  </si>
  <si>
    <t>100-2101-2000</t>
  </si>
  <si>
    <t>4650</t>
  </si>
  <si>
    <t>Misc Income Sales Returns</t>
  </si>
  <si>
    <t>3250</t>
  </si>
  <si>
    <t>2589</t>
  </si>
  <si>
    <t>Individualized Sport Skill Pgm</t>
  </si>
  <si>
    <t>5458</t>
  </si>
  <si>
    <t>100-2102-0000</t>
  </si>
  <si>
    <t>4651</t>
  </si>
  <si>
    <t>Clothing Sales Returns</t>
  </si>
  <si>
    <t>100-2100-2510</t>
  </si>
  <si>
    <t>3300</t>
  </si>
  <si>
    <t>2590</t>
  </si>
  <si>
    <t>Gov. Comm. for Narr. Bay/Water</t>
  </si>
  <si>
    <t>5454</t>
  </si>
  <si>
    <t>5463</t>
  </si>
  <si>
    <t>100-2102-1000</t>
  </si>
  <si>
    <t>4652</t>
  </si>
  <si>
    <t>Computer Equip Sales Returns</t>
  </si>
  <si>
    <t>3301</t>
  </si>
  <si>
    <t>Library</t>
  </si>
  <si>
    <t>2591</t>
  </si>
  <si>
    <t>Truman Foundation Honor Inst.</t>
  </si>
  <si>
    <t>5477</t>
  </si>
  <si>
    <t>This tab contains various codes necessary for calculations.</t>
  </si>
  <si>
    <t>Please do not alter this tab.</t>
  </si>
  <si>
    <t>(blank)</t>
  </si>
  <si>
    <t>2404</t>
  </si>
  <si>
    <t>Textiles,Fashion Merchandising</t>
  </si>
  <si>
    <t>2524</t>
  </si>
  <si>
    <t>English Language Institute</t>
  </si>
  <si>
    <t>Compensated Absences</t>
  </si>
  <si>
    <t>5311</t>
  </si>
  <si>
    <t>5406</t>
  </si>
  <si>
    <t>4277</t>
  </si>
  <si>
    <t>Credit Overld Outofstate Grad</t>
  </si>
  <si>
    <t>480</t>
  </si>
  <si>
    <t>COPS - NOMAD</t>
  </si>
  <si>
    <t>2405</t>
  </si>
  <si>
    <t>Physical Therapy</t>
  </si>
  <si>
    <t>2525</t>
  </si>
  <si>
    <t>HSS Institute</t>
  </si>
  <si>
    <t>5407</t>
  </si>
  <si>
    <t>4278</t>
  </si>
  <si>
    <t>Cr Overld Outofstate Undergrad</t>
  </si>
  <si>
    <t>481</t>
  </si>
  <si>
    <t>COPS - Energy</t>
  </si>
  <si>
    <t>2406</t>
  </si>
  <si>
    <t>2526</t>
  </si>
  <si>
    <t>Instutional Memberships</t>
  </si>
  <si>
    <t>5408</t>
  </si>
  <si>
    <t>4279</t>
  </si>
  <si>
    <t>Student Dev Student Act Fee</t>
  </si>
  <si>
    <t>500</t>
  </si>
  <si>
    <t>Sponsored Programs</t>
  </si>
  <si>
    <t>2407</t>
  </si>
  <si>
    <t>Gerontology</t>
  </si>
  <si>
    <t>2527</t>
  </si>
  <si>
    <t>IITS Media</t>
  </si>
  <si>
    <t>5409</t>
  </si>
  <si>
    <t>4280</t>
  </si>
  <si>
    <t>Credit Overld Regional</t>
  </si>
  <si>
    <t>530</t>
  </si>
  <si>
    <t>Sponsored Programs - Stud Aid</t>
  </si>
  <si>
    <t>2408</t>
  </si>
  <si>
    <t>School of Education</t>
  </si>
  <si>
    <t>2528</t>
  </si>
  <si>
    <t>Electron Microscope</t>
  </si>
  <si>
    <t>5323</t>
  </si>
  <si>
    <t>5410</t>
  </si>
  <si>
    <t>4281</t>
  </si>
  <si>
    <t>Transcripts</t>
  </si>
  <si>
    <t>550</t>
  </si>
  <si>
    <t>Spon. Prog. - Financial Aid</t>
  </si>
  <si>
    <t>2409</t>
  </si>
  <si>
    <t>2529</t>
  </si>
  <si>
    <t>Colloquiums</t>
  </si>
  <si>
    <t>5324</t>
  </si>
  <si>
    <t>5411</t>
  </si>
  <si>
    <t>4282</t>
  </si>
  <si>
    <t>560</t>
  </si>
  <si>
    <t>College Work Study</t>
  </si>
  <si>
    <t>2410</t>
  </si>
  <si>
    <t>HSS UG Degree Program</t>
  </si>
  <si>
    <t>2530</t>
  </si>
  <si>
    <t>Non A-21 Expenses</t>
  </si>
  <si>
    <t>5412</t>
  </si>
  <si>
    <t>4283</t>
  </si>
  <si>
    <t>Special Fee</t>
  </si>
  <si>
    <t>570</t>
  </si>
  <si>
    <t>College Work Opportunity</t>
  </si>
  <si>
    <t>2411</t>
  </si>
  <si>
    <t>Education &amp; Social Policy Res</t>
  </si>
  <si>
    <t>2531</t>
  </si>
  <si>
    <t>Integrated Ocean Drilling</t>
  </si>
  <si>
    <t>5413</t>
  </si>
  <si>
    <t>4284</t>
  </si>
  <si>
    <t>580</t>
  </si>
  <si>
    <t>Academic Competiveness Grant</t>
  </si>
  <si>
    <t>2412</t>
  </si>
  <si>
    <t>Kingston Child Development Ctr</t>
  </si>
  <si>
    <t>2532</t>
  </si>
  <si>
    <t>Cell Molecular Biology Imaging</t>
  </si>
  <si>
    <t>5415</t>
  </si>
  <si>
    <t>4285</t>
  </si>
  <si>
    <t>Returned Check Fee</t>
  </si>
  <si>
    <t>590</t>
  </si>
  <si>
    <t>Smart Grant</t>
  </si>
  <si>
    <t>2414</t>
  </si>
  <si>
    <t>2533</t>
  </si>
  <si>
    <t>LA-ICPMS Lab (Oceanography)</t>
  </si>
  <si>
    <t>5328</t>
  </si>
  <si>
    <t>4286</t>
  </si>
  <si>
    <t>Late Payment Fee</t>
  </si>
  <si>
    <t>595</t>
  </si>
  <si>
    <t>Federal TEACH Grant Program</t>
  </si>
  <si>
    <t>2500</t>
  </si>
  <si>
    <t>Dean Nursing</t>
  </si>
  <si>
    <t>2534</t>
  </si>
  <si>
    <t>Research Support</t>
  </si>
  <si>
    <t>5329</t>
  </si>
  <si>
    <t>4287</t>
  </si>
  <si>
    <t>Monthly Payment Plan Fee</t>
  </si>
  <si>
    <t>601</t>
  </si>
  <si>
    <t>Perkins Loans</t>
  </si>
  <si>
    <t>Nursing Instruction</t>
  </si>
  <si>
    <t>2535</t>
  </si>
  <si>
    <t>Roger Williams Expenses</t>
  </si>
  <si>
    <t>4288</t>
  </si>
  <si>
    <t>Refund-Fee Adjustment</t>
  </si>
  <si>
    <t>602</t>
  </si>
  <si>
    <t>Nursing Loans</t>
  </si>
  <si>
    <t>2600</t>
  </si>
  <si>
    <t>Dean Pharmacy</t>
  </si>
  <si>
    <t>2536</t>
  </si>
  <si>
    <t>[CIPG] Inst. Imm. Informatics</t>
  </si>
  <si>
    <t>4289</t>
  </si>
  <si>
    <t>Refund-Fee Cancellation</t>
  </si>
  <si>
    <t>603</t>
  </si>
  <si>
    <t>Health Profession Loans</t>
  </si>
  <si>
    <t>2601</t>
  </si>
  <si>
    <t>Applied Pharmaceutical Science</t>
  </si>
  <si>
    <t>2537</t>
  </si>
  <si>
    <t>5332</t>
  </si>
  <si>
    <t>4290</t>
  </si>
  <si>
    <t>Refund-Back Charges</t>
  </si>
  <si>
    <t>604</t>
  </si>
  <si>
    <t>Private Loans</t>
  </si>
  <si>
    <t>2602</t>
  </si>
  <si>
    <t>Pharmacy Practice</t>
  </si>
  <si>
    <t>Guaranteed Admissions Program</t>
  </si>
  <si>
    <t>5333</t>
  </si>
  <si>
    <t>4291</t>
  </si>
  <si>
    <t>Transportation Fee</t>
  </si>
  <si>
    <t>605</t>
  </si>
  <si>
    <t>Student Loan Clearing</t>
  </si>
  <si>
    <t>2603</t>
  </si>
  <si>
    <t>Biomedical Sciences</t>
  </si>
  <si>
    <t>2538</t>
  </si>
  <si>
    <t>Undergraduates Res. Awards</t>
  </si>
  <si>
    <t>5346</t>
  </si>
  <si>
    <t>4292</t>
  </si>
  <si>
    <t>Online Program Fees</t>
  </si>
  <si>
    <t>606</t>
  </si>
  <si>
    <t>G Jack Loan</t>
  </si>
  <si>
    <t>2604</t>
  </si>
  <si>
    <t>Crime Lab</t>
  </si>
  <si>
    <t>2539</t>
  </si>
  <si>
    <t>University Diversity Initiativ</t>
  </si>
  <si>
    <t>5347</t>
  </si>
  <si>
    <t>100-1102-0000</t>
  </si>
  <si>
    <t>4293</t>
  </si>
  <si>
    <t>Physical Therapy Fee</t>
  </si>
  <si>
    <t>607</t>
  </si>
  <si>
    <t>Institutional Student Loans</t>
  </si>
  <si>
    <t>2605</t>
  </si>
  <si>
    <t>Elderly Medication - Leg Mand</t>
  </si>
  <si>
    <t>2540</t>
  </si>
  <si>
    <t>5334</t>
  </si>
  <si>
    <t>5348</t>
  </si>
  <si>
    <t>100-1103-0000</t>
  </si>
  <si>
    <t>4294</t>
  </si>
  <si>
    <t>Bch. Sci. Dgr. Pharm. Sci. Fee</t>
  </si>
  <si>
    <t>608</t>
  </si>
  <si>
    <t>Peter Galanti Loan</t>
  </si>
  <si>
    <t>2606</t>
  </si>
  <si>
    <t>Biomedical &amp; Pharm. Sciences</t>
  </si>
  <si>
    <t>2541</t>
  </si>
  <si>
    <t>URI Center for Humanities</t>
  </si>
  <si>
    <t>100-1104-0000</t>
  </si>
  <si>
    <t>4310</t>
  </si>
  <si>
    <t>F&amp;A Costs</t>
  </si>
  <si>
    <t>900</t>
  </si>
  <si>
    <t>Agency Fund</t>
  </si>
  <si>
    <t>2700</t>
  </si>
  <si>
    <t>5352</t>
  </si>
  <si>
    <t>Revenue Accounts codes</t>
  </si>
  <si>
    <t>Expense Accounts codes</t>
  </si>
  <si>
    <t>Codes_ValidCfsTable</t>
  </si>
  <si>
    <t>Codes_CollegeCodesTree</t>
  </si>
  <si>
    <t>Building Rentals</t>
  </si>
  <si>
    <t>100-2117-0000</t>
  </si>
  <si>
    <t>4707</t>
  </si>
  <si>
    <t>Del'S Lemonade</t>
  </si>
  <si>
    <t>4051</t>
  </si>
  <si>
    <t>Athletics' Lands &amp; Grounds</t>
  </si>
  <si>
    <t>3001</t>
  </si>
  <si>
    <t>Genomics and Sequencing Center</t>
  </si>
  <si>
    <t>Italian Section Fund/Trivelli</t>
  </si>
  <si>
    <t>5653</t>
  </si>
  <si>
    <t>Dept of Chemical Engr Taco</t>
  </si>
  <si>
    <t>5654</t>
  </si>
  <si>
    <t>Young, Ellis Environmental App</t>
  </si>
  <si>
    <t>5655</t>
  </si>
  <si>
    <t>Services for Learning Disabled</t>
  </si>
  <si>
    <t>5656</t>
  </si>
  <si>
    <t>RI Quilt Documentation Project</t>
  </si>
  <si>
    <t>401-2113-G990</t>
  </si>
  <si>
    <t>401-2114-5094</t>
  </si>
  <si>
    <t>5657</t>
  </si>
  <si>
    <t>Dept of Chem Engr - O. Gregory</t>
  </si>
  <si>
    <t>401-2114-5919</t>
  </si>
  <si>
    <t>5658</t>
  </si>
  <si>
    <t>401-2115-5016</t>
  </si>
  <si>
    <t>Whitford,J CVE Scholarship</t>
  </si>
  <si>
    <t>401-2115-5708</t>
  </si>
  <si>
    <t>5659</t>
  </si>
  <si>
    <t>Chemistry Seminar/Outreach</t>
  </si>
  <si>
    <t>5660</t>
  </si>
  <si>
    <t>5661</t>
  </si>
  <si>
    <t>401-2117-5679</t>
  </si>
  <si>
    <t>401-2117-5742</t>
  </si>
  <si>
    <t>5662</t>
  </si>
  <si>
    <t>RI APTA Support</t>
  </si>
  <si>
    <t>401-2118-5071</t>
  </si>
  <si>
    <t>5663</t>
  </si>
  <si>
    <t>Mather/Lyme Disease</t>
  </si>
  <si>
    <t>401-2118-5331</t>
  </si>
  <si>
    <t>5664</t>
  </si>
  <si>
    <t>COE Dep= Q. Yang</t>
  </si>
  <si>
    <t>5665</t>
  </si>
  <si>
    <t>CBA Hall of Fame</t>
  </si>
  <si>
    <t>5666</t>
  </si>
  <si>
    <t>401-2118-5531</t>
  </si>
  <si>
    <t>5667</t>
  </si>
  <si>
    <t>5668</t>
  </si>
  <si>
    <t>401-2118-5966</t>
  </si>
  <si>
    <t>Ocean Exp./Pell Mar. Sci. Bldg</t>
  </si>
  <si>
    <t>5669</t>
  </si>
  <si>
    <t>Dept of Music Jazz Program</t>
  </si>
  <si>
    <t>401-2118-E141</t>
  </si>
  <si>
    <t>401-2118-E227</t>
  </si>
  <si>
    <t>5670</t>
  </si>
  <si>
    <t>401-2118-E347</t>
  </si>
  <si>
    <t>401-2118-G595</t>
  </si>
  <si>
    <t>5671</t>
  </si>
  <si>
    <t>5672</t>
  </si>
  <si>
    <t>Galanti Lounge &amp; Plaza Upkeep</t>
  </si>
  <si>
    <t>401-2118-G982</t>
  </si>
  <si>
    <t>5673</t>
  </si>
  <si>
    <t>URIF Founder's Room</t>
  </si>
  <si>
    <t>5674</t>
  </si>
  <si>
    <t>COP: Akhalaghi</t>
  </si>
  <si>
    <t>401-2119-5860</t>
  </si>
  <si>
    <t>401-2119-5967</t>
  </si>
  <si>
    <t>5675</t>
  </si>
  <si>
    <t>401-2119-E259</t>
  </si>
  <si>
    <t>RI Press Assoc.</t>
  </si>
  <si>
    <t>401-2119-E358</t>
  </si>
  <si>
    <t>5676</t>
  </si>
  <si>
    <t>Champlin 97 Biotech Train Cntr</t>
  </si>
  <si>
    <t>401-2119-G587</t>
  </si>
  <si>
    <t>5677</t>
  </si>
  <si>
    <t>Carlson, E &amp; O Womens Study</t>
  </si>
  <si>
    <t>5678</t>
  </si>
  <si>
    <t>5679</t>
  </si>
  <si>
    <t>5680</t>
  </si>
  <si>
    <t>Dufresne Discretionary</t>
  </si>
  <si>
    <t>5681</t>
  </si>
  <si>
    <t>401-2120-5539</t>
  </si>
  <si>
    <t>Ornamental Horticulture</t>
  </si>
  <si>
    <t>401-2120-5927</t>
  </si>
  <si>
    <t>401-2120-5946</t>
  </si>
  <si>
    <t>Chemistry Edu. Research</t>
  </si>
  <si>
    <t>401-2120-5948</t>
  </si>
  <si>
    <t>401-2120-E350</t>
  </si>
  <si>
    <t>Library Dean Dsct. to R.L.C</t>
  </si>
  <si>
    <t>Dean's Fund for Excellence</t>
  </si>
  <si>
    <t>Physical Plant Fund</t>
  </si>
  <si>
    <t>5687</t>
  </si>
  <si>
    <t>5688</t>
  </si>
  <si>
    <t>Cramer, Lt. Parker Op</t>
  </si>
  <si>
    <t>401-2121-5629</t>
  </si>
  <si>
    <t>5689</t>
  </si>
  <si>
    <t>Thompson Operating (4123)</t>
  </si>
  <si>
    <t>5691</t>
  </si>
  <si>
    <t>Schweers Operating (4420)</t>
  </si>
  <si>
    <t>5692</t>
  </si>
  <si>
    <t>Research Asst/Comerford</t>
  </si>
  <si>
    <t>401-2121-G768</t>
  </si>
  <si>
    <t>401-2121-G865</t>
  </si>
  <si>
    <t>5693</t>
  </si>
  <si>
    <t>Dept Res Econ - Open Space</t>
  </si>
  <si>
    <t>5694</t>
  </si>
  <si>
    <t>Admissions Welcome Fund</t>
  </si>
  <si>
    <t>401-2121-G989</t>
  </si>
  <si>
    <t>5695</t>
  </si>
  <si>
    <t>Hurston, Zora Research Fund</t>
  </si>
  <si>
    <t>5696</t>
  </si>
  <si>
    <t>401-2122-5970</t>
  </si>
  <si>
    <t>5697</t>
  </si>
  <si>
    <t>401-2123-5187</t>
  </si>
  <si>
    <t>5698</t>
  </si>
  <si>
    <t>Needham Discretionary</t>
  </si>
  <si>
    <t>401-2123-5317</t>
  </si>
  <si>
    <t>5699</t>
  </si>
  <si>
    <t>Dept of Ime Design Mfg Sys</t>
  </si>
  <si>
    <t>401-2123-E121</t>
  </si>
  <si>
    <t>5700</t>
  </si>
  <si>
    <t>Mead,Arthur &amp; Michelle Sch.</t>
  </si>
  <si>
    <t>Dept of Favs Shellfish Aqua</t>
  </si>
  <si>
    <t>401-2124-5577</t>
  </si>
  <si>
    <t>401-2124-G920</t>
  </si>
  <si>
    <t>5702</t>
  </si>
  <si>
    <t>German Section Fund</t>
  </si>
  <si>
    <t>401-2125-5700</t>
  </si>
  <si>
    <t>5703</t>
  </si>
  <si>
    <t>Owen Smith Kline</t>
  </si>
  <si>
    <t>401-2125-E366</t>
  </si>
  <si>
    <t>5704</t>
  </si>
  <si>
    <t>National Geographic Society</t>
  </si>
  <si>
    <t>401-2125-G862</t>
  </si>
  <si>
    <t>5705</t>
  </si>
  <si>
    <t>Community Resident</t>
  </si>
  <si>
    <t>401-2126-5333</t>
  </si>
  <si>
    <t>401-2126-G707</t>
  </si>
  <si>
    <t>5706</t>
  </si>
  <si>
    <t>401-2127-5303</t>
  </si>
  <si>
    <t>5707</t>
  </si>
  <si>
    <t>401-2127-E269</t>
  </si>
  <si>
    <t>5708</t>
  </si>
  <si>
    <t>1301</t>
  </si>
  <si>
    <t>Fac/Staff Parking Registration</t>
  </si>
  <si>
    <t>5261</t>
  </si>
  <si>
    <t>2115</t>
  </si>
  <si>
    <t>4239</t>
  </si>
  <si>
    <t>Communication Fee Revenue</t>
  </si>
  <si>
    <t>100-0000-6024</t>
  </si>
  <si>
    <t>250</t>
  </si>
  <si>
    <t>Bookstore</t>
  </si>
  <si>
    <t>Film Media</t>
  </si>
  <si>
    <t>1400</t>
  </si>
  <si>
    <t>5262</t>
  </si>
  <si>
    <t>2116</t>
  </si>
  <si>
    <t>Philosophy</t>
  </si>
  <si>
    <t>4240</t>
  </si>
  <si>
    <t>Student Fees</t>
  </si>
  <si>
    <t>100-0000-6025</t>
  </si>
  <si>
    <t>300</t>
  </si>
  <si>
    <t>W. Alton Jones</t>
  </si>
  <si>
    <t>1900</t>
  </si>
  <si>
    <t>Discretionary Funds 1</t>
  </si>
  <si>
    <t>5263</t>
  </si>
  <si>
    <t>2117</t>
  </si>
  <si>
    <t>Cancer Prevention Res. Ctr</t>
  </si>
  <si>
    <t>4241</t>
  </si>
  <si>
    <t>Misc Fees</t>
  </si>
  <si>
    <t>100-0000-6026</t>
  </si>
  <si>
    <t>1902</t>
  </si>
  <si>
    <t>Discretionary Funds 2</t>
  </si>
  <si>
    <t>5264</t>
  </si>
  <si>
    <t>2118</t>
  </si>
  <si>
    <t>Physics</t>
  </si>
  <si>
    <t>4242</t>
  </si>
  <si>
    <t>Summer Session Clearing</t>
  </si>
  <si>
    <t>100-0000-6027</t>
  </si>
  <si>
    <t>310</t>
  </si>
  <si>
    <t>Ryan and Boss (FY08 Combined)</t>
  </si>
  <si>
    <t>Lab Fee</t>
  </si>
  <si>
    <t>5265</t>
  </si>
  <si>
    <t>2119</t>
  </si>
  <si>
    <t>Political Science</t>
  </si>
  <si>
    <t>4243</t>
  </si>
  <si>
    <t>Registration Fees</t>
  </si>
  <si>
    <t>100-0000-6028</t>
  </si>
  <si>
    <t>311</t>
  </si>
  <si>
    <t>2000 Series - Ryan Center</t>
  </si>
  <si>
    <t>Library and Computing Fee</t>
  </si>
  <si>
    <t>5266</t>
  </si>
  <si>
    <t>2120</t>
  </si>
  <si>
    <t>Psychology</t>
  </si>
  <si>
    <t>4244</t>
  </si>
  <si>
    <t>Undergrad Application Fees</t>
  </si>
  <si>
    <t>100-0000-6050</t>
  </si>
  <si>
    <t>320</t>
  </si>
  <si>
    <t>Boss Ice Arena (Inactive FY08)</t>
  </si>
  <si>
    <t>2200</t>
  </si>
  <si>
    <t>Arts and Culture Fee</t>
  </si>
  <si>
    <t>5267</t>
  </si>
  <si>
    <t>2121</t>
  </si>
  <si>
    <t>Sociology &amp; Anthropology</t>
  </si>
  <si>
    <t>4245</t>
  </si>
  <si>
    <t>Graduate Application Fees</t>
  </si>
  <si>
    <t>100-0000-6051</t>
  </si>
  <si>
    <t>321</t>
  </si>
  <si>
    <t>2000 Series - Boss Arena</t>
  </si>
  <si>
    <t>2220</t>
  </si>
  <si>
    <t>Total</t>
  </si>
  <si>
    <t>Revenue Net Changes</t>
  </si>
  <si>
    <t>Expense Net Changes</t>
  </si>
  <si>
    <t>Total Transfer "IN"</t>
  </si>
  <si>
    <t>Total Transfer "OUT"</t>
  </si>
  <si>
    <t>Subtotal Transfer "IN"</t>
  </si>
  <si>
    <t>Subtotal Transfer "OUT"</t>
  </si>
  <si>
    <t>Notes</t>
  </si>
  <si>
    <t>Homecoming &amp; Family Weekend</t>
  </si>
  <si>
    <t>5437</t>
  </si>
  <si>
    <t>100-2007-1100</t>
  </si>
  <si>
    <t>4633</t>
  </si>
  <si>
    <t>Trade Book Sales</t>
  </si>
  <si>
    <t>2575</t>
  </si>
  <si>
    <t>Academic Advisement</t>
  </si>
  <si>
    <t>5438</t>
  </si>
  <si>
    <t>4634</t>
  </si>
  <si>
    <t>Supplies</t>
  </si>
  <si>
    <t>2911</t>
  </si>
  <si>
    <t>CIPG</t>
  </si>
  <si>
    <t>2576</t>
  </si>
  <si>
    <t>Ford - Prior Year Loans</t>
  </si>
  <si>
    <t>5439</t>
  </si>
  <si>
    <t>100-2007-2000</t>
  </si>
  <si>
    <t>4635</t>
  </si>
  <si>
    <t>Novelties &amp; Gifts</t>
  </si>
  <si>
    <t>3201</t>
  </si>
  <si>
    <t>Honors Program</t>
  </si>
  <si>
    <t>2577</t>
  </si>
  <si>
    <t>Ford Sub Loans 04 05</t>
  </si>
  <si>
    <t>5440</t>
  </si>
  <si>
    <t>100-2008-0000</t>
  </si>
  <si>
    <t>4636</t>
  </si>
  <si>
    <t>Food &amp; Sundries</t>
  </si>
  <si>
    <t>3203</t>
  </si>
  <si>
    <t>Enrollment Services</t>
  </si>
  <si>
    <t>2578</t>
  </si>
  <si>
    <t>Ford Parent Loans 04 05</t>
  </si>
  <si>
    <t>5441</t>
  </si>
  <si>
    <t>100-2008-1000</t>
  </si>
  <si>
    <t>4637</t>
  </si>
  <si>
    <t>Misc Income-Bookstore</t>
  </si>
  <si>
    <t>3204</t>
  </si>
  <si>
    <t>Faculty Senate</t>
  </si>
  <si>
    <t>2579</t>
  </si>
  <si>
    <t>Ford  Ubsub Loans 04 05</t>
  </si>
  <si>
    <t>5442</t>
  </si>
  <si>
    <t>100-2009-0000</t>
  </si>
  <si>
    <t>4638</t>
  </si>
  <si>
    <t>Clothing</t>
  </si>
  <si>
    <t>3205</t>
  </si>
  <si>
    <t>Instructional Development</t>
  </si>
  <si>
    <t>2580</t>
  </si>
  <si>
    <t>5443</t>
  </si>
  <si>
    <t>100-2009-1000</t>
  </si>
  <si>
    <t>4639</t>
  </si>
  <si>
    <t>3206</t>
  </si>
  <si>
    <t>Labor &amp; Industrial Relations</t>
  </si>
  <si>
    <t>Ford Subsidized Loans</t>
  </si>
  <si>
    <t>5444</t>
  </si>
  <si>
    <t>100-2009-1100</t>
  </si>
  <si>
    <t>4640</t>
  </si>
  <si>
    <t>Computer Equipment Sales</t>
  </si>
  <si>
    <t>3207</t>
  </si>
  <si>
    <t>2581</t>
  </si>
  <si>
    <t>5445</t>
  </si>
  <si>
    <t>100-2009-1102</t>
  </si>
  <si>
    <t>4641</t>
  </si>
  <si>
    <t>Cash-Over/Short</t>
  </si>
  <si>
    <t>3208</t>
  </si>
  <si>
    <t>Research</t>
  </si>
  <si>
    <t>Ford Parent Loans</t>
  </si>
  <si>
    <t>5446</t>
  </si>
  <si>
    <t>100-2009-1103</t>
  </si>
  <si>
    <t>4642</t>
  </si>
  <si>
    <t>100-2009-1101</t>
  </si>
  <si>
    <t>3209</t>
  </si>
  <si>
    <t>Outreach Administration</t>
  </si>
  <si>
    <t>2582</t>
  </si>
  <si>
    <t>5447</t>
  </si>
  <si>
    <t>100-2009-2000</t>
  </si>
  <si>
    <t>4643</t>
  </si>
  <si>
    <t>Ram Escape Sales Returns</t>
  </si>
  <si>
    <t>3210</t>
  </si>
  <si>
    <t>Graduate Studies</t>
  </si>
  <si>
    <t>Ford Unsubsidized Loan FY08</t>
  </si>
  <si>
    <t>5448</t>
  </si>
  <si>
    <t>100-2100-0000</t>
  </si>
  <si>
    <t>4644</t>
  </si>
  <si>
    <t>Text Book Sales Returns</t>
  </si>
  <si>
    <t>3211</t>
  </si>
  <si>
    <t>Admissions</t>
  </si>
  <si>
    <t>2583</t>
  </si>
  <si>
    <t>Children's Crusade Scholarship</t>
  </si>
  <si>
    <t>5449</t>
  </si>
  <si>
    <t>100-2121-1000</t>
  </si>
  <si>
    <t>4725</t>
  </si>
  <si>
    <t>Laboratory Reimbursement</t>
  </si>
  <si>
    <t>4069</t>
  </si>
  <si>
    <t>Environmental Safety</t>
  </si>
  <si>
    <t>3013</t>
  </si>
  <si>
    <t>Programming &amp; Events</t>
  </si>
  <si>
    <t>5805</t>
  </si>
  <si>
    <t>100-2122-0000</t>
  </si>
  <si>
    <t>4726</t>
  </si>
  <si>
    <t>Physicians' Office Visit</t>
  </si>
  <si>
    <t>4070</t>
  </si>
  <si>
    <t>3014</t>
  </si>
  <si>
    <t>Recruitement Activity</t>
  </si>
  <si>
    <t>5806</t>
  </si>
  <si>
    <t>Computer Science</t>
  </si>
  <si>
    <t>4251</t>
  </si>
  <si>
    <t>Counseling Fee</t>
  </si>
  <si>
    <t>100-0000-6060</t>
  </si>
  <si>
    <t>411</t>
  </si>
  <si>
    <t>Green Hall - Private Gifts</t>
  </si>
  <si>
    <t>2502</t>
  </si>
  <si>
    <t>Summer Session Term 2</t>
  </si>
  <si>
    <t>5278</t>
  </si>
  <si>
    <t>2128</t>
  </si>
  <si>
    <t>Afro-American Studies</t>
  </si>
  <si>
    <t>4252</t>
  </si>
  <si>
    <t>Library &amp; Computing Fee</t>
  </si>
  <si>
    <t>100-0000-6061</t>
  </si>
  <si>
    <t>430</t>
  </si>
  <si>
    <t>RICAP - Asset Protection</t>
  </si>
  <si>
    <t>2503</t>
  </si>
  <si>
    <t>Italian Cultural Heritage-Leg.</t>
  </si>
  <si>
    <t>5279</t>
  </si>
  <si>
    <t>2129</t>
  </si>
  <si>
    <t>Alcohol Team Overhead</t>
  </si>
  <si>
    <t>4253</t>
  </si>
  <si>
    <t>Arts &amp; Cultural Fee</t>
  </si>
  <si>
    <t>100-0000-6062</t>
  </si>
  <si>
    <t>2504</t>
  </si>
  <si>
    <t>2130</t>
  </si>
  <si>
    <t>Pre-College Adult Music Prog</t>
  </si>
  <si>
    <t>4254</t>
  </si>
  <si>
    <t>Laboratory Fee</t>
  </si>
  <si>
    <t>100-0000-6063</t>
  </si>
  <si>
    <t>432</t>
  </si>
  <si>
    <t>RICAP - Balentine Hall</t>
  </si>
  <si>
    <t>2505</t>
  </si>
  <si>
    <t>Small Boats</t>
  </si>
  <si>
    <t>2131</t>
  </si>
  <si>
    <t>Center for Humanities</t>
  </si>
  <si>
    <t>4255</t>
  </si>
  <si>
    <t>Engineering Fee</t>
  </si>
  <si>
    <t>100-0000-6064</t>
  </si>
  <si>
    <t>2506</t>
  </si>
  <si>
    <t>Dental Assisting Program</t>
  </si>
  <si>
    <t>2132</t>
  </si>
  <si>
    <t>Ctr for Soc. for Women in Soc.</t>
  </si>
  <si>
    <t>4256</t>
  </si>
  <si>
    <t>Pharmacy Fee</t>
  </si>
  <si>
    <t>100-0000-6066</t>
  </si>
  <si>
    <t>2507</t>
  </si>
  <si>
    <t>Jason Project</t>
  </si>
  <si>
    <t>2133</t>
  </si>
  <si>
    <t>Feinstein Hunger Center</t>
  </si>
  <si>
    <t>4257</t>
  </si>
  <si>
    <t>100-0000-6067</t>
  </si>
  <si>
    <t>2508</t>
  </si>
  <si>
    <t>RI Partnership for Women</t>
  </si>
  <si>
    <t>International Engineering Prg</t>
  </si>
  <si>
    <t>4258</t>
  </si>
  <si>
    <t>100-0000-6069</t>
  </si>
  <si>
    <t>436</t>
  </si>
  <si>
    <t>RICAP - Chafee</t>
  </si>
  <si>
    <t>2509</t>
  </si>
  <si>
    <t>Human Organization</t>
  </si>
  <si>
    <t>2135</t>
  </si>
  <si>
    <t>4259</t>
  </si>
  <si>
    <t>100-0000-6070</t>
  </si>
  <si>
    <t>437</t>
  </si>
  <si>
    <t>RICAP - Plains Road</t>
  </si>
  <si>
    <t>2510</t>
  </si>
  <si>
    <t>Academic Support</t>
  </si>
  <si>
    <t>4260</t>
  </si>
  <si>
    <t>Summer Session Library Fee</t>
  </si>
  <si>
    <t>100-0000-6071</t>
  </si>
  <si>
    <t>2201</t>
  </si>
  <si>
    <t>Faculty-Instruction</t>
  </si>
  <si>
    <t>2511</t>
  </si>
  <si>
    <t>Experiential Learning</t>
  </si>
  <si>
    <t>4261</t>
  </si>
  <si>
    <t>Summer Sess Arts &amp; Culture Fee</t>
  </si>
  <si>
    <t>100-0000-6900</t>
  </si>
  <si>
    <t>439</t>
  </si>
  <si>
    <t>RICAP - Bioscience Center</t>
  </si>
  <si>
    <t>2202</t>
  </si>
  <si>
    <t>2512</t>
  </si>
  <si>
    <t>Web Development</t>
  </si>
  <si>
    <t>4262</t>
  </si>
  <si>
    <t>Pharmacy Clinical Fee</t>
  </si>
  <si>
    <t>100-0000-6901</t>
  </si>
  <si>
    <t>440</t>
  </si>
  <si>
    <t>RICAP - Superfund</t>
  </si>
  <si>
    <t>2203</t>
  </si>
  <si>
    <t>Business&amp;EconomicsResearch Ctr</t>
  </si>
  <si>
    <t>5320</t>
  </si>
  <si>
    <t>100-0000-7019</t>
  </si>
  <si>
    <t>4263</t>
  </si>
  <si>
    <t>Summer Sess Registration Fee</t>
  </si>
  <si>
    <t>100-0000-6902</t>
  </si>
  <si>
    <t>441</t>
  </si>
  <si>
    <t>RICAP - Independence</t>
  </si>
  <si>
    <t>Dean Engineering</t>
  </si>
  <si>
    <t>2513</t>
  </si>
  <si>
    <t>College Writing Program</t>
  </si>
  <si>
    <t>5322</t>
  </si>
  <si>
    <t>100-1001-0000</t>
  </si>
  <si>
    <t>4264</t>
  </si>
  <si>
    <t>Proficiency Exam</t>
  </si>
  <si>
    <t>100-0000-6905</t>
  </si>
  <si>
    <t>442</t>
  </si>
  <si>
    <t>RICAP - LIPPITT</t>
  </si>
  <si>
    <t>2301</t>
  </si>
  <si>
    <t>Chemical Engineering</t>
  </si>
  <si>
    <t>5327</t>
  </si>
  <si>
    <t>100-1001-2504</t>
  </si>
  <si>
    <t>4265</t>
  </si>
  <si>
    <t>Document Fees</t>
  </si>
  <si>
    <t>100-0000-6906</t>
  </si>
  <si>
    <t>443</t>
  </si>
  <si>
    <t>RICAP - Nursing</t>
  </si>
  <si>
    <t>2302</t>
  </si>
  <si>
    <t>Civil and Environmental Engine</t>
  </si>
  <si>
    <t>5321</t>
  </si>
  <si>
    <t>4266</t>
  </si>
  <si>
    <t>100-0000-6907</t>
  </si>
  <si>
    <t>444</t>
  </si>
  <si>
    <t>RICAP - Chemistry</t>
  </si>
  <si>
    <t>2303</t>
  </si>
  <si>
    <t>2514</t>
  </si>
  <si>
    <t>Commencement</t>
  </si>
  <si>
    <t>5325</t>
  </si>
  <si>
    <t>4267</t>
  </si>
  <si>
    <t>Matriculating Fees</t>
  </si>
  <si>
    <t>100-0000-6910</t>
  </si>
  <si>
    <t>450</t>
  </si>
  <si>
    <t>GO - High Tech</t>
  </si>
  <si>
    <t>2304</t>
  </si>
  <si>
    <t>Mechanical Engineering</t>
  </si>
  <si>
    <t>2515</t>
  </si>
  <si>
    <t>Continuing Education Program</t>
  </si>
  <si>
    <t>5326</t>
  </si>
  <si>
    <t>Insurance</t>
  </si>
  <si>
    <t>100-1001-3004</t>
  </si>
  <si>
    <t>4268</t>
  </si>
  <si>
    <t>Late Fee</t>
  </si>
  <si>
    <t>100-0000-6911</t>
  </si>
  <si>
    <t>101-2500-7059</t>
  </si>
  <si>
    <t>101-2501-6301</t>
  </si>
  <si>
    <t>Dept of NRS</t>
  </si>
  <si>
    <t>101-2501-7018</t>
  </si>
  <si>
    <t>Taggart General Research</t>
  </si>
  <si>
    <t>101-2600-2552</t>
  </si>
  <si>
    <t>AUV Competition</t>
  </si>
  <si>
    <t>101-2600-7052</t>
  </si>
  <si>
    <t>CCRI Help Desk</t>
  </si>
  <si>
    <t>7046</t>
  </si>
  <si>
    <t>Statewide Network Support</t>
  </si>
  <si>
    <t>401-2606-5867</t>
  </si>
  <si>
    <t>7047</t>
  </si>
  <si>
    <t>Networking</t>
  </si>
  <si>
    <t>7048</t>
  </si>
  <si>
    <t>Video</t>
  </si>
  <si>
    <t>401-2606-5920</t>
  </si>
  <si>
    <t>401-2606-5965</t>
  </si>
  <si>
    <t>7049</t>
  </si>
  <si>
    <t>Internships</t>
  </si>
  <si>
    <t>401-2606-E416</t>
  </si>
  <si>
    <t>7050</t>
  </si>
  <si>
    <t>Student Exchange Program</t>
  </si>
  <si>
    <t>401-2606-E435</t>
  </si>
  <si>
    <t>7051</t>
  </si>
  <si>
    <t>Police Command Training Course</t>
  </si>
  <si>
    <t>401-2606-G098</t>
  </si>
  <si>
    <t>7052</t>
  </si>
  <si>
    <t>Alcohol Sales</t>
  </si>
  <si>
    <t>7053</t>
  </si>
  <si>
    <t>NMagnetic Resonance Imaging</t>
  </si>
  <si>
    <t>401-2606-G605</t>
  </si>
  <si>
    <t>7054</t>
  </si>
  <si>
    <t>Pharmacy Care Outreach</t>
  </si>
  <si>
    <t>401-2606-G690</t>
  </si>
  <si>
    <t>7055</t>
  </si>
  <si>
    <t>Medical Intervention Program</t>
  </si>
  <si>
    <t>401-2606-G724</t>
  </si>
  <si>
    <t>7056</t>
  </si>
  <si>
    <t>Crime Scene Investigations</t>
  </si>
  <si>
    <t>401-2606-G749</t>
  </si>
  <si>
    <t>7057</t>
  </si>
  <si>
    <t>Animal Quarters</t>
  </si>
  <si>
    <t>401-2606-G901</t>
  </si>
  <si>
    <t>7058</t>
  </si>
  <si>
    <t>Antibodies Account</t>
  </si>
  <si>
    <t>401-2606-G915</t>
  </si>
  <si>
    <t>7059</t>
  </si>
  <si>
    <t>RI Geriatric Education Center</t>
  </si>
  <si>
    <t>401-2606-G965</t>
  </si>
  <si>
    <t>7060</t>
  </si>
  <si>
    <t>Marriage Clinic</t>
  </si>
  <si>
    <t>401-2700-5430</t>
  </si>
  <si>
    <t>7061</t>
  </si>
  <si>
    <t>Hearing Center</t>
  </si>
  <si>
    <t>7062</t>
  </si>
  <si>
    <t>Textile Testing</t>
  </si>
  <si>
    <t>7063</t>
  </si>
  <si>
    <t>Reading Center</t>
  </si>
  <si>
    <t>401-2700-5892</t>
  </si>
  <si>
    <t>7064</t>
  </si>
  <si>
    <t>Training &amp; Analysis Service</t>
  </si>
  <si>
    <t>401-2700-E180</t>
  </si>
  <si>
    <t>7065</t>
  </si>
  <si>
    <t>MGSPPI Project ithCarnegieFoun</t>
  </si>
  <si>
    <t>7066</t>
  </si>
  <si>
    <t>Project Teachers in Residence</t>
  </si>
  <si>
    <t>401-2702-5043</t>
  </si>
  <si>
    <t>7067</t>
  </si>
  <si>
    <t>Cardiac Rehabilitation Program</t>
  </si>
  <si>
    <t>401-2703-5859</t>
  </si>
  <si>
    <t>7068</t>
  </si>
  <si>
    <t>Diving Program</t>
  </si>
  <si>
    <t>7069</t>
  </si>
  <si>
    <t>MultitechnicqueSurfaceAnalyzer</t>
  </si>
  <si>
    <t>401-2800-5173</t>
  </si>
  <si>
    <t>7070</t>
  </si>
  <si>
    <t>401-2800-5184</t>
  </si>
  <si>
    <t>7071</t>
  </si>
  <si>
    <t>Instrumentation Systems Lab</t>
  </si>
  <si>
    <t>7072</t>
  </si>
  <si>
    <t>Executive MBA Program</t>
  </si>
  <si>
    <t>401-2800-5198</t>
  </si>
  <si>
    <t>7073</t>
  </si>
  <si>
    <t>401-2800-5287</t>
  </si>
  <si>
    <t>7074</t>
  </si>
  <si>
    <t>Executive MBA Class I</t>
  </si>
  <si>
    <t>401-2800-5427</t>
  </si>
  <si>
    <t>7075</t>
  </si>
  <si>
    <t>Executive MBA Class II</t>
  </si>
  <si>
    <t>401-2800-5455</t>
  </si>
  <si>
    <t>7076</t>
  </si>
  <si>
    <t>Arthropod Research</t>
  </si>
  <si>
    <t>401-2800-5668</t>
  </si>
  <si>
    <t>7077</t>
  </si>
  <si>
    <t>Deposits</t>
  </si>
  <si>
    <t>401-2800-5685</t>
  </si>
  <si>
    <t>7078</t>
  </si>
  <si>
    <t>Laboratory Expenditures</t>
  </si>
  <si>
    <t>7079</t>
  </si>
  <si>
    <t>Praxis Laboratory</t>
  </si>
  <si>
    <t>401-2800-5866</t>
  </si>
  <si>
    <t>7080</t>
  </si>
  <si>
    <t>MOL Microscale Organic Lab</t>
  </si>
  <si>
    <t>401-2800-5918</t>
  </si>
  <si>
    <t>7081</t>
  </si>
  <si>
    <t>PreCollege &amp; Adult Music Pgm</t>
  </si>
  <si>
    <t>401-2800-E108</t>
  </si>
  <si>
    <t>401-2800-E110</t>
  </si>
  <si>
    <t>7082</t>
  </si>
  <si>
    <t>URI in England</t>
  </si>
  <si>
    <t>401-2800-E113</t>
  </si>
  <si>
    <t>7083</t>
  </si>
  <si>
    <t>Reference Evaluation Program</t>
  </si>
  <si>
    <t>401-2800-E114</t>
  </si>
  <si>
    <t>7084</t>
  </si>
  <si>
    <t>Salamanca Program</t>
  </si>
  <si>
    <t>401-2800-E115</t>
  </si>
  <si>
    <t>7085</t>
  </si>
  <si>
    <t>International Engineering Pgm</t>
  </si>
  <si>
    <t>401-2800-E117</t>
  </si>
  <si>
    <t>7086</t>
  </si>
  <si>
    <t>Mathematics Camp</t>
  </si>
  <si>
    <t>401-2800-E125</t>
  </si>
  <si>
    <t>7087</t>
  </si>
  <si>
    <t>Pathways to Change</t>
  </si>
  <si>
    <t>401-2800-E135</t>
  </si>
  <si>
    <t>7088</t>
  </si>
  <si>
    <t>Weight Management Partnership</t>
  </si>
  <si>
    <t>401-2800-E152</t>
  </si>
  <si>
    <t>7089</t>
  </si>
  <si>
    <t>Consulting</t>
  </si>
  <si>
    <t>401-2800-E177</t>
  </si>
  <si>
    <t>7090</t>
  </si>
  <si>
    <t>Psychological Consultation Ctr</t>
  </si>
  <si>
    <t>401-2800-E220</t>
  </si>
  <si>
    <t>7091</t>
  </si>
  <si>
    <t>Psychology Service</t>
  </si>
  <si>
    <t>7092</t>
  </si>
  <si>
    <t>ISIAC</t>
  </si>
  <si>
    <t>401-2800-E229</t>
  </si>
  <si>
    <t>7093</t>
  </si>
  <si>
    <t>Computer Camp</t>
  </si>
  <si>
    <t>7094</t>
  </si>
  <si>
    <t>AdultComputerEducationWorkshop</t>
  </si>
  <si>
    <t>401-2800-E320</t>
  </si>
  <si>
    <t>7095</t>
  </si>
  <si>
    <t>AtlanticFisheriesTechnicalConf</t>
  </si>
  <si>
    <t>7096</t>
  </si>
  <si>
    <t>Travel Tourism&amp;Research Office</t>
  </si>
  <si>
    <t>401-2800-E378</t>
  </si>
  <si>
    <t>7097</t>
  </si>
  <si>
    <t>Pen Reared Salmon Industry</t>
  </si>
  <si>
    <t>401-2800-EG30</t>
  </si>
  <si>
    <t>7098</t>
  </si>
  <si>
    <t>Natural Resources Education</t>
  </si>
  <si>
    <t>401-2800-EG78</t>
  </si>
  <si>
    <t>7099</t>
  </si>
  <si>
    <t>Pesticide Application Training</t>
  </si>
  <si>
    <t>401-2800-G583</t>
  </si>
  <si>
    <t>7100</t>
  </si>
  <si>
    <t>7101</t>
  </si>
  <si>
    <t>Planning Studios</t>
  </si>
  <si>
    <t>401-2800-G933</t>
  </si>
  <si>
    <t>7102</t>
  </si>
  <si>
    <t>Service Learning</t>
  </si>
  <si>
    <t>401-2800-GS93</t>
  </si>
  <si>
    <t>7103</t>
  </si>
  <si>
    <t>Timber Management</t>
  </si>
  <si>
    <t>401-2800-TR10</t>
  </si>
  <si>
    <t>7104</t>
  </si>
  <si>
    <t>Urban School Partnerships</t>
  </si>
  <si>
    <t>401-2800-TR98</t>
  </si>
  <si>
    <t>7105</t>
  </si>
  <si>
    <t>Coastal Research Equipment</t>
  </si>
  <si>
    <t>401-2800-TR99</t>
  </si>
  <si>
    <t>7106</t>
  </si>
  <si>
    <t>RI Bedrock Geology Map</t>
  </si>
  <si>
    <t>7107</t>
  </si>
  <si>
    <t>Coastal &amp; Marine Career Expo</t>
  </si>
  <si>
    <t>401-2802-5108</t>
  </si>
  <si>
    <t>7108</t>
  </si>
  <si>
    <t>CHN Analyzer</t>
  </si>
  <si>
    <t>401-2802-5114</t>
  </si>
  <si>
    <t>7109</t>
  </si>
  <si>
    <t>Environmental Data</t>
  </si>
  <si>
    <t>7110</t>
  </si>
  <si>
    <t>Dance Instruction</t>
  </si>
  <si>
    <t>7111</t>
  </si>
  <si>
    <t>7112</t>
  </si>
  <si>
    <t>Trawling Program</t>
  </si>
  <si>
    <t>401-2802-5268</t>
  </si>
  <si>
    <t>7113</t>
  </si>
  <si>
    <t>DNA &amp; Enzyme Products</t>
  </si>
  <si>
    <t>401-2802-5269</t>
  </si>
  <si>
    <t>7114</t>
  </si>
  <si>
    <t>Turfgrass Pathology Fund</t>
  </si>
  <si>
    <t>401-2802-5355</t>
  </si>
  <si>
    <t>7115</t>
  </si>
  <si>
    <t>Residential Program</t>
  </si>
  <si>
    <t>401-2802-5356</t>
  </si>
  <si>
    <t>7116</t>
  </si>
  <si>
    <t>Violence Prevention Program</t>
  </si>
  <si>
    <t>401-2802-5398</t>
  </si>
  <si>
    <t>7117</t>
  </si>
  <si>
    <t>Spanish Studies Enrichment</t>
  </si>
  <si>
    <t>401-2802-5500</t>
  </si>
  <si>
    <t>7118</t>
  </si>
  <si>
    <t>Languages /Special Programs</t>
  </si>
  <si>
    <t>7119</t>
  </si>
  <si>
    <t>Reading Excellence Palm Traing</t>
  </si>
  <si>
    <t>401-2802-5582</t>
  </si>
  <si>
    <t>7120</t>
  </si>
  <si>
    <t>OSL Student Assistance Fund</t>
  </si>
  <si>
    <t>401-2802-5643</t>
  </si>
  <si>
    <t>7121</t>
  </si>
  <si>
    <t>DSS Student Assistance Fund</t>
  </si>
  <si>
    <t>401-2802-5707</t>
  </si>
  <si>
    <t>7122</t>
  </si>
  <si>
    <t>Textiles Conservation Lab</t>
  </si>
  <si>
    <t>7123</t>
  </si>
  <si>
    <t>Textiles Research</t>
  </si>
  <si>
    <t>401-2802-5777</t>
  </si>
  <si>
    <t>7124</t>
  </si>
  <si>
    <t>German Program Support</t>
  </si>
  <si>
    <t>401-2802-5904</t>
  </si>
  <si>
    <t>7125</t>
  </si>
  <si>
    <t>Costa Rica Expedition</t>
  </si>
  <si>
    <t>7126</t>
  </si>
  <si>
    <t>Pire Overhead Return</t>
  </si>
  <si>
    <t>401-2802-5923</t>
  </si>
  <si>
    <t>7127</t>
  </si>
  <si>
    <t>RI Early Child Summer Inst.</t>
  </si>
  <si>
    <t>401-2802-5974</t>
  </si>
  <si>
    <t>7128</t>
  </si>
  <si>
    <t>Policy Center</t>
  </si>
  <si>
    <t>401-2802-5978</t>
  </si>
  <si>
    <t>7129</t>
  </si>
  <si>
    <t>State Drug Forfeiture</t>
  </si>
  <si>
    <t>401-2802-5990</t>
  </si>
  <si>
    <t>7130</t>
  </si>
  <si>
    <t>Branding</t>
  </si>
  <si>
    <t>401-2802-G590</t>
  </si>
  <si>
    <t>7131</t>
  </si>
  <si>
    <t>Cambridge Health Alliance</t>
  </si>
  <si>
    <t>7132</t>
  </si>
  <si>
    <t>RI Shellfish Disease Testing</t>
  </si>
  <si>
    <t>401-2802-G641</t>
  </si>
  <si>
    <t>7133</t>
  </si>
  <si>
    <t>110-2000-0000</t>
  </si>
  <si>
    <t>Smayda, T. Discretionary</t>
  </si>
  <si>
    <t>110-2000-1100</t>
  </si>
  <si>
    <t>110-2001-0000</t>
  </si>
  <si>
    <t>NSF Club</t>
  </si>
  <si>
    <t>110-2001-1100</t>
  </si>
  <si>
    <t>110-2001-2761</t>
  </si>
  <si>
    <t>110-2002-0000</t>
  </si>
  <si>
    <t>110-2002-1100</t>
  </si>
  <si>
    <t>Dept of Marine Affairs</t>
  </si>
  <si>
    <t>110-2003-0000</t>
  </si>
  <si>
    <t>Plant Sciences Discretionary</t>
  </si>
  <si>
    <t>110-2004-0000</t>
  </si>
  <si>
    <t>110-2004-2700</t>
  </si>
  <si>
    <t>110-2005-0000</t>
  </si>
  <si>
    <t>110-2005-2710</t>
  </si>
  <si>
    <t>110-2006-0000</t>
  </si>
  <si>
    <t>Smith, Leonard Eckerman Oper.</t>
  </si>
  <si>
    <t>110-2006-1100</t>
  </si>
  <si>
    <t>Resource Economics</t>
  </si>
  <si>
    <t>110-2007-0000</t>
  </si>
  <si>
    <t>URI Master Gardener's Op</t>
  </si>
  <si>
    <t>110-2008-0000</t>
  </si>
  <si>
    <t>110-2009-0000</t>
  </si>
  <si>
    <t>Research Center Business</t>
  </si>
  <si>
    <t>110-2009-1100</t>
  </si>
  <si>
    <t>Dept of Ele</t>
  </si>
  <si>
    <t>110-2009-1102</t>
  </si>
  <si>
    <t>110-2009-8022</t>
  </si>
  <si>
    <t>110-2100-0000</t>
  </si>
  <si>
    <t>110-2100-2761</t>
  </si>
  <si>
    <t>110-2102-0000</t>
  </si>
  <si>
    <t>CHSS Social Committee Fund</t>
  </si>
  <si>
    <t>110-2102-1101</t>
  </si>
  <si>
    <t>110-2102-1102</t>
  </si>
  <si>
    <t>Yan Discretionary</t>
  </si>
  <si>
    <t>110-2102-1103</t>
  </si>
  <si>
    <t>110-2102-1104</t>
  </si>
  <si>
    <t>Friends of Oceanography</t>
  </si>
  <si>
    <t>110-2102-1105</t>
  </si>
  <si>
    <t>110-2102-2000</t>
  </si>
  <si>
    <t>5288</t>
  </si>
  <si>
    <t>110-2103-0000</t>
  </si>
  <si>
    <t>110-2103-1101</t>
  </si>
  <si>
    <t>110-2103-1102</t>
  </si>
  <si>
    <t>110-2103-1104</t>
  </si>
  <si>
    <t>5290</t>
  </si>
  <si>
    <t>Shell Foundation Fellowship</t>
  </si>
  <si>
    <t>110-2103-1105</t>
  </si>
  <si>
    <t>110-2103-2750</t>
  </si>
  <si>
    <t>Dev of Separation &amp; Delivery</t>
  </si>
  <si>
    <t>110-2106-0000</t>
  </si>
  <si>
    <t>5292</t>
  </si>
  <si>
    <t>Center for Personal Financial</t>
  </si>
  <si>
    <t>110-2108-0000</t>
  </si>
  <si>
    <t>Dept of Psychology</t>
  </si>
  <si>
    <t>110-2110-0000</t>
  </si>
  <si>
    <t>110-2112-0000</t>
  </si>
  <si>
    <t>Julian R. Davis Mem. Award</t>
  </si>
  <si>
    <t>110-2112-6300</t>
  </si>
  <si>
    <t>110-2113-0000</t>
  </si>
  <si>
    <t>Ostrach, Simon Professor Op</t>
  </si>
  <si>
    <t>110-2117-0000</t>
  </si>
  <si>
    <t>110-2117-8018</t>
  </si>
  <si>
    <t>Dept of Political Science Act</t>
  </si>
  <si>
    <t>110-2117-8019</t>
  </si>
  <si>
    <t>110-2118-0000</t>
  </si>
  <si>
    <t>Baxt, Victor Chair Operating</t>
  </si>
  <si>
    <t>110-2118-1100</t>
  </si>
  <si>
    <t>110-2118-1101</t>
  </si>
  <si>
    <t>110-2118-1102</t>
  </si>
  <si>
    <t>Cobb Stanley Retirement Fund</t>
  </si>
  <si>
    <t>110-2119-0000</t>
  </si>
  <si>
    <t>110-2120-0000</t>
  </si>
  <si>
    <t>5299</t>
  </si>
  <si>
    <t>Baxter, Christopher Research</t>
  </si>
  <si>
    <t>110-2121-0000</t>
  </si>
  <si>
    <t>110-2121-1100</t>
  </si>
  <si>
    <t>110-2121-1101</t>
  </si>
  <si>
    <t>110-2123-0000</t>
  </si>
  <si>
    <t>TDSM: The Game</t>
  </si>
  <si>
    <t>110-2125-0000</t>
  </si>
  <si>
    <t>110-2127-0000</t>
  </si>
  <si>
    <t>Marketing PhD Support Fund</t>
  </si>
  <si>
    <t>110-2127-2762</t>
  </si>
  <si>
    <t>110-2129-0000</t>
  </si>
  <si>
    <t>Computer Science Development</t>
  </si>
  <si>
    <t>110-2133-0000</t>
  </si>
  <si>
    <t>110-2134-6527</t>
  </si>
  <si>
    <t>110-2200-0000</t>
  </si>
  <si>
    <t>110-2201-0000</t>
  </si>
  <si>
    <t>Egyptian Cultural</t>
  </si>
  <si>
    <t>110-2300-0000</t>
  </si>
  <si>
    <t>110-2300-1100</t>
  </si>
  <si>
    <t>5306</t>
  </si>
  <si>
    <t>Comprehensive Learning</t>
  </si>
  <si>
    <t>110-2300-1150</t>
  </si>
  <si>
    <t>110-2300-7126</t>
  </si>
  <si>
    <t>5307</t>
  </si>
  <si>
    <t>IME Discretionary</t>
  </si>
  <si>
    <t>110-2300-8005</t>
  </si>
  <si>
    <t>110-2300-8006</t>
  </si>
  <si>
    <t>5308</t>
  </si>
  <si>
    <t>Smart, Russell &amp; Mollie Fund</t>
  </si>
  <si>
    <t>110-2301-0000</t>
  </si>
  <si>
    <t>110-2301-1100</t>
  </si>
  <si>
    <t>5309</t>
  </si>
  <si>
    <t>Turf Grass Pathology Jackson</t>
  </si>
  <si>
    <t>110-2301-1150</t>
  </si>
  <si>
    <t>110-2301-1900</t>
  </si>
  <si>
    <t>Lobster Management</t>
  </si>
  <si>
    <t>110-2301-2730</t>
  </si>
  <si>
    <t>110-2301-7147</t>
  </si>
  <si>
    <t>Meyer, Donna Research Fund</t>
  </si>
  <si>
    <t>110-2302-0000</t>
  </si>
  <si>
    <t>110-2302-1101</t>
  </si>
  <si>
    <t>5312</t>
  </si>
  <si>
    <t>Faculty Excellence Award Op</t>
  </si>
  <si>
    <t>110-2302-1106</t>
  </si>
  <si>
    <t>100-2000-0000</t>
  </si>
  <si>
    <t>4320</t>
  </si>
  <si>
    <t>Service Center Overhead</t>
  </si>
  <si>
    <t>901</t>
  </si>
  <si>
    <t>Contract Agency Fund</t>
  </si>
  <si>
    <t>2701</t>
  </si>
  <si>
    <t>Learning Assistance Center</t>
  </si>
  <si>
    <t>5361</t>
  </si>
  <si>
    <t>100-2000-1000</t>
  </si>
  <si>
    <t>4326</t>
  </si>
  <si>
    <t>902</t>
  </si>
  <si>
    <t>Agency - Loans</t>
  </si>
  <si>
    <t>2702</t>
  </si>
  <si>
    <t>2542</t>
  </si>
  <si>
    <t>Retention</t>
  </si>
  <si>
    <t>5362</t>
  </si>
  <si>
    <t>100-2000-2000</t>
  </si>
  <si>
    <t>4330</t>
  </si>
  <si>
    <t>Research Revenue</t>
  </si>
  <si>
    <t>910</t>
  </si>
  <si>
    <t>5244</t>
  </si>
  <si>
    <t>5282</t>
  </si>
  <si>
    <t>2008</t>
  </si>
  <si>
    <t>Marine Affairs</t>
  </si>
  <si>
    <t>4219</t>
  </si>
  <si>
    <t>Graduate-Outofstate-Part Time</t>
  </si>
  <si>
    <t>100-0000-6003</t>
  </si>
  <si>
    <t>210</t>
  </si>
  <si>
    <t>Housing &amp; Residential Life</t>
  </si>
  <si>
    <t>1200</t>
  </si>
  <si>
    <t>Assessed Fringe  Clearing</t>
  </si>
  <si>
    <t>5245</t>
  </si>
  <si>
    <t>5283</t>
  </si>
  <si>
    <t>2009</t>
  </si>
  <si>
    <t>Biochem-Microb-Molecular Gen.</t>
  </si>
  <si>
    <t>4220</t>
  </si>
  <si>
    <t>Graduate-Outofstate-Full Time</t>
  </si>
  <si>
    <t>5234</t>
  </si>
  <si>
    <t>100-0000-6004</t>
  </si>
  <si>
    <t>211</t>
  </si>
  <si>
    <t>1201</t>
  </si>
  <si>
    <t>Staff Benefit Allocation Costs</t>
  </si>
  <si>
    <t>5246</t>
  </si>
  <si>
    <t>5284</t>
  </si>
  <si>
    <t>2100</t>
  </si>
  <si>
    <t>Dean Arts &amp; Sciences</t>
  </si>
  <si>
    <t>4221</t>
  </si>
  <si>
    <t>Graduate-Regional-Part Time</t>
  </si>
  <si>
    <t>5235</t>
  </si>
  <si>
    <t>100-0000-6005</t>
  </si>
  <si>
    <t>1203</t>
  </si>
  <si>
    <t>State Rotary Clearing</t>
  </si>
  <si>
    <t>5247</t>
  </si>
  <si>
    <t>5285</t>
  </si>
  <si>
    <t>2101</t>
  </si>
  <si>
    <t>Art</t>
  </si>
  <si>
    <t>4222</t>
  </si>
  <si>
    <t>Graduate-Regional-Full Time</t>
  </si>
  <si>
    <t>5236</t>
  </si>
  <si>
    <t>100-0000-6006</t>
  </si>
  <si>
    <t>213</t>
  </si>
  <si>
    <t>1999A Series - HRL</t>
  </si>
  <si>
    <t>1204</t>
  </si>
  <si>
    <t>Federal Long-term Loan Clearng</t>
  </si>
  <si>
    <t>100-2122-1000</t>
  </si>
  <si>
    <t>3015</t>
  </si>
  <si>
    <t>Rental Property</t>
  </si>
  <si>
    <t>5807</t>
  </si>
  <si>
    <t>100-2122-2000</t>
  </si>
  <si>
    <t>4731</t>
  </si>
  <si>
    <t>Program Fees</t>
  </si>
  <si>
    <t>3016</t>
  </si>
  <si>
    <t>Research Committee</t>
  </si>
  <si>
    <t>5808</t>
  </si>
  <si>
    <t>Acct/CFS Code</t>
  </si>
  <si>
    <t>104</t>
  </si>
  <si>
    <t>105</t>
  </si>
  <si>
    <t>Service Centers</t>
  </si>
  <si>
    <t>145</t>
  </si>
  <si>
    <t>218</t>
  </si>
  <si>
    <t>HRL-Butterfield Renovations</t>
  </si>
  <si>
    <t>224</t>
  </si>
  <si>
    <t>Butterfield Dining Expansion</t>
  </si>
  <si>
    <t>429</t>
  </si>
  <si>
    <t>RICAP - Nursing White Hall Ren</t>
  </si>
  <si>
    <t>445</t>
  </si>
  <si>
    <t>RICAP - Fine Arts Ctr. AP</t>
  </si>
  <si>
    <t>446</t>
  </si>
  <si>
    <t>RICAP Fire Safety</t>
  </si>
  <si>
    <t>447</t>
  </si>
  <si>
    <t>RICAP Substation</t>
  </si>
  <si>
    <t>448</t>
  </si>
  <si>
    <t>RICAP - Chemistry 4th Floor</t>
  </si>
  <si>
    <t>449</t>
  </si>
  <si>
    <t>RICAP - Nursing Education Cntr</t>
  </si>
  <si>
    <t>482</t>
  </si>
  <si>
    <t>COPS - Phase II Energy</t>
  </si>
  <si>
    <t>0201</t>
  </si>
  <si>
    <t>WAJ Other</t>
  </si>
  <si>
    <t>0202</t>
  </si>
  <si>
    <t>Controller Other</t>
  </si>
  <si>
    <t>Provost Other</t>
  </si>
  <si>
    <t>0400</t>
  </si>
  <si>
    <t>Academic Affairs Investments</t>
  </si>
  <si>
    <t>1109</t>
  </si>
  <si>
    <t>Provost Initiatives</t>
  </si>
  <si>
    <t>1110</t>
  </si>
  <si>
    <t>1111</t>
  </si>
  <si>
    <t>Global Strategies &amp; Acad Part</t>
  </si>
  <si>
    <t>1202</t>
  </si>
  <si>
    <t>URIP</t>
  </si>
  <si>
    <t>2011</t>
  </si>
  <si>
    <t>CELS Student Affairs</t>
  </si>
  <si>
    <t>2012</t>
  </si>
  <si>
    <t>CELS Academic Unit 1</t>
  </si>
  <si>
    <t>2013</t>
  </si>
  <si>
    <t>CELS Academic Unit 2</t>
  </si>
  <si>
    <t>2014</t>
  </si>
  <si>
    <t>CELS Academic Unit 3</t>
  </si>
  <si>
    <t>Gender and Women's Studies</t>
  </si>
  <si>
    <t>Elec, Computer &amp; Bio Engr</t>
  </si>
  <si>
    <t>2309</t>
  </si>
  <si>
    <t>International Engineering Prog</t>
  </si>
  <si>
    <t>2310</t>
  </si>
  <si>
    <t>COEUT</t>
  </si>
  <si>
    <t>2415</t>
  </si>
  <si>
    <t>Center for Human Services</t>
  </si>
  <si>
    <t>Living Rite/Health Policy</t>
  </si>
  <si>
    <t>Univ Coll for Academic Success</t>
  </si>
  <si>
    <t>Center Career Experiential Edu</t>
  </si>
  <si>
    <t>Leg Prog. URI GAP Hope HS</t>
  </si>
  <si>
    <t>3217</t>
  </si>
  <si>
    <t>3313</t>
  </si>
  <si>
    <t>ITS Information Tech Security</t>
  </si>
  <si>
    <t>Emergency Management</t>
  </si>
  <si>
    <t>Career Svcs &amp; Employer Rel.</t>
  </si>
  <si>
    <t>Communications &amp; External Comm</t>
  </si>
  <si>
    <t>Small Business Development Ctr</t>
  </si>
  <si>
    <t>Startup</t>
  </si>
  <si>
    <t>Startup Funds 7</t>
  </si>
  <si>
    <t>1120</t>
  </si>
  <si>
    <t>Overhead Support 1</t>
  </si>
  <si>
    <t>1121</t>
  </si>
  <si>
    <t>Overhead Support 2</t>
  </si>
  <si>
    <t>1122</t>
  </si>
  <si>
    <t>Overhead Support 3</t>
  </si>
  <si>
    <t>1123</t>
  </si>
  <si>
    <t>Overhead Support 4</t>
  </si>
  <si>
    <t>1124</t>
  </si>
  <si>
    <t>Overhead Support 5</t>
  </si>
  <si>
    <t>1125</t>
  </si>
  <si>
    <t>Overhead Support 6</t>
  </si>
  <si>
    <t>1126</t>
  </si>
  <si>
    <t>Overhead Support 7</t>
  </si>
  <si>
    <t>1127</t>
  </si>
  <si>
    <t>Overhead Support 8</t>
  </si>
  <si>
    <t>1128</t>
  </si>
  <si>
    <t>Overhead Support 9</t>
  </si>
  <si>
    <t>1129</t>
  </si>
  <si>
    <t>Overhead Support 10</t>
  </si>
  <si>
    <t>1130</t>
  </si>
  <si>
    <t>Overhead Support 11</t>
  </si>
  <si>
    <t>1131</t>
  </si>
  <si>
    <t>Overhead Support 12</t>
  </si>
  <si>
    <t>1132</t>
  </si>
  <si>
    <t>Overhead Support 13</t>
  </si>
  <si>
    <t>1133</t>
  </si>
  <si>
    <t>Overhead Support 14</t>
  </si>
  <si>
    <t>1180</t>
  </si>
  <si>
    <t>Fixed Price Close-out</t>
  </si>
  <si>
    <t>URIF &amp; URI Alum Contracts</t>
  </si>
  <si>
    <t>1999</t>
  </si>
  <si>
    <t>Accruals</t>
  </si>
  <si>
    <t>University Function Support</t>
  </si>
  <si>
    <t>University Land Lease Purchase</t>
  </si>
  <si>
    <t>3061</t>
  </si>
  <si>
    <t>Insurance FEMA TS Irene</t>
  </si>
  <si>
    <t>3062</t>
  </si>
  <si>
    <t>Hurricane Sandy Reimbursed</t>
  </si>
  <si>
    <t>3063</t>
  </si>
  <si>
    <t>FEMA Blizzard 2013</t>
  </si>
  <si>
    <t>3317</t>
  </si>
  <si>
    <t>Mens BB Payments Per Contract</t>
  </si>
  <si>
    <t>AdamsBarlow &amp; Weldin</t>
  </si>
  <si>
    <t>Aldrich,Burnside, Coddington</t>
  </si>
  <si>
    <t>Dorr Ellery and Hopkins</t>
  </si>
  <si>
    <t>Browning Fayerweather &amp; Gorham</t>
  </si>
  <si>
    <t>Hutchinson, Merrow,  Peck Tuck</t>
  </si>
  <si>
    <t>Garrahy Heathman Wiley</t>
  </si>
  <si>
    <t>HillsideButterfield &amp; Bressler</t>
  </si>
  <si>
    <t>Gateway Appts</t>
  </si>
  <si>
    <t>Graduate Village Appts</t>
  </si>
  <si>
    <t>Butler,Terry Memorial Scholar</t>
  </si>
  <si>
    <t>Gustafson Mem. Scholarship</t>
  </si>
  <si>
    <t>South County Garden Club</t>
  </si>
  <si>
    <t>Cheryl Foster FA11</t>
  </si>
  <si>
    <t>Annu Matthew FA'11</t>
  </si>
  <si>
    <t>Bergman Memorial Scholarship</t>
  </si>
  <si>
    <t>Minority Opportunity Developme</t>
  </si>
  <si>
    <t>Karen DeBruin '10</t>
  </si>
  <si>
    <t>Manabu Takasawa CG10</t>
  </si>
  <si>
    <t>GMP Support</t>
  </si>
  <si>
    <t>School of Educ Dept Chair Fund</t>
  </si>
  <si>
    <t>HDF Research Fund</t>
  </si>
  <si>
    <t>Ella Soloveitzik Scholarship</t>
  </si>
  <si>
    <t>Graduate School Deans Account</t>
  </si>
  <si>
    <t>6013</t>
  </si>
  <si>
    <t>Track Tuition Wavier GTAAPP</t>
  </si>
  <si>
    <t>6072</t>
  </si>
  <si>
    <t>Fine Arts Opportunity Fund</t>
  </si>
  <si>
    <t>6073</t>
  </si>
  <si>
    <t>Athletics Winter J Term Scholr</t>
  </si>
  <si>
    <t>6804</t>
  </si>
  <si>
    <t>FWS Housing Network RI</t>
  </si>
  <si>
    <t>6805</t>
  </si>
  <si>
    <t>OC FWS RI Black Story Tellers</t>
  </si>
  <si>
    <t>Research Boat</t>
  </si>
  <si>
    <t>Greenhouse Cost Center</t>
  </si>
  <si>
    <t>TickEncounter TERC</t>
  </si>
  <si>
    <t>Leg Comm Svc Grant</t>
  </si>
  <si>
    <t>7178</t>
  </si>
  <si>
    <t>Pell Processing Preservation</t>
  </si>
  <si>
    <t>7179</t>
  </si>
  <si>
    <t>CHBMI F&amp;A Costs</t>
  </si>
  <si>
    <t>7180</t>
  </si>
  <si>
    <t>Sustainability Office</t>
  </si>
  <si>
    <t>7181</t>
  </si>
  <si>
    <t>Planning Grant Exp Math Sci</t>
  </si>
  <si>
    <t>7182</t>
  </si>
  <si>
    <t>Outfield Test Facility</t>
  </si>
  <si>
    <t>7183</t>
  </si>
  <si>
    <t>Shukla Research Support</t>
  </si>
  <si>
    <t>7184</t>
  </si>
  <si>
    <t>Mathematics Gateway Funds</t>
  </si>
  <si>
    <t>7185</t>
  </si>
  <si>
    <t>URI Scientific Diving</t>
  </si>
  <si>
    <t>7186</t>
  </si>
  <si>
    <t>AP Student Athletic Devlp Cntr</t>
  </si>
  <si>
    <t>7187</t>
  </si>
  <si>
    <t>Fund Balance</t>
  </si>
  <si>
    <t>7188</t>
  </si>
  <si>
    <t>Outreach-Elderly Medication</t>
  </si>
  <si>
    <t>7189</t>
  </si>
  <si>
    <t>Professional Development Fund</t>
  </si>
  <si>
    <t>7190</t>
  </si>
  <si>
    <t>PACBR</t>
  </si>
  <si>
    <t>7191</t>
  </si>
  <si>
    <t>Ram Band Alum Reimbursement</t>
  </si>
  <si>
    <t>7192</t>
  </si>
  <si>
    <t>M Baseball Alum Reimbursement</t>
  </si>
  <si>
    <t>7193</t>
  </si>
  <si>
    <t>W Tennis Alum Reimbursement</t>
  </si>
  <si>
    <t>7194</t>
  </si>
  <si>
    <t>W Swimming Alum Reimbursement</t>
  </si>
  <si>
    <t>7195</t>
  </si>
  <si>
    <t>Cheerleading Alum Reimburse</t>
  </si>
  <si>
    <t>7196</t>
  </si>
  <si>
    <t>Ramettes Alum Reimbursement</t>
  </si>
  <si>
    <t>7197</t>
  </si>
  <si>
    <t>M Golf Alum Reimbursement</t>
  </si>
  <si>
    <t>7198</t>
  </si>
  <si>
    <t>M Soccer Alum Reimbursement</t>
  </si>
  <si>
    <t>7199</t>
  </si>
  <si>
    <t>M Track Alum Reimbursement</t>
  </si>
  <si>
    <t>7200</t>
  </si>
  <si>
    <t>M Football Alum Reimbursement</t>
  </si>
  <si>
    <t>7201</t>
  </si>
  <si>
    <t>M Basketball Alum Reimburse</t>
  </si>
  <si>
    <t>7202</t>
  </si>
  <si>
    <t>W Rowing Alum Reimbursement</t>
  </si>
  <si>
    <t>7203</t>
  </si>
  <si>
    <t>W Soccer Alum Reimbursement</t>
  </si>
  <si>
    <t>7204</t>
  </si>
  <si>
    <t>W Track Alum Reimbursement</t>
  </si>
  <si>
    <t>7205</t>
  </si>
  <si>
    <t>W Volleyball Alum Reimburse</t>
  </si>
  <si>
    <t>7206</t>
  </si>
  <si>
    <t>W Basketball Alum Reimburse</t>
  </si>
  <si>
    <t>7207</t>
  </si>
  <si>
    <t>W Softball Alum Reimbursement</t>
  </si>
  <si>
    <t>7208</t>
  </si>
  <si>
    <t>Athletics Admin Alum Reimburse</t>
  </si>
  <si>
    <t>7209</t>
  </si>
  <si>
    <t>RIFANS Landscaping Funds</t>
  </si>
  <si>
    <t>7210</t>
  </si>
  <si>
    <t>3D Center Biomedical Sciences</t>
  </si>
  <si>
    <t>7211</t>
  </si>
  <si>
    <t>Water Resources Cluster</t>
  </si>
  <si>
    <t>7212</t>
  </si>
  <si>
    <t>7213</t>
  </si>
  <si>
    <t>Grad School Lab Automation</t>
  </si>
  <si>
    <t>7214</t>
  </si>
  <si>
    <t>Graduate School INP</t>
  </si>
  <si>
    <t>7215</t>
  </si>
  <si>
    <t>Student Emerg Assistance Fund</t>
  </si>
  <si>
    <t>7216</t>
  </si>
  <si>
    <t>Pay for Print</t>
  </si>
  <si>
    <t>7217</t>
  </si>
  <si>
    <t>Insect Control Evaluations</t>
  </si>
  <si>
    <t>7218</t>
  </si>
  <si>
    <t>LGBTQ Project</t>
  </si>
  <si>
    <t>7219</t>
  </si>
  <si>
    <t>Harrington School Conference</t>
  </si>
  <si>
    <t>7220</t>
  </si>
  <si>
    <t>7221</t>
  </si>
  <si>
    <t>OTO Technology Funding</t>
  </si>
  <si>
    <t>7222</t>
  </si>
  <si>
    <t>Civil Graduate Fellowship</t>
  </si>
  <si>
    <t>7223</t>
  </si>
  <si>
    <t>Winter Session</t>
  </si>
  <si>
    <t>7224</t>
  </si>
  <si>
    <t>URI Marching Band</t>
  </si>
  <si>
    <t>7225</t>
  </si>
  <si>
    <t>Cluster Faculty Hire</t>
  </si>
  <si>
    <t>7226</t>
  </si>
  <si>
    <t>Work Life Committee</t>
  </si>
  <si>
    <t>7227</t>
  </si>
  <si>
    <t>GSO Workshops</t>
  </si>
  <si>
    <t>7228</t>
  </si>
  <si>
    <t>CELS Student Diversity</t>
  </si>
  <si>
    <t>7229</t>
  </si>
  <si>
    <t>MESM Program (NRS)</t>
  </si>
  <si>
    <t>7230</t>
  </si>
  <si>
    <t>Lindon</t>
  </si>
  <si>
    <t>7231</t>
  </si>
  <si>
    <t>X-Ray Diffractometer (XRD)</t>
  </si>
  <si>
    <t>7232</t>
  </si>
  <si>
    <t>7233</t>
  </si>
  <si>
    <t>Open Access Publication Fund</t>
  </si>
  <si>
    <t>7234</t>
  </si>
  <si>
    <t>Active Learning Classroom</t>
  </si>
  <si>
    <t>7235</t>
  </si>
  <si>
    <t>Gateway to URI</t>
  </si>
  <si>
    <t>7236</t>
  </si>
  <si>
    <t>Lucht Overhead Support</t>
  </si>
  <si>
    <t>7237</t>
  </si>
  <si>
    <t>URI Engineering Projects</t>
  </si>
  <si>
    <t>7238</t>
  </si>
  <si>
    <t>Pharmacy Res Grad Education</t>
  </si>
  <si>
    <t>7239</t>
  </si>
  <si>
    <t>Pharmacy Acad Affairs Office</t>
  </si>
  <si>
    <t>7240</t>
  </si>
  <si>
    <t>IEP Program Colloquium</t>
  </si>
  <si>
    <t>7241</t>
  </si>
  <si>
    <t>Field Emissions Elec FE-SEM</t>
  </si>
  <si>
    <t>7242</t>
  </si>
  <si>
    <t>Distinguished Visiting Artists</t>
  </si>
  <si>
    <t>7243</t>
  </si>
  <si>
    <t>Dist Interntl Visting Scholars</t>
  </si>
  <si>
    <t>7244</t>
  </si>
  <si>
    <t>Faculty Led Programs</t>
  </si>
  <si>
    <t>7245</t>
  </si>
  <si>
    <t>BPS cGMP</t>
  </si>
  <si>
    <t>7246</t>
  </si>
  <si>
    <t>History Phi Alpha Theta Honor</t>
  </si>
  <si>
    <t>7247</t>
  </si>
  <si>
    <t>Pi Sigma Alpha Honor Society</t>
  </si>
  <si>
    <t>7248</t>
  </si>
  <si>
    <t>Krueger Research</t>
  </si>
  <si>
    <t>7249</t>
  </si>
  <si>
    <t>Research Integrity</t>
  </si>
  <si>
    <t>7250</t>
  </si>
  <si>
    <t>Graduate School</t>
  </si>
  <si>
    <t>7251</t>
  </si>
  <si>
    <t>Biological Controls  Program</t>
  </si>
  <si>
    <t>7252</t>
  </si>
  <si>
    <t>URI Music Summer Camp</t>
  </si>
  <si>
    <t>7253</t>
  </si>
  <si>
    <t>Math Placement Fund</t>
  </si>
  <si>
    <t>7254</t>
  </si>
  <si>
    <t>RI Neuroscience Collaborative</t>
  </si>
  <si>
    <t>7255</t>
  </si>
  <si>
    <t>New Chemistry Bldg Project</t>
  </si>
  <si>
    <t>7256</t>
  </si>
  <si>
    <t>7257</t>
  </si>
  <si>
    <t>Physical Therapy Student Event</t>
  </si>
  <si>
    <t>7258</t>
  </si>
  <si>
    <t>CHS Professional Development</t>
  </si>
  <si>
    <t>7259</t>
  </si>
  <si>
    <t>7260</t>
  </si>
  <si>
    <t>Deans Search</t>
  </si>
  <si>
    <t>7261</t>
  </si>
  <si>
    <t>Public Safety Police Details</t>
  </si>
  <si>
    <t>7262</t>
  </si>
  <si>
    <t>International Stu Bench Fee</t>
  </si>
  <si>
    <t>7263</t>
  </si>
  <si>
    <t>OC CWS Prov Childrens Museum</t>
  </si>
  <si>
    <t>7264</t>
  </si>
  <si>
    <t>OC CWS  Living History</t>
  </si>
  <si>
    <t>8028</t>
  </si>
  <si>
    <t>Loftus Overhead</t>
  </si>
  <si>
    <t>8029</t>
  </si>
  <si>
    <t>Weyandt Overhead</t>
  </si>
  <si>
    <t>Children's Crusade</t>
  </si>
  <si>
    <t>Academic Promise</t>
  </si>
  <si>
    <t>Massachusetts State</t>
  </si>
  <si>
    <t>New Hampshire State</t>
  </si>
  <si>
    <t>Maine State</t>
  </si>
  <si>
    <t>Pennsylvania State</t>
  </si>
  <si>
    <t>Connecticut State</t>
  </si>
  <si>
    <t>Vermont State</t>
  </si>
  <si>
    <t>RI State</t>
  </si>
  <si>
    <t>8256</t>
  </si>
  <si>
    <t>State of Delaware Scholarship</t>
  </si>
  <si>
    <t>9074</t>
  </si>
  <si>
    <t>URI Supply Chain Program</t>
  </si>
  <si>
    <t>9075</t>
  </si>
  <si>
    <t>IEP Colloquium</t>
  </si>
  <si>
    <t>9076</t>
  </si>
  <si>
    <t>URI Music Department</t>
  </si>
  <si>
    <t>9077</t>
  </si>
  <si>
    <t>Retirement Planning Today</t>
  </si>
  <si>
    <t>9078</t>
  </si>
  <si>
    <t>Ocean State Writing Conference</t>
  </si>
  <si>
    <t>9079</t>
  </si>
  <si>
    <t>Intl. Nonviolence Summer Inst.</t>
  </si>
  <si>
    <t>9080</t>
  </si>
  <si>
    <t>Estuarine &amp; Costal Modeling</t>
  </si>
  <si>
    <t>Metcalf Institute Endowment</t>
  </si>
  <si>
    <t>Musco Music Endowment</t>
  </si>
  <si>
    <t>E376</t>
  </si>
  <si>
    <t>Gail Southworth Mem Scholar</t>
  </si>
  <si>
    <t>E391</t>
  </si>
  <si>
    <t>Haas, Robert Distinguish Prof</t>
  </si>
  <si>
    <t>E411</t>
  </si>
  <si>
    <t>Read Family Scholarship</t>
  </si>
  <si>
    <t>E423</t>
  </si>
  <si>
    <t>Bolig &amp; Martirano Scholarship</t>
  </si>
  <si>
    <t>E462</t>
  </si>
  <si>
    <t>EG22</t>
  </si>
  <si>
    <t>McGovern Nursing Endowment</t>
  </si>
  <si>
    <t>EG25</t>
  </si>
  <si>
    <t>Armstrong Saute Endowment</t>
  </si>
  <si>
    <t>EG47</t>
  </si>
  <si>
    <t>Twomey Kevin &amp; Julie Scholar</t>
  </si>
  <si>
    <t>EG83</t>
  </si>
  <si>
    <t>Erato Haseotes Pre-Law</t>
  </si>
  <si>
    <t>EG87</t>
  </si>
  <si>
    <t>Brown Smith Textile Conserv</t>
  </si>
  <si>
    <t>EG88</t>
  </si>
  <si>
    <t>WV Cummings Veterans Endow</t>
  </si>
  <si>
    <t>EG92</t>
  </si>
  <si>
    <t>Joseph &amp;Lynda Sacco Nursing</t>
  </si>
  <si>
    <t>EG98</t>
  </si>
  <si>
    <t>Rock Mem Scholarship Endow</t>
  </si>
  <si>
    <t>EH02</t>
  </si>
  <si>
    <t>Fannon International Education</t>
  </si>
  <si>
    <t>EH04</t>
  </si>
  <si>
    <t>John &amp; David Parker Library</t>
  </si>
  <si>
    <t>EH05</t>
  </si>
  <si>
    <t>McKenn Scholarship Endow</t>
  </si>
  <si>
    <t>EH07</t>
  </si>
  <si>
    <t>Dvorak Student Fund</t>
  </si>
  <si>
    <t>EH08</t>
  </si>
  <si>
    <t>Michael Sadd Memorial Fund</t>
  </si>
  <si>
    <t>EH09</t>
  </si>
  <si>
    <t>Newton Endowed Scholarship</t>
  </si>
  <si>
    <t>EH10</t>
  </si>
  <si>
    <t>Anne Higgins Fund Bay Studies</t>
  </si>
  <si>
    <t>EH11</t>
  </si>
  <si>
    <t>Brown Natalie Endowed Scholr</t>
  </si>
  <si>
    <t>EH12</t>
  </si>
  <si>
    <t>Accounting Advisory Board Endw</t>
  </si>
  <si>
    <t>EH13</t>
  </si>
  <si>
    <t>Savio Mem Scholarship</t>
  </si>
  <si>
    <t>EH14</t>
  </si>
  <si>
    <t>Robert M Beagle Endowment</t>
  </si>
  <si>
    <t>EH15</t>
  </si>
  <si>
    <t>Lord Enviro Journalism Scholar</t>
  </si>
  <si>
    <t>EH16</t>
  </si>
  <si>
    <t>Grossman Economics Scholar</t>
  </si>
  <si>
    <t>EH18</t>
  </si>
  <si>
    <t>Erica Knowles Memorial Endow</t>
  </si>
  <si>
    <t>EH20</t>
  </si>
  <si>
    <t>Chapman Endowment</t>
  </si>
  <si>
    <t>EH22</t>
  </si>
  <si>
    <t>Platt Family Athletic Endow</t>
  </si>
  <si>
    <t>EH24</t>
  </si>
  <si>
    <t>Christine Anne Nowak Endowment</t>
  </si>
  <si>
    <t>EH28</t>
  </si>
  <si>
    <t>UNFI Endowed Fund Art</t>
  </si>
  <si>
    <t>EH29</t>
  </si>
  <si>
    <t>Paton, Janice M Endowed Schr</t>
  </si>
  <si>
    <t>EH31</t>
  </si>
  <si>
    <t>Sculco Nursing Scholarship</t>
  </si>
  <si>
    <t>EH32</t>
  </si>
  <si>
    <t>Castagna &amp; Tapley Scholarship</t>
  </si>
  <si>
    <t>EH33</t>
  </si>
  <si>
    <t>Constantinides Endowment</t>
  </si>
  <si>
    <t>EH34</t>
  </si>
  <si>
    <t>Alvine, Robert J. CT Endowment</t>
  </si>
  <si>
    <t>EH38</t>
  </si>
  <si>
    <t>Krueger, Dr. William H. Grad</t>
  </si>
  <si>
    <t>EH39</t>
  </si>
  <si>
    <t>Chiao, Tsu Tao Eng Fellowship</t>
  </si>
  <si>
    <t>EH40</t>
  </si>
  <si>
    <t>Farmer, Levia V. Nursing Schlr</t>
  </si>
  <si>
    <t>EH42</t>
  </si>
  <si>
    <t>Northup Sch Human Science</t>
  </si>
  <si>
    <t>EH43</t>
  </si>
  <si>
    <t>D'Abrosca Memorial Endow</t>
  </si>
  <si>
    <t>EH44</t>
  </si>
  <si>
    <t>Fontaine Family Scholarship</t>
  </si>
  <si>
    <t>EH46</t>
  </si>
  <si>
    <t>Teodoro Raffaele Diaco Endow</t>
  </si>
  <si>
    <t>EH57</t>
  </si>
  <si>
    <t>Dr. Kenneth Sousa Sch Fund</t>
  </si>
  <si>
    <t>G100</t>
  </si>
  <si>
    <t>Keith Brown CG11</t>
  </si>
  <si>
    <t>G101</t>
  </si>
  <si>
    <t>Jamie Dice CG11</t>
  </si>
  <si>
    <t>G102</t>
  </si>
  <si>
    <t>Diane Thulier CG11</t>
  </si>
  <si>
    <t>G103</t>
  </si>
  <si>
    <t>Mindy Levine CG11</t>
  </si>
  <si>
    <t>G104</t>
  </si>
  <si>
    <t>Sheng Lu - CG11</t>
  </si>
  <si>
    <t>G105</t>
  </si>
  <si>
    <t>James Baglama CG11</t>
  </si>
  <si>
    <t>G106</t>
  </si>
  <si>
    <t>Kelly Orr (CG'11) Katherine</t>
  </si>
  <si>
    <t>G107</t>
  </si>
  <si>
    <t>Merkowitz CG '12</t>
  </si>
  <si>
    <t>G108</t>
  </si>
  <si>
    <t>Vanessa Quainoo CG'11</t>
  </si>
  <si>
    <t>G300</t>
  </si>
  <si>
    <t>Donor Relations</t>
  </si>
  <si>
    <t>G400</t>
  </si>
  <si>
    <t>Athletics</t>
  </si>
  <si>
    <t>G450</t>
  </si>
  <si>
    <t>Corporate &amp; Foundation Rel</t>
  </si>
  <si>
    <t>G500</t>
  </si>
  <si>
    <t>Joan Lausier Pharm Future Fund</t>
  </si>
  <si>
    <t>G502</t>
  </si>
  <si>
    <t>URI/AAUP Elton Rayack Scholar</t>
  </si>
  <si>
    <t>G508</t>
  </si>
  <si>
    <t>Summer Engineering Academy</t>
  </si>
  <si>
    <t>G509</t>
  </si>
  <si>
    <t>HDF Chair Discretionary Fund</t>
  </si>
  <si>
    <t>G510</t>
  </si>
  <si>
    <t>Harrington School Building</t>
  </si>
  <si>
    <t>G512</t>
  </si>
  <si>
    <t>RICNE</t>
  </si>
  <si>
    <t>G513</t>
  </si>
  <si>
    <t>Harrington Project Grant: Ye</t>
  </si>
  <si>
    <t>G514</t>
  </si>
  <si>
    <t>Application Cellulose Material</t>
  </si>
  <si>
    <t>G515</t>
  </si>
  <si>
    <t>Emer Mgmnt Homeland Security</t>
  </si>
  <si>
    <t>G516</t>
  </si>
  <si>
    <t>Simmons Mem Research Gonzalez</t>
  </si>
  <si>
    <t>G517</t>
  </si>
  <si>
    <t>Simmons Mem Research Lamagna</t>
  </si>
  <si>
    <t>G518</t>
  </si>
  <si>
    <t>Shelter Shade Farm</t>
  </si>
  <si>
    <t>G519</t>
  </si>
  <si>
    <t>Ramsey McCluskey Family</t>
  </si>
  <si>
    <t>G520</t>
  </si>
  <si>
    <t>Chemical &amp; Forensic Science</t>
  </si>
  <si>
    <t>G521</t>
  </si>
  <si>
    <t>Mobile Autonomous Surface</t>
  </si>
  <si>
    <t>G522</t>
  </si>
  <si>
    <t>Vaccine Biologics Purification</t>
  </si>
  <si>
    <t>G523</t>
  </si>
  <si>
    <t>URI Cyber Security Inst. Fac</t>
  </si>
  <si>
    <t>G524</t>
  </si>
  <si>
    <t>Cabin 5 Renovations</t>
  </si>
  <si>
    <t>G525</t>
  </si>
  <si>
    <t>Climate Change Adaptation</t>
  </si>
  <si>
    <t>G526</t>
  </si>
  <si>
    <t>Greening the RV Endeavor</t>
  </si>
  <si>
    <t>G527</t>
  </si>
  <si>
    <t>Gould Award Outstanding Achiev</t>
  </si>
  <si>
    <t>G528</t>
  </si>
  <si>
    <t>Phi Gamma Delta 68</t>
  </si>
  <si>
    <t>G529</t>
  </si>
  <si>
    <t>Pesticide Safety Education</t>
  </si>
  <si>
    <t>G530</t>
  </si>
  <si>
    <t>Gandhi Youth Essay Contest</t>
  </si>
  <si>
    <t>G531</t>
  </si>
  <si>
    <t>COE Future Fund Mech Eng</t>
  </si>
  <si>
    <t>G532</t>
  </si>
  <si>
    <t>URI Star Academy</t>
  </si>
  <si>
    <t>G533</t>
  </si>
  <si>
    <t>Council for Exceptional Child</t>
  </si>
  <si>
    <t>G534</t>
  </si>
  <si>
    <t>GSO Outreach &amp; Public Relation</t>
  </si>
  <si>
    <t>G535</t>
  </si>
  <si>
    <t>ROTC Hall of Fame Fund</t>
  </si>
  <si>
    <t>G536</t>
  </si>
  <si>
    <t>Make it Bright</t>
  </si>
  <si>
    <t>G537</t>
  </si>
  <si>
    <t>PVK Wyncote</t>
  </si>
  <si>
    <t>G630</t>
  </si>
  <si>
    <t>Chi Omega Operating</t>
  </si>
  <si>
    <t>G732</t>
  </si>
  <si>
    <t>URI Student Veterans Endw Fund</t>
  </si>
  <si>
    <t>Phonathon</t>
  </si>
  <si>
    <t>URI Students First Fund</t>
  </si>
  <si>
    <t>GS96</t>
  </si>
  <si>
    <t>David Vendettuoli Mem Scholar</t>
  </si>
  <si>
    <t>GT02</t>
  </si>
  <si>
    <t>Spachman HR Professorship Lead</t>
  </si>
  <si>
    <t>GT03</t>
  </si>
  <si>
    <t>Classics Alumni Fund</t>
  </si>
  <si>
    <t>GT04</t>
  </si>
  <si>
    <t>Smile Balfour Fund</t>
  </si>
  <si>
    <t>GT05</t>
  </si>
  <si>
    <t>Chinese Lang Flagship Program</t>
  </si>
  <si>
    <t>GT06</t>
  </si>
  <si>
    <t>Ocean Engineering Grad Fellow</t>
  </si>
  <si>
    <t>GT07</t>
  </si>
  <si>
    <t>CHE Grad Fellowship</t>
  </si>
  <si>
    <t>GT08</t>
  </si>
  <si>
    <t>Camperships - Alton Jones</t>
  </si>
  <si>
    <t>GT09</t>
  </si>
  <si>
    <t>Rhode Island Blood Center Sch.</t>
  </si>
  <si>
    <t>GT10</t>
  </si>
  <si>
    <t>Waterfowl in Argentina</t>
  </si>
  <si>
    <t>GT11</t>
  </si>
  <si>
    <t>Stephanie Bounds Award</t>
  </si>
  <si>
    <t>GT12</t>
  </si>
  <si>
    <t>JD Edsal Scholarship Fund</t>
  </si>
  <si>
    <t>GT13</t>
  </si>
  <si>
    <t>Jonas Scholar Program</t>
  </si>
  <si>
    <t>GT14</t>
  </si>
  <si>
    <t>URI Metcalf GSO</t>
  </si>
  <si>
    <t>GT15</t>
  </si>
  <si>
    <t>Football Scholarships Fund</t>
  </si>
  <si>
    <t>GT16</t>
  </si>
  <si>
    <t>John &amp; Gertrude Thoman Archive</t>
  </si>
  <si>
    <t>GT17</t>
  </si>
  <si>
    <t>Xu Faculty Development Fund</t>
  </si>
  <si>
    <t>GT18</t>
  </si>
  <si>
    <t>Motion Analysis Lab</t>
  </si>
  <si>
    <t>GT19</t>
  </si>
  <si>
    <t>Advanced Biochemistry Lab</t>
  </si>
  <si>
    <t>GT20</t>
  </si>
  <si>
    <t>Scientific Diving Education</t>
  </si>
  <si>
    <t>GT21</t>
  </si>
  <si>
    <t>Champlin '13 Experiential Lrn</t>
  </si>
  <si>
    <t>GT22</t>
  </si>
  <si>
    <t>Oceanography Teaching Lab</t>
  </si>
  <si>
    <t>GT23</t>
  </si>
  <si>
    <t>RI Nurse Residency Program</t>
  </si>
  <si>
    <t>GT25</t>
  </si>
  <si>
    <t>AKKO Project Underwater Arch</t>
  </si>
  <si>
    <t>GT28</t>
  </si>
  <si>
    <t>Grapes and Grain</t>
  </si>
  <si>
    <t>GT29</t>
  </si>
  <si>
    <t>Annual Cybersecurity Symposium</t>
  </si>
  <si>
    <t>GT30</t>
  </si>
  <si>
    <t>Battery Electrolytes</t>
  </si>
  <si>
    <t>GT31</t>
  </si>
  <si>
    <t>Ocean Engineering Student Eng</t>
  </si>
  <si>
    <t>GT33</t>
  </si>
  <si>
    <t>Silvia Chandley Professorship</t>
  </si>
  <si>
    <t>GT34</t>
  </si>
  <si>
    <t>Jumpstart URI</t>
  </si>
  <si>
    <t>GT35</t>
  </si>
  <si>
    <t>Gemsnet Strategic Change Model</t>
  </si>
  <si>
    <t>GT36</t>
  </si>
  <si>
    <t>Biomed Lab Research Fund</t>
  </si>
  <si>
    <t>GT37</t>
  </si>
  <si>
    <t>Omega Epsilon URI Chapter</t>
  </si>
  <si>
    <t>GT38</t>
  </si>
  <si>
    <t>GT39</t>
  </si>
  <si>
    <t>RI Beach SAMP</t>
  </si>
  <si>
    <t>GT40</t>
  </si>
  <si>
    <t>Margolin McKinney LGBTQ Scholr</t>
  </si>
  <si>
    <t>GT41</t>
  </si>
  <si>
    <t>Lab Analysis Songbird Exercise</t>
  </si>
  <si>
    <t>GT42</t>
  </si>
  <si>
    <t>Womens Rowing Boat Donation</t>
  </si>
  <si>
    <t>GT43</t>
  </si>
  <si>
    <t>Amilcar Cabral Fund</t>
  </si>
  <si>
    <t>GT45</t>
  </si>
  <si>
    <t>Deysher Business Scholar Fund</t>
  </si>
  <si>
    <t>GT46</t>
  </si>
  <si>
    <t>Wilcox Family Nursing Scholar</t>
  </si>
  <si>
    <t>GT47</t>
  </si>
  <si>
    <t>Wilcox Family Pharm Scholar</t>
  </si>
  <si>
    <t>GT48</t>
  </si>
  <si>
    <t>NEIT Foundation Fund</t>
  </si>
  <si>
    <t>GT49</t>
  </si>
  <si>
    <t>RI Coalition Future of Nursing</t>
  </si>
  <si>
    <t>GT50</t>
  </si>
  <si>
    <t>Malacology Conference</t>
  </si>
  <si>
    <t>GT51</t>
  </si>
  <si>
    <t>CED Fund</t>
  </si>
  <si>
    <t>GT52</t>
  </si>
  <si>
    <t>GT53</t>
  </si>
  <si>
    <t>NOAA BWET Grant Smile</t>
  </si>
  <si>
    <t>GT55</t>
  </si>
  <si>
    <t>Marine Spatial Planning</t>
  </si>
  <si>
    <t>GT56</t>
  </si>
  <si>
    <t>Haas Professorship</t>
  </si>
  <si>
    <t>GT57</t>
  </si>
  <si>
    <t>Oceans &amp; Fisheries Initiative</t>
  </si>
  <si>
    <t>GT58</t>
  </si>
  <si>
    <t>J Term</t>
  </si>
  <si>
    <t>GT59</t>
  </si>
  <si>
    <t>GT60</t>
  </si>
  <si>
    <t>Champlin 14 Coastal Erosion</t>
  </si>
  <si>
    <t>GT61</t>
  </si>
  <si>
    <t>Champlin 14 Lecture Cap Equip</t>
  </si>
  <si>
    <t>GT62</t>
  </si>
  <si>
    <t>Champlin 14 CDLC</t>
  </si>
  <si>
    <t>GT63</t>
  </si>
  <si>
    <t>Champlin 14 Adv Instrument</t>
  </si>
  <si>
    <t>GT66</t>
  </si>
  <si>
    <t>MPA Operating Fund</t>
  </si>
  <si>
    <t>GT67</t>
  </si>
  <si>
    <t>Theoretical Chemistry Research</t>
  </si>
  <si>
    <t>GT68</t>
  </si>
  <si>
    <t>APE Program Fund</t>
  </si>
  <si>
    <t>GT69</t>
  </si>
  <si>
    <t>Men's Basketball Excellence</t>
  </si>
  <si>
    <t>GT70</t>
  </si>
  <si>
    <t>RI Found Behav Sci Grad Prgm</t>
  </si>
  <si>
    <t>GT71</t>
  </si>
  <si>
    <t>Confucius Classroom Matunuck</t>
  </si>
  <si>
    <t>GT73</t>
  </si>
  <si>
    <t>Football Excellence Fund</t>
  </si>
  <si>
    <t>GT74</t>
  </si>
  <si>
    <t>Harrison, Dr. Harold Charles</t>
  </si>
  <si>
    <t>GT75</t>
  </si>
  <si>
    <t>Rhode Island 4H Club</t>
  </si>
  <si>
    <t>GT76</t>
  </si>
  <si>
    <t>Unexplored Ocean Programs</t>
  </si>
  <si>
    <t>GT77</t>
  </si>
  <si>
    <t>Chief of Staff Fund</t>
  </si>
  <si>
    <t>GT78</t>
  </si>
  <si>
    <t>Women's Basketball Excellence</t>
  </si>
  <si>
    <t>GT79</t>
  </si>
  <si>
    <t>Chemistry 4th Floor</t>
  </si>
  <si>
    <t>GT80</t>
  </si>
  <si>
    <t>Religion in Congress Research</t>
  </si>
  <si>
    <t>GT81</t>
  </si>
  <si>
    <t>Basketball Office Renovations</t>
  </si>
  <si>
    <t>GT82</t>
  </si>
  <si>
    <t>Biomedical Instrumention</t>
  </si>
  <si>
    <t>GT83</t>
  </si>
  <si>
    <t>Biomaterials Discretionary</t>
  </si>
  <si>
    <t>GT84</t>
  </si>
  <si>
    <t>Computational Discretionary</t>
  </si>
  <si>
    <t>GT85</t>
  </si>
  <si>
    <t>Thermal Science Discretionary</t>
  </si>
  <si>
    <t>GT86</t>
  </si>
  <si>
    <t>Ryan Institute Neuroscience</t>
  </si>
  <si>
    <t>GT87</t>
  </si>
  <si>
    <t>Legal Mobilization Res Fund</t>
  </si>
  <si>
    <t>TR06</t>
  </si>
  <si>
    <t>URI Endowment Research</t>
  </si>
  <si>
    <t>TR08</t>
  </si>
  <si>
    <t>George &amp; Anne Ryan NeuroSci</t>
  </si>
  <si>
    <t>TR09</t>
  </si>
  <si>
    <t>Rubin, Irvin C., Human Health</t>
  </si>
  <si>
    <t>Anna Fascitelli Fitness &amp; Well</t>
  </si>
  <si>
    <t>4295</t>
  </si>
  <si>
    <t>Nursing Fee</t>
  </si>
  <si>
    <t>4331</t>
  </si>
  <si>
    <t>Fixed Price Revenue</t>
  </si>
  <si>
    <t>Foreign Income</t>
  </si>
  <si>
    <t>4515</t>
  </si>
  <si>
    <t>Gain on Sale URI Real Property</t>
  </si>
  <si>
    <t>Land and Space Rentals</t>
  </si>
  <si>
    <t>Beverage and Vending Contracts</t>
  </si>
  <si>
    <t>4999</t>
  </si>
  <si>
    <t>Fixed Price Journals</t>
  </si>
  <si>
    <t>100-0200-3000</t>
  </si>
  <si>
    <t>100-0200-3008</t>
  </si>
  <si>
    <t>100-0200-3025</t>
  </si>
  <si>
    <t>100-0200-3027</t>
  </si>
  <si>
    <t>100-0200-3031</t>
  </si>
  <si>
    <t>100-0300-3000</t>
  </si>
  <si>
    <t>110-0200-0000</t>
  </si>
  <si>
    <t>110-0200-3025</t>
  </si>
  <si>
    <t>110-0200-3311</t>
  </si>
  <si>
    <t>110-0300-3025</t>
  </si>
  <si>
    <t>110-0300-3311</t>
  </si>
  <si>
    <t>110-2117-8028</t>
  </si>
  <si>
    <t>110-2117-8029</t>
  </si>
  <si>
    <t>110-3217-0000</t>
  </si>
  <si>
    <t>110-4007-3045</t>
  </si>
  <si>
    <t>110-2607-0000</t>
  </si>
  <si>
    <t>110-2310-0000</t>
  </si>
  <si>
    <t>110-4006-1180</t>
  </si>
  <si>
    <t>110-7004-0000</t>
  </si>
  <si>
    <t>000-0000-0000</t>
  </si>
  <si>
    <t>100-0000-6013</t>
  </si>
  <si>
    <t>100-0000-6072</t>
  </si>
  <si>
    <t>100-0000-6073</t>
  </si>
  <si>
    <t>100-0000-7223</t>
  </si>
  <si>
    <t>100-0201-3025</t>
  </si>
  <si>
    <t>100-0201-3311</t>
  </si>
  <si>
    <t>100-0202-3010</t>
  </si>
  <si>
    <t>100-0202-3020</t>
  </si>
  <si>
    <t>100-0400-7002</t>
  </si>
  <si>
    <t>100-1007-0000</t>
  </si>
  <si>
    <t>100-1104-7242</t>
  </si>
  <si>
    <t>100-1104-7243</t>
  </si>
  <si>
    <t>100-1104-7256</t>
  </si>
  <si>
    <t>100-1106-0000</t>
  </si>
  <si>
    <t>100-1106-7152</t>
  </si>
  <si>
    <t>100-1107-0000</t>
  </si>
  <si>
    <t>100-1107-3007</t>
  </si>
  <si>
    <t>100-1108-0151</t>
  </si>
  <si>
    <t>100-1108-1000</t>
  </si>
  <si>
    <t>100-1108-1150</t>
  </si>
  <si>
    <t>100-1108-2526</t>
  </si>
  <si>
    <t>100-1108-3003</t>
  </si>
  <si>
    <t>100-1108-3007</t>
  </si>
  <si>
    <t>100-1108-7223</t>
  </si>
  <si>
    <t>100-1109-0000</t>
  </si>
  <si>
    <t>100-1110-0000</t>
  </si>
  <si>
    <t>100-2001-3007</t>
  </si>
  <si>
    <t>100-2002-2400</t>
  </si>
  <si>
    <t>100-2003-2400</t>
  </si>
  <si>
    <t>100-2004-7229</t>
  </si>
  <si>
    <t>100-2005-2400</t>
  </si>
  <si>
    <t>100-2005-3007</t>
  </si>
  <si>
    <t>100-2006-2400</t>
  </si>
  <si>
    <t>100-2006-7101</t>
  </si>
  <si>
    <t>100-2007-2400</t>
  </si>
  <si>
    <t>100-2007-3007</t>
  </si>
  <si>
    <t>100-2008-2400</t>
  </si>
  <si>
    <t>100-2011-0000</t>
  </si>
  <si>
    <t>100-2011-2511</t>
  </si>
  <si>
    <t>100-2011-7228</t>
  </si>
  <si>
    <t>100-2012-0000</t>
  </si>
  <si>
    <t>100-2012-1000</t>
  </si>
  <si>
    <t>100-2012-2000</t>
  </si>
  <si>
    <t>100-2012-2400</t>
  </si>
  <si>
    <t>100-2012-3007</t>
  </si>
  <si>
    <t>100-2013-0000</t>
  </si>
  <si>
    <t>100-2013-1000</t>
  </si>
  <si>
    <t>100-2013-1102</t>
  </si>
  <si>
    <t>100-2013-1104</t>
  </si>
  <si>
    <t>100-2013-2000</t>
  </si>
  <si>
    <t>100-2013-2400</t>
  </si>
  <si>
    <t>100-2013-3007</t>
  </si>
  <si>
    <t>100-2013-7229</t>
  </si>
  <si>
    <t>100-2014-0000</t>
  </si>
  <si>
    <t>100-2014-1000</t>
  </si>
  <si>
    <t>100-2014-1103</t>
  </si>
  <si>
    <t>100-2014-1105</t>
  </si>
  <si>
    <t>100-2014-2000</t>
  </si>
  <si>
    <t>100-2014-2400</t>
  </si>
  <si>
    <t>100-2014-3007</t>
  </si>
  <si>
    <t>100-2101-2400</t>
  </si>
  <si>
    <t>100-2103-2400</t>
  </si>
  <si>
    <t>100-2105-2000</t>
  </si>
  <si>
    <t>100-2105-2230</t>
  </si>
  <si>
    <t>100-2105-7224</t>
  </si>
  <si>
    <t>100-2106-2400</t>
  </si>
  <si>
    <t>100-2107-2400</t>
  </si>
  <si>
    <t>100-2110-2400</t>
  </si>
  <si>
    <t>100-2112-2400</t>
  </si>
  <si>
    <t>100-2113-2000</t>
  </si>
  <si>
    <t>100-2115-1000</t>
  </si>
  <si>
    <t>100-2115-2400</t>
  </si>
  <si>
    <t>100-2117-2400</t>
  </si>
  <si>
    <t>100-2118-2400</t>
  </si>
  <si>
    <t>100-2119-2400</t>
  </si>
  <si>
    <t>100-2120-2400</t>
  </si>
  <si>
    <t>100-2122-2400</t>
  </si>
  <si>
    <t>100-2125-2400</t>
  </si>
  <si>
    <t>100-2126-2400</t>
  </si>
  <si>
    <t>100-2127-2400</t>
  </si>
  <si>
    <t>100-2128-2000</t>
  </si>
  <si>
    <t>100-2300-3007</t>
  </si>
  <si>
    <t>100-2301-1102</t>
  </si>
  <si>
    <t>100-2301-7069</t>
  </si>
  <si>
    <t>100-2301-8013</t>
  </si>
  <si>
    <t>100-2302-1102</t>
  </si>
  <si>
    <t>100-2302-2000</t>
  </si>
  <si>
    <t>100-2303-1106</t>
  </si>
  <si>
    <t>100-2303-1107</t>
  </si>
  <si>
    <t>100-2303-1109</t>
  </si>
  <si>
    <t>100-2306-1105</t>
  </si>
  <si>
    <t>100-2306-2000</t>
  </si>
  <si>
    <t>100-2308-1103</t>
  </si>
  <si>
    <t>100-2308-1104</t>
  </si>
  <si>
    <t>100-2309-0000</t>
  </si>
  <si>
    <t>100-2401-2400</t>
  </si>
  <si>
    <t>100-2402-2400</t>
  </si>
  <si>
    <t>100-2404-2400</t>
  </si>
  <si>
    <t>100-2404-3007</t>
  </si>
  <si>
    <t>100-2405-2230</t>
  </si>
  <si>
    <t>100-2405-2400</t>
  </si>
  <si>
    <t>100-2405-3007</t>
  </si>
  <si>
    <t>100-2407-2400</t>
  </si>
  <si>
    <t>100-2408-2000</t>
  </si>
  <si>
    <t>100-2408-2400</t>
  </si>
  <si>
    <t>100-2408-3007</t>
  </si>
  <si>
    <t>100-2409-2400</t>
  </si>
  <si>
    <t>100-2414-2400</t>
  </si>
  <si>
    <t>100-2501-2230</t>
  </si>
  <si>
    <t>100-2501-2400</t>
  </si>
  <si>
    <t>100-2600-7238</t>
  </si>
  <si>
    <t>100-2600-7239</t>
  </si>
  <si>
    <t>100-2602-2000</t>
  </si>
  <si>
    <t>100-2602-2230</t>
  </si>
  <si>
    <t>100-2602-2400</t>
  </si>
  <si>
    <t>100-2602-3007</t>
  </si>
  <si>
    <t>100-2602-7188</t>
  </si>
  <si>
    <t>100-2606-2230</t>
  </si>
  <si>
    <t>100-2606-2400</t>
  </si>
  <si>
    <t>100-2606-3007</t>
  </si>
  <si>
    <t>100-2606-7245</t>
  </si>
  <si>
    <t>100-2802-3007</t>
  </si>
  <si>
    <t>100-2900-3007</t>
  </si>
  <si>
    <t>100-2903-3007</t>
  </si>
  <si>
    <t>100-3201-2400</t>
  </si>
  <si>
    <t>100-3206-7226</t>
  </si>
  <si>
    <t>100-3210-7213</t>
  </si>
  <si>
    <t>100-3210-7214</t>
  </si>
  <si>
    <t>100-3211-2640</t>
  </si>
  <si>
    <t>100-3211-3010</t>
  </si>
  <si>
    <t>100-3215-2400</t>
  </si>
  <si>
    <t>100-3216-2400</t>
  </si>
  <si>
    <t>100-3300-7221</t>
  </si>
  <si>
    <t>100-3312-3007</t>
  </si>
  <si>
    <t>100-3313-0000</t>
  </si>
  <si>
    <t>100-4030-7186</t>
  </si>
  <si>
    <t>100-4030-7218</t>
  </si>
  <si>
    <t>100-4030-7234</t>
  </si>
  <si>
    <t>100-4030-7235</t>
  </si>
  <si>
    <t>100-4046-1212</t>
  </si>
  <si>
    <t>100-4046-7255</t>
  </si>
  <si>
    <t>100-4048-7220</t>
  </si>
  <si>
    <t>100-5018-0000</t>
  </si>
  <si>
    <t>100-5018-7121</t>
  </si>
  <si>
    <t>100-5020-3309</t>
  </si>
  <si>
    <t>100-5027-3309</t>
  </si>
  <si>
    <t>100-5028-3317</t>
  </si>
  <si>
    <t>100-5039-7220</t>
  </si>
  <si>
    <t>100-5050-7220</t>
  </si>
  <si>
    <t>100-5053-7220</t>
  </si>
  <si>
    <t>100-5501-3007</t>
  </si>
  <si>
    <t>100-5502-3007</t>
  </si>
  <si>
    <t>100-7004-7158</t>
  </si>
  <si>
    <t>101-2000-7262</t>
  </si>
  <si>
    <t>101-2005-7217</t>
  </si>
  <si>
    <t>101-2012-7008</t>
  </si>
  <si>
    <t>101-2012-7021</t>
  </si>
  <si>
    <t>101-2012-7024</t>
  </si>
  <si>
    <t>101-2012-7032</t>
  </si>
  <si>
    <t>101-2012-7033</t>
  </si>
  <si>
    <t>101-2012-7034</t>
  </si>
  <si>
    <t>101-2012-7035</t>
  </si>
  <si>
    <t>101-2012-7036</t>
  </si>
  <si>
    <t>101-2012-7037</t>
  </si>
  <si>
    <t>101-2012-7040</t>
  </si>
  <si>
    <t>101-2012-7099</t>
  </si>
  <si>
    <t>101-2012-7102</t>
  </si>
  <si>
    <t>101-2012-7111</t>
  </si>
  <si>
    <t>101-2012-7112</t>
  </si>
  <si>
    <t>101-2012-7114</t>
  </si>
  <si>
    <t>101-2012-7132</t>
  </si>
  <si>
    <t>101-2012-7137</t>
  </si>
  <si>
    <t>101-2012-7138</t>
  </si>
  <si>
    <t>101-2012-7217</t>
  </si>
  <si>
    <t>101-2012-7251</t>
  </si>
  <si>
    <t>101-2013-0000</t>
  </si>
  <si>
    <t>101-2013-7026</t>
  </si>
  <si>
    <t>101-2013-7027</t>
  </si>
  <si>
    <t>101-2013-7028</t>
  </si>
  <si>
    <t>101-2013-7029</t>
  </si>
  <si>
    <t>101-2013-7030</t>
  </si>
  <si>
    <t>101-2013-7105</t>
  </si>
  <si>
    <t>101-2013-7106</t>
  </si>
  <si>
    <t>101-2013-7138</t>
  </si>
  <si>
    <t>101-2013-7139</t>
  </si>
  <si>
    <t>101-2014-7163</t>
  </si>
  <si>
    <t>101-2105-7252</t>
  </si>
  <si>
    <t>101-2113-7253</t>
  </si>
  <si>
    <t>101-2123-G622</t>
  </si>
  <si>
    <t>101-2135-7219</t>
  </si>
  <si>
    <t>101-2200-7190</t>
  </si>
  <si>
    <t>101-2303-0000</t>
  </si>
  <si>
    <t>101-2309-0000</t>
  </si>
  <si>
    <t>101-2309-7240</t>
  </si>
  <si>
    <t>101-2400-7189</t>
  </si>
  <si>
    <t>101-2405-7257</t>
  </si>
  <si>
    <t>101-2415-7258</t>
  </si>
  <si>
    <t>101-2702-7167</t>
  </si>
  <si>
    <t>101-2802-7227</t>
  </si>
  <si>
    <t>101-3203-6804</t>
  </si>
  <si>
    <t>101-3203-6805</t>
  </si>
  <si>
    <t>101-3208-7185</t>
  </si>
  <si>
    <t>101-3210-7250</t>
  </si>
  <si>
    <t>101-3311-3007</t>
  </si>
  <si>
    <t>101-3311-7216</t>
  </si>
  <si>
    <t>101-4000-7209</t>
  </si>
  <si>
    <t>101-4035-7261</t>
  </si>
  <si>
    <t>101-5012-7215</t>
  </si>
  <si>
    <t>101-5039-7220</t>
  </si>
  <si>
    <t>101-5050-7220</t>
  </si>
  <si>
    <t>101-5053-7220</t>
  </si>
  <si>
    <t>104-2815-7017</t>
  </si>
  <si>
    <t>105-2003-7070</t>
  </si>
  <si>
    <t>105-2004-7109</t>
  </si>
  <si>
    <t>105-2005-7100</t>
  </si>
  <si>
    <t>105-2009-3001</t>
  </si>
  <si>
    <t>105-2012-7039</t>
  </si>
  <si>
    <t>105-2012-7070</t>
  </si>
  <si>
    <t>105-2012-7100</t>
  </si>
  <si>
    <t>105-2013-7109</t>
  </si>
  <si>
    <t>105-2014-3001</t>
  </si>
  <si>
    <t>105-2103-7182</t>
  </si>
  <si>
    <t>105-2127-7136</t>
  </si>
  <si>
    <t>105-2301-2528</t>
  </si>
  <si>
    <t>105-2301-7069</t>
  </si>
  <si>
    <t>105-2301-7231</t>
  </si>
  <si>
    <t>105-2301-7241</t>
  </si>
  <si>
    <t>105-2301-8013</t>
  </si>
  <si>
    <t>105-2306-7071</t>
  </si>
  <si>
    <t>105-2408-2573</t>
  </si>
  <si>
    <t>105-2600-2573</t>
  </si>
  <si>
    <t>105-2600-7053</t>
  </si>
  <si>
    <t>105-2606-3070</t>
  </si>
  <si>
    <t>105-2606-7057</t>
  </si>
  <si>
    <t>105-2606-7078</t>
  </si>
  <si>
    <t>105-2606-7142</t>
  </si>
  <si>
    <t>105-2606-7210</t>
  </si>
  <si>
    <t>105-2818-2505</t>
  </si>
  <si>
    <t>105-2818-2533</t>
  </si>
  <si>
    <t>105-2818-2545</t>
  </si>
  <si>
    <t>105-2818-2558</t>
  </si>
  <si>
    <t>105-2818-2562</t>
  </si>
  <si>
    <t>105-2818-2572</t>
  </si>
  <si>
    <t>105-2818-2573</t>
  </si>
  <si>
    <t>105-2818-7016</t>
  </si>
  <si>
    <t>105-2821-0000</t>
  </si>
  <si>
    <t>105-3208-7232</t>
  </si>
  <si>
    <t>105-3215-7039</t>
  </si>
  <si>
    <t>105-3306-0000</t>
  </si>
  <si>
    <t>105-3311-7047</t>
  </si>
  <si>
    <t>110-1110-0000</t>
  </si>
  <si>
    <t>110-2000-1102</t>
  </si>
  <si>
    <t>110-2000-2400</t>
  </si>
  <si>
    <t>110-2001-1103</t>
  </si>
  <si>
    <t>110-2001-1180</t>
  </si>
  <si>
    <t>110-2002-2400</t>
  </si>
  <si>
    <t>110-2003-2400</t>
  </si>
  <si>
    <t>110-2005-2400</t>
  </si>
  <si>
    <t>110-2006-2400</t>
  </si>
  <si>
    <t>110-2007-1102</t>
  </si>
  <si>
    <t>110-2007-2400</t>
  </si>
  <si>
    <t>110-2008-1100</t>
  </si>
  <si>
    <t>110-2008-1101</t>
  </si>
  <si>
    <t>110-2008-2400</t>
  </si>
  <si>
    <t>110-2009-1104</t>
  </si>
  <si>
    <t>110-2009-1105</t>
  </si>
  <si>
    <t>110-2011-2700</t>
  </si>
  <si>
    <t>110-2012-0000</t>
  </si>
  <si>
    <t>110-2012-1100</t>
  </si>
  <si>
    <t>110-2012-1103</t>
  </si>
  <si>
    <t>110-2012-1180</t>
  </si>
  <si>
    <t>110-2012-2400</t>
  </si>
  <si>
    <t>110-2013-0000</t>
  </si>
  <si>
    <t>110-2013-1100</t>
  </si>
  <si>
    <t>110-2013-1101</t>
  </si>
  <si>
    <t>110-2013-1102</t>
  </si>
  <si>
    <t>110-2013-1103</t>
  </si>
  <si>
    <t>110-2013-1104</t>
  </si>
  <si>
    <t>110-2013-1105</t>
  </si>
  <si>
    <t>110-2013-1180</t>
  </si>
  <si>
    <t>110-2013-2400</t>
  </si>
  <si>
    <t>110-2014-0000</t>
  </si>
  <si>
    <t>110-2014-1100</t>
  </si>
  <si>
    <t>110-2014-1101</t>
  </si>
  <si>
    <t>110-2014-1102</t>
  </si>
  <si>
    <t>110-2014-1103</t>
  </si>
  <si>
    <t>110-2014-1105</t>
  </si>
  <si>
    <t>110-2014-1106</t>
  </si>
  <si>
    <t>110-2014-1107</t>
  </si>
  <si>
    <t>110-2014-1180</t>
  </si>
  <si>
    <t>110-2014-2400</t>
  </si>
  <si>
    <t>110-2103-1106</t>
  </si>
  <si>
    <t>110-2103-1120</t>
  </si>
  <si>
    <t>110-2103-1121</t>
  </si>
  <si>
    <t>110-2103-1122</t>
  </si>
  <si>
    <t>110-2103-1123</t>
  </si>
  <si>
    <t>110-2103-1124</t>
  </si>
  <si>
    <t>110-2103-1125</t>
  </si>
  <si>
    <t>110-2103-7236</t>
  </si>
  <si>
    <t>110-2105-2400</t>
  </si>
  <si>
    <t>110-2110-2400</t>
  </si>
  <si>
    <t>110-2113-1100</t>
  </si>
  <si>
    <t>110-2116-2400</t>
  </si>
  <si>
    <t>110-2118-1103</t>
  </si>
  <si>
    <t>110-2118-2400</t>
  </si>
  <si>
    <t>110-2119-2400</t>
  </si>
  <si>
    <t>110-2119-7248</t>
  </si>
  <si>
    <t>110-2120-2400</t>
  </si>
  <si>
    <t>110-2121-2400</t>
  </si>
  <si>
    <t>110-2122-2400</t>
  </si>
  <si>
    <t>110-2125-2400</t>
  </si>
  <si>
    <t>110-2126-2400</t>
  </si>
  <si>
    <t>110-2135-0000</t>
  </si>
  <si>
    <t>110-2300-7179</t>
  </si>
  <si>
    <t>110-2301-1102</t>
  </si>
  <si>
    <t>110-2302-1102</t>
  </si>
  <si>
    <t>110-2303-1106</t>
  </si>
  <si>
    <t>110-2303-1107</t>
  </si>
  <si>
    <t>110-2303-1109</t>
  </si>
  <si>
    <t>110-2303-2230</t>
  </si>
  <si>
    <t>110-2306-1105</t>
  </si>
  <si>
    <t>110-2306-2230</t>
  </si>
  <si>
    <t>110-2308-1103</t>
  </si>
  <si>
    <t>110-2308-1104</t>
  </si>
  <si>
    <t>110-2308-7183</t>
  </si>
  <si>
    <t>110-2401-2400</t>
  </si>
  <si>
    <t>110-2402-2400</t>
  </si>
  <si>
    <t>110-2404-2400</t>
  </si>
  <si>
    <t>110-2405-2400</t>
  </si>
  <si>
    <t>110-2407-2400</t>
  </si>
  <si>
    <t>110-2408-2400</t>
  </si>
  <si>
    <t>110-2408-7178</t>
  </si>
  <si>
    <t>110-2408-7181</t>
  </si>
  <si>
    <t>110-2409-2400</t>
  </si>
  <si>
    <t>110-2414-2400</t>
  </si>
  <si>
    <t>110-2415-0000</t>
  </si>
  <si>
    <t>110-2500-2400</t>
  </si>
  <si>
    <t>110-2501-0000</t>
  </si>
  <si>
    <t>110-2602-1121</t>
  </si>
  <si>
    <t>110-2602-1122</t>
  </si>
  <si>
    <t>110-2602-1123</t>
  </si>
  <si>
    <t>110-2602-1124</t>
  </si>
  <si>
    <t>110-2602-1125</t>
  </si>
  <si>
    <t>110-2602-1126</t>
  </si>
  <si>
    <t>110-2602-2400</t>
  </si>
  <si>
    <t>110-2606-1102</t>
  </si>
  <si>
    <t>110-2606-1103</t>
  </si>
  <si>
    <t>110-2606-1120</t>
  </si>
  <si>
    <t>110-2606-1121</t>
  </si>
  <si>
    <t>110-2606-1122</t>
  </si>
  <si>
    <t>110-2606-1123</t>
  </si>
  <si>
    <t>110-2606-1124</t>
  </si>
  <si>
    <t>110-2606-1125</t>
  </si>
  <si>
    <t>110-2606-1126</t>
  </si>
  <si>
    <t>110-2606-1127</t>
  </si>
  <si>
    <t>110-2606-1128</t>
  </si>
  <si>
    <t>110-2606-1129</t>
  </si>
  <si>
    <t>110-2606-1130</t>
  </si>
  <si>
    <t>110-2606-1131</t>
  </si>
  <si>
    <t>110-2606-1132</t>
  </si>
  <si>
    <t>110-2606-1133</t>
  </si>
  <si>
    <t>110-2606-2400</t>
  </si>
  <si>
    <t>110-2821-1202</t>
  </si>
  <si>
    <t>110-3215-2400</t>
  </si>
  <si>
    <t>110-3216-2400</t>
  </si>
  <si>
    <t>110-3301-2400</t>
  </si>
  <si>
    <t>110-3301-7178</t>
  </si>
  <si>
    <t>110-4046-7255</t>
  </si>
  <si>
    <t>110-4064-7255</t>
  </si>
  <si>
    <t>110-7001-7233</t>
  </si>
  <si>
    <t>125-0000-0000</t>
  </si>
  <si>
    <t>126-2814-0000</t>
  </si>
  <si>
    <t>145-0000-0000</t>
  </si>
  <si>
    <t>210-5200-1202</t>
  </si>
  <si>
    <t>218-5200-0000</t>
  </si>
  <si>
    <t>240-5500-7187</t>
  </si>
  <si>
    <t>240-5502-3025</t>
  </si>
  <si>
    <t>250-5600-1202</t>
  </si>
  <si>
    <t>330-4085-1202</t>
  </si>
  <si>
    <t>400-2012-6520</t>
  </si>
  <si>
    <t>400-2703-7244</t>
  </si>
  <si>
    <t>400-4030-3061</t>
  </si>
  <si>
    <t>400-4030-3062</t>
  </si>
  <si>
    <t>400-4030-3063</t>
  </si>
  <si>
    <t>400-5020-7259</t>
  </si>
  <si>
    <t>401-1001-5040</t>
  </si>
  <si>
    <t>401-1001-GT28</t>
  </si>
  <si>
    <t>401-1001-GT77</t>
  </si>
  <si>
    <t>401-1003-GT51</t>
  </si>
  <si>
    <t>401-2000-5215</t>
  </si>
  <si>
    <t>401-2003-E187</t>
  </si>
  <si>
    <t>401-2003-E319</t>
  </si>
  <si>
    <t>401-2004-GT10</t>
  </si>
  <si>
    <t>401-2004-GT41</t>
  </si>
  <si>
    <t>401-2005-G529</t>
  </si>
  <si>
    <t>401-2012-GT75</t>
  </si>
  <si>
    <t>401-2100-EH07</t>
  </si>
  <si>
    <t>401-2101-EH28</t>
  </si>
  <si>
    <t>401-2102-EC48</t>
  </si>
  <si>
    <t>401-2102-EE77</t>
  </si>
  <si>
    <t>401-2102-GT50</t>
  </si>
  <si>
    <t>401-2103-G520</t>
  </si>
  <si>
    <t>401-2103-GT30</t>
  </si>
  <si>
    <t>401-2103-GT79</t>
  </si>
  <si>
    <t>401-2105-5245</t>
  </si>
  <si>
    <t>401-2106-G513</t>
  </si>
  <si>
    <t>401-2112-GT05</t>
  </si>
  <si>
    <t>401-2114-E179</t>
  </si>
  <si>
    <t>401-2119-5725</t>
  </si>
  <si>
    <t>401-2119-E327</t>
  </si>
  <si>
    <t>401-2119-GT17</t>
  </si>
  <si>
    <t>401-2119-GT87</t>
  </si>
  <si>
    <t>401-2122-GT11</t>
  </si>
  <si>
    <t>401-2127-G516</t>
  </si>
  <si>
    <t>401-2127-G517</t>
  </si>
  <si>
    <t>401-2131-E370</t>
  </si>
  <si>
    <t>401-2135-G510</t>
  </si>
  <si>
    <t>401-2135-GT16</t>
  </si>
  <si>
    <t>401-2136-GT25</t>
  </si>
  <si>
    <t>401-2200-GT02</t>
  </si>
  <si>
    <t>401-2300-E391</t>
  </si>
  <si>
    <t>401-2300-G508</t>
  </si>
  <si>
    <t>401-2300-GT48</t>
  </si>
  <si>
    <t>401-2300-GT82</t>
  </si>
  <si>
    <t>401-2300-GT83</t>
  </si>
  <si>
    <t>401-2300-GT84</t>
  </si>
  <si>
    <t>401-2300-GT85</t>
  </si>
  <si>
    <t>401-2301-G514</t>
  </si>
  <si>
    <t>401-2301-G665</t>
  </si>
  <si>
    <t>401-2301-GT07</t>
  </si>
  <si>
    <t>401-2302-7222</t>
  </si>
  <si>
    <t>401-2302-GT38</t>
  </si>
  <si>
    <t>401-2303-E391</t>
  </si>
  <si>
    <t>401-2303-GT56</t>
  </si>
  <si>
    <t>401-2306-GT06</t>
  </si>
  <si>
    <t>401-2306-GT22</t>
  </si>
  <si>
    <t>401-2306-GT31</t>
  </si>
  <si>
    <t>401-2306-GT37</t>
  </si>
  <si>
    <t>401-2308-5223</t>
  </si>
  <si>
    <t>401-2309-5116</t>
  </si>
  <si>
    <t>401-2309-5204</t>
  </si>
  <si>
    <t>401-2309-5256</t>
  </si>
  <si>
    <t>401-2309-5480</t>
  </si>
  <si>
    <t>401-2309-5957</t>
  </si>
  <si>
    <t>401-2309-E293</t>
  </si>
  <si>
    <t>401-2309-E301</t>
  </si>
  <si>
    <t>401-2309-E344</t>
  </si>
  <si>
    <t>401-2309-E387</t>
  </si>
  <si>
    <t>401-2309-ED52</t>
  </si>
  <si>
    <t>401-2309-EF18</t>
  </si>
  <si>
    <t>401-2309-EF82</t>
  </si>
  <si>
    <t>401-2309-EG24</t>
  </si>
  <si>
    <t>401-2309-EG82</t>
  </si>
  <si>
    <t>401-2309-G716</t>
  </si>
  <si>
    <t>401-2309-G748</t>
  </si>
  <si>
    <t>401-2400-EA96</t>
  </si>
  <si>
    <t>401-2400-EG26</t>
  </si>
  <si>
    <t>401-2501-GT23</t>
  </si>
  <si>
    <t>401-2600-5585</t>
  </si>
  <si>
    <t>401-2600-E435</t>
  </si>
  <si>
    <t>401-2600-EA13</t>
  </si>
  <si>
    <t>401-2600-G500</t>
  </si>
  <si>
    <t>401-2800-5484</t>
  </si>
  <si>
    <t>401-2800-G526</t>
  </si>
  <si>
    <t>401-2800-G534</t>
  </si>
  <si>
    <t>401-2802-G521</t>
  </si>
  <si>
    <t>401-2802-GT52</t>
  </si>
  <si>
    <t>401-2802-GT76</t>
  </si>
  <si>
    <t>401-2804-E155</t>
  </si>
  <si>
    <t>401-2804-GT14</t>
  </si>
  <si>
    <t>401-2806-G525</t>
  </si>
  <si>
    <t>401-2806-GT39</t>
  </si>
  <si>
    <t>401-2806-GT55</t>
  </si>
  <si>
    <t>401-2806-GT57</t>
  </si>
  <si>
    <t>401-2900-E386</t>
  </si>
  <si>
    <t>401-2900-GT43</t>
  </si>
  <si>
    <t>401-3206-5960</t>
  </si>
  <si>
    <t>401-3206-G786</t>
  </si>
  <si>
    <t>401-3207-5394</t>
  </si>
  <si>
    <t>401-3207-G530</t>
  </si>
  <si>
    <t>401-3208-GT29</t>
  </si>
  <si>
    <t>401-3208-TR06</t>
  </si>
  <si>
    <t>401-3301-5237</t>
  </si>
  <si>
    <t>401-3301-E105</t>
  </si>
  <si>
    <t>401-3301-E249</t>
  </si>
  <si>
    <t>401-3301-E266</t>
  </si>
  <si>
    <t>401-3301-EC25</t>
  </si>
  <si>
    <t>401-3301-EH04</t>
  </si>
  <si>
    <t>401-5000-G519</t>
  </si>
  <si>
    <t>401-5000-GT04</t>
  </si>
  <si>
    <t>401-5018-5481</t>
  </si>
  <si>
    <t>401-5018-5655</t>
  </si>
  <si>
    <t>401-5020-E200</t>
  </si>
  <si>
    <t>401-5020-E304</t>
  </si>
  <si>
    <t>401-5020-GS71</t>
  </si>
  <si>
    <t>401-5020-GT81</t>
  </si>
  <si>
    <t>401-5022-GT78</t>
  </si>
  <si>
    <t>401-5027-GT42</t>
  </si>
  <si>
    <t>401-5028-GT69</t>
  </si>
  <si>
    <t>401-5029-GT15</t>
  </si>
  <si>
    <t>401-5029-GT73</t>
  </si>
  <si>
    <t>401-5055-EH22</t>
  </si>
  <si>
    <t>401-6000-E196</t>
  </si>
  <si>
    <t>401-6004-5066</t>
  </si>
  <si>
    <t>429-0000-0000</t>
  </si>
  <si>
    <t>446-0000-0000</t>
  </si>
  <si>
    <t>447-0000-0000</t>
  </si>
  <si>
    <t>448-0000-0000</t>
  </si>
  <si>
    <t>449-0000-0000</t>
  </si>
  <si>
    <t>500-2012-0000</t>
  </si>
  <si>
    <t>500-2013-0000</t>
  </si>
  <si>
    <t>500-2014-0000</t>
  </si>
  <si>
    <t>500-2309-0000</t>
  </si>
  <si>
    <t>500-2415-0000</t>
  </si>
  <si>
    <t>500-2607-0000</t>
  </si>
  <si>
    <t>500-2701-0000</t>
  </si>
  <si>
    <t>500-7004-0000</t>
  </si>
  <si>
    <t>900-2110-7246</t>
  </si>
  <si>
    <t>900-2119-7247</t>
  </si>
  <si>
    <t>900-3203-8256</t>
  </si>
  <si>
    <t>900-3211-5803</t>
  </si>
  <si>
    <t>900-9000-9075</t>
  </si>
  <si>
    <t>900-9000-9076</t>
  </si>
  <si>
    <t>900-9000-9077</t>
  </si>
  <si>
    <t>900-9000-9078</t>
  </si>
  <si>
    <t>900-9000-9080</t>
  </si>
  <si>
    <t>Find the College/Unit corresponding to a CFS</t>
  </si>
  <si>
    <t>Result =&gt;</t>
  </si>
  <si>
    <t>Input CFS =&gt;</t>
  </si>
  <si>
    <t>(use the drop-down list, or enter the desired valid CFS)</t>
  </si>
  <si>
    <t>There are 6 worksheets (tabs) in this file:</t>
  </si>
  <si>
    <t>• one tab that contains a form for finding the college/unit corresponding to a CFS;</t>
  </si>
  <si>
    <t xml:space="preserve">If the college/unit is not known, please use the form on the "Find Unit" tab. </t>
  </si>
  <si>
    <t>The college/unit found can then be chosen/inserted in the transfer form.</t>
  </si>
  <si>
    <t>103</t>
  </si>
  <si>
    <t>110-3208-0100</t>
  </si>
  <si>
    <t>110-4000-0100</t>
  </si>
  <si>
    <t>4235</t>
  </si>
  <si>
    <t>Online Degree Programs</t>
  </si>
  <si>
    <t>Payroll Reimbursement</t>
  </si>
  <si>
    <t>State Appro Leg Community GRTS</t>
  </si>
  <si>
    <t>460</t>
  </si>
  <si>
    <t>GO 2014 Eng Bldg Phase 1</t>
  </si>
  <si>
    <t>Mail Services</t>
  </si>
  <si>
    <t>1134</t>
  </si>
  <si>
    <t>Overhead Support 15</t>
  </si>
  <si>
    <t>2231</t>
  </si>
  <si>
    <t>Dedicated Fees incl F/B</t>
  </si>
  <si>
    <t>3064</t>
  </si>
  <si>
    <t>FEMA Blizzard Juno 2015</t>
  </si>
  <si>
    <t>Dean¿s Excellence Fund</t>
  </si>
  <si>
    <t>CHS Directors Fund</t>
  </si>
  <si>
    <t>6806</t>
  </si>
  <si>
    <t>6807</t>
  </si>
  <si>
    <t>Online Programs</t>
  </si>
  <si>
    <t>CHS Copy Center</t>
  </si>
  <si>
    <t>Society for Women Engineers</t>
  </si>
  <si>
    <t>7265</t>
  </si>
  <si>
    <t>NFS Fogarty Renovations Furn</t>
  </si>
  <si>
    <t>7266</t>
  </si>
  <si>
    <t>HUB Fees - HSCM</t>
  </si>
  <si>
    <t>7267</t>
  </si>
  <si>
    <t>Journal Interferon &amp; Cyto Res</t>
  </si>
  <si>
    <t>7268</t>
  </si>
  <si>
    <t>Dietetics Online Degree</t>
  </si>
  <si>
    <t>7269</t>
  </si>
  <si>
    <t>RN to BS Online Degree</t>
  </si>
  <si>
    <t>7270</t>
  </si>
  <si>
    <t>ZUEL</t>
  </si>
  <si>
    <t>7271</t>
  </si>
  <si>
    <t>SBDC</t>
  </si>
  <si>
    <t>7272</t>
  </si>
  <si>
    <t>Continuing Education</t>
  </si>
  <si>
    <t>7273</t>
  </si>
  <si>
    <t>Cytopathology</t>
  </si>
  <si>
    <t>7274</t>
  </si>
  <si>
    <t>TALENT Project</t>
  </si>
  <si>
    <t>7275</t>
  </si>
  <si>
    <t>Visiting Scholars</t>
  </si>
  <si>
    <t>7276</t>
  </si>
  <si>
    <t>IEP Student General Account</t>
  </si>
  <si>
    <t>7277</t>
  </si>
  <si>
    <t>7278</t>
  </si>
  <si>
    <t>International Agents</t>
  </si>
  <si>
    <t>OPEB Trust Fund-State</t>
  </si>
  <si>
    <t>9081</t>
  </si>
  <si>
    <t>NAREA 2015</t>
  </si>
  <si>
    <t>Epivax - Polly Matinger Biotec</t>
  </si>
  <si>
    <t>EH53</t>
  </si>
  <si>
    <t>EH82</t>
  </si>
  <si>
    <t>Finance Advisory Brd End Schl</t>
  </si>
  <si>
    <t>EH85</t>
  </si>
  <si>
    <t>Jane Cotton Ebbs Philsoph Fund</t>
  </si>
  <si>
    <t>EH86</t>
  </si>
  <si>
    <t>Jane Cotton Ebbs Endow Prof</t>
  </si>
  <si>
    <t>GT27</t>
  </si>
  <si>
    <t>GT88</t>
  </si>
  <si>
    <t>Ballentine Hall Improvement</t>
  </si>
  <si>
    <t>GT89</t>
  </si>
  <si>
    <t>Stevens James Scholar Fund</t>
  </si>
  <si>
    <t>GT90</t>
  </si>
  <si>
    <t>GSO Memorial Bench Fund</t>
  </si>
  <si>
    <t>GT91</t>
  </si>
  <si>
    <t>Fine Arts Building Reno Fund</t>
  </si>
  <si>
    <t>GT92</t>
  </si>
  <si>
    <t>Champlin 15 Train Res Powders</t>
  </si>
  <si>
    <t>GT93</t>
  </si>
  <si>
    <t>Champlin '15 Adv Hyper Imaging</t>
  </si>
  <si>
    <t>GT94</t>
  </si>
  <si>
    <t>Champlin 15 In-Vitro Testing</t>
  </si>
  <si>
    <t>GT95</t>
  </si>
  <si>
    <t>Army Kim &amp; Joseph Stu Sch Fund</t>
  </si>
  <si>
    <t>GT96</t>
  </si>
  <si>
    <t>Champlin '15 Envir Edu Center</t>
  </si>
  <si>
    <t>GU02</t>
  </si>
  <si>
    <t>Presidents 21st Century Excel</t>
  </si>
  <si>
    <t>GU03</t>
  </si>
  <si>
    <t>Chemistry Camp for Girls</t>
  </si>
  <si>
    <t>GU04</t>
  </si>
  <si>
    <t>Cnt Int Drug Devlop CIDD</t>
  </si>
  <si>
    <t>GU05</t>
  </si>
  <si>
    <t>The Napora Fund</t>
  </si>
  <si>
    <t>GU06</t>
  </si>
  <si>
    <t>Brian K. Hewitt Scholarship</t>
  </si>
  <si>
    <t>GU07</t>
  </si>
  <si>
    <t>Economic Policy Analysis RI</t>
  </si>
  <si>
    <t>GU08</t>
  </si>
  <si>
    <t>Chemistry Digital Signage Fund</t>
  </si>
  <si>
    <t>GU09</t>
  </si>
  <si>
    <t>Student Aquaculture Fisheries</t>
  </si>
  <si>
    <t>GU10</t>
  </si>
  <si>
    <t>GU11</t>
  </si>
  <si>
    <t>RI Medical Research Li</t>
  </si>
  <si>
    <t>GU12</t>
  </si>
  <si>
    <t>Women's Ultimate</t>
  </si>
  <si>
    <t>GU16</t>
  </si>
  <si>
    <t>30 Cancer Spheroid Grant</t>
  </si>
  <si>
    <t>GU20</t>
  </si>
  <si>
    <t>GU22</t>
  </si>
  <si>
    <t>PHP Chair Disc Fund</t>
  </si>
  <si>
    <t>GU23</t>
  </si>
  <si>
    <t>BPS Chair Disc Fund</t>
  </si>
  <si>
    <t>GU24</t>
  </si>
  <si>
    <t>GU25</t>
  </si>
  <si>
    <t>100-0000-6016</t>
  </si>
  <si>
    <t>100-0000-7268</t>
  </si>
  <si>
    <t>100-0000-7269</t>
  </si>
  <si>
    <t>100-0200-3035</t>
  </si>
  <si>
    <t>100-0200-3048</t>
  </si>
  <si>
    <t>100-1111-0000</t>
  </si>
  <si>
    <t>100-2012-7256</t>
  </si>
  <si>
    <t>100-2012-7268</t>
  </si>
  <si>
    <t>100-2014-1104</t>
  </si>
  <si>
    <t>100-2105-2231</t>
  </si>
  <si>
    <t>100-2105-2400</t>
  </si>
  <si>
    <t>100-2105-7275</t>
  </si>
  <si>
    <t>100-2108-2400</t>
  </si>
  <si>
    <t>100-2200-2400</t>
  </si>
  <si>
    <t>100-2201-7270</t>
  </si>
  <si>
    <t>100-2300-2231</t>
  </si>
  <si>
    <t>100-2301-2231</t>
  </si>
  <si>
    <t>100-2302-2231</t>
  </si>
  <si>
    <t>100-2303-2231</t>
  </si>
  <si>
    <t>100-2306-1100</t>
  </si>
  <si>
    <t>100-2306-2231</t>
  </si>
  <si>
    <t>100-2307-2231</t>
  </si>
  <si>
    <t>100-2308-2231</t>
  </si>
  <si>
    <t>100-2309-2231</t>
  </si>
  <si>
    <t>100-2401-2000</t>
  </si>
  <si>
    <t>100-2405-2231</t>
  </si>
  <si>
    <t>100-2414-1000</t>
  </si>
  <si>
    <t>100-2501-2231</t>
  </si>
  <si>
    <t>100-2501-7269</t>
  </si>
  <si>
    <t>100-2700-3007</t>
  </si>
  <si>
    <t>100-2912-0000</t>
  </si>
  <si>
    <t>100-2913-0000</t>
  </si>
  <si>
    <t>100-2914-0000</t>
  </si>
  <si>
    <t>100-2915-0000</t>
  </si>
  <si>
    <t>100-3211-7278</t>
  </si>
  <si>
    <t>100-3310-3007</t>
  </si>
  <si>
    <t>100-4030-7255</t>
  </si>
  <si>
    <t>100-4046-7265</t>
  </si>
  <si>
    <t>100-5039-2000</t>
  </si>
  <si>
    <t>101-1008-2546</t>
  </si>
  <si>
    <t>101-1111-7212</t>
  </si>
  <si>
    <t>101-2000-7277</t>
  </si>
  <si>
    <t>101-2135-7266</t>
  </si>
  <si>
    <t>101-2600-7272</t>
  </si>
  <si>
    <t>101-2903-7273</t>
  </si>
  <si>
    <t>101-2903-7274</t>
  </si>
  <si>
    <t>101-3203-6806</t>
  </si>
  <si>
    <t>101-3203-6807</t>
  </si>
  <si>
    <t>101-3208-7267</t>
  </si>
  <si>
    <t>101-4046-1212</t>
  </si>
  <si>
    <t>101-4046-7255</t>
  </si>
  <si>
    <t>103-2112-2503</t>
  </si>
  <si>
    <t>103-2400-7158</t>
  </si>
  <si>
    <t>103-2800-0000</t>
  </si>
  <si>
    <t>103-2804-2570</t>
  </si>
  <si>
    <t>103-2904-0000</t>
  </si>
  <si>
    <t>103-2905-0000</t>
  </si>
  <si>
    <t>103-2909-0000</t>
  </si>
  <si>
    <t>103-2910-0000</t>
  </si>
  <si>
    <t>103-7004-7158</t>
  </si>
  <si>
    <t>105-2013-7039</t>
  </si>
  <si>
    <t>105-2415-7263</t>
  </si>
  <si>
    <t>110-2012-2710</t>
  </si>
  <si>
    <t>110-2115-2400</t>
  </si>
  <si>
    <t>110-2127-2400</t>
  </si>
  <si>
    <t>110-2200-2400</t>
  </si>
  <si>
    <t>110-2306-1100</t>
  </si>
  <si>
    <t>110-2405-1120</t>
  </si>
  <si>
    <t>110-2606-1104</t>
  </si>
  <si>
    <t>110-2606-1134</t>
  </si>
  <si>
    <t>110-3210-7254</t>
  </si>
  <si>
    <t>110-4046-1212</t>
  </si>
  <si>
    <t>110-7004-7271</t>
  </si>
  <si>
    <t>125-4047-1212</t>
  </si>
  <si>
    <t>143-0000-7255</t>
  </si>
  <si>
    <t>210-5200-1212</t>
  </si>
  <si>
    <t>220-5300-1212</t>
  </si>
  <si>
    <t>230-5400-1212</t>
  </si>
  <si>
    <t>240-5500-1212</t>
  </si>
  <si>
    <t>300-4025-1212</t>
  </si>
  <si>
    <t>310-4075-1212</t>
  </si>
  <si>
    <t>310-4080-1212</t>
  </si>
  <si>
    <t>330-4085-1212</t>
  </si>
  <si>
    <t>400-0200-3064</t>
  </si>
  <si>
    <t>401-2002-GU07</t>
  </si>
  <si>
    <t>401-2012-GU09</t>
  </si>
  <si>
    <t>401-2100-GT91</t>
  </si>
  <si>
    <t>401-2101-E248</t>
  </si>
  <si>
    <t>401-2105-5456</t>
  </si>
  <si>
    <t>401-2119-GT33</t>
  </si>
  <si>
    <t>401-2200-EH82</t>
  </si>
  <si>
    <t>401-2200-GT27</t>
  </si>
  <si>
    <t>401-2200-GU06</t>
  </si>
  <si>
    <t>401-2300-EF45</t>
  </si>
  <si>
    <t>401-2606-GT94</t>
  </si>
  <si>
    <t>401-2606-GU10</t>
  </si>
  <si>
    <t>401-2800-5343</t>
  </si>
  <si>
    <t>401-2800-GT90</t>
  </si>
  <si>
    <t>401-2802-GT60</t>
  </si>
  <si>
    <t>401-3204-5179</t>
  </si>
  <si>
    <t>401-5039-5232</t>
  </si>
  <si>
    <t>460-0000-0000</t>
  </si>
  <si>
    <t>500-2907-0000</t>
  </si>
  <si>
    <t>500-4007-0000</t>
  </si>
  <si>
    <t>900-2308-7264</t>
  </si>
  <si>
    <t>2912</t>
  </si>
  <si>
    <t>2913</t>
  </si>
  <si>
    <t>2914</t>
  </si>
  <si>
    <t>2915</t>
  </si>
  <si>
    <t>2916</t>
  </si>
  <si>
    <t>Management Operations</t>
  </si>
  <si>
    <t>RI Family Education Loan</t>
  </si>
  <si>
    <t>Sallie Mae Signature Loan</t>
  </si>
  <si>
    <t>Alarm Services</t>
  </si>
  <si>
    <t>Fitness Wellness Fee</t>
  </si>
  <si>
    <t>A-10 Restricted for Basketball</t>
  </si>
  <si>
    <t>CELS Bus</t>
  </si>
  <si>
    <t>7279</t>
  </si>
  <si>
    <t>Vet Affairs Proces Fee Deposit</t>
  </si>
  <si>
    <t>EH06</t>
  </si>
  <si>
    <t>Russ Jeffrey Am Dream Sch End</t>
  </si>
  <si>
    <t>EH19</t>
  </si>
  <si>
    <t>Lois Pazienza En Grad Acco Sch</t>
  </si>
  <si>
    <t>EH50</t>
  </si>
  <si>
    <t>Frederick J Newton Jr Mil Sch</t>
  </si>
  <si>
    <t>EH51</t>
  </si>
  <si>
    <t>Richard J Charland Sch Endow</t>
  </si>
  <si>
    <t>James Wyman Memorial Fund</t>
  </si>
  <si>
    <t>EH58</t>
  </si>
  <si>
    <t>Deborah A Imondi Endow Sch</t>
  </si>
  <si>
    <t>EH60</t>
  </si>
  <si>
    <t>Prof John M Gates Mem Fund</t>
  </si>
  <si>
    <t>EH62</t>
  </si>
  <si>
    <t>J Term Travel Endowment</t>
  </si>
  <si>
    <t>EH66</t>
  </si>
  <si>
    <t>Peter/Susan Tancredi ROTC Med</t>
  </si>
  <si>
    <t>EH67</t>
  </si>
  <si>
    <t>John Hazen White Scholarship</t>
  </si>
  <si>
    <t>EH70</t>
  </si>
  <si>
    <t>Dr J Craig Swanson Oce Eng Sch</t>
  </si>
  <si>
    <t>EH78</t>
  </si>
  <si>
    <t>Sierra Stanton Award</t>
  </si>
  <si>
    <t>EH83</t>
  </si>
  <si>
    <t>Marsha G Metcalf Sch Fund</t>
  </si>
  <si>
    <t>EH84</t>
  </si>
  <si>
    <t>Kent &amp; Diane Fannon Market Sch</t>
  </si>
  <si>
    <t>GT97</t>
  </si>
  <si>
    <t>Ann &amp; Louise Cameron Hintze Sc</t>
  </si>
  <si>
    <t>GU18</t>
  </si>
  <si>
    <t>Col of Nursing Pathways Prgm</t>
  </si>
  <si>
    <t>100-2012-1103</t>
  </si>
  <si>
    <t>100-2012-1104</t>
  </si>
  <si>
    <t>100-2013-1100</t>
  </si>
  <si>
    <t>100-2013-1101</t>
  </si>
  <si>
    <t>100-2013-1106</t>
  </si>
  <si>
    <t>100-2013-1107</t>
  </si>
  <si>
    <t>100-2121-2400</t>
  </si>
  <si>
    <t>110-2012-1104</t>
  </si>
  <si>
    <t>110-2013-1106</t>
  </si>
  <si>
    <t>110-2013-1107</t>
  </si>
  <si>
    <t>110-2118-1104</t>
  </si>
  <si>
    <t>110-2308-1105</t>
  </si>
  <si>
    <t>400-3203-7279</t>
  </si>
  <si>
    <t>401-1001-GU02</t>
  </si>
  <si>
    <t>401-2000-EH60</t>
  </si>
  <si>
    <t>401-2114-EH66</t>
  </si>
  <si>
    <t>401-2123-EH83</t>
  </si>
  <si>
    <t>401-2200-EC51</t>
  </si>
  <si>
    <t>401-2200-EH06</t>
  </si>
  <si>
    <t>401-2200-EH19</t>
  </si>
  <si>
    <t>401-2200-EH50</t>
  </si>
  <si>
    <t>401-2200-EH58</t>
  </si>
  <si>
    <t>401-2200-EH84</t>
  </si>
  <si>
    <t>401-2300-EH67</t>
  </si>
  <si>
    <t>401-2300-EH70</t>
  </si>
  <si>
    <t>401-2300-GU24</t>
  </si>
  <si>
    <t>401-2300-GU25</t>
  </si>
  <si>
    <t>401-2500-GU18</t>
  </si>
  <si>
    <t>401-2600-GT97</t>
  </si>
  <si>
    <t>401-2602-GU22</t>
  </si>
  <si>
    <t>401-2606-GU23</t>
  </si>
  <si>
    <t>401-2800-GU05</t>
  </si>
  <si>
    <t>401-3203-EH51</t>
  </si>
  <si>
    <t>401-3203-EH62</t>
  </si>
  <si>
    <t>401-5010-EH78</t>
  </si>
  <si>
    <t>401-5017-7115</t>
  </si>
  <si>
    <t>401-5020-EE90</t>
  </si>
  <si>
    <t>401-5028-E376</t>
  </si>
  <si>
    <t>401-5039-GU12</t>
  </si>
  <si>
    <t>900-2309-7276</t>
  </si>
  <si>
    <t xml:space="preserve">This form will compute the Mid Year Review transfer. </t>
  </si>
  <si>
    <t>GU26</t>
  </si>
  <si>
    <t>Shamazu Operating</t>
  </si>
  <si>
    <t>GU27</t>
  </si>
  <si>
    <t>URI Police Community Policing</t>
  </si>
  <si>
    <t>7280</t>
  </si>
  <si>
    <t>Dispatch Center Replacement</t>
  </si>
  <si>
    <t>100-4036-7280</t>
  </si>
  <si>
    <t>1500</t>
  </si>
  <si>
    <t>1530</t>
  </si>
  <si>
    <t>1531</t>
  </si>
  <si>
    <t>1532</t>
  </si>
  <si>
    <t>1533</t>
  </si>
  <si>
    <t>1534</t>
  </si>
  <si>
    <t>1535</t>
  </si>
  <si>
    <t>1550</t>
  </si>
  <si>
    <t>1551</t>
  </si>
  <si>
    <t>1552</t>
  </si>
  <si>
    <t>2416</t>
  </si>
  <si>
    <t>2450</t>
  </si>
  <si>
    <t>100-2012-7269</t>
  </si>
  <si>
    <t>110-2117-1120</t>
  </si>
  <si>
    <t>OTO Contributions</t>
  </si>
  <si>
    <t>4237</t>
  </si>
  <si>
    <t>Ongoing Contributions</t>
  </si>
  <si>
    <t>4516</t>
  </si>
  <si>
    <t>PCard Rebates</t>
  </si>
  <si>
    <t>4624</t>
  </si>
  <si>
    <t>Graduate Village Utilities</t>
  </si>
  <si>
    <t>4720</t>
  </si>
  <si>
    <t>Parking Citations</t>
  </si>
  <si>
    <t>Ticket Rebates</t>
  </si>
  <si>
    <t>106</t>
  </si>
  <si>
    <t>111</t>
  </si>
  <si>
    <t>Fund 100 Fund balance</t>
  </si>
  <si>
    <t>146</t>
  </si>
  <si>
    <t>RIHEBC 17 Wht Horn Brook A UNR</t>
  </si>
  <si>
    <t>155</t>
  </si>
  <si>
    <t>State Crime Lab Fund Balance</t>
  </si>
  <si>
    <t>165</t>
  </si>
  <si>
    <t>215</t>
  </si>
  <si>
    <t>HRL Fund Balance</t>
  </si>
  <si>
    <t>219</t>
  </si>
  <si>
    <t>RIHEBC 17 Wht Horn Brook A HRL</t>
  </si>
  <si>
    <t>225</t>
  </si>
  <si>
    <t>Dining Fund Balance</t>
  </si>
  <si>
    <t>235</t>
  </si>
  <si>
    <t>Health Services Fund Balance</t>
  </si>
  <si>
    <t>245</t>
  </si>
  <si>
    <t>Memorial Union Fund Balance</t>
  </si>
  <si>
    <t>255</t>
  </si>
  <si>
    <t>Bookstore Fund Balance</t>
  </si>
  <si>
    <t>315</t>
  </si>
  <si>
    <t>335</t>
  </si>
  <si>
    <t>Parking Fund Balance</t>
  </si>
  <si>
    <t>428</t>
  </si>
  <si>
    <t>483</t>
  </si>
  <si>
    <t>COPS - Energy 2017</t>
  </si>
  <si>
    <t>AHC Executive Committee</t>
  </si>
  <si>
    <t>AHC Finance &amp; Administration</t>
  </si>
  <si>
    <t>AHC Operations</t>
  </si>
  <si>
    <t>AHC Communications</t>
  </si>
  <si>
    <t>AHC Research</t>
  </si>
  <si>
    <t>AHC Cont Professional Ed</t>
  </si>
  <si>
    <t>AHC Curricular &amp; EE Support</t>
  </si>
  <si>
    <t>IIHI Administration</t>
  </si>
  <si>
    <t>IIHI Academic Educ Instruction</t>
  </si>
  <si>
    <t>IIHI Research</t>
  </si>
  <si>
    <t>Kinesiology</t>
  </si>
  <si>
    <t>Nutrition &amp; Food Sciences</t>
  </si>
  <si>
    <t>Dean Health Sciences</t>
  </si>
  <si>
    <t>Mail Room Operations</t>
  </si>
  <si>
    <t>CEPS-OSI 1</t>
  </si>
  <si>
    <t>CEPS-OSI 2</t>
  </si>
  <si>
    <t>Psychological Testing</t>
  </si>
  <si>
    <t>Summer/Winter Session Admin</t>
  </si>
  <si>
    <t>Compliance Office</t>
  </si>
  <si>
    <t>Parking Services</t>
  </si>
  <si>
    <t>Recreation Marketing Staff</t>
  </si>
  <si>
    <t>University Events</t>
  </si>
  <si>
    <t>Polaris Legislative Mandate</t>
  </si>
  <si>
    <t>0102</t>
  </si>
  <si>
    <t>Service Center Equipment</t>
  </si>
  <si>
    <t>0120</t>
  </si>
  <si>
    <t>Curriculum</t>
  </si>
  <si>
    <t>Startup 8</t>
  </si>
  <si>
    <t>Start Up 9</t>
  </si>
  <si>
    <t>Start Up 10</t>
  </si>
  <si>
    <t>1112</t>
  </si>
  <si>
    <t>Start Up 11</t>
  </si>
  <si>
    <t>1135</t>
  </si>
  <si>
    <t>Overhead Support 16</t>
  </si>
  <si>
    <t>1401</t>
  </si>
  <si>
    <t>Foundation Support</t>
  </si>
  <si>
    <t>3056</t>
  </si>
  <si>
    <t>URI NEC</t>
  </si>
  <si>
    <t>3200</t>
  </si>
  <si>
    <t>Res Support Pcard Rebates</t>
  </si>
  <si>
    <t>ELM/Alternative Loans</t>
  </si>
  <si>
    <t>Comparative Biology Res Center</t>
  </si>
  <si>
    <t>7281</t>
  </si>
  <si>
    <t>Concurrent Enrollment Program</t>
  </si>
  <si>
    <t>7282</t>
  </si>
  <si>
    <t>CELS Dean Student Travel</t>
  </si>
  <si>
    <t>7283</t>
  </si>
  <si>
    <t>Sci Coll Health Collaborative</t>
  </si>
  <si>
    <t>7284</t>
  </si>
  <si>
    <t>URI/CELS Master Gardener</t>
  </si>
  <si>
    <t>7285</t>
  </si>
  <si>
    <t>Igniting Innovation Instruct</t>
  </si>
  <si>
    <t>7286</t>
  </si>
  <si>
    <t>Stu Innovation Pro Development</t>
  </si>
  <si>
    <t>7287</t>
  </si>
  <si>
    <t>Innovation Lang Culture Global</t>
  </si>
  <si>
    <t>7288</t>
  </si>
  <si>
    <t>Innovation Humanities WW</t>
  </si>
  <si>
    <t>7289</t>
  </si>
  <si>
    <t>7290</t>
  </si>
  <si>
    <t>Fascitelli Attendants</t>
  </si>
  <si>
    <t>7291</t>
  </si>
  <si>
    <t>Mackal Attendants</t>
  </si>
  <si>
    <t>7292</t>
  </si>
  <si>
    <t>Group Exercise</t>
  </si>
  <si>
    <t>7293</t>
  </si>
  <si>
    <t>Fitness Event Staff</t>
  </si>
  <si>
    <t>7294</t>
  </si>
  <si>
    <t>Personal Training</t>
  </si>
  <si>
    <t>7295</t>
  </si>
  <si>
    <t>7296</t>
  </si>
  <si>
    <t>COE General</t>
  </si>
  <si>
    <t>7297</t>
  </si>
  <si>
    <t>RI Sea Grant Week RISG</t>
  </si>
  <si>
    <t>7298</t>
  </si>
  <si>
    <t>NCAA 1 Time Distribution FY17</t>
  </si>
  <si>
    <t>7299</t>
  </si>
  <si>
    <t>IEEE Journal</t>
  </si>
  <si>
    <t>7300</t>
  </si>
  <si>
    <t>Digital Literacy</t>
  </si>
  <si>
    <t>7301</t>
  </si>
  <si>
    <t>NERA State Agri Exp Stat Dir</t>
  </si>
  <si>
    <t>7302</t>
  </si>
  <si>
    <t>S.County Food Fitness Program</t>
  </si>
  <si>
    <t>7303</t>
  </si>
  <si>
    <t>7304</t>
  </si>
  <si>
    <t>GSO Coastal Adapt Resillence</t>
  </si>
  <si>
    <t>7305</t>
  </si>
  <si>
    <t>7306</t>
  </si>
  <si>
    <t>Faculty Development Funds</t>
  </si>
  <si>
    <t>7307</t>
  </si>
  <si>
    <t>Marine Science Res Facility</t>
  </si>
  <si>
    <t>7308</t>
  </si>
  <si>
    <t>Do not use</t>
  </si>
  <si>
    <t>7309</t>
  </si>
  <si>
    <t>Advertising Fund Balance</t>
  </si>
  <si>
    <t>7310</t>
  </si>
  <si>
    <t>Provost Initiatives Gen Ed Prg</t>
  </si>
  <si>
    <t>7311</t>
  </si>
  <si>
    <t>Provost Initiatives Writing AC</t>
  </si>
  <si>
    <t>7312</t>
  </si>
  <si>
    <t>Upper College Road</t>
  </si>
  <si>
    <t>7313</t>
  </si>
  <si>
    <t>Strategic Initiative</t>
  </si>
  <si>
    <t>7314</t>
  </si>
  <si>
    <t>Fundraising Campaign</t>
  </si>
  <si>
    <t>7315</t>
  </si>
  <si>
    <t>Off Campus FWS Prov Pub Lib</t>
  </si>
  <si>
    <t>7561</t>
  </si>
  <si>
    <t>Unr Fund Balance -1</t>
  </si>
  <si>
    <t>E407</t>
  </si>
  <si>
    <t>Sauliner Football Scholarship</t>
  </si>
  <si>
    <t>Prochaska CPRC Leader Fund</t>
  </si>
  <si>
    <t>Murray Barbara Endowment</t>
  </si>
  <si>
    <t>EH17</t>
  </si>
  <si>
    <t>Lynn McKinney Diversity Fund</t>
  </si>
  <si>
    <t>EH21</t>
  </si>
  <si>
    <t>Ward Theatre Scholar Endow</t>
  </si>
  <si>
    <t>EH30</t>
  </si>
  <si>
    <t>Riley Homecare Adv Endow</t>
  </si>
  <si>
    <t>EH48</t>
  </si>
  <si>
    <t>Mangan Scholarship Endowment</t>
  </si>
  <si>
    <t>EH49</t>
  </si>
  <si>
    <t>Thomas Manfredi Stu Res Fund</t>
  </si>
  <si>
    <t>EH52</t>
  </si>
  <si>
    <t>Lennon &amp; Pedro Scholarship</t>
  </si>
  <si>
    <t>EH64</t>
  </si>
  <si>
    <t>Fransworth Landry Scholar Comm</t>
  </si>
  <si>
    <t>EH68</t>
  </si>
  <si>
    <t>Murray '49 Scholar Endow</t>
  </si>
  <si>
    <t>EH72</t>
  </si>
  <si>
    <t>Belazi Family Scholr Pharmacy</t>
  </si>
  <si>
    <t>EH76</t>
  </si>
  <si>
    <t>Rosen Research Fund Chemistry</t>
  </si>
  <si>
    <t>EH81</t>
  </si>
  <si>
    <t>Flynn Intl Study Abroad Opport</t>
  </si>
  <si>
    <t>EH87</t>
  </si>
  <si>
    <t>Knight Gloria Smith Mem Schol</t>
  </si>
  <si>
    <t>EH90</t>
  </si>
  <si>
    <t>Beckman Grad Research Fund</t>
  </si>
  <si>
    <t>EH91</t>
  </si>
  <si>
    <t>Mark Wood Memorial Endowment</t>
  </si>
  <si>
    <t>EH92</t>
  </si>
  <si>
    <t>Elgen End Professor Finance</t>
  </si>
  <si>
    <t>EH93</t>
  </si>
  <si>
    <t>Oppenheimer End PhD Fund</t>
  </si>
  <si>
    <t>EH94</t>
  </si>
  <si>
    <t>Aitken Eng Scholarship</t>
  </si>
  <si>
    <t>EH95</t>
  </si>
  <si>
    <t>URI Northern CA Alumni Scholar</t>
  </si>
  <si>
    <t>EH97</t>
  </si>
  <si>
    <t>Paul Cohen Mentorship Fund</t>
  </si>
  <si>
    <t>EH98</t>
  </si>
  <si>
    <t>CBA Fannon End Career Fund</t>
  </si>
  <si>
    <t>EH99</t>
  </si>
  <si>
    <t>Shamoon Edw Public Writing</t>
  </si>
  <si>
    <t>EI03</t>
  </si>
  <si>
    <t>Hexagon Spanish IEP Scl Fund</t>
  </si>
  <si>
    <t>EJ02</t>
  </si>
  <si>
    <t>Budnick Endowed Scholarship</t>
  </si>
  <si>
    <t>EJ04</t>
  </si>
  <si>
    <t>Cunningham Mem Scholarship</t>
  </si>
  <si>
    <t>EJ05</t>
  </si>
  <si>
    <t>NE Inst of Tech Scholarship</t>
  </si>
  <si>
    <t>EJ06</t>
  </si>
  <si>
    <t>Ebrahimpour Fam Intl Travel</t>
  </si>
  <si>
    <t>EJ07</t>
  </si>
  <si>
    <t>H Crouch Mem Scholarship</t>
  </si>
  <si>
    <t>EJ08</t>
  </si>
  <si>
    <t>Tim Hennessy Family Scholar</t>
  </si>
  <si>
    <t>EJ18</t>
  </si>
  <si>
    <t>Geraldine Barber Endw Scholar</t>
  </si>
  <si>
    <t>EJ19</t>
  </si>
  <si>
    <t>George &amp; Mary Bond Endw Scholr</t>
  </si>
  <si>
    <t>EJ20</t>
  </si>
  <si>
    <t>Marge Bumpus Endw Fund</t>
  </si>
  <si>
    <t>EJ21</t>
  </si>
  <si>
    <t>Roger &amp; Marie Chapman Edw Schl</t>
  </si>
  <si>
    <t>EJ22</t>
  </si>
  <si>
    <t>EJ23</t>
  </si>
  <si>
    <t>Edward Eddy Mem Scholarship</t>
  </si>
  <si>
    <t>EJ24</t>
  </si>
  <si>
    <t>Finkelstein Mem Scholarship</t>
  </si>
  <si>
    <t>EJ26</t>
  </si>
  <si>
    <t>Barbara Leon Goldstein End Sch</t>
  </si>
  <si>
    <t>EJ28</t>
  </si>
  <si>
    <t>Nappi Memorial Scholarship</t>
  </si>
  <si>
    <t>EJ29</t>
  </si>
  <si>
    <t>Dr Richard Bianco Scholarship</t>
  </si>
  <si>
    <t>EJ32</t>
  </si>
  <si>
    <t>R&amp;R Buteau Scholarship</t>
  </si>
  <si>
    <t>EJ33</t>
  </si>
  <si>
    <t>Carol Corwin Endow Scholar</t>
  </si>
  <si>
    <t>EJ34</t>
  </si>
  <si>
    <t>Walter Crocker Sch Endow</t>
  </si>
  <si>
    <t>EJ35</t>
  </si>
  <si>
    <t>Cummings Armed Frc Vets Mem</t>
  </si>
  <si>
    <t>EJ36</t>
  </si>
  <si>
    <t>Demetrakas Scholarship</t>
  </si>
  <si>
    <t>EJ37</t>
  </si>
  <si>
    <t>Jill S Ellsworth Endw Scholar</t>
  </si>
  <si>
    <t>EJ40</t>
  </si>
  <si>
    <t>P &amp; C Gouck Mem Scholarship</t>
  </si>
  <si>
    <t>EJ41</t>
  </si>
  <si>
    <t>John Hackett Endowment</t>
  </si>
  <si>
    <t>EJ42</t>
  </si>
  <si>
    <t>John Mackin III Scholarship</t>
  </si>
  <si>
    <t>EJ44</t>
  </si>
  <si>
    <t>S Anstine Norbeck Endow Schlr</t>
  </si>
  <si>
    <t>EJ45</t>
  </si>
  <si>
    <t>Janice Paff Mem Scholar Fund</t>
  </si>
  <si>
    <t>EJ46</t>
  </si>
  <si>
    <t>Gewneth Rae Endowment</t>
  </si>
  <si>
    <t>EJ47</t>
  </si>
  <si>
    <t>Richards Riota Endow Scholr</t>
  </si>
  <si>
    <t>EJ48</t>
  </si>
  <si>
    <t>Shepard Mem Scholarship</t>
  </si>
  <si>
    <t>EJ49</t>
  </si>
  <si>
    <t>Harold Stanzler Endow Scholar</t>
  </si>
  <si>
    <t>EJ50</t>
  </si>
  <si>
    <t>Verrecchia Endow Scholarship</t>
  </si>
  <si>
    <t>EJ87</t>
  </si>
  <si>
    <t>C Hunter Ed Scholarship</t>
  </si>
  <si>
    <t>EJ88</t>
  </si>
  <si>
    <t>McKenna Grad Scholar Endow</t>
  </si>
  <si>
    <t>G811</t>
  </si>
  <si>
    <t>Volleyball</t>
  </si>
  <si>
    <t>G812</t>
  </si>
  <si>
    <t>G813</t>
  </si>
  <si>
    <t>G814</t>
  </si>
  <si>
    <t>Softball</t>
  </si>
  <si>
    <t>G815</t>
  </si>
  <si>
    <t>G817</t>
  </si>
  <si>
    <t>G822</t>
  </si>
  <si>
    <t>G830</t>
  </si>
  <si>
    <t>Golf</t>
  </si>
  <si>
    <t>G831</t>
  </si>
  <si>
    <t>G832</t>
  </si>
  <si>
    <t>RIRAA</t>
  </si>
  <si>
    <t>G835</t>
  </si>
  <si>
    <t>G837</t>
  </si>
  <si>
    <t>G841</t>
  </si>
  <si>
    <t>Football</t>
  </si>
  <si>
    <t>G842</t>
  </si>
  <si>
    <t>Swimming</t>
  </si>
  <si>
    <t>G843</t>
  </si>
  <si>
    <t>G845</t>
  </si>
  <si>
    <t>G846</t>
  </si>
  <si>
    <t>Baseball</t>
  </si>
  <si>
    <t>G847</t>
  </si>
  <si>
    <t>Athletic Director</t>
  </si>
  <si>
    <t>GT72</t>
  </si>
  <si>
    <t>Confucius Classroom Shea HS</t>
  </si>
  <si>
    <t>GT98</t>
  </si>
  <si>
    <t>Jespersen Memorial Fund</t>
  </si>
  <si>
    <t>GU19</t>
  </si>
  <si>
    <t>URI Sailing Team Future Fund</t>
  </si>
  <si>
    <t>GU21</t>
  </si>
  <si>
    <t>Co-Ed Club Team Tennis</t>
  </si>
  <si>
    <t>GU28</t>
  </si>
  <si>
    <t>OCP/Taco Boiler</t>
  </si>
  <si>
    <t>GU29</t>
  </si>
  <si>
    <t>Coop Ext Strategic Planning</t>
  </si>
  <si>
    <t>GU30</t>
  </si>
  <si>
    <t>Expanding COP/VNS Partnership</t>
  </si>
  <si>
    <t>GU31</t>
  </si>
  <si>
    <t>Champlin 16 Micfofabrication</t>
  </si>
  <si>
    <t>GU32</t>
  </si>
  <si>
    <t>Champlin Hot Melt Extruder</t>
  </si>
  <si>
    <t>GU33</t>
  </si>
  <si>
    <t>Champlin 16 Teaching Anatomy</t>
  </si>
  <si>
    <t>GU34</t>
  </si>
  <si>
    <t>Champlin 16 Muscle Performance</t>
  </si>
  <si>
    <t>GU35</t>
  </si>
  <si>
    <t>Champlin 16 BioTech QC</t>
  </si>
  <si>
    <t>GU36</t>
  </si>
  <si>
    <t>Student Scholarship Fund</t>
  </si>
  <si>
    <t>GU37</t>
  </si>
  <si>
    <t>GU38</t>
  </si>
  <si>
    <t>Faculty Development Fund</t>
  </si>
  <si>
    <t>GU39</t>
  </si>
  <si>
    <t>Public Acct Student TD Fund</t>
  </si>
  <si>
    <t>GU40</t>
  </si>
  <si>
    <t>Bowen Memorial Scholarship</t>
  </si>
  <si>
    <t>GU41</t>
  </si>
  <si>
    <t>Indonesia Science Writing Int</t>
  </si>
  <si>
    <t>GU42</t>
  </si>
  <si>
    <t>Improving Flu Vacc Efficacy</t>
  </si>
  <si>
    <t>GU43</t>
  </si>
  <si>
    <t>Gold Nanoparticles Cancer</t>
  </si>
  <si>
    <t>GU44</t>
  </si>
  <si>
    <t>3M Non-Tenure Faculty Award</t>
  </si>
  <si>
    <t>GU45</t>
  </si>
  <si>
    <t>Inter professional Cont Ed Ctr</t>
  </si>
  <si>
    <t>GU46</t>
  </si>
  <si>
    <t>RI SBDC Fund</t>
  </si>
  <si>
    <t>GU47</t>
  </si>
  <si>
    <t>ROTC Leadership Classroom</t>
  </si>
  <si>
    <t>GU49</t>
  </si>
  <si>
    <t>ESL Dual Language</t>
  </si>
  <si>
    <t>GU50</t>
  </si>
  <si>
    <t>Gambi Fishery Improvment Proj</t>
  </si>
  <si>
    <t>GU79</t>
  </si>
  <si>
    <t>Feinstein Fund Sch Admin</t>
  </si>
  <si>
    <t>GU86</t>
  </si>
  <si>
    <t>Stephen Desposito Mem Scholar</t>
  </si>
  <si>
    <t>GU89</t>
  </si>
  <si>
    <t>Mary &amp; Tom Camody Scholarship</t>
  </si>
  <si>
    <t>GV42</t>
  </si>
  <si>
    <t>Annual Fund: CHS</t>
  </si>
  <si>
    <t>GV43</t>
  </si>
  <si>
    <t>Key Container Corp Scholar</t>
  </si>
  <si>
    <t>GV44</t>
  </si>
  <si>
    <t>Neural BMF Start Up Fund</t>
  </si>
  <si>
    <t>GV45</t>
  </si>
  <si>
    <t>Robotics MCE Start Up</t>
  </si>
  <si>
    <t>GV46</t>
  </si>
  <si>
    <t>Environmental CVE Start Up</t>
  </si>
  <si>
    <t>GV47</t>
  </si>
  <si>
    <t>Marine Assoc OCE Start Up</t>
  </si>
  <si>
    <t>GV48</t>
  </si>
  <si>
    <t>GV49</t>
  </si>
  <si>
    <t>GV52</t>
  </si>
  <si>
    <t>Mind Immune Post Doc Neuro</t>
  </si>
  <si>
    <t>Q807</t>
  </si>
  <si>
    <t>CHS Graduate Fund</t>
  </si>
  <si>
    <t>TR11</t>
  </si>
  <si>
    <t>Dholakia Grad Res Bus Award</t>
  </si>
  <si>
    <t>TR13</t>
  </si>
  <si>
    <t>A &amp; L Feinstein Endowment</t>
  </si>
  <si>
    <t>100-0000-1401</t>
  </si>
  <si>
    <t>100-0000-3056</t>
  </si>
  <si>
    <t>100-1104-7311</t>
  </si>
  <si>
    <t>100-1108-0152</t>
  </si>
  <si>
    <t>100-1109-7283</t>
  </si>
  <si>
    <t>100-1500-0000</t>
  </si>
  <si>
    <t>100-1530-0000</t>
  </si>
  <si>
    <t>100-1531-0000</t>
  </si>
  <si>
    <t>100-1532-0000</t>
  </si>
  <si>
    <t>100-1533-0000</t>
  </si>
  <si>
    <t>100-1534-0000</t>
  </si>
  <si>
    <t>100-1535-0000</t>
  </si>
  <si>
    <t>100-1550-0000</t>
  </si>
  <si>
    <t>100-1551-0000</t>
  </si>
  <si>
    <t>100-1552-0000</t>
  </si>
  <si>
    <t>100-2000-7282</t>
  </si>
  <si>
    <t>100-2012-1101</t>
  </si>
  <si>
    <t>100-2013-1109</t>
  </si>
  <si>
    <t>100-2014-1109</t>
  </si>
  <si>
    <t>100-2014-1110</t>
  </si>
  <si>
    <t>100-2014-1111</t>
  </si>
  <si>
    <t>100-2014-1112</t>
  </si>
  <si>
    <t>100-2120-7090</t>
  </si>
  <si>
    <t>100-2123-2400</t>
  </si>
  <si>
    <t>100-2135-2000</t>
  </si>
  <si>
    <t>100-2301-1103</t>
  </si>
  <si>
    <t>100-2302-1104</t>
  </si>
  <si>
    <t>100-2303-1110</t>
  </si>
  <si>
    <t>100-2303-1111</t>
  </si>
  <si>
    <t>100-2306-1101</t>
  </si>
  <si>
    <t>100-2308-1106</t>
  </si>
  <si>
    <t>100-2416-0000</t>
  </si>
  <si>
    <t>100-2416-1000</t>
  </si>
  <si>
    <t>100-2416-7268</t>
  </si>
  <si>
    <t>100-2416-7269</t>
  </si>
  <si>
    <t>100-2450-0000</t>
  </si>
  <si>
    <t>100-2450-1000</t>
  </si>
  <si>
    <t>100-2450-1100</t>
  </si>
  <si>
    <t>100-2450-2400</t>
  </si>
  <si>
    <t>100-2606-7269</t>
  </si>
  <si>
    <t>100-2912-1000</t>
  </si>
  <si>
    <t>100-2912-2000</t>
  </si>
  <si>
    <t>100-2912-2200</t>
  </si>
  <si>
    <t>100-2912-2220</t>
  </si>
  <si>
    <t>100-2912-2527</t>
  </si>
  <si>
    <t>100-2912-3007</t>
  </si>
  <si>
    <t>100-2916-7007</t>
  </si>
  <si>
    <t>100-3230-0152</t>
  </si>
  <si>
    <t>100-3250-7223</t>
  </si>
  <si>
    <t>100-4065-7289</t>
  </si>
  <si>
    <t>100-5050-7290</t>
  </si>
  <si>
    <t>100-5050-7291</t>
  </si>
  <si>
    <t>100-5050-7292</t>
  </si>
  <si>
    <t>100-5050-7293</t>
  </si>
  <si>
    <t>100-5057-7220</t>
  </si>
  <si>
    <t>100-6004-3032</t>
  </si>
  <si>
    <t>100-7000-0000</t>
  </si>
  <si>
    <t>101-1109-7285</t>
  </si>
  <si>
    <t>101-1109-7286</t>
  </si>
  <si>
    <t>101-1109-7287</t>
  </si>
  <si>
    <t>101-1109-7288</t>
  </si>
  <si>
    <t>101-2000-7284</t>
  </si>
  <si>
    <t>101-2105-7295</t>
  </si>
  <si>
    <t>101-2303-7299</t>
  </si>
  <si>
    <t>101-2408-7300</t>
  </si>
  <si>
    <t>101-2416-6520</t>
  </si>
  <si>
    <t>101-2416-7020</t>
  </si>
  <si>
    <t>101-2416-7302</t>
  </si>
  <si>
    <t>101-2450-7189</t>
  </si>
  <si>
    <t>101-2815-7017</t>
  </si>
  <si>
    <t>101-2903-7281</t>
  </si>
  <si>
    <t>101-2916-7007</t>
  </si>
  <si>
    <t>101-4000-7303</t>
  </si>
  <si>
    <t>101-4002-3200</t>
  </si>
  <si>
    <t>101-4030-7209</t>
  </si>
  <si>
    <t>101-4067-3200</t>
  </si>
  <si>
    <t>101-5020-3200</t>
  </si>
  <si>
    <t>101-5050-7294</t>
  </si>
  <si>
    <t>103-0202-7158</t>
  </si>
  <si>
    <t>103-2107-2503</t>
  </si>
  <si>
    <t>103-2450-7158</t>
  </si>
  <si>
    <t>104-2804-2570</t>
  </si>
  <si>
    <t>104-2806-7304</t>
  </si>
  <si>
    <t>105-2818-7307</t>
  </si>
  <si>
    <t>110-1500-0000</t>
  </si>
  <si>
    <t>110-1530-0000</t>
  </si>
  <si>
    <t>110-1550-0000</t>
  </si>
  <si>
    <t>110-2012-1101</t>
  </si>
  <si>
    <t>110-2013-1109</t>
  </si>
  <si>
    <t>110-2014-1109</t>
  </si>
  <si>
    <t>110-2014-1110</t>
  </si>
  <si>
    <t>110-2014-1111</t>
  </si>
  <si>
    <t>110-2014-1112</t>
  </si>
  <si>
    <t>110-2103-1107</t>
  </si>
  <si>
    <t>110-2120-1100</t>
  </si>
  <si>
    <t>110-2301-1103</t>
  </si>
  <si>
    <t>110-2302-1104</t>
  </si>
  <si>
    <t>110-2303-1110</t>
  </si>
  <si>
    <t>110-2303-1111</t>
  </si>
  <si>
    <t>110-2306-1101</t>
  </si>
  <si>
    <t>110-2308-1106</t>
  </si>
  <si>
    <t>110-2409-1100</t>
  </si>
  <si>
    <t>110-2409-8025</t>
  </si>
  <si>
    <t>110-2414-1100</t>
  </si>
  <si>
    <t>110-2414-1101</t>
  </si>
  <si>
    <t>110-2416-0000</t>
  </si>
  <si>
    <t>110-2416-1100</t>
  </si>
  <si>
    <t>110-2416-1101</t>
  </si>
  <si>
    <t>110-2416-1103</t>
  </si>
  <si>
    <t>110-2416-2400</t>
  </si>
  <si>
    <t>110-2450-0000</t>
  </si>
  <si>
    <t>110-2450-1100</t>
  </si>
  <si>
    <t>110-2450-2400</t>
  </si>
  <si>
    <t>110-2602-1101</t>
  </si>
  <si>
    <t>110-2602-1102</t>
  </si>
  <si>
    <t>110-2602-1103</t>
  </si>
  <si>
    <t>110-2602-1127</t>
  </si>
  <si>
    <t>110-2606-1105</t>
  </si>
  <si>
    <t>110-2606-1106</t>
  </si>
  <si>
    <t>110-2606-1107</t>
  </si>
  <si>
    <t>110-2606-1135</t>
  </si>
  <si>
    <t>110-2606-1180</t>
  </si>
  <si>
    <t>110-7001-3200</t>
  </si>
  <si>
    <t>111-0000-7312</t>
  </si>
  <si>
    <t>111-0000-7313</t>
  </si>
  <si>
    <t>111-0000-7314</t>
  </si>
  <si>
    <t>111-0300-3000</t>
  </si>
  <si>
    <t>111-2606-1103</t>
  </si>
  <si>
    <t>111-2606-1104</t>
  </si>
  <si>
    <t>111-2606-1105</t>
  </si>
  <si>
    <t>111-2606-1106</t>
  </si>
  <si>
    <t>111-2606-1107</t>
  </si>
  <si>
    <t>111-2815-7017</t>
  </si>
  <si>
    <t>111-4046-1212</t>
  </si>
  <si>
    <t>111-5039-7220</t>
  </si>
  <si>
    <t>111-6004-7309</t>
  </si>
  <si>
    <t>146-0000-0000</t>
  </si>
  <si>
    <t>155-2604-0000</t>
  </si>
  <si>
    <t>165-7004-7158</t>
  </si>
  <si>
    <t>210-5200-3044</t>
  </si>
  <si>
    <t>210-5207-0000</t>
  </si>
  <si>
    <t>215-5200-0000</t>
  </si>
  <si>
    <t>215-5200-1212</t>
  </si>
  <si>
    <t>219-5200-0000</t>
  </si>
  <si>
    <t>225-5300-0000</t>
  </si>
  <si>
    <t>225-5300-1212</t>
  </si>
  <si>
    <t>235-5400-0000</t>
  </si>
  <si>
    <t>235-5400-1212</t>
  </si>
  <si>
    <t>245-5500-0000</t>
  </si>
  <si>
    <t>245-5500-1212</t>
  </si>
  <si>
    <t>255-5600-0000</t>
  </si>
  <si>
    <t>315-4075-0000</t>
  </si>
  <si>
    <t>315-4075-1212</t>
  </si>
  <si>
    <t>315-4080-0000</t>
  </si>
  <si>
    <t>315-4080-1212</t>
  </si>
  <si>
    <t>335-4085-0000</t>
  </si>
  <si>
    <t>335-4085-1212</t>
  </si>
  <si>
    <t>335-4085-3002</t>
  </si>
  <si>
    <t>400-1101-7301</t>
  </si>
  <si>
    <t>400-1104-7306</t>
  </si>
  <si>
    <t>400-3203-7269</t>
  </si>
  <si>
    <t>400-3203-7315</t>
  </si>
  <si>
    <t>400-5020-7298</t>
  </si>
  <si>
    <t>400-7004-0000</t>
  </si>
  <si>
    <t>401-1101-EH81</t>
  </si>
  <si>
    <t>401-1101-GU38</t>
  </si>
  <si>
    <t>401-1110-GT59</t>
  </si>
  <si>
    <t>401-1110-TR08</t>
  </si>
  <si>
    <t>401-1534-GU45</t>
  </si>
  <si>
    <t>401-2000-E236</t>
  </si>
  <si>
    <t>401-2000-GU29</t>
  </si>
  <si>
    <t>401-2005-EH90</t>
  </si>
  <si>
    <t>401-2009-EH97</t>
  </si>
  <si>
    <t>401-2009-GU35</t>
  </si>
  <si>
    <t>401-2100-EH21</t>
  </si>
  <si>
    <t>401-2100-EH52</t>
  </si>
  <si>
    <t>401-2100-EH95</t>
  </si>
  <si>
    <t>401-2102-GU33</t>
  </si>
  <si>
    <t>401-2103-EH76</t>
  </si>
  <si>
    <t>401-2111-5131</t>
  </si>
  <si>
    <t>401-2116-EH85</t>
  </si>
  <si>
    <t>401-2116-EH86</t>
  </si>
  <si>
    <t>401-2117-EG21</t>
  </si>
  <si>
    <t>401-2119-EJ08</t>
  </si>
  <si>
    <t>401-2122-EH99</t>
  </si>
  <si>
    <t>401-2200-EH92</t>
  </si>
  <si>
    <t>401-2200-EH93</t>
  </si>
  <si>
    <t>401-2200-EH98</t>
  </si>
  <si>
    <t>401-2200-EJ02</t>
  </si>
  <si>
    <t>401-2200-EJ06</t>
  </si>
  <si>
    <t>401-2200-EJ07</t>
  </si>
  <si>
    <t>401-2200-GU39</t>
  </si>
  <si>
    <t>401-2200-GV43</t>
  </si>
  <si>
    <t>401-2200-TR11</t>
  </si>
  <si>
    <t>401-2300-EH48</t>
  </si>
  <si>
    <t>401-2300-EH68</t>
  </si>
  <si>
    <t>401-2300-EH94</t>
  </si>
  <si>
    <t>401-2300-EJ04</t>
  </si>
  <si>
    <t>401-2300-EJ05</t>
  </si>
  <si>
    <t>401-2300-GU26</t>
  </si>
  <si>
    <t>401-2300-GU37</t>
  </si>
  <si>
    <t>401-2300-GV44</t>
  </si>
  <si>
    <t>401-2300-GV45</t>
  </si>
  <si>
    <t>401-2300-GV46</t>
  </si>
  <si>
    <t>401-2300-GV47</t>
  </si>
  <si>
    <t>401-2300-GV48</t>
  </si>
  <si>
    <t>401-2300-GV49</t>
  </si>
  <si>
    <t>401-2303-GU44</t>
  </si>
  <si>
    <t>401-2309-EI03</t>
  </si>
  <si>
    <t>401-2408-EJ18</t>
  </si>
  <si>
    <t>401-2408-EJ20</t>
  </si>
  <si>
    <t>401-2408-EJ21</t>
  </si>
  <si>
    <t>401-2408-EJ22</t>
  </si>
  <si>
    <t>401-2408-EJ23</t>
  </si>
  <si>
    <t>401-2408-EJ24</t>
  </si>
  <si>
    <t>401-2408-EJ28</t>
  </si>
  <si>
    <t>401-2408-GU49</t>
  </si>
  <si>
    <t>401-2408-GU86</t>
  </si>
  <si>
    <t>401-2416-5437</t>
  </si>
  <si>
    <t>401-2450-E111</t>
  </si>
  <si>
    <t>401-2450-E184</t>
  </si>
  <si>
    <t>401-2450-E252</t>
  </si>
  <si>
    <t>401-2450-EA58</t>
  </si>
  <si>
    <t>401-2450-EH17</t>
  </si>
  <si>
    <t>401-2450-EJ87</t>
  </si>
  <si>
    <t>401-2450-GV42</t>
  </si>
  <si>
    <t>401-2501-EH30</t>
  </si>
  <si>
    <t>401-2600-EH72</t>
  </si>
  <si>
    <t>401-2602-GU30</t>
  </si>
  <si>
    <t>401-2604-GT74</t>
  </si>
  <si>
    <t>401-2606-GU31</t>
  </si>
  <si>
    <t>401-2806-GU50</t>
  </si>
  <si>
    <t>401-2900-EJ19</t>
  </si>
  <si>
    <t>401-2900-EJ26</t>
  </si>
  <si>
    <t>401-2900-EJ29</t>
  </si>
  <si>
    <t>401-2900-EJ32</t>
  </si>
  <si>
    <t>401-2900-EJ33</t>
  </si>
  <si>
    <t>401-2900-EJ34</t>
  </si>
  <si>
    <t>401-2900-EJ35</t>
  </si>
  <si>
    <t>401-2900-EJ36</t>
  </si>
  <si>
    <t>401-2900-EJ37</t>
  </si>
  <si>
    <t>401-2900-EJ40</t>
  </si>
  <si>
    <t>401-2900-EJ41</t>
  </si>
  <si>
    <t>401-2900-EJ42</t>
  </si>
  <si>
    <t>401-2900-EJ44</t>
  </si>
  <si>
    <t>401-2900-EJ45</t>
  </si>
  <si>
    <t>401-2900-EJ46</t>
  </si>
  <si>
    <t>401-2900-EJ47</t>
  </si>
  <si>
    <t>401-2900-EJ48</t>
  </si>
  <si>
    <t>401-2900-EJ49</t>
  </si>
  <si>
    <t>401-2900-EJ50</t>
  </si>
  <si>
    <t>401-2900-GU79</t>
  </si>
  <si>
    <t>401-3203-EH87</t>
  </si>
  <si>
    <t>401-3203-EJ88</t>
  </si>
  <si>
    <t>401-3206-G768</t>
  </si>
  <si>
    <t>401-3208-5300</t>
  </si>
  <si>
    <t>401-4035-GU27</t>
  </si>
  <si>
    <t>401-5020-E407</t>
  </si>
  <si>
    <t>401-5020-GU36</t>
  </si>
  <si>
    <t>401-5028-E153</t>
  </si>
  <si>
    <t>401-5039-GU19</t>
  </si>
  <si>
    <t>401-5039-GU21</t>
  </si>
  <si>
    <t>401-6100-G300</t>
  </si>
  <si>
    <t>428-0000-0000</t>
  </si>
  <si>
    <t>430-0000-0100</t>
  </si>
  <si>
    <t>483-0000-0000</t>
  </si>
  <si>
    <t>500-1550-0000</t>
  </si>
  <si>
    <t>500-2416-0000</t>
  </si>
  <si>
    <t>900-2300-7296</t>
  </si>
  <si>
    <t>900-5020-G832</t>
  </si>
  <si>
    <t>900-5020-G847</t>
  </si>
  <si>
    <t>900-5021-G814</t>
  </si>
  <si>
    <t>900-5022-G822</t>
  </si>
  <si>
    <t>900-5023-G811</t>
  </si>
  <si>
    <t>900-5025-G812</t>
  </si>
  <si>
    <t>900-5026-G815</t>
  </si>
  <si>
    <t>900-5027-G817</t>
  </si>
  <si>
    <t>900-5028-G843</t>
  </si>
  <si>
    <t>900-5028-GT69</t>
  </si>
  <si>
    <t>900-5029-G841</t>
  </si>
  <si>
    <t>900-5030-G835</t>
  </si>
  <si>
    <t>900-5031-G837</t>
  </si>
  <si>
    <t>900-5032-G830</t>
  </si>
  <si>
    <t>900-5034-5276</t>
  </si>
  <si>
    <t>900-5042-G845</t>
  </si>
  <si>
    <t>900-5045-G842</t>
  </si>
  <si>
    <t>900-5046-G813</t>
  </si>
  <si>
    <t>900-5047-G846</t>
  </si>
  <si>
    <t>900-5048-G831</t>
  </si>
  <si>
    <t>900-9000-7297</t>
  </si>
  <si>
    <t>• two tabs, each containing a transfer form:</t>
  </si>
  <si>
    <t xml:space="preserve">The subtotals in rows 10 through 12 work in conjunction with the data filters: the data is summarized according to the values filtered. Thus, if </t>
  </si>
  <si>
    <t>1. Right click your mouse on any cell within the body of the first table (i.e. cells A11)</t>
  </si>
  <si>
    <t>2137</t>
  </si>
  <si>
    <t>2138</t>
  </si>
  <si>
    <t>ATC - Academic Testing Center</t>
  </si>
  <si>
    <t>Soc Sci Inst Res Edu Policy</t>
  </si>
  <si>
    <t>Criminology &amp; Criminal Justice</t>
  </si>
  <si>
    <t>DataSpark</t>
  </si>
  <si>
    <t>1113</t>
  </si>
  <si>
    <t>Start Up</t>
  </si>
  <si>
    <t>1114</t>
  </si>
  <si>
    <t>1115</t>
  </si>
  <si>
    <t>1116</t>
  </si>
  <si>
    <t>1136</t>
  </si>
  <si>
    <t>Overhead Support 17</t>
  </si>
  <si>
    <t>Graduate Education Courses</t>
  </si>
  <si>
    <t>URI Facility Security Program</t>
  </si>
  <si>
    <t>Kingston Child Develop Center</t>
  </si>
  <si>
    <t>6074</t>
  </si>
  <si>
    <t>Cambridge Education Group</t>
  </si>
  <si>
    <t>Global Provost Account</t>
  </si>
  <si>
    <t>7316</t>
  </si>
  <si>
    <t>7317</t>
  </si>
  <si>
    <t>Needs Assessment Stu Learning</t>
  </si>
  <si>
    <t>7318</t>
  </si>
  <si>
    <t>Innovation CARE</t>
  </si>
  <si>
    <t>7319</t>
  </si>
  <si>
    <t>Innovation Ethnic Studies</t>
  </si>
  <si>
    <t>7320</t>
  </si>
  <si>
    <t>Innovation Design Thinking</t>
  </si>
  <si>
    <t>7321</t>
  </si>
  <si>
    <t>Science &amp; Engineering Fellows</t>
  </si>
  <si>
    <t>7322</t>
  </si>
  <si>
    <t>Candidate Travel Fac Searches</t>
  </si>
  <si>
    <t>7323</t>
  </si>
  <si>
    <t>MA ESL</t>
  </si>
  <si>
    <t>7324</t>
  </si>
  <si>
    <t>Provost Int UG Res &amp; Innov</t>
  </si>
  <si>
    <t>7325</t>
  </si>
  <si>
    <t>Parking Sustainable Initiative</t>
  </si>
  <si>
    <t>7326</t>
  </si>
  <si>
    <t>HSCM TV Studio</t>
  </si>
  <si>
    <t>7327</t>
  </si>
  <si>
    <t>GCoD expense and reimbursement</t>
  </si>
  <si>
    <t>Fannon,Kent &amp; Diane Bus. Adm.</t>
  </si>
  <si>
    <t>EH26</t>
  </si>
  <si>
    <t>Marlin Bodden Annual Lecture</t>
  </si>
  <si>
    <t>EH55</t>
  </si>
  <si>
    <t>Tucker &amp; Blaszkowski Nurs/Phar</t>
  </si>
  <si>
    <t>EH56</t>
  </si>
  <si>
    <t>Alex &amp; Ani Impact Fund</t>
  </si>
  <si>
    <t>EH71</t>
  </si>
  <si>
    <t>Hall,Lorraine E Julian Ad Stud</t>
  </si>
  <si>
    <t>EH89</t>
  </si>
  <si>
    <t>Pfeiffer,Nancy and Michael Sch</t>
  </si>
  <si>
    <t>EJ01</t>
  </si>
  <si>
    <t>Whalley Family End Sch in Phar</t>
  </si>
  <si>
    <t>EJ09</t>
  </si>
  <si>
    <t>Brown Smith Textile Cons Endow</t>
  </si>
  <si>
    <t>EJ10</t>
  </si>
  <si>
    <t>Cranston Print Works Scholar</t>
  </si>
  <si>
    <t>EJ11</t>
  </si>
  <si>
    <t>Marion Fry '33 Endowed Scholar</t>
  </si>
  <si>
    <t>EJ12</t>
  </si>
  <si>
    <t>Home Economics Endow Business</t>
  </si>
  <si>
    <t>EJ13</t>
  </si>
  <si>
    <t>Evelyn Kennedy Endw Scholar</t>
  </si>
  <si>
    <t>EJ14</t>
  </si>
  <si>
    <t>Ordonez Textile &amp; Costume</t>
  </si>
  <si>
    <t>EJ15</t>
  </si>
  <si>
    <t>EJ16</t>
  </si>
  <si>
    <t>Jill Sawyer Memorial Scholar</t>
  </si>
  <si>
    <t>EJ17</t>
  </si>
  <si>
    <t>Textile Veterans Assoc Annual</t>
  </si>
  <si>
    <t>EJ25</t>
  </si>
  <si>
    <t>Fitzsimons Mem Lecture Fund</t>
  </si>
  <si>
    <t>EJ27</t>
  </si>
  <si>
    <t>John Long Memorial Schlr</t>
  </si>
  <si>
    <t>EJ30</t>
  </si>
  <si>
    <t>Burton Brown CEPS Library Fund</t>
  </si>
  <si>
    <t>EJ31</t>
  </si>
  <si>
    <t>R&amp;R Buteau Fund for Arts</t>
  </si>
  <si>
    <t>EJ38</t>
  </si>
  <si>
    <t>Matziner Biotechonology</t>
  </si>
  <si>
    <t>EJ43</t>
  </si>
  <si>
    <t>Nat'l Assoc Credit RISEN</t>
  </si>
  <si>
    <t>EJ51</t>
  </si>
  <si>
    <t>Stanley Berger Memorial Fund</t>
  </si>
  <si>
    <t>EJ52</t>
  </si>
  <si>
    <t>K. Carpenter Mem Psych Award</t>
  </si>
  <si>
    <t>EJ53</t>
  </si>
  <si>
    <t>Janet Kulber Mem. Endow</t>
  </si>
  <si>
    <t>EJ54</t>
  </si>
  <si>
    <t>EJ55</t>
  </si>
  <si>
    <t>K. Beaupre Comm Disorder Schlr</t>
  </si>
  <si>
    <t>EJ56</t>
  </si>
  <si>
    <t>Glenn Brown Mem Endw Scholr</t>
  </si>
  <si>
    <t>EJ57</t>
  </si>
  <si>
    <t>Norma Bugbee Mem Scholarship</t>
  </si>
  <si>
    <t>EJ58</t>
  </si>
  <si>
    <t>E. Christopher Mem Scholarhsip</t>
  </si>
  <si>
    <t>EJ59</t>
  </si>
  <si>
    <t>Ruth Curran Endw Scholarship</t>
  </si>
  <si>
    <t>EJ60</t>
  </si>
  <si>
    <t>John Heaton Mem Scholarship</t>
  </si>
  <si>
    <t>EJ61</t>
  </si>
  <si>
    <t>Heditsian Endw Life Partner</t>
  </si>
  <si>
    <t>EJ62</t>
  </si>
  <si>
    <t>Little MAMA CDC Endowment</t>
  </si>
  <si>
    <t>EJ63</t>
  </si>
  <si>
    <t>Manfredi Kinesiology Stu Res</t>
  </si>
  <si>
    <t>EJ64</t>
  </si>
  <si>
    <t>Dorothy Massey Endw Scholr</t>
  </si>
  <si>
    <t>EJ65</t>
  </si>
  <si>
    <t>EJ66</t>
  </si>
  <si>
    <t>Hawley Murray Scholarship</t>
  </si>
  <si>
    <t>EJ67</t>
  </si>
  <si>
    <t>Laffey Newton Scholarship Fund</t>
  </si>
  <si>
    <t>EJ68</t>
  </si>
  <si>
    <t>Clark Northup Scholarship</t>
  </si>
  <si>
    <t>EJ69</t>
  </si>
  <si>
    <t>EJ70</t>
  </si>
  <si>
    <t>Gatani Nula Adult Endw Scholar</t>
  </si>
  <si>
    <t>EJ71</t>
  </si>
  <si>
    <t>Mabel Streeter Perrin End Schl</t>
  </si>
  <si>
    <t>EJ72</t>
  </si>
  <si>
    <t>Dr. James Reid Endw Scholar</t>
  </si>
  <si>
    <t>EJ73</t>
  </si>
  <si>
    <t>Andrew Rotelli Mem Scholar</t>
  </si>
  <si>
    <t>EJ74</t>
  </si>
  <si>
    <t>Goodwin Swan Mem Scholarship</t>
  </si>
  <si>
    <t>EJ75</t>
  </si>
  <si>
    <t>Albert Teoli Sr Endw Scholarsh</t>
  </si>
  <si>
    <t>EJ76</t>
  </si>
  <si>
    <t>EJ77</t>
  </si>
  <si>
    <t>Barbara Wilson Endw Scholar</t>
  </si>
  <si>
    <t>EJ78</t>
  </si>
  <si>
    <t>Yaghoobian Mem Scholarship</t>
  </si>
  <si>
    <t>EJ79</t>
  </si>
  <si>
    <t>Marjorie Ellis Mem Endw Schlr</t>
  </si>
  <si>
    <t>EJ82</t>
  </si>
  <si>
    <t>Olney Mem. Food Sci Scholar</t>
  </si>
  <si>
    <t>EJ83</t>
  </si>
  <si>
    <t>Atkinson, Ruth E. Endow. Schol</t>
  </si>
  <si>
    <t>EJ84</t>
  </si>
  <si>
    <t>Betty &amp; Tom Shreve '42 Schlr</t>
  </si>
  <si>
    <t>EJ89</t>
  </si>
  <si>
    <t>Amar Tapati Lahiri Library End</t>
  </si>
  <si>
    <t>EJ90</t>
  </si>
  <si>
    <t>Strickhart '70 Scholarship</t>
  </si>
  <si>
    <t>EJ91</t>
  </si>
  <si>
    <t>Ross L. Aker '64 Endw Scholar</t>
  </si>
  <si>
    <t>EJ93</t>
  </si>
  <si>
    <t>J. Hologgitas Scholar Endow</t>
  </si>
  <si>
    <t>EJ94</t>
  </si>
  <si>
    <t>Dawid Badecki Mem Soccer Endw</t>
  </si>
  <si>
    <t>EJ96</t>
  </si>
  <si>
    <t>Jay R. Simon '68 Endow Scholar</t>
  </si>
  <si>
    <t>EJ97</t>
  </si>
  <si>
    <t>Sydney Spink '58 Eng Mem Schl</t>
  </si>
  <si>
    <t>EJ98</t>
  </si>
  <si>
    <t>W. Brownell Fine Arts Endow</t>
  </si>
  <si>
    <t>EJ99</t>
  </si>
  <si>
    <t>Harrington School W.E.Brownell</t>
  </si>
  <si>
    <t>EK03</t>
  </si>
  <si>
    <t>Leo A. Bannon Scholarship</t>
  </si>
  <si>
    <t>EK04</t>
  </si>
  <si>
    <t>Prov. Biotech Scholarship Fund</t>
  </si>
  <si>
    <t>EK05</t>
  </si>
  <si>
    <t>Metcalf, Michael P. Institute</t>
  </si>
  <si>
    <t>Audette, Jennifer G.</t>
  </si>
  <si>
    <t>GU51</t>
  </si>
  <si>
    <t>FFURI Accounting CBA</t>
  </si>
  <si>
    <t>GU52</t>
  </si>
  <si>
    <t>GU53</t>
  </si>
  <si>
    <t>GU55</t>
  </si>
  <si>
    <t>GU56</t>
  </si>
  <si>
    <t>GU57</t>
  </si>
  <si>
    <t>Textile Merchandising Develop</t>
  </si>
  <si>
    <t>GU58</t>
  </si>
  <si>
    <t>GU59</t>
  </si>
  <si>
    <t>Evelyn Kennedy Textile Schl</t>
  </si>
  <si>
    <t>GU60</t>
  </si>
  <si>
    <t>TMD Scholarships</t>
  </si>
  <si>
    <t>GU61</t>
  </si>
  <si>
    <t>Adult Education</t>
  </si>
  <si>
    <t>GU62</t>
  </si>
  <si>
    <t>CEC Student Organization</t>
  </si>
  <si>
    <t>GU63</t>
  </si>
  <si>
    <t>CSIEP Fund</t>
  </si>
  <si>
    <t>GU64</t>
  </si>
  <si>
    <t>GEMS Net Strat Change Model</t>
  </si>
  <si>
    <t>GU65</t>
  </si>
  <si>
    <t>GU66</t>
  </si>
  <si>
    <t>PhD Prog in Education</t>
  </si>
  <si>
    <t>GU67</t>
  </si>
  <si>
    <t>PT3 Project Kellogg</t>
  </si>
  <si>
    <t>GU68</t>
  </si>
  <si>
    <t>CHS Directors Disc Fund</t>
  </si>
  <si>
    <t>GU69</t>
  </si>
  <si>
    <t>SOE Dept Chair Fund</t>
  </si>
  <si>
    <t>GU70</t>
  </si>
  <si>
    <t>Amgen B. Wallace BioTech Lab</t>
  </si>
  <si>
    <t>GU71</t>
  </si>
  <si>
    <t>ASF CEPS Marketing Discretry</t>
  </si>
  <si>
    <t>GU72</t>
  </si>
  <si>
    <t>ASF CEPS Artist in Residence</t>
  </si>
  <si>
    <t>GU73</t>
  </si>
  <si>
    <t>ASF CEPS Student Service Fund</t>
  </si>
  <si>
    <t>GU74</t>
  </si>
  <si>
    <t>Bachelor Interdisciplinary Std</t>
  </si>
  <si>
    <t>GU75</t>
  </si>
  <si>
    <t>CEPs Comp Learn Res Ctr</t>
  </si>
  <si>
    <t>GU76</t>
  </si>
  <si>
    <t>CEPS Discretionary</t>
  </si>
  <si>
    <t>GU77</t>
  </si>
  <si>
    <t>CEPS Emergency Book Fund</t>
  </si>
  <si>
    <t>GU78</t>
  </si>
  <si>
    <t>CEPS Special Programs</t>
  </si>
  <si>
    <t>GU83</t>
  </si>
  <si>
    <t>RISCT Cancer Awareness</t>
  </si>
  <si>
    <t>GU85</t>
  </si>
  <si>
    <t>GU87</t>
  </si>
  <si>
    <t>M. Manzolillo BGS Scholr</t>
  </si>
  <si>
    <t>GU90</t>
  </si>
  <si>
    <t>Cleveland Kuntz BGS Fund</t>
  </si>
  <si>
    <t>GU91</t>
  </si>
  <si>
    <t>Audiology at URI</t>
  </si>
  <si>
    <t>GU93</t>
  </si>
  <si>
    <t>GU94</t>
  </si>
  <si>
    <t>GU95</t>
  </si>
  <si>
    <t>Child Devlp Cntr Capital Campn</t>
  </si>
  <si>
    <t>GU96</t>
  </si>
  <si>
    <t>GU97</t>
  </si>
  <si>
    <t>HDF Chair Disc Fund</t>
  </si>
  <si>
    <t>GU99</t>
  </si>
  <si>
    <t>GV02</t>
  </si>
  <si>
    <t>Human Performance PsyED</t>
  </si>
  <si>
    <t>GV03</t>
  </si>
  <si>
    <t>Journ Fin Planning Counseling</t>
  </si>
  <si>
    <t>GV04</t>
  </si>
  <si>
    <t>Kinesiology Adapted Phys Ed</t>
  </si>
  <si>
    <t>GV05</t>
  </si>
  <si>
    <t>Kinesiology Chairs Fund</t>
  </si>
  <si>
    <t>GV07</t>
  </si>
  <si>
    <t>Osher Lifelong Learning Inst</t>
  </si>
  <si>
    <t>GV08</t>
  </si>
  <si>
    <t>Physical Therapy Clinical Schl</t>
  </si>
  <si>
    <t>GV09</t>
  </si>
  <si>
    <t>GV10</t>
  </si>
  <si>
    <t>Providence CDC</t>
  </si>
  <si>
    <t>GV11</t>
  </si>
  <si>
    <t>PT Cyromax Augustonucci</t>
  </si>
  <si>
    <t>GV12</t>
  </si>
  <si>
    <t>RIAPTA Support Fund</t>
  </si>
  <si>
    <t>GV13</t>
  </si>
  <si>
    <t>Russell &amp; Mollie Smart Fund</t>
  </si>
  <si>
    <t>GV14</t>
  </si>
  <si>
    <t>CDC Disc Fund</t>
  </si>
  <si>
    <t>GV15</t>
  </si>
  <si>
    <t>CPRC Research Fund</t>
  </si>
  <si>
    <t>GV16</t>
  </si>
  <si>
    <t>Julien Davis Memorial Award</t>
  </si>
  <si>
    <t>GV17</t>
  </si>
  <si>
    <t>GV18</t>
  </si>
  <si>
    <t>Eval of Nonviolence Training</t>
  </si>
  <si>
    <t>GV19</t>
  </si>
  <si>
    <t>Valentino Grebstein Account</t>
  </si>
  <si>
    <t>GV20</t>
  </si>
  <si>
    <t>Kekule</t>
  </si>
  <si>
    <t>GV21</t>
  </si>
  <si>
    <t>Judy Morse Memorial Fund</t>
  </si>
  <si>
    <t>GV22</t>
  </si>
  <si>
    <t>GV23</t>
  </si>
  <si>
    <t>Comm Food and Nutrition</t>
  </si>
  <si>
    <t>GV24</t>
  </si>
  <si>
    <t>Comm Nutr Health Assessment</t>
  </si>
  <si>
    <t>GV25</t>
  </si>
  <si>
    <t>GV26</t>
  </si>
  <si>
    <t>Food Sci Nutri Discretionary</t>
  </si>
  <si>
    <t>GV27</t>
  </si>
  <si>
    <t>FSN Club</t>
  </si>
  <si>
    <t>GV29</t>
  </si>
  <si>
    <t>Food Fitness and Fun</t>
  </si>
  <si>
    <t>GV30</t>
  </si>
  <si>
    <t>Hum Devl Family Studies Scholr</t>
  </si>
  <si>
    <t>GV31</t>
  </si>
  <si>
    <t>Physical Therapy Schl Fund</t>
  </si>
  <si>
    <t>GV32</t>
  </si>
  <si>
    <t>Peter Maynard Marr Endw Schlr</t>
  </si>
  <si>
    <t>GV33</t>
  </si>
  <si>
    <t>GV34</t>
  </si>
  <si>
    <t>Mary B. Connelly Award</t>
  </si>
  <si>
    <t>GV35</t>
  </si>
  <si>
    <t>Dr. Noreen Coachman Mem Schlr</t>
  </si>
  <si>
    <t>GV37</t>
  </si>
  <si>
    <t>Merenda Prize Res. Methodlgy</t>
  </si>
  <si>
    <t>GV38</t>
  </si>
  <si>
    <t>Allan Berman Psychology Schlr</t>
  </si>
  <si>
    <t>GV39</t>
  </si>
  <si>
    <t>Psychology Scholarship</t>
  </si>
  <si>
    <t>GV40</t>
  </si>
  <si>
    <t>Behavioral Science Grad Prgm</t>
  </si>
  <si>
    <t>GV41</t>
  </si>
  <si>
    <t>Feinstein CEPS Annual Fund</t>
  </si>
  <si>
    <t>GV50</t>
  </si>
  <si>
    <t>Naughton Physical Therapy Schl</t>
  </si>
  <si>
    <t>GV51</t>
  </si>
  <si>
    <t>Clean Water Caribbean</t>
  </si>
  <si>
    <t>Champlin 17 Cutting Edge VE&amp;T</t>
  </si>
  <si>
    <t>GV53</t>
  </si>
  <si>
    <t>Champlin Ward Ritacco Melanson</t>
  </si>
  <si>
    <t>GV54</t>
  </si>
  <si>
    <t>Champlin '17 Cell Culture Tech</t>
  </si>
  <si>
    <t>GV55</t>
  </si>
  <si>
    <t>Champlin 17 Intrfacial Tensmtr</t>
  </si>
  <si>
    <t>GV56</t>
  </si>
  <si>
    <t>Champlin 17 Lang Enviro Lab</t>
  </si>
  <si>
    <t>GV58</t>
  </si>
  <si>
    <t>GV59</t>
  </si>
  <si>
    <t>Herman Scholarship Fund</t>
  </si>
  <si>
    <t>GV61</t>
  </si>
  <si>
    <t>Student Affairs Prof Develop</t>
  </si>
  <si>
    <t>GV62</t>
  </si>
  <si>
    <t>New Methods Effects Opioids</t>
  </si>
  <si>
    <t>GV63</t>
  </si>
  <si>
    <t>Engineer Extracellular Vesicle</t>
  </si>
  <si>
    <t>GV64</t>
  </si>
  <si>
    <t>Reg Trans Mutant SWI SNF Comp</t>
  </si>
  <si>
    <t>GV65</t>
  </si>
  <si>
    <t>Ident Bacterial Species Serum</t>
  </si>
  <si>
    <t>GV66</t>
  </si>
  <si>
    <t>Markel Living Legacy Fund</t>
  </si>
  <si>
    <t>GV67</t>
  </si>
  <si>
    <t>ASFCEPS: Library Gifts</t>
  </si>
  <si>
    <t>GV68</t>
  </si>
  <si>
    <t>BC Cuba Research Fund</t>
  </si>
  <si>
    <t>GV70</t>
  </si>
  <si>
    <t>Murray Family Innovation Fund</t>
  </si>
  <si>
    <t>GV72</t>
  </si>
  <si>
    <t>GV73</t>
  </si>
  <si>
    <t>GV74</t>
  </si>
  <si>
    <t>GV75</t>
  </si>
  <si>
    <t>Annual Fund: Metcalf Inst CELS</t>
  </si>
  <si>
    <t>GV76</t>
  </si>
  <si>
    <t>Metcalf</t>
  </si>
  <si>
    <t>GV77</t>
  </si>
  <si>
    <t>Restricted Capital Projects</t>
  </si>
  <si>
    <t>GV92</t>
  </si>
  <si>
    <t>Brain Aerobics for Seniors</t>
  </si>
  <si>
    <t>TR12</t>
  </si>
  <si>
    <t>Osher Lifelong Learning Endow</t>
  </si>
  <si>
    <t>100-0000-6074</t>
  </si>
  <si>
    <t>100-0000-7323</t>
  </si>
  <si>
    <t>100-0200-3024</t>
  </si>
  <si>
    <t>100-1104-3007</t>
  </si>
  <si>
    <t>100-1130-0000</t>
  </si>
  <si>
    <t>100-1130-3007</t>
  </si>
  <si>
    <t>100-2000-7321</t>
  </si>
  <si>
    <t>100-2013-1110</t>
  </si>
  <si>
    <t>100-2013-1111</t>
  </si>
  <si>
    <t>100-2014-1113</t>
  </si>
  <si>
    <t>100-2014-1114</t>
  </si>
  <si>
    <t>100-2014-1115</t>
  </si>
  <si>
    <t>100-2014-1116</t>
  </si>
  <si>
    <t>100-2113-2400</t>
  </si>
  <si>
    <t>100-2135-7326</t>
  </si>
  <si>
    <t>100-2138-0000</t>
  </si>
  <si>
    <t>100-2302-1107</t>
  </si>
  <si>
    <t>100-2303-1112</t>
  </si>
  <si>
    <t>100-2306-1102</t>
  </si>
  <si>
    <t>100-2308-1105</t>
  </si>
  <si>
    <t>100-2401-7269</t>
  </si>
  <si>
    <t>100-2404-7269</t>
  </si>
  <si>
    <t>100-3314-0000</t>
  </si>
  <si>
    <t>100-4070-7180</t>
  </si>
  <si>
    <t>100-5028-3309</t>
  </si>
  <si>
    <t>101-2120-1102</t>
  </si>
  <si>
    <t>101-2135-7326</t>
  </si>
  <si>
    <t>101-2137-0000</t>
  </si>
  <si>
    <t>101-2408-2573</t>
  </si>
  <si>
    <t>101-2600-0000</t>
  </si>
  <si>
    <t>101-3314-0000</t>
  </si>
  <si>
    <t>105-3314-0000</t>
  </si>
  <si>
    <t>110-2013-1110</t>
  </si>
  <si>
    <t>110-2013-1111</t>
  </si>
  <si>
    <t>110-2014-1113</t>
  </si>
  <si>
    <t>110-2014-1114</t>
  </si>
  <si>
    <t>110-2014-1115</t>
  </si>
  <si>
    <t>110-2014-1116</t>
  </si>
  <si>
    <t>110-2103-1109</t>
  </si>
  <si>
    <t>110-2107-1100</t>
  </si>
  <si>
    <t>110-2108-1100</t>
  </si>
  <si>
    <t>110-2113-1101</t>
  </si>
  <si>
    <t>110-2116-1100</t>
  </si>
  <si>
    <t>110-2119-1100</t>
  </si>
  <si>
    <t>110-2120-1101</t>
  </si>
  <si>
    <t>110-2120-1103</t>
  </si>
  <si>
    <t>110-2121-1102</t>
  </si>
  <si>
    <t>110-2122-1100</t>
  </si>
  <si>
    <t>110-2125-1100</t>
  </si>
  <si>
    <t>110-2127-1100</t>
  </si>
  <si>
    <t>110-2138-1100</t>
  </si>
  <si>
    <t>110-2138-1101</t>
  </si>
  <si>
    <t>110-2302-1107</t>
  </si>
  <si>
    <t>110-2303-1112</t>
  </si>
  <si>
    <t>110-2306-1102</t>
  </si>
  <si>
    <t>110-2409-1101</t>
  </si>
  <si>
    <t>110-2416-1104</t>
  </si>
  <si>
    <t>110-2501-1100</t>
  </si>
  <si>
    <t>110-2501-1101</t>
  </si>
  <si>
    <t>110-2501-1102</t>
  </si>
  <si>
    <t>110-2501-1103</t>
  </si>
  <si>
    <t>110-2602-1128</t>
  </si>
  <si>
    <t>110-2606-1108</t>
  </si>
  <si>
    <t>110-2606-1109</t>
  </si>
  <si>
    <t>110-2606-1110</t>
  </si>
  <si>
    <t>110-2606-1136</t>
  </si>
  <si>
    <t>110-2806-1180</t>
  </si>
  <si>
    <t>110-2900-1100</t>
  </si>
  <si>
    <t>110-3301-0000</t>
  </si>
  <si>
    <t>110-3314-0000</t>
  </si>
  <si>
    <t>111-0000-0100</t>
  </si>
  <si>
    <t>111-0400-7002</t>
  </si>
  <si>
    <t>111-1109-7561</t>
  </si>
  <si>
    <t>111-1110-1104</t>
  </si>
  <si>
    <t>111-1110-1109</t>
  </si>
  <si>
    <t>111-2012-1101</t>
  </si>
  <si>
    <t>111-2012-1104</t>
  </si>
  <si>
    <t>111-2013-1101</t>
  </si>
  <si>
    <t>111-2013-1106</t>
  </si>
  <si>
    <t>111-2013-1107</t>
  </si>
  <si>
    <t>111-2013-1109</t>
  </si>
  <si>
    <t>111-2013-1110</t>
  </si>
  <si>
    <t>111-2013-1111</t>
  </si>
  <si>
    <t>111-2014-1103</t>
  </si>
  <si>
    <t>111-2014-1105</t>
  </si>
  <si>
    <t>111-2014-1109</t>
  </si>
  <si>
    <t>111-2014-1110</t>
  </si>
  <si>
    <t>111-2014-1111</t>
  </si>
  <si>
    <t>111-2014-1112</t>
  </si>
  <si>
    <t>111-2014-1114</t>
  </si>
  <si>
    <t>111-2014-1115</t>
  </si>
  <si>
    <t>111-2014-1116</t>
  </si>
  <si>
    <t>111-2113-1101</t>
  </si>
  <si>
    <t>111-2119-1100</t>
  </si>
  <si>
    <t>111-2120-1100</t>
  </si>
  <si>
    <t>111-2120-1103</t>
  </si>
  <si>
    <t>111-2122-1100</t>
  </si>
  <si>
    <t>111-2138-1100</t>
  </si>
  <si>
    <t>111-2138-1101</t>
  </si>
  <si>
    <t>111-2301-1103</t>
  </si>
  <si>
    <t>111-2302-1104</t>
  </si>
  <si>
    <t>111-2302-1107</t>
  </si>
  <si>
    <t>111-2303-1111</t>
  </si>
  <si>
    <t>111-2303-1112</t>
  </si>
  <si>
    <t>111-2306-1101</t>
  </si>
  <si>
    <t>111-2306-1102</t>
  </si>
  <si>
    <t>111-2308-1105</t>
  </si>
  <si>
    <t>111-2308-1106</t>
  </si>
  <si>
    <t>111-2409-1101</t>
  </si>
  <si>
    <t>111-2416-1104</t>
  </si>
  <si>
    <t>111-2501-1100</t>
  </si>
  <si>
    <t>111-2501-1101</t>
  </si>
  <si>
    <t>111-2501-1102</t>
  </si>
  <si>
    <t>111-2602-1101</t>
  </si>
  <si>
    <t>111-2602-1102</t>
  </si>
  <si>
    <t>111-2602-1103</t>
  </si>
  <si>
    <t>111-2606-1108</t>
  </si>
  <si>
    <t>111-2700-0000</t>
  </si>
  <si>
    <t>111-2800-1101</t>
  </si>
  <si>
    <t>111-2900-0000</t>
  </si>
  <si>
    <t>111-4070-0000</t>
  </si>
  <si>
    <t>111-5015-0000</t>
  </si>
  <si>
    <t>111-5036-0000</t>
  </si>
  <si>
    <t>111-5056-0000</t>
  </si>
  <si>
    <t>115-4030-7327</t>
  </si>
  <si>
    <t>115-4046-1215</t>
  </si>
  <si>
    <t>210-9000-0000</t>
  </si>
  <si>
    <t>220-9000-0000</t>
  </si>
  <si>
    <t>250-5600-1212</t>
  </si>
  <si>
    <t>400-4030-7209</t>
  </si>
  <si>
    <t>401-1001-E361</t>
  </si>
  <si>
    <t>401-1001-EH56</t>
  </si>
  <si>
    <t>401-1110-GU52</t>
  </si>
  <si>
    <t>401-2000-EB32</t>
  </si>
  <si>
    <t>401-2000-EJ83</t>
  </si>
  <si>
    <t>401-2000-EJ90</t>
  </si>
  <si>
    <t>401-2005-E338</t>
  </si>
  <si>
    <t>401-2013-EK05</t>
  </si>
  <si>
    <t>401-2013-GV75</t>
  </si>
  <si>
    <t>401-2013-GV76</t>
  </si>
  <si>
    <t>401-2014-GV64</t>
  </si>
  <si>
    <t>401-2014-GV65</t>
  </si>
  <si>
    <t>401-2100-5644</t>
  </si>
  <si>
    <t>401-2100-EJ98</t>
  </si>
  <si>
    <t>401-2102-E282</t>
  </si>
  <si>
    <t>401-2110-5039</t>
  </si>
  <si>
    <t>401-2112-EB68</t>
  </si>
  <si>
    <t>401-2115-5235</t>
  </si>
  <si>
    <t>401-2115-GT12</t>
  </si>
  <si>
    <t>401-2120-EJ51</t>
  </si>
  <si>
    <t>401-2120-EJ52</t>
  </si>
  <si>
    <t>401-2120-EJ53</t>
  </si>
  <si>
    <t>401-2120-EJ54</t>
  </si>
  <si>
    <t>401-2120-GV18</t>
  </si>
  <si>
    <t>401-2120-GV19</t>
  </si>
  <si>
    <t>401-2120-GV20</t>
  </si>
  <si>
    <t>401-2120-GV21</t>
  </si>
  <si>
    <t>401-2120-GV22</t>
  </si>
  <si>
    <t>401-2120-GV37</t>
  </si>
  <si>
    <t>401-2120-GV39</t>
  </si>
  <si>
    <t>401-2120-GV40</t>
  </si>
  <si>
    <t>401-2128-EH26</t>
  </si>
  <si>
    <t>401-2135-EJ99</t>
  </si>
  <si>
    <t>401-2135-GV59</t>
  </si>
  <si>
    <t>401-2200-EH89</t>
  </si>
  <si>
    <t>401-2200-GU51</t>
  </si>
  <si>
    <t>401-2300-EJ97</t>
  </si>
  <si>
    <t>401-2300-EK03</t>
  </si>
  <si>
    <t>401-2300-G621</t>
  </si>
  <si>
    <t>401-2300-GV72</t>
  </si>
  <si>
    <t>401-2300-GV73</t>
  </si>
  <si>
    <t>401-2300-GV74</t>
  </si>
  <si>
    <t>401-2302-GV51</t>
  </si>
  <si>
    <t>401-2308-EH08</t>
  </si>
  <si>
    <t>401-2401-GU99</t>
  </si>
  <si>
    <t>401-2401-GV03</t>
  </si>
  <si>
    <t>401-2402-EJ25</t>
  </si>
  <si>
    <t>401-2402-EJ55</t>
  </si>
  <si>
    <t>401-2402-GU91</t>
  </si>
  <si>
    <t>401-2404-EJ09</t>
  </si>
  <si>
    <t>401-2404-EJ10</t>
  </si>
  <si>
    <t>401-2404-EJ11</t>
  </si>
  <si>
    <t>401-2404-EJ12</t>
  </si>
  <si>
    <t>401-2404-EJ13</t>
  </si>
  <si>
    <t>401-2404-EJ14</t>
  </si>
  <si>
    <t>401-2404-EJ15</t>
  </si>
  <si>
    <t>401-2404-EJ16</t>
  </si>
  <si>
    <t>401-2404-EJ17</t>
  </si>
  <si>
    <t>401-2404-GU53</t>
  </si>
  <si>
    <t>401-2404-GU55</t>
  </si>
  <si>
    <t>401-2404-GU56</t>
  </si>
  <si>
    <t>401-2404-GU57</t>
  </si>
  <si>
    <t>401-2404-GU58</t>
  </si>
  <si>
    <t>401-2404-GU60</t>
  </si>
  <si>
    <t>401-2405-EJ69</t>
  </si>
  <si>
    <t>401-2407-GV07</t>
  </si>
  <si>
    <t>401-2407-TR12</t>
  </si>
  <si>
    <t>401-2408-GU61</t>
  </si>
  <si>
    <t>401-2408-GU63</t>
  </si>
  <si>
    <t>401-2408-GU66</t>
  </si>
  <si>
    <t>401-2408-GU69</t>
  </si>
  <si>
    <t>401-2409-EJ63</t>
  </si>
  <si>
    <t>401-2409-GV05</t>
  </si>
  <si>
    <t>401-2412-EJ62</t>
  </si>
  <si>
    <t>401-2412-GV14</t>
  </si>
  <si>
    <t>401-2416-EJ82</t>
  </si>
  <si>
    <t>401-2416-GV24</t>
  </si>
  <si>
    <t>401-2416-GV26</t>
  </si>
  <si>
    <t>401-2416-GV27</t>
  </si>
  <si>
    <t>401-2416-GV29</t>
  </si>
  <si>
    <t>401-2416-GV33</t>
  </si>
  <si>
    <t>401-2450-EJ56</t>
  </si>
  <si>
    <t>401-2450-EJ57</t>
  </si>
  <si>
    <t>401-2450-EJ58</t>
  </si>
  <si>
    <t>401-2450-EJ59</t>
  </si>
  <si>
    <t>401-2450-EJ60</t>
  </si>
  <si>
    <t>401-2450-EJ61</t>
  </si>
  <si>
    <t>401-2450-EJ64</t>
  </si>
  <si>
    <t>401-2450-EJ65</t>
  </si>
  <si>
    <t>401-2450-EJ67</t>
  </si>
  <si>
    <t>401-2450-EJ68</t>
  </si>
  <si>
    <t>401-2450-EJ70</t>
  </si>
  <si>
    <t>401-2450-EJ71</t>
  </si>
  <si>
    <t>401-2450-EJ72</t>
  </si>
  <si>
    <t>401-2450-EJ73</t>
  </si>
  <si>
    <t>401-2450-EJ74</t>
  </si>
  <si>
    <t>401-2450-EJ75</t>
  </si>
  <si>
    <t>401-2450-EJ77</t>
  </si>
  <si>
    <t>401-2450-EJ78</t>
  </si>
  <si>
    <t>401-2450-EJ79</t>
  </si>
  <si>
    <t>401-2450-EJ84</t>
  </si>
  <si>
    <t>401-2450-GU94</t>
  </si>
  <si>
    <t>401-2450-GU95</t>
  </si>
  <si>
    <t>401-2450-GV08</t>
  </si>
  <si>
    <t>401-2450-GV12</t>
  </si>
  <si>
    <t>401-2450-GV13</t>
  </si>
  <si>
    <t>401-2450-GV32</t>
  </si>
  <si>
    <t>401-2500-EH71</t>
  </si>
  <si>
    <t>401-2600-EJ01</t>
  </si>
  <si>
    <t>401-2600-EJ96</t>
  </si>
  <si>
    <t>401-2602-GV62</t>
  </si>
  <si>
    <t>401-2606-5340</t>
  </si>
  <si>
    <t>401-2606-GV63</t>
  </si>
  <si>
    <t>401-2900-EJ31</t>
  </si>
  <si>
    <t>401-2900-EJ43</t>
  </si>
  <si>
    <t>401-2900-EK04</t>
  </si>
  <si>
    <t>401-2900-GU71</t>
  </si>
  <si>
    <t>401-2900-GU72</t>
  </si>
  <si>
    <t>401-2900-GU73</t>
  </si>
  <si>
    <t>401-2900-GU74</t>
  </si>
  <si>
    <t>401-2900-GU75</t>
  </si>
  <si>
    <t>401-2900-GU76</t>
  </si>
  <si>
    <t>401-2900-GU77</t>
  </si>
  <si>
    <t>401-2900-GU87</t>
  </si>
  <si>
    <t>401-2900-GU90</t>
  </si>
  <si>
    <t>401-2900-GV41</t>
  </si>
  <si>
    <t>401-2900-GV68</t>
  </si>
  <si>
    <t>401-2903-GU78</t>
  </si>
  <si>
    <t>401-2907-GV10</t>
  </si>
  <si>
    <t>401-3203-EJ91</t>
  </si>
  <si>
    <t>401-3203-EJ93</t>
  </si>
  <si>
    <t>401-3301-EJ89</t>
  </si>
  <si>
    <t>401-4046-GV77</t>
  </si>
  <si>
    <t>401-5000-GU94</t>
  </si>
  <si>
    <t>401-5000-GV61</t>
  </si>
  <si>
    <t>401-5000-GV66</t>
  </si>
  <si>
    <t>401-5020-EC66</t>
  </si>
  <si>
    <t>401-5020-ED30</t>
  </si>
  <si>
    <t>401-5020-EJ94</t>
  </si>
  <si>
    <t>461-0000-0000</t>
  </si>
  <si>
    <t>483-5200-0000</t>
  </si>
  <si>
    <t>484-0000-0000</t>
  </si>
  <si>
    <t>500-1110-0000</t>
  </si>
  <si>
    <t>500-2116-0000</t>
  </si>
  <si>
    <t>500-2122-0000</t>
  </si>
  <si>
    <t>500-2310-0000</t>
  </si>
  <si>
    <t>500-3314-0000</t>
  </si>
  <si>
    <t>500-5017-0000</t>
  </si>
  <si>
    <t>910-0000-9002</t>
  </si>
  <si>
    <t>461</t>
  </si>
  <si>
    <t>484</t>
  </si>
  <si>
    <t>4037</t>
  </si>
  <si>
    <t>4045</t>
  </si>
  <si>
    <t>4073</t>
  </si>
  <si>
    <t>CEPS Student Fee Clearing</t>
  </si>
  <si>
    <t>CEPS Spring Semester Clearing</t>
  </si>
  <si>
    <t>CEPS Fall Course Fees</t>
  </si>
  <si>
    <t>CEPS Spring Course Fee</t>
  </si>
  <si>
    <t>CEPS Registration Fees</t>
  </si>
  <si>
    <t>CEPS Library Fee</t>
  </si>
  <si>
    <t>CEPS-Arts &amp; Culture Fee</t>
  </si>
  <si>
    <t>CEPS-Lab Fee</t>
  </si>
  <si>
    <t>CEPS Graduation Fee</t>
  </si>
  <si>
    <t>CEPS Transcript Fee</t>
  </si>
  <si>
    <t>CEPS Special Fee S'91</t>
  </si>
  <si>
    <t>4296</t>
  </si>
  <si>
    <t>Graduate Re-enrollment Fee</t>
  </si>
  <si>
    <t>4656</t>
  </si>
  <si>
    <t>4657</t>
  </si>
  <si>
    <t>Nautilus Cafe</t>
  </si>
  <si>
    <t>W A Jones Food Non-Taxable</t>
  </si>
  <si>
    <t>Lodging Fees Non-Taxable</t>
  </si>
  <si>
    <t>4817</t>
  </si>
  <si>
    <t>Int Assigned to Fed Gov</t>
  </si>
  <si>
    <t>ALLOTOP</t>
  </si>
  <si>
    <t>All Other Operating.</t>
  </si>
  <si>
    <t>AUTOMNT</t>
  </si>
  <si>
    <t>Auto Maintenance.</t>
  </si>
  <si>
    <t>BADDEBT</t>
  </si>
  <si>
    <t>Bad Debt.</t>
  </si>
  <si>
    <t>CAPTALL</t>
  </si>
  <si>
    <t>Capital.</t>
  </si>
  <si>
    <t>CEPSLCT</t>
  </si>
  <si>
    <t>CEPS Lecturers.</t>
  </si>
  <si>
    <t>CIPCAPT</t>
  </si>
  <si>
    <t>CIP Capital.</t>
  </si>
  <si>
    <t>CNTRTSR</t>
  </si>
  <si>
    <t>Contractual Svcs.</t>
  </si>
  <si>
    <t>CONTRIB</t>
  </si>
  <si>
    <t>Contributions.</t>
  </si>
  <si>
    <t>CPSDEBT</t>
  </si>
  <si>
    <t>COPS Debt Service.</t>
  </si>
  <si>
    <t>DEBTSER</t>
  </si>
  <si>
    <t>Debt Service.</t>
  </si>
  <si>
    <t>FRINGES</t>
  </si>
  <si>
    <t>Fringe.</t>
  </si>
  <si>
    <t>FUNDBAL</t>
  </si>
  <si>
    <t>Fund Balance Carry Forward.</t>
  </si>
  <si>
    <t>GRADAID</t>
  </si>
  <si>
    <t>Student Aid Grad.</t>
  </si>
  <si>
    <t>GRADAST</t>
  </si>
  <si>
    <t>Grad Assistants.</t>
  </si>
  <si>
    <t>HOLDING</t>
  </si>
  <si>
    <t>Holding.</t>
  </si>
  <si>
    <t>INSRNCE</t>
  </si>
  <si>
    <t>Insurance.</t>
  </si>
  <si>
    <t>LEGLCLM</t>
  </si>
  <si>
    <t>Legal Claims.</t>
  </si>
  <si>
    <t>LESPURC</t>
  </si>
  <si>
    <t>Lease Purchases.</t>
  </si>
  <si>
    <t>OTNDHDY</t>
  </si>
  <si>
    <t>Overtime and Holiday Pay.</t>
  </si>
  <si>
    <t>OTRNTPY</t>
  </si>
  <si>
    <t>All Other Int Payroll.</t>
  </si>
  <si>
    <t>OVRHEAD</t>
  </si>
  <si>
    <t>Overhead.</t>
  </si>
  <si>
    <t>POSTAGE</t>
  </si>
  <si>
    <t>Postage.</t>
  </si>
  <si>
    <t>PRCOURS</t>
  </si>
  <si>
    <t>Per Course Lecturers.</t>
  </si>
  <si>
    <t>PRINTNG</t>
  </si>
  <si>
    <t>Printing.</t>
  </si>
  <si>
    <t>RELEASE</t>
  </si>
  <si>
    <t>Release Time.</t>
  </si>
  <si>
    <t>RENVEST</t>
  </si>
  <si>
    <t>Reinvestment.</t>
  </si>
  <si>
    <t>REPAIRS</t>
  </si>
  <si>
    <t>Repairs.</t>
  </si>
  <si>
    <t>SBSCRPT</t>
  </si>
  <si>
    <t>Subscriptions and Memberships.</t>
  </si>
  <si>
    <t>SPCLSSD</t>
  </si>
  <si>
    <t>State Payroll Classified.</t>
  </si>
  <si>
    <t>SPNCLSD</t>
  </si>
  <si>
    <t>State Payroll Nonclassified.</t>
  </si>
  <si>
    <t>STNTHLP</t>
  </si>
  <si>
    <t>Student Help.</t>
  </si>
  <si>
    <t>SUMLECT</t>
  </si>
  <si>
    <t>Summer Lecturers.</t>
  </si>
  <si>
    <t>SUMRCNT</t>
  </si>
  <si>
    <t>Summer Recontract/Research.</t>
  </si>
  <si>
    <t>TELPHNE</t>
  </si>
  <si>
    <t>Telephone.</t>
  </si>
  <si>
    <t>TRAVELS</t>
  </si>
  <si>
    <t>Travels.</t>
  </si>
  <si>
    <t>UGRDAID</t>
  </si>
  <si>
    <t>Student Aid UG.</t>
  </si>
  <si>
    <t>UTLTIES</t>
  </si>
  <si>
    <t>Utilities.</t>
  </si>
  <si>
    <t>147</t>
  </si>
  <si>
    <t>148</t>
  </si>
  <si>
    <t>226</t>
  </si>
  <si>
    <t>333</t>
  </si>
  <si>
    <t>413</t>
  </si>
  <si>
    <t>427</t>
  </si>
  <si>
    <t>RIHEBC 2018 Util Infra Phase I</t>
  </si>
  <si>
    <t>RIHEBC2018 Repav Ph IV-Unrestr</t>
  </si>
  <si>
    <t>RIHEBC2018 Repav Ph IV-Parking</t>
  </si>
  <si>
    <t>COE - Dining Loan Priv Payback</t>
  </si>
  <si>
    <t>RICAP - Fine Arts Renovations</t>
  </si>
  <si>
    <t>COPS Energy 2018 Phase III P10</t>
  </si>
  <si>
    <t>RICAP Vivaria</t>
  </si>
  <si>
    <t>President Other</t>
  </si>
  <si>
    <t>Dean-Coll-Bus</t>
  </si>
  <si>
    <t>COB Graduate Programs</t>
  </si>
  <si>
    <t>ASF CEPS Child Development Ctr</t>
  </si>
  <si>
    <t>CEPS Library</t>
  </si>
  <si>
    <t>Security-Housing &amp; Res-Life</t>
  </si>
  <si>
    <t>Customer Service</t>
  </si>
  <si>
    <t>Property &amp; Support Services</t>
  </si>
  <si>
    <t>Small Projects</t>
  </si>
  <si>
    <t>0101</t>
  </si>
  <si>
    <t>Budget Control #2</t>
  </si>
  <si>
    <t>1117</t>
  </si>
  <si>
    <t>1118</t>
  </si>
  <si>
    <t>1137</t>
  </si>
  <si>
    <t>Overhead Support 18</t>
  </si>
  <si>
    <t>1138</t>
  </si>
  <si>
    <t>Overhead Support 19</t>
  </si>
  <si>
    <t>1139</t>
  </si>
  <si>
    <t>Overhead Support 20</t>
  </si>
  <si>
    <t>1140</t>
  </si>
  <si>
    <t>Overhead Support 21</t>
  </si>
  <si>
    <t>1141</t>
  </si>
  <si>
    <t>Overhead Support 22</t>
  </si>
  <si>
    <t>Legal/Patent Expenditures</t>
  </si>
  <si>
    <t>GSO Alumni</t>
  </si>
  <si>
    <t>Dean's Fund (CEPS)</t>
  </si>
  <si>
    <t>URI Security CEPS</t>
  </si>
  <si>
    <t>NESA Livestock Judging</t>
  </si>
  <si>
    <t>Feinstein CEPS CDC Match</t>
  </si>
  <si>
    <t>Feinstein CEPS Tuition Match</t>
  </si>
  <si>
    <t>6808</t>
  </si>
  <si>
    <t>Off-Site Work Study-Met School</t>
  </si>
  <si>
    <t>Raytheon CEPS Courses</t>
  </si>
  <si>
    <t>7328</t>
  </si>
  <si>
    <t>Assoc VPSA</t>
  </si>
  <si>
    <t>7329</t>
  </si>
  <si>
    <t>Piano Program</t>
  </si>
  <si>
    <t>7330</t>
  </si>
  <si>
    <t>Finish What You Started Prg</t>
  </si>
  <si>
    <t>7331</t>
  </si>
  <si>
    <t>Digital Literacy Institute</t>
  </si>
  <si>
    <t>7332</t>
  </si>
  <si>
    <t>Res. Bridge Funding Init. 2018</t>
  </si>
  <si>
    <t>7333</t>
  </si>
  <si>
    <t>Mental Health First Aid</t>
  </si>
  <si>
    <t>7334</t>
  </si>
  <si>
    <t>URI Service Corps</t>
  </si>
  <si>
    <t>7335</t>
  </si>
  <si>
    <t>Inner Space Center Services</t>
  </si>
  <si>
    <t>7336</t>
  </si>
  <si>
    <t>7337</t>
  </si>
  <si>
    <t>CPRC Wellness Conference</t>
  </si>
  <si>
    <t>7338</t>
  </si>
  <si>
    <t>First Year Writing Royalties</t>
  </si>
  <si>
    <t>7339</t>
  </si>
  <si>
    <t>Pilot Nursing Program</t>
  </si>
  <si>
    <t>7340</t>
  </si>
  <si>
    <t>Strategic Design Conference</t>
  </si>
  <si>
    <t>7341</t>
  </si>
  <si>
    <t>Athletics Vivature</t>
  </si>
  <si>
    <t>7342</t>
  </si>
  <si>
    <t>Human Performance Lab</t>
  </si>
  <si>
    <t>7343</t>
  </si>
  <si>
    <t>Metcalf Institute Conferences</t>
  </si>
  <si>
    <t>7344</t>
  </si>
  <si>
    <t>Professional Development</t>
  </si>
  <si>
    <t>7345</t>
  </si>
  <si>
    <t>IRB Fee Account</t>
  </si>
  <si>
    <t>7346</t>
  </si>
  <si>
    <t>CELS Student Services</t>
  </si>
  <si>
    <t>7347</t>
  </si>
  <si>
    <t>Graduate Student Groups</t>
  </si>
  <si>
    <t>7348</t>
  </si>
  <si>
    <t>FY18 Buyout</t>
  </si>
  <si>
    <t>7349</t>
  </si>
  <si>
    <t>IT Directory Service</t>
  </si>
  <si>
    <t>9998</t>
  </si>
  <si>
    <t>OPEB State Plan (ERS)</t>
  </si>
  <si>
    <t>9999</t>
  </si>
  <si>
    <t>OPEB OPC Plan</t>
  </si>
  <si>
    <t>Brown,Burton CEPS Library Fund</t>
  </si>
  <si>
    <t>E421</t>
  </si>
  <si>
    <t>Cohen,Fran &amp; Joel Stu Aff Fund</t>
  </si>
  <si>
    <t>Buteau,Rich. &amp; Ron. CEPS Schol</t>
  </si>
  <si>
    <t>EH59</t>
  </si>
  <si>
    <t>Hallberg, Haward V Scholarship</t>
  </si>
  <si>
    <t>EH69</t>
  </si>
  <si>
    <t>The Higgins Family Endowed Sch</t>
  </si>
  <si>
    <t>EH74</t>
  </si>
  <si>
    <t>COP Innovation Fund</t>
  </si>
  <si>
    <t>EH80</t>
  </si>
  <si>
    <t>Julie Swistak Maloney Scholars</t>
  </si>
  <si>
    <t>EJ39</t>
  </si>
  <si>
    <t>Esparza Cytotech. Schol. Fund</t>
  </si>
  <si>
    <t>EJ80</t>
  </si>
  <si>
    <t>Goshdigian,Mabel Dietetics Sch</t>
  </si>
  <si>
    <t>EJ92</t>
  </si>
  <si>
    <t>The Dr. Ven Venkatesan Scholar</t>
  </si>
  <si>
    <t>EJ95</t>
  </si>
  <si>
    <t>Eleanor Milner Morris Endowmen</t>
  </si>
  <si>
    <t>EK01</t>
  </si>
  <si>
    <t>Avedisian Endowment, COP</t>
  </si>
  <si>
    <t>EK02</t>
  </si>
  <si>
    <t>Herrmann Chair Endowment</t>
  </si>
  <si>
    <t>EK08</t>
  </si>
  <si>
    <t>Balasubramanian Engineer Schl</t>
  </si>
  <si>
    <t>EK09</t>
  </si>
  <si>
    <t>Vethanayaki &amp; Prof Narasimha</t>
  </si>
  <si>
    <t>EK11</t>
  </si>
  <si>
    <t>Thomas Fish Family Schol. Fund</t>
  </si>
  <si>
    <t>EK12</t>
  </si>
  <si>
    <t>Dr. Frank Carrano Endowed Scho</t>
  </si>
  <si>
    <t>EK13</t>
  </si>
  <si>
    <t>Subramaniam Family Schol. Fund</t>
  </si>
  <si>
    <t>EK14</t>
  </si>
  <si>
    <t>Fred '78 and Sue Newton Profes</t>
  </si>
  <si>
    <t>EK15</t>
  </si>
  <si>
    <t>Samuel J Montalto, Jr. Mem Sch</t>
  </si>
  <si>
    <t>EK16</t>
  </si>
  <si>
    <t>KP Speliotis &amp; DE Speliotis</t>
  </si>
  <si>
    <t>EK17</t>
  </si>
  <si>
    <t>Eleanor F Barlow Nurs Scho End</t>
  </si>
  <si>
    <t>EK19</t>
  </si>
  <si>
    <t>Rhody the RAM Endowment</t>
  </si>
  <si>
    <t>EK21</t>
  </si>
  <si>
    <t>Sue &amp; Rick Warford URI CDC Mem</t>
  </si>
  <si>
    <t>EK23</t>
  </si>
  <si>
    <t>Gallogly Burt Scholarship</t>
  </si>
  <si>
    <t>EK24</t>
  </si>
  <si>
    <t>Vincent D. Morgera Scholarship</t>
  </si>
  <si>
    <t>EK25</t>
  </si>
  <si>
    <t>Nancy K. Bond '70 Schol Fund</t>
  </si>
  <si>
    <t>Harrington School Oper Fund</t>
  </si>
  <si>
    <t>G947</t>
  </si>
  <si>
    <t>Grad Minority Recruit &amp; Retent</t>
  </si>
  <si>
    <t>Ryan Institute - Neuroscience</t>
  </si>
  <si>
    <t>URI Security - CEPS</t>
  </si>
  <si>
    <t>GU98</t>
  </si>
  <si>
    <t>GV36</t>
  </si>
  <si>
    <t>Seafood Innovation</t>
  </si>
  <si>
    <t>Robotics ECBE</t>
  </si>
  <si>
    <t>GV79</t>
  </si>
  <si>
    <t>Picerne Scholarship - Pharmacy</t>
  </si>
  <si>
    <t>GV80</t>
  </si>
  <si>
    <t>Romeo &amp; Rose Picerne Schol Bus</t>
  </si>
  <si>
    <t>GV81</t>
  </si>
  <si>
    <t>Spinal Inhibition in ALS</t>
  </si>
  <si>
    <t>GV83</t>
  </si>
  <si>
    <t>Champlin '18: Artif. Intel Lab</t>
  </si>
  <si>
    <t>GV84</t>
  </si>
  <si>
    <t>Champlin '18: Chem Back Row</t>
  </si>
  <si>
    <t>GV85</t>
  </si>
  <si>
    <t>Champlin '18: Print Cir Bd Fab</t>
  </si>
  <si>
    <t>GV86</t>
  </si>
  <si>
    <t>Champlin '18: Broadcast Center</t>
  </si>
  <si>
    <t>GV87</t>
  </si>
  <si>
    <t>Aker Scholarship Fund</t>
  </si>
  <si>
    <t>GV88</t>
  </si>
  <si>
    <t>URI Food Center Operating Acct</t>
  </si>
  <si>
    <t>GV89</t>
  </si>
  <si>
    <t>Welcome Center Building Fund</t>
  </si>
  <si>
    <t>GV90</t>
  </si>
  <si>
    <t>Small Business Growth Hub</t>
  </si>
  <si>
    <t>GV91</t>
  </si>
  <si>
    <t>Coastal Plng, Policy &amp; Design</t>
  </si>
  <si>
    <t>GV93</t>
  </si>
  <si>
    <t>Res, Innov, &amp; Entrepreneurship</t>
  </si>
  <si>
    <t>GV94</t>
  </si>
  <si>
    <t>Ocean State Clean Cities Fund</t>
  </si>
  <si>
    <t>GV95</t>
  </si>
  <si>
    <t>VP of Research Operating Fund</t>
  </si>
  <si>
    <t>GV97</t>
  </si>
  <si>
    <t>Big Data and Eating Decisions</t>
  </si>
  <si>
    <t>GV98</t>
  </si>
  <si>
    <t>Analytical Chem &amp; Nanoelectro</t>
  </si>
  <si>
    <t>GV99</t>
  </si>
  <si>
    <t>Detection of Steroids &amp; HGH</t>
  </si>
  <si>
    <t>GW01</t>
  </si>
  <si>
    <t>Nanomedicine and Drug Delivery</t>
  </si>
  <si>
    <t>GW03</t>
  </si>
  <si>
    <t>Taco Oceanography Explorers</t>
  </si>
  <si>
    <t>GW06</t>
  </si>
  <si>
    <t>Coding in Underrepresented Com</t>
  </si>
  <si>
    <t>TR14</t>
  </si>
  <si>
    <t>Napora Fund - Bio Oceanography</t>
  </si>
  <si>
    <t>TR53</t>
  </si>
  <si>
    <t>Frank Navarro Scholarship Endo</t>
  </si>
  <si>
    <t>ALLOTOP_MC</t>
  </si>
  <si>
    <t>AUTOMNT_MC</t>
  </si>
  <si>
    <t>BADDEBT_MC</t>
  </si>
  <si>
    <t>CAPTALL_MC</t>
  </si>
  <si>
    <t>CEPSLCT_MC</t>
  </si>
  <si>
    <t>CIPCAPT_MC</t>
  </si>
  <si>
    <t>CNTRTSR_MC</t>
  </si>
  <si>
    <t>CONTRIB_MC</t>
  </si>
  <si>
    <t>CPSDEBT_MC</t>
  </si>
  <si>
    <t>DEBTSER_MC</t>
  </si>
  <si>
    <t>FRINGES_MC</t>
  </si>
  <si>
    <t>FUNDBAL_MC</t>
  </si>
  <si>
    <t>GRADAID_MC</t>
  </si>
  <si>
    <t>GRADAST_MC</t>
  </si>
  <si>
    <t>HOLDING_MC</t>
  </si>
  <si>
    <t>INSRNCE_MC</t>
  </si>
  <si>
    <t>LEGLCLM_MC</t>
  </si>
  <si>
    <t>LESPURC_MC</t>
  </si>
  <si>
    <t>OTNDHDY_MC</t>
  </si>
  <si>
    <t>OTRNTPY_MC</t>
  </si>
  <si>
    <t>OVRHEAD_MC</t>
  </si>
  <si>
    <t>POSTAGE_MC</t>
  </si>
  <si>
    <t>PRCOURS_MC</t>
  </si>
  <si>
    <t>PRINTNG_MC</t>
  </si>
  <si>
    <t>RELEASE_MC</t>
  </si>
  <si>
    <t>RENVEST_MC</t>
  </si>
  <si>
    <t>REPAIRS_MC</t>
  </si>
  <si>
    <t>SBSCRPT_MC</t>
  </si>
  <si>
    <t>SPCLSSD_MC</t>
  </si>
  <si>
    <t>SPNCLSD_MC</t>
  </si>
  <si>
    <t>STNTHLP_MC</t>
  </si>
  <si>
    <t>SUMLECT_MC</t>
  </si>
  <si>
    <t>SUMRCNT_MC</t>
  </si>
  <si>
    <t>TELPHNE_MC</t>
  </si>
  <si>
    <t>TRAVELS_MC</t>
  </si>
  <si>
    <t>UGRDAID_MC</t>
  </si>
  <si>
    <t>UTLTIES_MC</t>
  </si>
  <si>
    <t>All Other Operating</t>
  </si>
  <si>
    <t>Bad Debt</t>
  </si>
  <si>
    <t>Capital</t>
  </si>
  <si>
    <t>CEPS Lecturers</t>
  </si>
  <si>
    <t>CIP Capital</t>
  </si>
  <si>
    <t>Contractual Svcs</t>
  </si>
  <si>
    <t>Contributions</t>
  </si>
  <si>
    <t>COPS Debt Service</t>
  </si>
  <si>
    <t>Fringe</t>
  </si>
  <si>
    <t>Student Aid Grad</t>
  </si>
  <si>
    <t>Grad Assistants</t>
  </si>
  <si>
    <t>Holding</t>
  </si>
  <si>
    <t>Legal Claims</t>
  </si>
  <si>
    <t>Overtime and Holiday Pay</t>
  </si>
  <si>
    <t>All Other Int Payroll</t>
  </si>
  <si>
    <t>Overhead</t>
  </si>
  <si>
    <t>Per Course Lecturers</t>
  </si>
  <si>
    <t>Printing</t>
  </si>
  <si>
    <t>Repairs</t>
  </si>
  <si>
    <t>Subscriptions and Memberships</t>
  </si>
  <si>
    <t>State Payroll Classified</t>
  </si>
  <si>
    <t>State Payroll Nonclassified</t>
  </si>
  <si>
    <t>Student Help</t>
  </si>
  <si>
    <t>Summer Lecturers</t>
  </si>
  <si>
    <t>Summer Recontract/Research</t>
  </si>
  <si>
    <t>Travels</t>
  </si>
  <si>
    <t>Student Aid UG</t>
  </si>
  <si>
    <t>Utilities</t>
  </si>
  <si>
    <t>100-2011-7346</t>
  </si>
  <si>
    <t>100-2012-1105</t>
  </si>
  <si>
    <t>100-2012-1106</t>
  </si>
  <si>
    <t>100-2013-1112</t>
  </si>
  <si>
    <t>100-2014-1117</t>
  </si>
  <si>
    <t>100-2014-1118</t>
  </si>
  <si>
    <t>100-2120-7333</t>
  </si>
  <si>
    <t>100-2121-2000</t>
  </si>
  <si>
    <t>100-2201-2000</t>
  </si>
  <si>
    <t>100-2303-1113</t>
  </si>
  <si>
    <t>100-2409-7269</t>
  </si>
  <si>
    <t>100-2606-2538</t>
  </si>
  <si>
    <t>100-2912-7330</t>
  </si>
  <si>
    <t>100-3210-3007</t>
  </si>
  <si>
    <t>100-3210-7347</t>
  </si>
  <si>
    <t>100-3211-3007</t>
  </si>
  <si>
    <t>100-3300-3007</t>
  </si>
  <si>
    <t>100-3300-7344</t>
  </si>
  <si>
    <t>100-4030-7336</t>
  </si>
  <si>
    <t>100-4045-0000</t>
  </si>
  <si>
    <t>100-4046-3007</t>
  </si>
  <si>
    <t>100-4073-0000</t>
  </si>
  <si>
    <t>100-5000-7328</t>
  </si>
  <si>
    <t>100-5022-3306</t>
  </si>
  <si>
    <t>100-5024-0000</t>
  </si>
  <si>
    <t>100-6003-2574</t>
  </si>
  <si>
    <t>101-1130-7344</t>
  </si>
  <si>
    <t>101-2013-7343</t>
  </si>
  <si>
    <t>101-2105-7329</t>
  </si>
  <si>
    <t>101-2122-7338</t>
  </si>
  <si>
    <t>101-2409-7342</t>
  </si>
  <si>
    <t>101-2500-1100</t>
  </si>
  <si>
    <t>101-2600-7245</t>
  </si>
  <si>
    <t>101-2602-0000</t>
  </si>
  <si>
    <t>101-2702-7334</t>
  </si>
  <si>
    <t>101-2903-7339</t>
  </si>
  <si>
    <t>101-3203-6808</t>
  </si>
  <si>
    <t>101-3208-7345</t>
  </si>
  <si>
    <t>101-5020-7341</t>
  </si>
  <si>
    <t>103-7004-0000</t>
  </si>
  <si>
    <t>105-2600-7245</t>
  </si>
  <si>
    <t>105-2818-7335</t>
  </si>
  <si>
    <t>110-0000-0100</t>
  </si>
  <si>
    <t>110-0000-0101</t>
  </si>
  <si>
    <t>110-1110-1138</t>
  </si>
  <si>
    <t>110-1110-1139</t>
  </si>
  <si>
    <t>110-1534-1120</t>
  </si>
  <si>
    <t>110-1550-8025</t>
  </si>
  <si>
    <t>110-2012-1105</t>
  </si>
  <si>
    <t>110-2012-1106</t>
  </si>
  <si>
    <t>110-2013-1112</t>
  </si>
  <si>
    <t>110-2013-1113</t>
  </si>
  <si>
    <t>110-2014-1117</t>
  </si>
  <si>
    <t>110-2014-1118</t>
  </si>
  <si>
    <t>110-2014-3001</t>
  </si>
  <si>
    <t>110-2100-1100</t>
  </si>
  <si>
    <t>110-2113-1102</t>
  </si>
  <si>
    <t>110-2127-1101</t>
  </si>
  <si>
    <t>110-2127-1102</t>
  </si>
  <si>
    <t>110-2303-1113</t>
  </si>
  <si>
    <t>110-2311-0000</t>
  </si>
  <si>
    <t>110-2402-1100</t>
  </si>
  <si>
    <t>110-2402-1101</t>
  </si>
  <si>
    <t>110-2416-1105</t>
  </si>
  <si>
    <t>110-2416-1120</t>
  </si>
  <si>
    <t>110-2501-1104</t>
  </si>
  <si>
    <t>110-2501-1105</t>
  </si>
  <si>
    <t>110-2602-1120</t>
  </si>
  <si>
    <t>110-2602-1129</t>
  </si>
  <si>
    <t>110-2602-1130</t>
  </si>
  <si>
    <t>110-2602-1131</t>
  </si>
  <si>
    <t>110-2606-1137</t>
  </si>
  <si>
    <t>110-2606-1138</t>
  </si>
  <si>
    <t>110-2606-1139</t>
  </si>
  <si>
    <t>110-2606-1140</t>
  </si>
  <si>
    <t>110-2606-1141</t>
  </si>
  <si>
    <t>110-2802-1100</t>
  </si>
  <si>
    <t>110-4030-7336</t>
  </si>
  <si>
    <t>111-0000-1400</t>
  </si>
  <si>
    <t>111-0000-1401</t>
  </si>
  <si>
    <t>111-3300-7349</t>
  </si>
  <si>
    <t>111-4001-3045</t>
  </si>
  <si>
    <t>111-4069-3030</t>
  </si>
  <si>
    <t>111-5028-7348</t>
  </si>
  <si>
    <t>115-4001-3045</t>
  </si>
  <si>
    <t>115-4020-3045</t>
  </si>
  <si>
    <t>147-0000-0000</t>
  </si>
  <si>
    <t>148-0000-0000</t>
  </si>
  <si>
    <t>211-5200-0000</t>
  </si>
  <si>
    <t>226-5300-0000</t>
  </si>
  <si>
    <t>333-4085-0000</t>
  </si>
  <si>
    <t>400-4000-7209</t>
  </si>
  <si>
    <t>401-1101-5196</t>
  </si>
  <si>
    <t>401-1101-GV89</t>
  </si>
  <si>
    <t>401-1101-TR09</t>
  </si>
  <si>
    <t>401-1110-EK02</t>
  </si>
  <si>
    <t>401-2000-E215</t>
  </si>
  <si>
    <t>401-2000-E239</t>
  </si>
  <si>
    <t>401-2000-EH10</t>
  </si>
  <si>
    <t>401-2000-EH80</t>
  </si>
  <si>
    <t>401-2000-GV88</t>
  </si>
  <si>
    <t>401-2001-EJ80</t>
  </si>
  <si>
    <t>401-2003-5701</t>
  </si>
  <si>
    <t>401-2012-GV36</t>
  </si>
  <si>
    <t>401-2013-GV91</t>
  </si>
  <si>
    <t>401-2100-E217</t>
  </si>
  <si>
    <t>401-2100-EK12</t>
  </si>
  <si>
    <t>401-2103-E289</t>
  </si>
  <si>
    <t>401-2103-GV98</t>
  </si>
  <si>
    <t>401-2103-GV99</t>
  </si>
  <si>
    <t>401-2108-GW06</t>
  </si>
  <si>
    <t>401-2131-E295</t>
  </si>
  <si>
    <t>401-2200-EH59</t>
  </si>
  <si>
    <t>401-2200-EH69</t>
  </si>
  <si>
    <t>401-2200-EJ92</t>
  </si>
  <si>
    <t>401-2200-EK11</t>
  </si>
  <si>
    <t>401-2200-EK14</t>
  </si>
  <si>
    <t>401-2200-GT88</t>
  </si>
  <si>
    <t>401-2200-GV80</t>
  </si>
  <si>
    <t>401-2200-TR53</t>
  </si>
  <si>
    <t>401-2300-EB79</t>
  </si>
  <si>
    <t>401-2300-EK08</t>
  </si>
  <si>
    <t>401-2300-EK13</t>
  </si>
  <si>
    <t>401-2300-EK16</t>
  </si>
  <si>
    <t>401-2300-G734</t>
  </si>
  <si>
    <t>401-2401-GU98</t>
  </si>
  <si>
    <t>401-2402-GU96</t>
  </si>
  <si>
    <t>401-2405-GV09</t>
  </si>
  <si>
    <t>401-2412-EK21</t>
  </si>
  <si>
    <t>401-2416-GV97</t>
  </si>
  <si>
    <t>401-2450-EK23</t>
  </si>
  <si>
    <t>401-2450-EK25</t>
  </si>
  <si>
    <t>401-2450-G807</t>
  </si>
  <si>
    <t>401-2500-5018</t>
  </si>
  <si>
    <t>401-2500-EA38</t>
  </si>
  <si>
    <t>401-2500-EA73</t>
  </si>
  <si>
    <t>401-2500-EA84</t>
  </si>
  <si>
    <t>401-2500-EB03</t>
  </si>
  <si>
    <t>401-2500-EB18</t>
  </si>
  <si>
    <t>401-2500-ED12</t>
  </si>
  <si>
    <t>401-2500-EH31</t>
  </si>
  <si>
    <t>401-2500-EH40</t>
  </si>
  <si>
    <t>401-2500-EK17</t>
  </si>
  <si>
    <t>401-2600-EH74</t>
  </si>
  <si>
    <t>401-2600-EK01</t>
  </si>
  <si>
    <t>401-2600-EK15</t>
  </si>
  <si>
    <t>401-2600-GV79</t>
  </si>
  <si>
    <t>401-2606-GW01</t>
  </si>
  <si>
    <t>401-2800-TR14</t>
  </si>
  <si>
    <t>401-2804-GW03</t>
  </si>
  <si>
    <t>401-2900-EJ87</t>
  </si>
  <si>
    <t>401-2907-EJ95</t>
  </si>
  <si>
    <t>401-3203-EK09</t>
  </si>
  <si>
    <t>401-3203-EK24</t>
  </si>
  <si>
    <t>401-3203-GV87</t>
  </si>
  <si>
    <t>401-3208-GV94</t>
  </si>
  <si>
    <t>401-3208-GV95</t>
  </si>
  <si>
    <t>401-3210-G947</t>
  </si>
  <si>
    <t>401-3301-GV92</t>
  </si>
  <si>
    <t>401-5000-E421</t>
  </si>
  <si>
    <t>401-5013-G732</t>
  </si>
  <si>
    <t>401-5015-EJ76</t>
  </si>
  <si>
    <t>401-5020-E167</t>
  </si>
  <si>
    <t>401-5020-EB27</t>
  </si>
  <si>
    <t>401-5020-EC61</t>
  </si>
  <si>
    <t>401-5500-E230</t>
  </si>
  <si>
    <t>401-5500-EE20</t>
  </si>
  <si>
    <t>401-5500-GU94</t>
  </si>
  <si>
    <t>401-6003-EK19</t>
  </si>
  <si>
    <t>401-7004-GV90</t>
  </si>
  <si>
    <t>413-4046-1212</t>
  </si>
  <si>
    <t>427-0000-0000</t>
  </si>
  <si>
    <t>484-4075-0000</t>
  </si>
  <si>
    <t>484-4080-0000</t>
  </si>
  <si>
    <t>484-5200-0000</t>
  </si>
  <si>
    <t>484-5300-0000</t>
  </si>
  <si>
    <t>484-5400-0000</t>
  </si>
  <si>
    <t>484-5508-0000</t>
  </si>
  <si>
    <t>500-2450-0000</t>
  </si>
  <si>
    <t>500-2903-0000</t>
  </si>
  <si>
    <t>900-2408-7331</t>
  </si>
  <si>
    <t>900-3201-0000</t>
  </si>
  <si>
    <t>900-5029-GT73</t>
  </si>
  <si>
    <t>900-6003-2574</t>
  </si>
  <si>
    <t>900-9000-7337</t>
  </si>
  <si>
    <t>900-9000-7340</t>
  </si>
  <si>
    <t>Admissions Other</t>
  </si>
  <si>
    <t>Facilities Other</t>
  </si>
  <si>
    <t>HR Other</t>
  </si>
  <si>
    <t>Public Safety Other</t>
  </si>
  <si>
    <t>Sustainability</t>
  </si>
  <si>
    <t>0003</t>
  </si>
  <si>
    <t>0203</t>
  </si>
  <si>
    <t>0210</t>
  </si>
  <si>
    <t>0230</t>
  </si>
  <si>
    <t>0234</t>
  </si>
  <si>
    <t>0248</t>
  </si>
  <si>
    <t>0256</t>
  </si>
  <si>
    <t>0257</t>
  </si>
  <si>
    <t>0265</t>
  </si>
  <si>
    <t>0301</t>
  </si>
  <si>
    <t>0311</t>
  </si>
  <si>
    <t>2311</t>
  </si>
  <si>
    <t>4032</t>
  </si>
  <si>
    <t>4033</t>
  </si>
  <si>
    <t>4034</t>
  </si>
  <si>
    <t>University Events Other</t>
  </si>
  <si>
    <t>Facilities Other - Utilities</t>
  </si>
  <si>
    <t>Controller Student Loan Admin</t>
  </si>
  <si>
    <t>RIsk Management Other</t>
  </si>
  <si>
    <t>Facilities Oper Other</t>
  </si>
  <si>
    <t>Central Stores Other</t>
  </si>
  <si>
    <t>Property &amp; Support Serv Other</t>
  </si>
  <si>
    <t>AA Building Rental</t>
  </si>
  <si>
    <t>Global Initiatives</t>
  </si>
  <si>
    <t>National Institute for Underse</t>
  </si>
  <si>
    <t>Non Violence and Peace Studies</t>
  </si>
  <si>
    <t>Provost Language Account</t>
  </si>
  <si>
    <t>Info Tech Services</t>
  </si>
  <si>
    <t>CIO Initiatives</t>
  </si>
  <si>
    <t>Facilities</t>
  </si>
  <si>
    <t>Campus Design</t>
  </si>
  <si>
    <t>Dean of Students Office</t>
  </si>
  <si>
    <t>Ram-en &amp; Sushi</t>
  </si>
  <si>
    <t>Daily Grind - Library</t>
  </si>
  <si>
    <t>Outside vendor rent inc &amp; comm</t>
  </si>
  <si>
    <t>4735</t>
  </si>
  <si>
    <t>Brookside Bistro</t>
  </si>
  <si>
    <t>4736</t>
  </si>
  <si>
    <t>Catering - W. Alton Jones</t>
  </si>
  <si>
    <t>4737</t>
  </si>
  <si>
    <t>UBIT - WAJ Catering</t>
  </si>
  <si>
    <t>4738</t>
  </si>
  <si>
    <t>Food truck - Aries</t>
  </si>
  <si>
    <t>4739</t>
  </si>
  <si>
    <t>Rams Den - Annex</t>
  </si>
  <si>
    <t>Rhody - coffee</t>
  </si>
  <si>
    <t>Rhody - smoothies</t>
  </si>
  <si>
    <t>Rhody - pizza</t>
  </si>
  <si>
    <t>Governor Designated State App</t>
  </si>
  <si>
    <t>STAPP URIOnline</t>
  </si>
  <si>
    <t>RIHEBC 2016 Frat Circle</t>
  </si>
  <si>
    <t>RIHEBC 2018 AuxFirePh2HRL</t>
  </si>
  <si>
    <t>RIHEBC 2018 AuxFirePh2Dining</t>
  </si>
  <si>
    <t>Ryan-Boss Fund Balance</t>
  </si>
  <si>
    <t>414</t>
  </si>
  <si>
    <t>Meade Stadium Field Improvemen</t>
  </si>
  <si>
    <t>462</t>
  </si>
  <si>
    <t>GO 2018 NBC Phase I</t>
  </si>
  <si>
    <t>1119</t>
  </si>
  <si>
    <t>1142</t>
  </si>
  <si>
    <t>Overhead Support 23</t>
  </si>
  <si>
    <t>3065</t>
  </si>
  <si>
    <t>BeaupreCenterFireInsurClaim</t>
  </si>
  <si>
    <t>Hispanic Activities Account</t>
  </si>
  <si>
    <t>DegreeVerify Clearinghouse</t>
  </si>
  <si>
    <t>7350</t>
  </si>
  <si>
    <t>Learning Management System</t>
  </si>
  <si>
    <t>7351</t>
  </si>
  <si>
    <t>Licensing &amp; Trademarks</t>
  </si>
  <si>
    <t>7352</t>
  </si>
  <si>
    <t>Grants-salary over cap</t>
  </si>
  <si>
    <t>7353</t>
  </si>
  <si>
    <t>IT Security Infrastructure</t>
  </si>
  <si>
    <t>7354</t>
  </si>
  <si>
    <t>Innov Campus - General</t>
  </si>
  <si>
    <t>7355</t>
  </si>
  <si>
    <t>Innov Campus - ASU</t>
  </si>
  <si>
    <t>7356</t>
  </si>
  <si>
    <t>Innov Campus - RIAT</t>
  </si>
  <si>
    <t>7357</t>
  </si>
  <si>
    <t>Innov Campus - iHub</t>
  </si>
  <si>
    <t>7358</t>
  </si>
  <si>
    <t>CIO ITS Other</t>
  </si>
  <si>
    <t>7359</t>
  </si>
  <si>
    <t>7360</t>
  </si>
  <si>
    <t>ITMS/Special Events/HelpDesk</t>
  </si>
  <si>
    <t>7361</t>
  </si>
  <si>
    <t>OMR Grading</t>
  </si>
  <si>
    <t>7362</t>
  </si>
  <si>
    <t>URIOnline</t>
  </si>
  <si>
    <t>7363</t>
  </si>
  <si>
    <t>Graduate Writing Center</t>
  </si>
  <si>
    <t>7364</t>
  </si>
  <si>
    <t>Tau Sigma Honor Society</t>
  </si>
  <si>
    <t>7365</t>
  </si>
  <si>
    <t>MA Adult ED</t>
  </si>
  <si>
    <t>7366</t>
  </si>
  <si>
    <t>ACE Fellow Prof Dev</t>
  </si>
  <si>
    <t>EH63</t>
  </si>
  <si>
    <t>Ashton Family Endowed Schol</t>
  </si>
  <si>
    <t>EH75</t>
  </si>
  <si>
    <t>Barone Memorial Scholarship</t>
  </si>
  <si>
    <t>EH77</t>
  </si>
  <si>
    <t>Faella,Gaetano&amp;Pasqualina Memo</t>
  </si>
  <si>
    <t>EH96</t>
  </si>
  <si>
    <t>URI Science &amp; Engineering Fell</t>
  </si>
  <si>
    <t>EJ81</t>
  </si>
  <si>
    <t>RI Dietetic Association Schol.</t>
  </si>
  <si>
    <t>EK18</t>
  </si>
  <si>
    <t>Donna Arnold MBA Scholarship</t>
  </si>
  <si>
    <t>EK20</t>
  </si>
  <si>
    <t>Parker Photography Endowment</t>
  </si>
  <si>
    <t>EK22</t>
  </si>
  <si>
    <t>Ingram Family Scholarship</t>
  </si>
  <si>
    <t>EK26</t>
  </si>
  <si>
    <t>Ronald Nass Mem Eng Sch</t>
  </si>
  <si>
    <t>EK27</t>
  </si>
  <si>
    <t>Shimizu Endow Lectureship Fund</t>
  </si>
  <si>
    <t>EK28</t>
  </si>
  <si>
    <t>Dr. Robert H. Hunter '71 Pharm</t>
  </si>
  <si>
    <t>EK29</t>
  </si>
  <si>
    <t>Levine Int'l Opportunity Fund</t>
  </si>
  <si>
    <t>EK30</t>
  </si>
  <si>
    <t>Alfred C Bachelder Mec Eng Sch</t>
  </si>
  <si>
    <t>EK31</t>
  </si>
  <si>
    <t>Vittimberga Family Endown Chem</t>
  </si>
  <si>
    <t>EK32</t>
  </si>
  <si>
    <t>Nikki Noya Fields Family Schol</t>
  </si>
  <si>
    <t>EK33</t>
  </si>
  <si>
    <t>Skip Whyte Coaching Endowment</t>
  </si>
  <si>
    <t>EK34</t>
  </si>
  <si>
    <t>Saccoccio Memorial Scholarship</t>
  </si>
  <si>
    <t>EK35</t>
  </si>
  <si>
    <t>Simonson Endow Schol</t>
  </si>
  <si>
    <t>EK36</t>
  </si>
  <si>
    <t>Thom. Calderone Scholarship</t>
  </si>
  <si>
    <t>EK37</t>
  </si>
  <si>
    <t>Monica Garnes BUS Scholarship</t>
  </si>
  <si>
    <t>GV82</t>
  </si>
  <si>
    <t>Prochaska Fund for Training</t>
  </si>
  <si>
    <t>GW04</t>
  </si>
  <si>
    <t>Deysher Learning Opportunity</t>
  </si>
  <si>
    <t>GW05</t>
  </si>
  <si>
    <t>Deysher COB Priority Fund</t>
  </si>
  <si>
    <t>GW07</t>
  </si>
  <si>
    <t>Greenlee Family GSO Campus Rdv</t>
  </si>
  <si>
    <t>GW08</t>
  </si>
  <si>
    <t>Champlin '19: Animal SynDavers</t>
  </si>
  <si>
    <t>GW09</t>
  </si>
  <si>
    <t>Champlin19: Prof. Record Equip</t>
  </si>
  <si>
    <t>GW10</t>
  </si>
  <si>
    <t>Champlin19: Ocean Energy Flume</t>
  </si>
  <si>
    <t>GW11</t>
  </si>
  <si>
    <t>Champlin19:Topical Health Care</t>
  </si>
  <si>
    <t>GW12</t>
  </si>
  <si>
    <t>Maternal Programming</t>
  </si>
  <si>
    <t>GW13</t>
  </si>
  <si>
    <t>Mechanisms-Muscle Dysfunction</t>
  </si>
  <si>
    <t>GW14</t>
  </si>
  <si>
    <t>In Situ Drug Delivery Platform</t>
  </si>
  <si>
    <t>GW15</t>
  </si>
  <si>
    <t>Behavior Aspects of Phys Activ</t>
  </si>
  <si>
    <t>GW16</t>
  </si>
  <si>
    <t>Spec Ribosomes &amp; Gene Regul</t>
  </si>
  <si>
    <t>GW17</t>
  </si>
  <si>
    <t>Reduc Sedent Time Older Adults</t>
  </si>
  <si>
    <t>GW18</t>
  </si>
  <si>
    <t>Floating Wetland Sys Inno Proj</t>
  </si>
  <si>
    <t>GW20</t>
  </si>
  <si>
    <t>Ascella Health Grad Res Asst</t>
  </si>
  <si>
    <t>GW22</t>
  </si>
  <si>
    <t>L. Harris GSO Development</t>
  </si>
  <si>
    <t>GW23</t>
  </si>
  <si>
    <t>J. Austin GSO Redevelopment</t>
  </si>
  <si>
    <t>GW24</t>
  </si>
  <si>
    <t>Higginbotham Research Fund</t>
  </si>
  <si>
    <t>GW26</t>
  </si>
  <si>
    <t>COB Sponsorships Fund</t>
  </si>
  <si>
    <t>TR16</t>
  </si>
  <si>
    <t>Cook Woman Exe-in-Residence</t>
  </si>
  <si>
    <t>100-0003-2514</t>
  </si>
  <si>
    <t>100-0203-0000</t>
  </si>
  <si>
    <t>100-0210-3005</t>
  </si>
  <si>
    <t>100-0210-3017</t>
  </si>
  <si>
    <t>100-0230-3008</t>
  </si>
  <si>
    <t>100-0230-3015</t>
  </si>
  <si>
    <t>100-0230-3031</t>
  </si>
  <si>
    <t>100-0234-3311</t>
  </si>
  <si>
    <t>100-0248-0000</t>
  </si>
  <si>
    <t>100-0248-6525</t>
  </si>
  <si>
    <t>100-0256-0000</t>
  </si>
  <si>
    <t>100-0257-3000</t>
  </si>
  <si>
    <t>100-0257-3024</t>
  </si>
  <si>
    <t>100-0257-3048</t>
  </si>
  <si>
    <t>100-0265-3022</t>
  </si>
  <si>
    <t>100-0301-2526</t>
  </si>
  <si>
    <t>100-0303-6508</t>
  </si>
  <si>
    <t>100-0311-2640</t>
  </si>
  <si>
    <t>100-0311-3010</t>
  </si>
  <si>
    <t>100-0311-7278</t>
  </si>
  <si>
    <t>100-1002-7354</t>
  </si>
  <si>
    <t>100-1002-7355</t>
  </si>
  <si>
    <t>100-1002-7356</t>
  </si>
  <si>
    <t>100-1002-7357</t>
  </si>
  <si>
    <t>100-1101-7366</t>
  </si>
  <si>
    <t>100-1112-0000</t>
  </si>
  <si>
    <t>100-1112-7243</t>
  </si>
  <si>
    <t>100-2012-7324</t>
  </si>
  <si>
    <t>100-2013-1114</t>
  </si>
  <si>
    <t>100-2013-1115</t>
  </si>
  <si>
    <t>100-2014-1119</t>
  </si>
  <si>
    <t>100-2014-7324</t>
  </si>
  <si>
    <t>100-2101-7324</t>
  </si>
  <si>
    <t>100-2103-7324</t>
  </si>
  <si>
    <t>100-2105-7324</t>
  </si>
  <si>
    <t>100-2106-7324</t>
  </si>
  <si>
    <t>100-2107-7324</t>
  </si>
  <si>
    <t>100-2112-7324</t>
  </si>
  <si>
    <t>100-2116-2400</t>
  </si>
  <si>
    <t>100-2119-7324</t>
  </si>
  <si>
    <t>100-2120-7324</t>
  </si>
  <si>
    <t>100-2121-7324</t>
  </si>
  <si>
    <t>100-2125-7324</t>
  </si>
  <si>
    <t>100-2126-7324</t>
  </si>
  <si>
    <t>100-2127-7324</t>
  </si>
  <si>
    <t>100-2138-1000</t>
  </si>
  <si>
    <t>100-2200-3007</t>
  </si>
  <si>
    <t>100-2200-7324</t>
  </si>
  <si>
    <t>100-2302-7324</t>
  </si>
  <si>
    <t>100-2303-1114</t>
  </si>
  <si>
    <t>100-2303-7324</t>
  </si>
  <si>
    <t>100-2306-7324</t>
  </si>
  <si>
    <t>100-2404-7324</t>
  </si>
  <si>
    <t>100-2409-2538</t>
  </si>
  <si>
    <t>100-2416-7324</t>
  </si>
  <si>
    <t>100-2501-7324</t>
  </si>
  <si>
    <t>100-2602-7324</t>
  </si>
  <si>
    <t>100-2606-1109</t>
  </si>
  <si>
    <t>100-2606-1110</t>
  </si>
  <si>
    <t>100-2606-1111</t>
  </si>
  <si>
    <t>100-2606-1112</t>
  </si>
  <si>
    <t>100-2606-7324</t>
  </si>
  <si>
    <t>100-2802-7324</t>
  </si>
  <si>
    <t>100-2900-7324</t>
  </si>
  <si>
    <t>100-3201-7324</t>
  </si>
  <si>
    <t>100-3210-7363</t>
  </si>
  <si>
    <t>100-3311-7350</t>
  </si>
  <si>
    <t>100-3315-0000</t>
  </si>
  <si>
    <t>100-4030-1212</t>
  </si>
  <si>
    <t>100-4032-0000</t>
  </si>
  <si>
    <t>100-4033-7180</t>
  </si>
  <si>
    <t>100-4034-0000</t>
  </si>
  <si>
    <t>100-4073-1212</t>
  </si>
  <si>
    <t>100-4073-2231</t>
  </si>
  <si>
    <t>100-4073-7269</t>
  </si>
  <si>
    <t>100-5025-3309</t>
  </si>
  <si>
    <t>101-1001-7351</t>
  </si>
  <si>
    <t>101-1104-0000</t>
  </si>
  <si>
    <t>101-1112-1100</t>
  </si>
  <si>
    <t>101-2606-7210</t>
  </si>
  <si>
    <t>101-2700-7364</t>
  </si>
  <si>
    <t>101-3301-0000</t>
  </si>
  <si>
    <t>101-4073-1212</t>
  </si>
  <si>
    <t>101-5000-7351</t>
  </si>
  <si>
    <t>101-5020-7351</t>
  </si>
  <si>
    <t>101-6004-7351</t>
  </si>
  <si>
    <t>105-1550-0000</t>
  </si>
  <si>
    <t>106-0000-0000</t>
  </si>
  <si>
    <t>106-1104-7362</t>
  </si>
  <si>
    <t>106-1107-7362</t>
  </si>
  <si>
    <t>106-2013-7362</t>
  </si>
  <si>
    <t>106-2100-7362</t>
  </si>
  <si>
    <t>106-2202-7362</t>
  </si>
  <si>
    <t>106-2802-7362</t>
  </si>
  <si>
    <t>106-3300-7362</t>
  </si>
  <si>
    <t>106-6004-7362</t>
  </si>
  <si>
    <t>110-2013-1114</t>
  </si>
  <si>
    <t>110-2013-1115</t>
  </si>
  <si>
    <t>110-2014-1119</t>
  </si>
  <si>
    <t>110-2106-1100</t>
  </si>
  <si>
    <t>110-2106-1101</t>
  </si>
  <si>
    <t>110-2106-1102</t>
  </si>
  <si>
    <t>110-2112-1100</t>
  </si>
  <si>
    <t>110-2112-1101</t>
  </si>
  <si>
    <t>110-2120-1105</t>
  </si>
  <si>
    <t>110-2120-1106</t>
  </si>
  <si>
    <t>110-2120-1121</t>
  </si>
  <si>
    <t>110-2120-1122</t>
  </si>
  <si>
    <t>110-2120-8029</t>
  </si>
  <si>
    <t>110-2127-1103</t>
  </si>
  <si>
    <t>110-2127-1104</t>
  </si>
  <si>
    <t>110-2303-1114</t>
  </si>
  <si>
    <t>110-2405-1100</t>
  </si>
  <si>
    <t>110-2408-1100</t>
  </si>
  <si>
    <t>110-2409-1104</t>
  </si>
  <si>
    <t>110-2450-1120</t>
  </si>
  <si>
    <t>110-2501-1106</t>
  </si>
  <si>
    <t>110-2602-1135</t>
  </si>
  <si>
    <t>110-2606-1111</t>
  </si>
  <si>
    <t>110-2606-1112</t>
  </si>
  <si>
    <t>110-2606-1113</t>
  </si>
  <si>
    <t>110-2606-1142</t>
  </si>
  <si>
    <t>110-2802-1101</t>
  </si>
  <si>
    <t>110-4030-1212</t>
  </si>
  <si>
    <t>110-4073-1212</t>
  </si>
  <si>
    <t>110-7001-1101</t>
  </si>
  <si>
    <t>110-7001-1212</t>
  </si>
  <si>
    <t>111-1003-0000</t>
  </si>
  <si>
    <t>111-1110-1111</t>
  </si>
  <si>
    <t>111-1110-1112</t>
  </si>
  <si>
    <t>111-2013-1112</t>
  </si>
  <si>
    <t>111-2013-1114</t>
  </si>
  <si>
    <t>111-2013-1115</t>
  </si>
  <si>
    <t>111-2014-1118</t>
  </si>
  <si>
    <t>111-2014-1119</t>
  </si>
  <si>
    <t>111-2120-1105</t>
  </si>
  <si>
    <t>111-2120-1106</t>
  </si>
  <si>
    <t>111-2405-1100</t>
  </si>
  <si>
    <t>111-2409-1104</t>
  </si>
  <si>
    <t>111-2501-1106</t>
  </si>
  <si>
    <t>111-2606-1111</t>
  </si>
  <si>
    <t>111-2606-1112</t>
  </si>
  <si>
    <t>111-3313-7353</t>
  </si>
  <si>
    <t>111-4030-7269</t>
  </si>
  <si>
    <t>111-4048-0000</t>
  </si>
  <si>
    <t>111-4073-1212</t>
  </si>
  <si>
    <t>111-4073-2231</t>
  </si>
  <si>
    <t>111-4073-7269</t>
  </si>
  <si>
    <t>125-4085-0000</t>
  </si>
  <si>
    <t>230-5410-0000</t>
  </si>
  <si>
    <t>330-4085-3056</t>
  </si>
  <si>
    <t>400-0230-3065</t>
  </si>
  <si>
    <t>400-4030-0000</t>
  </si>
  <si>
    <t>401-1110-GT86</t>
  </si>
  <si>
    <t>401-1110-GW24</t>
  </si>
  <si>
    <t>401-1112-EK29</t>
  </si>
  <si>
    <t>401-2000-EH96</t>
  </si>
  <si>
    <t>401-2012-5758</t>
  </si>
  <si>
    <t>401-2012-E130</t>
  </si>
  <si>
    <t>401-2012-GW08</t>
  </si>
  <si>
    <t>401-2012-GW12</t>
  </si>
  <si>
    <t>401-2013-GW18</t>
  </si>
  <si>
    <t>401-2014-GW16</t>
  </si>
  <si>
    <t>401-2100-EK20</t>
  </si>
  <si>
    <t>401-2100-EK34</t>
  </si>
  <si>
    <t>401-2103-EK31</t>
  </si>
  <si>
    <t>401-2110-EE92</t>
  </si>
  <si>
    <t>401-2135-EK32</t>
  </si>
  <si>
    <t>401-2138-5531</t>
  </si>
  <si>
    <t>401-2200-EH63</t>
  </si>
  <si>
    <t>401-2200-EK18</t>
  </si>
  <si>
    <t>401-2200-EK22</t>
  </si>
  <si>
    <t>401-2200-EK37</t>
  </si>
  <si>
    <t>401-2200-GW04</t>
  </si>
  <si>
    <t>401-2200-GW05</t>
  </si>
  <si>
    <t>401-2200-GW26</t>
  </si>
  <si>
    <t>401-2200-TR16</t>
  </si>
  <si>
    <t>401-2300-EH39</t>
  </si>
  <si>
    <t>401-2300-EK26</t>
  </si>
  <si>
    <t>401-2300-EK30</t>
  </si>
  <si>
    <t>401-2300-EK36</t>
  </si>
  <si>
    <t>401-2300-G531</t>
  </si>
  <si>
    <t>401-2309-G926</t>
  </si>
  <si>
    <t>401-2409-GW13</t>
  </si>
  <si>
    <t>401-2409-GW15</t>
  </si>
  <si>
    <t>401-2409-GW17</t>
  </si>
  <si>
    <t>401-2416-EJ81</t>
  </si>
  <si>
    <t>401-2500-EB02</t>
  </si>
  <si>
    <t>401-2500-EB10</t>
  </si>
  <si>
    <t>401-2500-EC02</t>
  </si>
  <si>
    <t>401-2500-EC92</t>
  </si>
  <si>
    <t>401-2500-ED13</t>
  </si>
  <si>
    <t>401-2500-ED47</t>
  </si>
  <si>
    <t>401-2500-ED55</t>
  </si>
  <si>
    <t>401-2500-ED69</t>
  </si>
  <si>
    <t>401-2500-ED76</t>
  </si>
  <si>
    <t>401-2500-ED83</t>
  </si>
  <si>
    <t>401-2500-ED91</t>
  </si>
  <si>
    <t>401-2500-EE58</t>
  </si>
  <si>
    <t>401-2500-EE69</t>
  </si>
  <si>
    <t>401-2500-EF15</t>
  </si>
  <si>
    <t>401-2500-EF27</t>
  </si>
  <si>
    <t>401-2500-EF33</t>
  </si>
  <si>
    <t>401-2500-EF50</t>
  </si>
  <si>
    <t>401-2500-EF63</t>
  </si>
  <si>
    <t>401-2500-EF83</t>
  </si>
  <si>
    <t>401-2500-EG22</t>
  </si>
  <si>
    <t>401-2500-EG92</t>
  </si>
  <si>
    <t>401-2500-EH05</t>
  </si>
  <si>
    <t>401-2500-EH13</t>
  </si>
  <si>
    <t>401-2600-EH75</t>
  </si>
  <si>
    <t>401-2600-EK27</t>
  </si>
  <si>
    <t>401-2600-EK28</t>
  </si>
  <si>
    <t>401-2600-EK35</t>
  </si>
  <si>
    <t>401-2600-GW20</t>
  </si>
  <si>
    <t>401-2606-GW14</t>
  </si>
  <si>
    <t>401-2800-GW07</t>
  </si>
  <si>
    <t>401-2800-GW22</t>
  </si>
  <si>
    <t>401-2800-GW23</t>
  </si>
  <si>
    <t>401-2900-TR92</t>
  </si>
  <si>
    <t>401-3203-EE74</t>
  </si>
  <si>
    <t>401-4073-GV77</t>
  </si>
  <si>
    <t>401-5020-G832</t>
  </si>
  <si>
    <t>401-5020-G847</t>
  </si>
  <si>
    <t>401-5021-G814</t>
  </si>
  <si>
    <t>401-5022-G822</t>
  </si>
  <si>
    <t>401-5023-G811</t>
  </si>
  <si>
    <t>401-5025-G812</t>
  </si>
  <si>
    <t>401-5026-G815</t>
  </si>
  <si>
    <t>401-5027-G817</t>
  </si>
  <si>
    <t>401-5028-G843</t>
  </si>
  <si>
    <t>401-5029-G841</t>
  </si>
  <si>
    <t>401-5030-G835</t>
  </si>
  <si>
    <t>401-5031-G837</t>
  </si>
  <si>
    <t>401-5032-G830</t>
  </si>
  <si>
    <t>401-5034-5276</t>
  </si>
  <si>
    <t>401-5039-EK33</t>
  </si>
  <si>
    <t>401-5042-G845</t>
  </si>
  <si>
    <t>401-5045-G842</t>
  </si>
  <si>
    <t>401-5046-G813</t>
  </si>
  <si>
    <t>401-5047-G846</t>
  </si>
  <si>
    <t>401-5048-G831</t>
  </si>
  <si>
    <t>401-6100-G400</t>
  </si>
  <si>
    <t>414-0000-0000</t>
  </si>
  <si>
    <t>462-0000-0000</t>
  </si>
  <si>
    <t>500-2414-0000</t>
  </si>
  <si>
    <t>900-2606-0000</t>
  </si>
  <si>
    <t>900-5500-0000</t>
  </si>
  <si>
    <t>ALLOTHER</t>
  </si>
  <si>
    <t>AA_BLDGRENTALS</t>
  </si>
  <si>
    <t>ADMINFINANCE</t>
  </si>
  <si>
    <t>ADMINFINANCE-Other</t>
  </si>
  <si>
    <t>ADMISSIONS</t>
  </si>
  <si>
    <t>ADMISSIONS-Other</t>
  </si>
  <si>
    <t>Affirmative_Action</t>
  </si>
  <si>
    <t>AHC-EXECCOMM</t>
  </si>
  <si>
    <t>AHC-IIHI</t>
  </si>
  <si>
    <t>AHC-SSVCS</t>
  </si>
  <si>
    <t>ARTSCI</t>
  </si>
  <si>
    <t>ATHLETICS</t>
  </si>
  <si>
    <t>ATL</t>
  </si>
  <si>
    <t>AVP-ERM</t>
  </si>
  <si>
    <t>AVP-FACILITIES</t>
  </si>
  <si>
    <t>AVP-FACILITIES-Other</t>
  </si>
  <si>
    <t>BUSINESS</t>
  </si>
  <si>
    <t>CAPITALPROJECTS</t>
  </si>
  <si>
    <t>CED</t>
  </si>
  <si>
    <t>CELS</t>
  </si>
  <si>
    <t>CEPS-OSI</t>
  </si>
  <si>
    <t>CEPS-PUBLICSVC</t>
  </si>
  <si>
    <t>COMPLIANCE</t>
  </si>
  <si>
    <t>CONTROLLER</t>
  </si>
  <si>
    <t>CONTROLLER-Other</t>
  </si>
  <si>
    <t>CRIMELAB</t>
  </si>
  <si>
    <t>ENGINEERING</t>
  </si>
  <si>
    <t>ENROLLMGMT</t>
  </si>
  <si>
    <t>ENROLLMGMT-Summer_Winter_Sess_Admin</t>
  </si>
  <si>
    <t>ENROLLSVCS</t>
  </si>
  <si>
    <t>FACILITIESOPER</t>
  </si>
  <si>
    <t>FACILITIESOPER-Other</t>
  </si>
  <si>
    <t>FACILITIES-Other</t>
  </si>
  <si>
    <t>FACSEN</t>
  </si>
  <si>
    <t>GRADSTUDIES</t>
  </si>
  <si>
    <t>HEALTHSCI</t>
  </si>
  <si>
    <t>HONORS</t>
  </si>
  <si>
    <t>HUMANRES</t>
  </si>
  <si>
    <t>HUMANRES-Other</t>
  </si>
  <si>
    <t>INTERDISCP_NEUROSC</t>
  </si>
  <si>
    <t>ITS</t>
  </si>
  <si>
    <t>LEGAL</t>
  </si>
  <si>
    <t>LIBRARY</t>
  </si>
  <si>
    <t>NCAA_COMPLIANCE</t>
  </si>
  <si>
    <t>NURSING</t>
  </si>
  <si>
    <t>PHARMACY</t>
  </si>
  <si>
    <t>PRESIDENT-Alumni</t>
  </si>
  <si>
    <t>PRESIDENT-CCR</t>
  </si>
  <si>
    <t>PRESIDENT-CCR-Other</t>
  </si>
  <si>
    <t>PRESIDENT-Communications</t>
  </si>
  <si>
    <t>PRESIDENT-Office</t>
  </si>
  <si>
    <t>PRESIDENT-Other</t>
  </si>
  <si>
    <t>PRESIDENT-Publications</t>
  </si>
  <si>
    <t>PRESIDENT-University_Events</t>
  </si>
  <si>
    <t>PRESIDENT-University_Events-Other</t>
  </si>
  <si>
    <t>PROPSUPP</t>
  </si>
  <si>
    <t>PROPSUPP-Other</t>
  </si>
  <si>
    <t>PROVOST-AA_Investments</t>
  </si>
  <si>
    <t>PROVOST-AA_Planning</t>
  </si>
  <si>
    <t>PROVOST-Academic_Aff</t>
  </si>
  <si>
    <t>PROVOST-Campus_Sustain</t>
  </si>
  <si>
    <t>PROVOST-Faculty_Affairs</t>
  </si>
  <si>
    <t>PROVOST-Global_Strategies</t>
  </si>
  <si>
    <t>PROVOST-Initiatives</t>
  </si>
  <si>
    <t>PROVOST-Institutional_Research</t>
  </si>
  <si>
    <t>PROVOST-Neuroscience</t>
  </si>
  <si>
    <t>PROVOST-Other</t>
  </si>
  <si>
    <t>PUBLICSAFETY</t>
  </si>
  <si>
    <t>PUBLICSAFETY-Other</t>
  </si>
  <si>
    <t>PURCHASING</t>
  </si>
  <si>
    <t>RECSVCS</t>
  </si>
  <si>
    <t>RESECDEV</t>
  </si>
  <si>
    <t>RESECDEV-Polaris</t>
  </si>
  <si>
    <t>RESECDEV-SBDC</t>
  </si>
  <si>
    <t>RISKMGMT</t>
  </si>
  <si>
    <t>RISKMGMT-Other</t>
  </si>
  <si>
    <t>SMALLPROJECTS</t>
  </si>
  <si>
    <t>STAFFF-Counseling_Ctr</t>
  </si>
  <si>
    <t>STAFFF-Dean_of_Students</t>
  </si>
  <si>
    <t>STAFFF-Talent_Dev</t>
  </si>
  <si>
    <t>STAFFF-Vice_President</t>
  </si>
  <si>
    <t>WAJONES</t>
  </si>
  <si>
    <t>WAJONES-Other</t>
  </si>
  <si>
    <t>0006</t>
  </si>
  <si>
    <t>0204</t>
  </si>
  <si>
    <t>0327</t>
  </si>
  <si>
    <t>1009</t>
  </si>
  <si>
    <t>3236</t>
  </si>
  <si>
    <t>4297</t>
  </si>
  <si>
    <t>New Student Fees</t>
  </si>
  <si>
    <t>4298</t>
  </si>
  <si>
    <t>AVS Fees</t>
  </si>
  <si>
    <t>Gertz Express</t>
  </si>
  <si>
    <t>4818</t>
  </si>
  <si>
    <t>Fees Assigned to Fed Gov</t>
  </si>
  <si>
    <t>116</t>
  </si>
  <si>
    <t>URI Online Fund Balance</t>
  </si>
  <si>
    <t>510</t>
  </si>
  <si>
    <t>Higher Education Emergency Rel</t>
  </si>
  <si>
    <t>External Relation &amp; Comm Other</t>
  </si>
  <si>
    <t>Admin &amp; Finance Other</t>
  </si>
  <si>
    <t>Orientation Housng,Din,Bkstore</t>
  </si>
  <si>
    <t>Board of Trustees</t>
  </si>
  <si>
    <t>Interdiscp Neurosc Prog</t>
  </si>
  <si>
    <t>Gender &amp; Sexuality Center</t>
  </si>
  <si>
    <t>1143</t>
  </si>
  <si>
    <t>Overhead Support 24</t>
  </si>
  <si>
    <t>1144</t>
  </si>
  <si>
    <t>Overhead Support 25</t>
  </si>
  <si>
    <t>3054</t>
  </si>
  <si>
    <t>Bioimaging Laboratory</t>
  </si>
  <si>
    <t>3055</t>
  </si>
  <si>
    <t>Int'l Studies &amp; Diplomacy</t>
  </si>
  <si>
    <t>Honors Colloquium</t>
  </si>
  <si>
    <t>Sustainable Agriculture Resrch</t>
  </si>
  <si>
    <t>New Student Orientation</t>
  </si>
  <si>
    <t>7367</t>
  </si>
  <si>
    <t>Electrical Capstone</t>
  </si>
  <si>
    <t>7368</t>
  </si>
  <si>
    <t>STEM Capstone</t>
  </si>
  <si>
    <t>7369</t>
  </si>
  <si>
    <t>Mech Engineering Capstone</t>
  </si>
  <si>
    <t>7370</t>
  </si>
  <si>
    <t>Launch Lab</t>
  </si>
  <si>
    <t>7371</t>
  </si>
  <si>
    <t>FCAE Operations</t>
  </si>
  <si>
    <t>7372</t>
  </si>
  <si>
    <t>MS Healthcare Management</t>
  </si>
  <si>
    <t>7373</t>
  </si>
  <si>
    <t>ISE Capstone</t>
  </si>
  <si>
    <t>7374</t>
  </si>
  <si>
    <t>Communication Studies Online</t>
  </si>
  <si>
    <t>7375</t>
  </si>
  <si>
    <t>Alumni Engagement</t>
  </si>
  <si>
    <t>7376</t>
  </si>
  <si>
    <t>NRE Graduate Certificate</t>
  </si>
  <si>
    <t>7377</t>
  </si>
  <si>
    <t>COVID-19</t>
  </si>
  <si>
    <t>7378</t>
  </si>
  <si>
    <t>DBA Program</t>
  </si>
  <si>
    <t>7379</t>
  </si>
  <si>
    <t>Online COP Cannabis Cert</t>
  </si>
  <si>
    <t>7380</t>
  </si>
  <si>
    <t>URI Online Gen Ed Revenue</t>
  </si>
  <si>
    <t>7381</t>
  </si>
  <si>
    <t>Online MS Supply Chain Mgmt</t>
  </si>
  <si>
    <t>7382</t>
  </si>
  <si>
    <t>Diversity Inclusion Badge Prog</t>
  </si>
  <si>
    <t>7383</t>
  </si>
  <si>
    <t>Student Health Insurance Acct</t>
  </si>
  <si>
    <t>7384</t>
  </si>
  <si>
    <t>Student Dental Insurance Acct</t>
  </si>
  <si>
    <t>7385</t>
  </si>
  <si>
    <t>DBA Online Program</t>
  </si>
  <si>
    <t>7386</t>
  </si>
  <si>
    <t>Hungary MBA Program</t>
  </si>
  <si>
    <t>E340</t>
  </si>
  <si>
    <t>Smith, John B. Memorial Endowm</t>
  </si>
  <si>
    <t>EK06</t>
  </si>
  <si>
    <t>Chisholm Innovation Fund</t>
  </si>
  <si>
    <t>EK10</t>
  </si>
  <si>
    <t>Prochaska Strategic Investment</t>
  </si>
  <si>
    <t>EK38</t>
  </si>
  <si>
    <t>Frederick J. Kroener Fund</t>
  </si>
  <si>
    <t>EK39</t>
  </si>
  <si>
    <t>Alpha Xi Delta/BY Scholarship</t>
  </si>
  <si>
    <t>EK40</t>
  </si>
  <si>
    <t>Alpha Delta Pi Endow Schship</t>
  </si>
  <si>
    <t>EK43</t>
  </si>
  <si>
    <t>Hart Family Fund for DSS</t>
  </si>
  <si>
    <t>EK44</t>
  </si>
  <si>
    <t>Gregory P. Murphy 74 G 77 Endo</t>
  </si>
  <si>
    <t>EK45</t>
  </si>
  <si>
    <t>Potter Scholarship Endow</t>
  </si>
  <si>
    <t>G200</t>
  </si>
  <si>
    <t>G824</t>
  </si>
  <si>
    <t>Training/Athletic</t>
  </si>
  <si>
    <t>GT32</t>
  </si>
  <si>
    <t>Men's Basketball: Foreign Trip</t>
  </si>
  <si>
    <t>MCISE Fluid Mech Fac Start Up</t>
  </si>
  <si>
    <t>GW19</t>
  </si>
  <si>
    <t>SSIREP</t>
  </si>
  <si>
    <t>GW25</t>
  </si>
  <si>
    <t>Collins Family GSO Development</t>
  </si>
  <si>
    <t>GW27</t>
  </si>
  <si>
    <t>EpiVax-Polly Matzinger Biotech</t>
  </si>
  <si>
    <t>GW28</t>
  </si>
  <si>
    <t>Devereux Ocean Found GSO</t>
  </si>
  <si>
    <t>GW29</t>
  </si>
  <si>
    <t>Basketball Training Facility</t>
  </si>
  <si>
    <t>GW30</t>
  </si>
  <si>
    <t>RI Wet Lab Facility Fund</t>
  </si>
  <si>
    <t>GW31</t>
  </si>
  <si>
    <t>Strategic Global Initiative</t>
  </si>
  <si>
    <t>GW32</t>
  </si>
  <si>
    <t>Library DataSpark Fund</t>
  </si>
  <si>
    <t>GW34</t>
  </si>
  <si>
    <t>Mirian-Sobel GSO Redevelopment</t>
  </si>
  <si>
    <t>GW35</t>
  </si>
  <si>
    <t>Victor Baxt Prof Operating</t>
  </si>
  <si>
    <t>GW36</t>
  </si>
  <si>
    <t>Champlin '20: Nanosecond Laser</t>
  </si>
  <si>
    <t>GW37</t>
  </si>
  <si>
    <t>Champlin20: MobileWat&amp;Nutrient</t>
  </si>
  <si>
    <t>GW38</t>
  </si>
  <si>
    <t>Champlin '20: Cone Penetration</t>
  </si>
  <si>
    <t>GW39</t>
  </si>
  <si>
    <t>Champlin '20: Advanced Diving</t>
  </si>
  <si>
    <t>GW40</t>
  </si>
  <si>
    <t>Community First Responder Prgm</t>
  </si>
  <si>
    <t>GW41</t>
  </si>
  <si>
    <t>Cynthia and Thomas Sculco Grad</t>
  </si>
  <si>
    <t>GW42</t>
  </si>
  <si>
    <t>Farmer Family Levia V. Farmer</t>
  </si>
  <si>
    <t>GW43</t>
  </si>
  <si>
    <t>COVID-19 Response Fund at URI</t>
  </si>
  <si>
    <t>GW44</t>
  </si>
  <si>
    <t>PTSD and SUD Relapse</t>
  </si>
  <si>
    <t>GW45</t>
  </si>
  <si>
    <t>Body Image &amp; Well Being</t>
  </si>
  <si>
    <t>GW46</t>
  </si>
  <si>
    <t>Symptom Science</t>
  </si>
  <si>
    <t>GW47</t>
  </si>
  <si>
    <t>MCM of Neurodegeneration</t>
  </si>
  <si>
    <t>GW48</t>
  </si>
  <si>
    <t>Nutrition and Pregnancy</t>
  </si>
  <si>
    <t>GW49</t>
  </si>
  <si>
    <t>PPSD Teacher Fund</t>
  </si>
  <si>
    <t>GW50</t>
  </si>
  <si>
    <t>URI Counseling Center RIF Fund</t>
  </si>
  <si>
    <t>TR17</t>
  </si>
  <si>
    <t>Thomas M. Ryan Scholars</t>
  </si>
  <si>
    <t>TR18</t>
  </si>
  <si>
    <t>AlfredVerrecchiaDistBusScholar</t>
  </si>
  <si>
    <t>TR20</t>
  </si>
  <si>
    <t>Dr Harrison Memorial Temp Rest</t>
  </si>
  <si>
    <t>100-0006-0000</t>
  </si>
  <si>
    <t>100-0201-0000</t>
  </si>
  <si>
    <t>100-0201-3031</t>
  </si>
  <si>
    <t>100-0204-0000</t>
  </si>
  <si>
    <t>100-0210-3010</t>
  </si>
  <si>
    <t>100-0230-3000</t>
  </si>
  <si>
    <t>100-0327-7003</t>
  </si>
  <si>
    <t>100-1009-0000</t>
  </si>
  <si>
    <t>100-1104-7370</t>
  </si>
  <si>
    <t>100-2012-1107</t>
  </si>
  <si>
    <t>100-2012-1109</t>
  </si>
  <si>
    <t>100-2012-2231</t>
  </si>
  <si>
    <t>100-2013-1116</t>
  </si>
  <si>
    <t>100-2013-1117</t>
  </si>
  <si>
    <t>100-2013-7324</t>
  </si>
  <si>
    <t>100-2113-7253</t>
  </si>
  <si>
    <t>100-2116-7324</t>
  </si>
  <si>
    <t>100-2118-7324</t>
  </si>
  <si>
    <t>100-2119-3055</t>
  </si>
  <si>
    <t>100-2120-1109</t>
  </si>
  <si>
    <t>100-2120-1111</t>
  </si>
  <si>
    <t>100-2138-7324</t>
  </si>
  <si>
    <t>100-2300-7371</t>
  </si>
  <si>
    <t>100-2301-1104</t>
  </si>
  <si>
    <t>100-2301-7324</t>
  </si>
  <si>
    <t>100-2303-1100</t>
  </si>
  <si>
    <t>100-2303-1115</t>
  </si>
  <si>
    <t>100-2303-1119</t>
  </si>
  <si>
    <t>100-2308-1107</t>
  </si>
  <si>
    <t>100-2308-1109</t>
  </si>
  <si>
    <t>100-2308-1110</t>
  </si>
  <si>
    <t>100-2308-7324</t>
  </si>
  <si>
    <t>100-2401-7324</t>
  </si>
  <si>
    <t>100-2606-1114</t>
  </si>
  <si>
    <t>100-2700-7003</t>
  </si>
  <si>
    <t>100-3210-7344</t>
  </si>
  <si>
    <t>100-3210-7382</t>
  </si>
  <si>
    <t>100-3236-0000</t>
  </si>
  <si>
    <t>100-4073-2000</t>
  </si>
  <si>
    <t>100-5019-7174</t>
  </si>
  <si>
    <t>101-2013-7098</t>
  </si>
  <si>
    <t>101-2202-7385</t>
  </si>
  <si>
    <t>101-2302-3054</t>
  </si>
  <si>
    <t>101-2303-7367</t>
  </si>
  <si>
    <t>101-2308-7368</t>
  </si>
  <si>
    <t>101-2308-7369</t>
  </si>
  <si>
    <t>101-2308-7373</t>
  </si>
  <si>
    <t>101-2903-7378</t>
  </si>
  <si>
    <t>101-2903-7386</t>
  </si>
  <si>
    <t>101-3210-6006</t>
  </si>
  <si>
    <t>105-1550-7377</t>
  </si>
  <si>
    <t>106-0000-3007</t>
  </si>
  <si>
    <t>106-1107-7380</t>
  </si>
  <si>
    <t>106-1108-3007</t>
  </si>
  <si>
    <t>106-2013-7376</t>
  </si>
  <si>
    <t>106-2100-7374</t>
  </si>
  <si>
    <t>106-2106-7374</t>
  </si>
  <si>
    <t>106-2202-7372</t>
  </si>
  <si>
    <t>106-2202-7381</t>
  </si>
  <si>
    <t>106-2606-7362</t>
  </si>
  <si>
    <t>106-2606-7379</t>
  </si>
  <si>
    <t>106-3203-7362</t>
  </si>
  <si>
    <t>106-4073-7362</t>
  </si>
  <si>
    <t>110-1110-1140</t>
  </si>
  <si>
    <t>110-2012-1107</t>
  </si>
  <si>
    <t>110-2012-1109</t>
  </si>
  <si>
    <t>110-2013-1116</t>
  </si>
  <si>
    <t>110-2013-1117</t>
  </si>
  <si>
    <t>110-2103-1110</t>
  </si>
  <si>
    <t>110-2103-1111</t>
  </si>
  <si>
    <t>110-2106-1103</t>
  </si>
  <si>
    <t>110-2118-1105</t>
  </si>
  <si>
    <t>110-2120-1102</t>
  </si>
  <si>
    <t>110-2120-1109</t>
  </si>
  <si>
    <t>110-2120-1111</t>
  </si>
  <si>
    <t>110-2120-8018</t>
  </si>
  <si>
    <t>110-2122-1101</t>
  </si>
  <si>
    <t>110-2122-1102</t>
  </si>
  <si>
    <t>110-2126-1100</t>
  </si>
  <si>
    <t>110-2126-1101</t>
  </si>
  <si>
    <t>110-2127-1105</t>
  </si>
  <si>
    <t>110-2138-1102</t>
  </si>
  <si>
    <t>110-2301-1104</t>
  </si>
  <si>
    <t>110-2303-1100</t>
  </si>
  <si>
    <t>110-2303-1115</t>
  </si>
  <si>
    <t>110-2308-1107</t>
  </si>
  <si>
    <t>110-2308-1109</t>
  </si>
  <si>
    <t>110-2308-1110</t>
  </si>
  <si>
    <t>110-2409-1105</t>
  </si>
  <si>
    <t>110-2409-1121</t>
  </si>
  <si>
    <t>110-2416-1121</t>
  </si>
  <si>
    <t>110-2416-1124</t>
  </si>
  <si>
    <t>110-2602-1132</t>
  </si>
  <si>
    <t>110-2606-1114</t>
  </si>
  <si>
    <t>110-2606-1143</t>
  </si>
  <si>
    <t>110-4002-0000</t>
  </si>
  <si>
    <t>111-0000-6020</t>
  </si>
  <si>
    <t>111-0000-7377</t>
  </si>
  <si>
    <t>111-0003-7377</t>
  </si>
  <si>
    <t>111-1002-7377</t>
  </si>
  <si>
    <t>111-1101-0000</t>
  </si>
  <si>
    <t>111-1101-7377</t>
  </si>
  <si>
    <t>111-1102-7377</t>
  </si>
  <si>
    <t>111-1107-7377</t>
  </si>
  <si>
    <t>111-1112-7377</t>
  </si>
  <si>
    <t>111-2000-7377</t>
  </si>
  <si>
    <t>111-2100-1101</t>
  </si>
  <si>
    <t>111-2100-7377</t>
  </si>
  <si>
    <t>111-2103-1110</t>
  </si>
  <si>
    <t>111-2103-1111</t>
  </si>
  <si>
    <t>111-2127-1105</t>
  </si>
  <si>
    <t>111-2200-7377</t>
  </si>
  <si>
    <t>111-2300-7377</t>
  </si>
  <si>
    <t>111-2303-1113</t>
  </si>
  <si>
    <t>111-2308-1107</t>
  </si>
  <si>
    <t>111-2402-7377</t>
  </si>
  <si>
    <t>111-2501-7377</t>
  </si>
  <si>
    <t>111-2600-7377</t>
  </si>
  <si>
    <t>111-2606-1114</t>
  </si>
  <si>
    <t>111-2700-7377</t>
  </si>
  <si>
    <t>111-2800-7377</t>
  </si>
  <si>
    <t>111-2900-7377</t>
  </si>
  <si>
    <t>111-3201-7377</t>
  </si>
  <si>
    <t>111-3205-7377</t>
  </si>
  <si>
    <t>111-3210-7377</t>
  </si>
  <si>
    <t>111-3300-7377</t>
  </si>
  <si>
    <t>111-3301-7377</t>
  </si>
  <si>
    <t>111-4000-7377</t>
  </si>
  <si>
    <t>111-4001-7377</t>
  </si>
  <si>
    <t>111-4010-7377</t>
  </si>
  <si>
    <t>111-4025-7377</t>
  </si>
  <si>
    <t>111-4030-3002</t>
  </si>
  <si>
    <t>111-4030-7377</t>
  </si>
  <si>
    <t>111-4034-7377</t>
  </si>
  <si>
    <t>111-4035-7377</t>
  </si>
  <si>
    <t>111-4046-7377</t>
  </si>
  <si>
    <t>111-4048-7377</t>
  </si>
  <si>
    <t>111-4055-7377</t>
  </si>
  <si>
    <t>111-4065-0000</t>
  </si>
  <si>
    <t>111-4066-7377</t>
  </si>
  <si>
    <t>111-4069-7377</t>
  </si>
  <si>
    <t>111-4070-7377</t>
  </si>
  <si>
    <t>111-4073-2000</t>
  </si>
  <si>
    <t>111-4073-7377</t>
  </si>
  <si>
    <t>116-4073-7362</t>
  </si>
  <si>
    <t>126-2815-7377</t>
  </si>
  <si>
    <t>148-0000-7377</t>
  </si>
  <si>
    <t>155-2604-7377</t>
  </si>
  <si>
    <t>210-5200-7377</t>
  </si>
  <si>
    <t>220-5300-7377</t>
  </si>
  <si>
    <t>230-5400-7377</t>
  </si>
  <si>
    <t>230-5402-7377</t>
  </si>
  <si>
    <t>240-5500-7377</t>
  </si>
  <si>
    <t>310-4075-7377</t>
  </si>
  <si>
    <t>310-4080-7377</t>
  </si>
  <si>
    <t>330-4085-7377</t>
  </si>
  <si>
    <t>400-4046-1212</t>
  </si>
  <si>
    <t>401-1110-GW30</t>
  </si>
  <si>
    <t>401-1110-GW47</t>
  </si>
  <si>
    <t>401-2000-E340</t>
  </si>
  <si>
    <t>401-2000-EK44</t>
  </si>
  <si>
    <t>401-2004-5397</t>
  </si>
  <si>
    <t>401-2005-5343</t>
  </si>
  <si>
    <t>401-2009-5594</t>
  </si>
  <si>
    <t>401-2014-GU83</t>
  </si>
  <si>
    <t>401-2014-GV58</t>
  </si>
  <si>
    <t>401-2014-GW27</t>
  </si>
  <si>
    <t>401-2103-EK38</t>
  </si>
  <si>
    <t>401-2112-EB34</t>
  </si>
  <si>
    <t>401-2120-EK10</t>
  </si>
  <si>
    <t>401-2120-GW44</t>
  </si>
  <si>
    <t>401-2125-5483</t>
  </si>
  <si>
    <t>401-2137-GW19</t>
  </si>
  <si>
    <t>401-2200-EK06</t>
  </si>
  <si>
    <t>401-2301-GW35</t>
  </si>
  <si>
    <t>401-2309-EH46</t>
  </si>
  <si>
    <t>401-2401-GU97</t>
  </si>
  <si>
    <t>401-2404-GW45</t>
  </si>
  <si>
    <t>401-2408-GV04</t>
  </si>
  <si>
    <t>401-2408-GW49</t>
  </si>
  <si>
    <t>401-2416-GW48</t>
  </si>
  <si>
    <t>401-2500-GW41</t>
  </si>
  <si>
    <t>401-2500-GW42</t>
  </si>
  <si>
    <t>401-2501-5471</t>
  </si>
  <si>
    <t>401-2600-EK45</t>
  </si>
  <si>
    <t>401-2602-GW40</t>
  </si>
  <si>
    <t>401-2604-TR20</t>
  </si>
  <si>
    <t>401-2800-GW25</t>
  </si>
  <si>
    <t>401-2800-GW34</t>
  </si>
  <si>
    <t>401-2804-GW28</t>
  </si>
  <si>
    <t>401-3203-EK40</t>
  </si>
  <si>
    <t>401-3203-TR17</t>
  </si>
  <si>
    <t>401-3203-TR18</t>
  </si>
  <si>
    <t>401-3314-GW32</t>
  </si>
  <si>
    <t>401-5013-EK39</t>
  </si>
  <si>
    <t>401-5015-GW50</t>
  </si>
  <si>
    <t>401-5018-EK43</t>
  </si>
  <si>
    <t>401-5020-GW29</t>
  </si>
  <si>
    <t>401-5028-GT32</t>
  </si>
  <si>
    <t>401-5036-G824</t>
  </si>
  <si>
    <t>401-6100-G200</t>
  </si>
  <si>
    <t>500-2412-0000</t>
  </si>
  <si>
    <t>900-3216-5280</t>
  </si>
  <si>
    <t>900-5400-7383</t>
  </si>
  <si>
    <t>900-5400-7384</t>
  </si>
  <si>
    <t>RYANBOSS</t>
  </si>
  <si>
    <t>PARKING</t>
  </si>
  <si>
    <t>HRL</t>
  </si>
  <si>
    <t>DINING</t>
  </si>
  <si>
    <t>HEALTH</t>
  </si>
  <si>
    <t>MEMORIAL UNION</t>
  </si>
  <si>
    <t>BOOKSTORE</t>
  </si>
  <si>
    <t>CONFERENCE OFFICE</t>
  </si>
  <si>
    <t>4075</t>
  </si>
  <si>
    <t>Ryan Center</t>
  </si>
  <si>
    <t>4080</t>
  </si>
  <si>
    <t>Bradford R. Boss Arena</t>
  </si>
  <si>
    <t>4085</t>
  </si>
  <si>
    <t>HRL Business Operations</t>
  </si>
  <si>
    <t>HRL Telephone System</t>
  </si>
  <si>
    <t>HRL Facilities</t>
  </si>
  <si>
    <t>HRL Residential Education</t>
  </si>
  <si>
    <t>HRL Information Systems</t>
  </si>
  <si>
    <t>HRL Residential Education B</t>
  </si>
  <si>
    <t>HRL M&amp;R Facilities</t>
  </si>
  <si>
    <t>Dining Board Operations</t>
  </si>
  <si>
    <t>Dining Cafe Operations</t>
  </si>
  <si>
    <t>Dining Catering Operations</t>
  </si>
  <si>
    <t>Dining Retail Operations</t>
  </si>
  <si>
    <t>Ambulance Services</t>
  </si>
  <si>
    <t>Research &amp; Materials</t>
  </si>
  <si>
    <t>Health Maintenance</t>
  </si>
  <si>
    <t>Health Education</t>
  </si>
  <si>
    <t>Information &amp; Records</t>
  </si>
  <si>
    <t>X-Ray Services</t>
  </si>
  <si>
    <t>Laboratory Services</t>
  </si>
  <si>
    <t>Medical Services</t>
  </si>
  <si>
    <t>Violence Prev &amp; Advocacy Svcs</t>
  </si>
  <si>
    <t>Memorial Union Operations</t>
  </si>
  <si>
    <t>Scheduling &amp; Information Ctr</t>
  </si>
  <si>
    <t>Leadership Programs</t>
  </si>
  <si>
    <t>Student Involvement</t>
  </si>
  <si>
    <t>Activities Fees</t>
  </si>
  <si>
    <t>Misc. Student Activities</t>
  </si>
  <si>
    <t>Janitorial Services</t>
  </si>
  <si>
    <t>MU Accounting Office</t>
  </si>
  <si>
    <t>Two Lips</t>
  </si>
  <si>
    <t>Building Services</t>
  </si>
  <si>
    <t>Rentals</t>
  </si>
  <si>
    <t>CEPS Bookstore</t>
  </si>
  <si>
    <t>Snack Shack</t>
  </si>
  <si>
    <t>Ram Computers</t>
  </si>
  <si>
    <t>Campus Copy &amp; Design</t>
  </si>
  <si>
    <t>Ram Zone</t>
  </si>
  <si>
    <t>9000</t>
  </si>
  <si>
    <t>EHS</t>
  </si>
  <si>
    <t>PROVOST-General_Education</t>
  </si>
  <si>
    <t>PROVOST-Undergrad_Research</t>
  </si>
  <si>
    <t>UCAS</t>
  </si>
  <si>
    <t>UCAS-Other</t>
  </si>
  <si>
    <t>2139</t>
  </si>
  <si>
    <t>2312</t>
  </si>
  <si>
    <t>4299</t>
  </si>
  <si>
    <t>CMD Professional Fee</t>
  </si>
  <si>
    <t>4517</t>
  </si>
  <si>
    <t>Insurance Proceeds</t>
  </si>
  <si>
    <t>Flex 50 (Apartment/Commuter)</t>
  </si>
  <si>
    <t>Flex 100 (Apartment/Commuter)</t>
  </si>
  <si>
    <t>Unlimited Standard Plan</t>
  </si>
  <si>
    <t>Unlimited Plus Plan</t>
  </si>
  <si>
    <t>Unlimited Complete Plan</t>
  </si>
  <si>
    <t>Flex 150 (Apartment/Commuter)</t>
  </si>
  <si>
    <t>4819</t>
  </si>
  <si>
    <t>MSDI Fee</t>
  </si>
  <si>
    <t>463</t>
  </si>
  <si>
    <t>GO 2021 Fine Arts</t>
  </si>
  <si>
    <t>Prov. Initiative Gen Ed</t>
  </si>
  <si>
    <t>Prov. In.UG Research &amp; Innov.</t>
  </si>
  <si>
    <t>Data Science</t>
  </si>
  <si>
    <t>CYPHER</t>
  </si>
  <si>
    <t>GSO Public Engagement</t>
  </si>
  <si>
    <t>Enterprise Risk Management</t>
  </si>
  <si>
    <t>Risk Control and Insurance</t>
  </si>
  <si>
    <t>Summer Session Term 3</t>
  </si>
  <si>
    <t>3066</t>
  </si>
  <si>
    <t>Aved Hall cleanup/insur claim</t>
  </si>
  <si>
    <t>Presidential Scholars Scholshp</t>
  </si>
  <si>
    <t>6075</t>
  </si>
  <si>
    <t>Narragansett Tribal Scholarshp</t>
  </si>
  <si>
    <t>Presidents Transition</t>
  </si>
  <si>
    <t>7387</t>
  </si>
  <si>
    <t>FIS Graduate Certificate</t>
  </si>
  <si>
    <t>7388</t>
  </si>
  <si>
    <t>GIS Graduate Certificate</t>
  </si>
  <si>
    <t>7389</t>
  </si>
  <si>
    <t>Student Activity Support</t>
  </si>
  <si>
    <t>7390</t>
  </si>
  <si>
    <t>Found Money</t>
  </si>
  <si>
    <t>7391</t>
  </si>
  <si>
    <t>CED/Educational &amp; Org. Develop</t>
  </si>
  <si>
    <t>7392</t>
  </si>
  <si>
    <t>OOIFB Atkinson Travel</t>
  </si>
  <si>
    <t>7393</t>
  </si>
  <si>
    <t>Shared Seawater Facilities</t>
  </si>
  <si>
    <t>7394</t>
  </si>
  <si>
    <t>CHS - Admin 101 Fund Mgt.</t>
  </si>
  <si>
    <t>7395</t>
  </si>
  <si>
    <t>Employee Relations Career Fair</t>
  </si>
  <si>
    <t>7396</t>
  </si>
  <si>
    <t>7397</t>
  </si>
  <si>
    <t>7398</t>
  </si>
  <si>
    <t>GSO Online Masters Program</t>
  </si>
  <si>
    <t>7399</t>
  </si>
  <si>
    <t>Political Science (MPA) Online</t>
  </si>
  <si>
    <t>7400</t>
  </si>
  <si>
    <t>GSLIS Online</t>
  </si>
  <si>
    <t>7401</t>
  </si>
  <si>
    <t>College support to INP</t>
  </si>
  <si>
    <t>7402</t>
  </si>
  <si>
    <t>Ballentine Hall Expansion Proj</t>
  </si>
  <si>
    <t>7403</t>
  </si>
  <si>
    <t>RI-INBRE Fund</t>
  </si>
  <si>
    <t>7404</t>
  </si>
  <si>
    <t>7405</t>
  </si>
  <si>
    <t>Immigration Expenses</t>
  </si>
  <si>
    <t>7406</t>
  </si>
  <si>
    <t>North Woods Reserve Maintenanc</t>
  </si>
  <si>
    <t>7407</t>
  </si>
  <si>
    <t>CI Climate Demo Sites</t>
  </si>
  <si>
    <t>7408</t>
  </si>
  <si>
    <t>7409</t>
  </si>
  <si>
    <t>Com Studies Revenue Fund</t>
  </si>
  <si>
    <t>7410</t>
  </si>
  <si>
    <t>URI Online Seed Funding</t>
  </si>
  <si>
    <t>7411</t>
  </si>
  <si>
    <t>Adobe license university-wide</t>
  </si>
  <si>
    <t>7412</t>
  </si>
  <si>
    <t>Unified Communications</t>
  </si>
  <si>
    <t>7413</t>
  </si>
  <si>
    <t>Analytical Core Lab</t>
  </si>
  <si>
    <t>7414</t>
  </si>
  <si>
    <t>Digital Marketing Strategy 106</t>
  </si>
  <si>
    <t>7477</t>
  </si>
  <si>
    <t>CRRSAA</t>
  </si>
  <si>
    <t>7577</t>
  </si>
  <si>
    <t>Placeholder 1</t>
  </si>
  <si>
    <t>7677</t>
  </si>
  <si>
    <t>Placeholder 2</t>
  </si>
  <si>
    <t>E385</t>
  </si>
  <si>
    <t>MAMA Chemistry Endowment</t>
  </si>
  <si>
    <t>EG40</t>
  </si>
  <si>
    <t>Phi Corporation of Sigma Kappa</t>
  </si>
  <si>
    <t>EH61</t>
  </si>
  <si>
    <t>Women Business End. Scholarshi</t>
  </si>
  <si>
    <t>EI02</t>
  </si>
  <si>
    <t>Karen Adams Scholarship</t>
  </si>
  <si>
    <t>EJ03</t>
  </si>
  <si>
    <t>Kevin B. Walsh '80 Memorial Sc</t>
  </si>
  <si>
    <t>EJ85</t>
  </si>
  <si>
    <t>Richard C. Rhodes III Animal S</t>
  </si>
  <si>
    <t>EK07</t>
  </si>
  <si>
    <t>Thompson Endowed Scholarship</t>
  </si>
  <si>
    <t>EK41</t>
  </si>
  <si>
    <t>Alfred Verrecchia Chair AI BA</t>
  </si>
  <si>
    <t>EK46</t>
  </si>
  <si>
    <t>SFC Riley 67 &amp; MG Riley 74</t>
  </si>
  <si>
    <t>EK47</t>
  </si>
  <si>
    <t>Dr Swanson Mem Schlrshp Fd</t>
  </si>
  <si>
    <t>EK48</t>
  </si>
  <si>
    <t>C H Brainard Leadership Schol</t>
  </si>
  <si>
    <t>EK49</t>
  </si>
  <si>
    <t>J Richmond &amp; R Carothers Fund</t>
  </si>
  <si>
    <t>EK50</t>
  </si>
  <si>
    <t>Beta Psi Alpha/Theta Delta Chi</t>
  </si>
  <si>
    <t>EK51</t>
  </si>
  <si>
    <t>Wright Fast Track Masters</t>
  </si>
  <si>
    <t>EK52</t>
  </si>
  <si>
    <t>Daniel Schnebly Memorial Schol</t>
  </si>
  <si>
    <t>EK53</t>
  </si>
  <si>
    <t>Greek Student Leaders Schlrshp</t>
  </si>
  <si>
    <t>EK54</t>
  </si>
  <si>
    <t>Witham RI Brewing Mem Schlrshp</t>
  </si>
  <si>
    <t>EK55</t>
  </si>
  <si>
    <t>Women in Eng. Scholarship</t>
  </si>
  <si>
    <t>EK56</t>
  </si>
  <si>
    <t>Lawrence Endowed Scholarship</t>
  </si>
  <si>
    <t>EK57</t>
  </si>
  <si>
    <t>Wolfe Family Endowed Scholarsh</t>
  </si>
  <si>
    <t>EK58</t>
  </si>
  <si>
    <t>Anna Otto Rotondo Endowed Scho</t>
  </si>
  <si>
    <t>EK61</t>
  </si>
  <si>
    <t>David J. Martirano '91 Minorit</t>
  </si>
  <si>
    <t>EK62</t>
  </si>
  <si>
    <t>Class of '91 Open Scholars</t>
  </si>
  <si>
    <t>EK63</t>
  </si>
  <si>
    <t>Parlange Endowed Scholarship</t>
  </si>
  <si>
    <t>EK64</t>
  </si>
  <si>
    <t>Deborah Rose Endw Sch Acctng</t>
  </si>
  <si>
    <t>EK65</t>
  </si>
  <si>
    <t>Jesse and Norman Furtado Sch.</t>
  </si>
  <si>
    <t>EK67</t>
  </si>
  <si>
    <t>James E. Riley '66, G'72 - Hom</t>
  </si>
  <si>
    <t>EK68</t>
  </si>
  <si>
    <t>J&amp;M Barnes Endow Schlrshp</t>
  </si>
  <si>
    <t>EK69</t>
  </si>
  <si>
    <t>Rom Lal Seekri Endow Schlrshp</t>
  </si>
  <si>
    <t>EK71</t>
  </si>
  <si>
    <t>Jasmyn Beatty Leadership Fund</t>
  </si>
  <si>
    <t>EK72</t>
  </si>
  <si>
    <t>Alumni Color Network Schlrs</t>
  </si>
  <si>
    <t>EK73</t>
  </si>
  <si>
    <t>Lippmann Endowment</t>
  </si>
  <si>
    <t>EK74</t>
  </si>
  <si>
    <t>Deller Family Endowment</t>
  </si>
  <si>
    <t>EK75</t>
  </si>
  <si>
    <t>Faella Gaetano Pasqu Endow</t>
  </si>
  <si>
    <t>CHE Faculty Start Up</t>
  </si>
  <si>
    <t>GW02</t>
  </si>
  <si>
    <t>Unrestricted Bequest Fund</t>
  </si>
  <si>
    <t>GW21</t>
  </si>
  <si>
    <t>Taricani Lecture</t>
  </si>
  <si>
    <t>GW51</t>
  </si>
  <si>
    <t>Community Nutrition Lab</t>
  </si>
  <si>
    <t>GW52</t>
  </si>
  <si>
    <t>Fixler-Scott Enos Alzheim Oper</t>
  </si>
  <si>
    <t>GW53</t>
  </si>
  <si>
    <t>Joseph and Angela Pelosi Music</t>
  </si>
  <si>
    <t>GW54</t>
  </si>
  <si>
    <t>M.C.T. Scholarship</t>
  </si>
  <si>
    <t>GW55</t>
  </si>
  <si>
    <t>Food Security &amp; Healthy Aging</t>
  </si>
  <si>
    <t>GW56</t>
  </si>
  <si>
    <t>COVID Diagnostic Testing Proj</t>
  </si>
  <si>
    <t>GW57</t>
  </si>
  <si>
    <t>Field Oriented Robotic Equip</t>
  </si>
  <si>
    <t>GW58</t>
  </si>
  <si>
    <t>ECC Champlin Award</t>
  </si>
  <si>
    <t>GW59</t>
  </si>
  <si>
    <t>Champlin: Tissue Engineering</t>
  </si>
  <si>
    <t>GW60</t>
  </si>
  <si>
    <t>Senate Faculty Fund</t>
  </si>
  <si>
    <t>GW61</t>
  </si>
  <si>
    <t>Christopher Ralph Cote '91 Fin</t>
  </si>
  <si>
    <t>GW62</t>
  </si>
  <si>
    <t>Science Education and Society</t>
  </si>
  <si>
    <t>GW63</t>
  </si>
  <si>
    <t>Youth PA and Sport Fund</t>
  </si>
  <si>
    <t>GW64</t>
  </si>
  <si>
    <t>Ross Lab</t>
  </si>
  <si>
    <t>GW65</t>
  </si>
  <si>
    <t>Photovoice: Nurse Led Interv</t>
  </si>
  <si>
    <t>GW66</t>
  </si>
  <si>
    <t>Anthracycline-Platinum Drug</t>
  </si>
  <si>
    <t>GW67</t>
  </si>
  <si>
    <t>Keeping Promise Scholarship</t>
  </si>
  <si>
    <t>GW68</t>
  </si>
  <si>
    <t>Study Microvascular Blood Flow</t>
  </si>
  <si>
    <t>GW69</t>
  </si>
  <si>
    <t>URI Cyber Seniors</t>
  </si>
  <si>
    <t>GW70</t>
  </si>
  <si>
    <t>Flippin Foundation Fund</t>
  </si>
  <si>
    <t>GW71</t>
  </si>
  <si>
    <t>Biometric Tissue Drug Library</t>
  </si>
  <si>
    <t>GW72</t>
  </si>
  <si>
    <t>tACS Exercise Enjoyable</t>
  </si>
  <si>
    <t>GW73</t>
  </si>
  <si>
    <t>Unnarmicin D</t>
  </si>
  <si>
    <t>GW74</t>
  </si>
  <si>
    <t>RIF: Rural Urban Caregiving</t>
  </si>
  <si>
    <t>GW75</t>
  </si>
  <si>
    <t>COVID-19 Preventative Hlth</t>
  </si>
  <si>
    <t>GW76</t>
  </si>
  <si>
    <t>RhodyNow Women's Club Volleyb</t>
  </si>
  <si>
    <t>GW78</t>
  </si>
  <si>
    <t>Promoting Hist. Understanding</t>
  </si>
  <si>
    <t>GW80</t>
  </si>
  <si>
    <t>Machine Learning Sociotech Lab</t>
  </si>
  <si>
    <t>GW82</t>
  </si>
  <si>
    <t>Landscape Arch Student Fund</t>
  </si>
  <si>
    <t>GW83</t>
  </si>
  <si>
    <t>South Co Garden Club S.Wilson</t>
  </si>
  <si>
    <t>GW84</t>
  </si>
  <si>
    <t>Cpad</t>
  </si>
  <si>
    <t>GW85</t>
  </si>
  <si>
    <t>Landscape Arch Lecture Series</t>
  </si>
  <si>
    <t>GW86</t>
  </si>
  <si>
    <t>Friends of LAR Program Acct</t>
  </si>
  <si>
    <t>GW87</t>
  </si>
  <si>
    <t>Friends of LAR Will Green</t>
  </si>
  <si>
    <t>GW88</t>
  </si>
  <si>
    <t>Feast, Joan MemBanner Fund</t>
  </si>
  <si>
    <t>GW89</t>
  </si>
  <si>
    <t>Farhad, Atash Discretion. Fund</t>
  </si>
  <si>
    <t>TR21</t>
  </si>
  <si>
    <t>Dr. R Larson Mem Field Camp En</t>
  </si>
  <si>
    <t>TR22</t>
  </si>
  <si>
    <t>URI Master Gardeners Ed. Endow</t>
  </si>
  <si>
    <t>100-0000-6075</t>
  </si>
  <si>
    <t>100-0001-6524</t>
  </si>
  <si>
    <t>100-0301-3011</t>
  </si>
  <si>
    <t>100-1003-7391</t>
  </si>
  <si>
    <t>100-1120-7310</t>
  </si>
  <si>
    <t>100-1121-3007</t>
  </si>
  <si>
    <t>100-1121-7324</t>
  </si>
  <si>
    <t>100-1121-7370</t>
  </si>
  <si>
    <t>100-2013-1119</t>
  </si>
  <si>
    <t>100-2013-7406</t>
  </si>
  <si>
    <t>100-2110-7324</t>
  </si>
  <si>
    <t>100-2137-0000</t>
  </si>
  <si>
    <t>100-2201-7324</t>
  </si>
  <si>
    <t>100-2303-1116</t>
  </si>
  <si>
    <t>100-2402-2231</t>
  </si>
  <si>
    <t>100-2600-7403</t>
  </si>
  <si>
    <t>100-2606-1115</t>
  </si>
  <si>
    <t>100-3301-7370</t>
  </si>
  <si>
    <t>100-4073-3007</t>
  </si>
  <si>
    <t>100-5000-7389</t>
  </si>
  <si>
    <t>101-2106-7409</t>
  </si>
  <si>
    <t>101-2200-7395</t>
  </si>
  <si>
    <t>101-2200-7402</t>
  </si>
  <si>
    <t>101-2201-1100</t>
  </si>
  <si>
    <t>101-2201-1101</t>
  </si>
  <si>
    <t>101-2201-1102</t>
  </si>
  <si>
    <t>101-2201-1103</t>
  </si>
  <si>
    <t>101-2201-1104</t>
  </si>
  <si>
    <t>101-2201-1105</t>
  </si>
  <si>
    <t>101-2201-1106</t>
  </si>
  <si>
    <t>101-2202-7386</t>
  </si>
  <si>
    <t>101-2450-7394</t>
  </si>
  <si>
    <t>101-2800-1102</t>
  </si>
  <si>
    <t>101-2813-7407</t>
  </si>
  <si>
    <t>101-3300-7047</t>
  </si>
  <si>
    <t>101-3300-7412</t>
  </si>
  <si>
    <t>101-4035-7390</t>
  </si>
  <si>
    <t>101-5000-7389</t>
  </si>
  <si>
    <t>101-5017-7377</t>
  </si>
  <si>
    <t>105-2300-7413</t>
  </si>
  <si>
    <t>105-2606-3001</t>
  </si>
  <si>
    <t>105-2818-7393</t>
  </si>
  <si>
    <t>106-0000-6059</t>
  </si>
  <si>
    <t>106-0000-6060</t>
  </si>
  <si>
    <t>106-0000-6061</t>
  </si>
  <si>
    <t>106-0000-6062</t>
  </si>
  <si>
    <t>106-2012-7387</t>
  </si>
  <si>
    <t>106-2013-7388</t>
  </si>
  <si>
    <t>106-2100-7396</t>
  </si>
  <si>
    <t>106-2100-7399</t>
  </si>
  <si>
    <t>106-2100-7400</t>
  </si>
  <si>
    <t>106-2106-7362</t>
  </si>
  <si>
    <t>106-2108-7362</t>
  </si>
  <si>
    <t>106-2108-7400</t>
  </si>
  <si>
    <t>106-2115-7362</t>
  </si>
  <si>
    <t>106-2116-7362</t>
  </si>
  <si>
    <t>106-2119-7362</t>
  </si>
  <si>
    <t>106-2119-7399</t>
  </si>
  <si>
    <t>106-2127-7362</t>
  </si>
  <si>
    <t>106-2135-7362</t>
  </si>
  <si>
    <t>106-2139-7362</t>
  </si>
  <si>
    <t>106-2139-7396</t>
  </si>
  <si>
    <t>106-2202-7414</t>
  </si>
  <si>
    <t>106-2401-7362</t>
  </si>
  <si>
    <t>106-2404-7362</t>
  </si>
  <si>
    <t>106-2408-7408</t>
  </si>
  <si>
    <t>106-2414-7362</t>
  </si>
  <si>
    <t>106-2416-7362</t>
  </si>
  <si>
    <t>106-2501-7362</t>
  </si>
  <si>
    <t>106-2802-7398</t>
  </si>
  <si>
    <t>106-3206-7362</t>
  </si>
  <si>
    <t>106-3206-7397</t>
  </si>
  <si>
    <t>106-4046-1212</t>
  </si>
  <si>
    <t>110-1110-1102</t>
  </si>
  <si>
    <t>110-2013-1119</t>
  </si>
  <si>
    <t>110-2103-1112</t>
  </si>
  <si>
    <t>110-2105-1100</t>
  </si>
  <si>
    <t>110-2108-2400</t>
  </si>
  <si>
    <t>110-2110-1100</t>
  </si>
  <si>
    <t>110-2110-1101</t>
  </si>
  <si>
    <t>110-2119-1101</t>
  </si>
  <si>
    <t>110-2128-1100</t>
  </si>
  <si>
    <t>110-2135-1100</t>
  </si>
  <si>
    <t>110-2201-1107</t>
  </si>
  <si>
    <t>110-2201-1109</t>
  </si>
  <si>
    <t>110-2201-1110</t>
  </si>
  <si>
    <t>110-2201-2400</t>
  </si>
  <si>
    <t>110-2303-1116</t>
  </si>
  <si>
    <t>110-2401-1100</t>
  </si>
  <si>
    <t>110-2401-1101</t>
  </si>
  <si>
    <t>110-2401-1120</t>
  </si>
  <si>
    <t>110-2404-1100</t>
  </si>
  <si>
    <t>110-2405-1103</t>
  </si>
  <si>
    <t>110-2409-1106</t>
  </si>
  <si>
    <t>110-2414-1102</t>
  </si>
  <si>
    <t>110-2501-1107</t>
  </si>
  <si>
    <t>110-2501-1110</t>
  </si>
  <si>
    <t>110-2501-1111</t>
  </si>
  <si>
    <t>110-2501-1112</t>
  </si>
  <si>
    <t>110-2501-1113</t>
  </si>
  <si>
    <t>110-2600-1120</t>
  </si>
  <si>
    <t>110-2602-1133</t>
  </si>
  <si>
    <t>110-2602-1134</t>
  </si>
  <si>
    <t>110-2606-1115</t>
  </si>
  <si>
    <t>110-2802-1102</t>
  </si>
  <si>
    <t>110-2802-1103</t>
  </si>
  <si>
    <t>110-2802-1104</t>
  </si>
  <si>
    <t>110-3236-7401</t>
  </si>
  <si>
    <t>110-4070-1212</t>
  </si>
  <si>
    <t>111-0000-7477</t>
  </si>
  <si>
    <t>111-0003-7477</t>
  </si>
  <si>
    <t>111-0004-0000</t>
  </si>
  <si>
    <t>111-0204-0000</t>
  </si>
  <si>
    <t>111-2000-0000</t>
  </si>
  <si>
    <t>111-2012-1105</t>
  </si>
  <si>
    <t>111-2012-1106</t>
  </si>
  <si>
    <t>111-2012-1107</t>
  </si>
  <si>
    <t>111-2012-1109</t>
  </si>
  <si>
    <t>111-2013-1116</t>
  </si>
  <si>
    <t>111-2013-1117</t>
  </si>
  <si>
    <t>111-2013-1119</t>
  </si>
  <si>
    <t>111-2014-1117</t>
  </si>
  <si>
    <t>111-2103-1112</t>
  </si>
  <si>
    <t>111-2118-1105</t>
  </si>
  <si>
    <t>111-2120-1109</t>
  </si>
  <si>
    <t>111-2120-1111</t>
  </si>
  <si>
    <t>111-2301-1104</t>
  </si>
  <si>
    <t>111-2303-1100</t>
  </si>
  <si>
    <t>111-2303-1115</t>
  </si>
  <si>
    <t>111-2303-1116</t>
  </si>
  <si>
    <t>111-2303-1119</t>
  </si>
  <si>
    <t>111-2306-7377</t>
  </si>
  <si>
    <t>111-2308-1109</t>
  </si>
  <si>
    <t>111-2308-1110</t>
  </si>
  <si>
    <t>111-2401-1101</t>
  </si>
  <si>
    <t>111-2404-1100</t>
  </si>
  <si>
    <t>111-2404-7377</t>
  </si>
  <si>
    <t>111-2405-1103</t>
  </si>
  <si>
    <t>111-2409-1105</t>
  </si>
  <si>
    <t>111-2409-1106</t>
  </si>
  <si>
    <t>111-2414-1102</t>
  </si>
  <si>
    <t>111-2501-1109</t>
  </si>
  <si>
    <t>111-2501-1110</t>
  </si>
  <si>
    <t>111-2501-1111</t>
  </si>
  <si>
    <t>111-2501-1112</t>
  </si>
  <si>
    <t>111-2501-1113</t>
  </si>
  <si>
    <t>111-2606-1115</t>
  </si>
  <si>
    <t>111-2606-7477</t>
  </si>
  <si>
    <t>111-2800-0000</t>
  </si>
  <si>
    <t>111-2801-0000</t>
  </si>
  <si>
    <t>111-2802-1101</t>
  </si>
  <si>
    <t>111-2802-1102</t>
  </si>
  <si>
    <t>111-2802-1103</t>
  </si>
  <si>
    <t>111-2802-1104</t>
  </si>
  <si>
    <t>111-3203-7377</t>
  </si>
  <si>
    <t>111-3300-7411</t>
  </si>
  <si>
    <t>111-3309-0000</t>
  </si>
  <si>
    <t>111-4010-7477</t>
  </si>
  <si>
    <t>111-4046-7477</t>
  </si>
  <si>
    <t>111-4073-3007</t>
  </si>
  <si>
    <t>111-5015-7377</t>
  </si>
  <si>
    <t>111-5020-7377</t>
  </si>
  <si>
    <t>111-6001-7377</t>
  </si>
  <si>
    <t>116-1104-7362</t>
  </si>
  <si>
    <t>116-1107-7362</t>
  </si>
  <si>
    <t>116-2000-0000</t>
  </si>
  <si>
    <t>116-2012-0000</t>
  </si>
  <si>
    <t>116-2013-0000</t>
  </si>
  <si>
    <t>116-2100-0000</t>
  </si>
  <si>
    <t>116-2106-7374</t>
  </si>
  <si>
    <t>116-2108-7400</t>
  </si>
  <si>
    <t>116-2119-7399</t>
  </si>
  <si>
    <t>116-2139-7396</t>
  </si>
  <si>
    <t>116-2202-0000</t>
  </si>
  <si>
    <t>116-2202-7372</t>
  </si>
  <si>
    <t>116-2202-7381</t>
  </si>
  <si>
    <t>116-2202-7410</t>
  </si>
  <si>
    <t>116-2900-7408</t>
  </si>
  <si>
    <t>116-4046-1212</t>
  </si>
  <si>
    <t>210-5200-7115</t>
  </si>
  <si>
    <t>210-5200-7477</t>
  </si>
  <si>
    <t>210-5202-7377</t>
  </si>
  <si>
    <t>230-5401-7477</t>
  </si>
  <si>
    <t>230-5402-1212</t>
  </si>
  <si>
    <t>235-5400-7377</t>
  </si>
  <si>
    <t>400-2813-7407</t>
  </si>
  <si>
    <t>400-4030-3066</t>
  </si>
  <si>
    <t>400-4030-7327</t>
  </si>
  <si>
    <t>400-4064-7377</t>
  </si>
  <si>
    <t>400-4070-1212</t>
  </si>
  <si>
    <t>401-1101-E170</t>
  </si>
  <si>
    <t>401-1110-GW64</t>
  </si>
  <si>
    <t>401-1112-EH33</t>
  </si>
  <si>
    <t>401-2000-E272</t>
  </si>
  <si>
    <t>401-2000-EA03</t>
  </si>
  <si>
    <t>401-2000-EA12</t>
  </si>
  <si>
    <t>401-2000-EA41</t>
  </si>
  <si>
    <t>401-2000-EA87</t>
  </si>
  <si>
    <t>401-2000-EB37</t>
  </si>
  <si>
    <t>401-2000-EB60</t>
  </si>
  <si>
    <t>401-2000-EB81</t>
  </si>
  <si>
    <t>401-2000-EB92</t>
  </si>
  <si>
    <t>401-2000-EC15</t>
  </si>
  <si>
    <t>401-2000-EC28</t>
  </si>
  <si>
    <t>401-2000-ED17</t>
  </si>
  <si>
    <t>401-2000-ED33</t>
  </si>
  <si>
    <t>401-2000-ED56</t>
  </si>
  <si>
    <t>401-2000-ED68</t>
  </si>
  <si>
    <t>401-2000-ED95</t>
  </si>
  <si>
    <t>401-2000-EE14</t>
  </si>
  <si>
    <t>401-2000-EE38</t>
  </si>
  <si>
    <t>401-2000-EE61</t>
  </si>
  <si>
    <t>401-2000-EE63</t>
  </si>
  <si>
    <t>401-2000-EF31</t>
  </si>
  <si>
    <t>401-2000-EJ03</t>
  </si>
  <si>
    <t>401-2000-EJ85</t>
  </si>
  <si>
    <t>401-2000-EK65</t>
  </si>
  <si>
    <t>401-2005-EE01</t>
  </si>
  <si>
    <t>401-2012-EK73</t>
  </si>
  <si>
    <t>401-2012-EK74</t>
  </si>
  <si>
    <t>401-2012-EK75</t>
  </si>
  <si>
    <t>401-2012-GW82</t>
  </si>
  <si>
    <t>401-2012-GW83</t>
  </si>
  <si>
    <t>401-2012-GW84</t>
  </si>
  <si>
    <t>401-2012-GW85</t>
  </si>
  <si>
    <t>401-2012-GW86</t>
  </si>
  <si>
    <t>401-2012-GW87</t>
  </si>
  <si>
    <t>401-2012-GW88</t>
  </si>
  <si>
    <t>401-2012-GW89</t>
  </si>
  <si>
    <t>401-2012-TR22</t>
  </si>
  <si>
    <t>401-2013-TR21</t>
  </si>
  <si>
    <t>401-2014-EJ39</t>
  </si>
  <si>
    <t>401-2014-GW62</t>
  </si>
  <si>
    <t>401-2100-EI02</t>
  </si>
  <si>
    <t>401-2100-EK46</t>
  </si>
  <si>
    <t>401-2100-EK52</t>
  </si>
  <si>
    <t>401-2102-ED15</t>
  </si>
  <si>
    <t>401-2102-EE39</t>
  </si>
  <si>
    <t>401-2103-E385</t>
  </si>
  <si>
    <t>401-2103-EF23</t>
  </si>
  <si>
    <t>401-2103-GW66</t>
  </si>
  <si>
    <t>401-2105-GW53</t>
  </si>
  <si>
    <t>401-2106-GW75</t>
  </si>
  <si>
    <t>401-2110-GW78</t>
  </si>
  <si>
    <t>401-2127-ED79</t>
  </si>
  <si>
    <t>401-2127-GW80</t>
  </si>
  <si>
    <t>401-2133-GW55</t>
  </si>
  <si>
    <t>401-2135-GW21</t>
  </si>
  <si>
    <t>401-2200-EH61</t>
  </si>
  <si>
    <t>401-2200-EK41</t>
  </si>
  <si>
    <t>401-2200-EK48</t>
  </si>
  <si>
    <t>401-2200-EK57</t>
  </si>
  <si>
    <t>401-2200-EK61</t>
  </si>
  <si>
    <t>401-2200-EK62</t>
  </si>
  <si>
    <t>401-2200-EK64</t>
  </si>
  <si>
    <t>401-2200-GW61</t>
  </si>
  <si>
    <t>401-2300-EK51</t>
  </si>
  <si>
    <t>401-2300-EK55</t>
  </si>
  <si>
    <t>401-2301-GW71</t>
  </si>
  <si>
    <t>401-2401-GW69</t>
  </si>
  <si>
    <t>401-2408-EJ64</t>
  </si>
  <si>
    <t>401-2409-GW63</t>
  </si>
  <si>
    <t>401-2409-GW72</t>
  </si>
  <si>
    <t>401-2414-GW74</t>
  </si>
  <si>
    <t>401-2416-GW51</t>
  </si>
  <si>
    <t>401-2500-EK67</t>
  </si>
  <si>
    <t>401-2501-EK17</t>
  </si>
  <si>
    <t>401-2501-GW46</t>
  </si>
  <si>
    <t>401-2501-GW65</t>
  </si>
  <si>
    <t>401-2600-EK56</t>
  </si>
  <si>
    <t>401-2600-GW52</t>
  </si>
  <si>
    <t>401-3203-EK47</t>
  </si>
  <si>
    <t>401-3203-EK49</t>
  </si>
  <si>
    <t>401-3203-EK50</t>
  </si>
  <si>
    <t>401-3203-EK53</t>
  </si>
  <si>
    <t>401-3203-EK54</t>
  </si>
  <si>
    <t>401-3203-EK58</t>
  </si>
  <si>
    <t>401-3203-EK63</t>
  </si>
  <si>
    <t>401-3203-EK68</t>
  </si>
  <si>
    <t>401-3203-EK69</t>
  </si>
  <si>
    <t>401-3203-EK71</t>
  </si>
  <si>
    <t>401-3203-EK72</t>
  </si>
  <si>
    <t>401-3203-GW54</t>
  </si>
  <si>
    <t>401-3203-GW67</t>
  </si>
  <si>
    <t>401-3204-GW60</t>
  </si>
  <si>
    <t>401-4025-E146</t>
  </si>
  <si>
    <t>401-4070-GV77</t>
  </si>
  <si>
    <t>401-5000-EG40</t>
  </si>
  <si>
    <t>401-5039-GW76</t>
  </si>
  <si>
    <t>401-5506-5350</t>
  </si>
  <si>
    <t>401-6100-E213</t>
  </si>
  <si>
    <t>401-6100-GW02</t>
  </si>
  <si>
    <t>463-0000-0000</t>
  </si>
  <si>
    <t>500-2805-0000</t>
  </si>
  <si>
    <t>500-5018-0000</t>
  </si>
  <si>
    <t>900-2802-7392</t>
  </si>
  <si>
    <t>STAFFF-Campus Life</t>
  </si>
  <si>
    <t>4047</t>
  </si>
  <si>
    <t>SHEPARD_BLDG</t>
  </si>
  <si>
    <t>Shepard's Facility</t>
  </si>
  <si>
    <t>Campus Life</t>
  </si>
  <si>
    <t>CED-Gender&amp;Sexuality_Ctr</t>
  </si>
  <si>
    <t>CED-Multicultural_Ctr</t>
  </si>
  <si>
    <t>CED-Women_Center</t>
  </si>
  <si>
    <t>LEGAL-Other</t>
  </si>
  <si>
    <t>STAFFF-DisabilAccessInc</t>
  </si>
  <si>
    <t>STAFFF-DisabilAccessInc-Other</t>
  </si>
  <si>
    <t>0002</t>
  </si>
  <si>
    <t>0220</t>
  </si>
  <si>
    <t>2417</t>
  </si>
  <si>
    <t>4687</t>
  </si>
  <si>
    <t>RAM Sales</t>
  </si>
  <si>
    <t>4697</t>
  </si>
  <si>
    <t>GASB87 Revenue</t>
  </si>
  <si>
    <t>CCE Shepards Facility</t>
  </si>
  <si>
    <t>233</t>
  </si>
  <si>
    <t>RIHEBC 2023 CH&amp;CC</t>
  </si>
  <si>
    <t>243</t>
  </si>
  <si>
    <t>RIHEBC 2022 MU Renov</t>
  </si>
  <si>
    <t>424</t>
  </si>
  <si>
    <t>RICAP - Bay Campus</t>
  </si>
  <si>
    <t>425</t>
  </si>
  <si>
    <t>RICAP-Fire Protect Acad Ph II</t>
  </si>
  <si>
    <t>426</t>
  </si>
  <si>
    <t>RICAP-Acad. MEP Improvements</t>
  </si>
  <si>
    <t>GO 2016 EngBliss Ph II</t>
  </si>
  <si>
    <t>Legal Counsel Other</t>
  </si>
  <si>
    <t>Budget Other</t>
  </si>
  <si>
    <t>Disability, Access &amp; Inc Other</t>
  </si>
  <si>
    <t>Office of Equal Opportunity</t>
  </si>
  <si>
    <t>Child Development Centers</t>
  </si>
  <si>
    <t>Disability, Access &amp; Inc</t>
  </si>
  <si>
    <t>Women's Lacrosse</t>
  </si>
  <si>
    <t>Dining ID Office</t>
  </si>
  <si>
    <t>1145</t>
  </si>
  <si>
    <t>Overhead Support 26</t>
  </si>
  <si>
    <t>1146</t>
  </si>
  <si>
    <t>Overhead Support 27</t>
  </si>
  <si>
    <t>2420</t>
  </si>
  <si>
    <t>CDC Control</t>
  </si>
  <si>
    <t>2421</t>
  </si>
  <si>
    <t>2422</t>
  </si>
  <si>
    <t>Feinstein Child Dev Ctr</t>
  </si>
  <si>
    <t>4011</t>
  </si>
  <si>
    <t>Expert Fees</t>
  </si>
  <si>
    <t>6029</t>
  </si>
  <si>
    <t>PhD Fellowships</t>
  </si>
  <si>
    <t>6030</t>
  </si>
  <si>
    <t>Rhody Graduate Scholarship</t>
  </si>
  <si>
    <t>Data Sci Onl Cert</t>
  </si>
  <si>
    <t>PeopleAdmin/PowerSchool</t>
  </si>
  <si>
    <t>L&amp;D Cert. Online</t>
  </si>
  <si>
    <t>7415</t>
  </si>
  <si>
    <t>Physics (Quantum Comp) Online</t>
  </si>
  <si>
    <t>7416</t>
  </si>
  <si>
    <t>Research computing bridge fund</t>
  </si>
  <si>
    <t>7417</t>
  </si>
  <si>
    <t>Veterans &amp; Military Programs</t>
  </si>
  <si>
    <t>7418</t>
  </si>
  <si>
    <t>Data Sci Online MS</t>
  </si>
  <si>
    <t>7419</t>
  </si>
  <si>
    <t>URIO College/Dept Revenue</t>
  </si>
  <si>
    <t>7420</t>
  </si>
  <si>
    <t>URIO Nutrition &amp; Food Sciences</t>
  </si>
  <si>
    <t>7421</t>
  </si>
  <si>
    <t>Theatre Lighting</t>
  </si>
  <si>
    <t>7422</t>
  </si>
  <si>
    <t>Online MedicationOutcomes Cert</t>
  </si>
  <si>
    <t>7423</t>
  </si>
  <si>
    <t>Greek Life Administration</t>
  </si>
  <si>
    <t>7424</t>
  </si>
  <si>
    <t>Legislative &amp; Gov't Rel</t>
  </si>
  <si>
    <t>7425</t>
  </si>
  <si>
    <t>URIO Health Studies</t>
  </si>
  <si>
    <t>7426</t>
  </si>
  <si>
    <t>Grad Cert Acct &amp; Data Online</t>
  </si>
  <si>
    <t>7427</t>
  </si>
  <si>
    <t>Police Holding Account</t>
  </si>
  <si>
    <t>7428</t>
  </si>
  <si>
    <t>SeaGlider</t>
  </si>
  <si>
    <t>7429</t>
  </si>
  <si>
    <t>Social Media Grad Cert</t>
  </si>
  <si>
    <t>7430</t>
  </si>
  <si>
    <t>Field Rentals</t>
  </si>
  <si>
    <t>7431</t>
  </si>
  <si>
    <t>COE FB - Supply Chain Delays</t>
  </si>
  <si>
    <t>7432</t>
  </si>
  <si>
    <t>IT Cybersecurity initiatives</t>
  </si>
  <si>
    <t>7433</t>
  </si>
  <si>
    <t>Soft Matter Character. Lab</t>
  </si>
  <si>
    <t>7434</t>
  </si>
  <si>
    <t>O-week</t>
  </si>
  <si>
    <t>7435</t>
  </si>
  <si>
    <t>ECEC Online</t>
  </si>
  <si>
    <t>7436</t>
  </si>
  <si>
    <t>International Education</t>
  </si>
  <si>
    <t>7437</t>
  </si>
  <si>
    <t>Conference - M. Sodhi</t>
  </si>
  <si>
    <t>7438</t>
  </si>
  <si>
    <t>PEP Watercraft Competition</t>
  </si>
  <si>
    <t>7439</t>
  </si>
  <si>
    <t>COP Medicinal Garden</t>
  </si>
  <si>
    <t>7440</t>
  </si>
  <si>
    <t>NIST Compliance</t>
  </si>
  <si>
    <t>7441</t>
  </si>
  <si>
    <t>K-12 Program</t>
  </si>
  <si>
    <t>7442</t>
  </si>
  <si>
    <t>IISE</t>
  </si>
  <si>
    <t>7456</t>
  </si>
  <si>
    <t>COVID-19 Re-enrollment</t>
  </si>
  <si>
    <t>EK70</t>
  </si>
  <si>
    <t>Martin&amp;SchwarzbachEndwdSchlBiz</t>
  </si>
  <si>
    <t>EK76</t>
  </si>
  <si>
    <t>Smith,Irvine&amp;Clarke Found</t>
  </si>
  <si>
    <t>EK77</t>
  </si>
  <si>
    <t>Suita/Hamming Endowed Schlrsp</t>
  </si>
  <si>
    <t>EK78</t>
  </si>
  <si>
    <t>Needham Grad Schlp Biomed&amp;Phrm</t>
  </si>
  <si>
    <t>EK79</t>
  </si>
  <si>
    <t>MaryD&amp;WCBrayJr 58 Endw Schlrp</t>
  </si>
  <si>
    <t>EK80</t>
  </si>
  <si>
    <t>William P. Ritzau '54 Mem Awd</t>
  </si>
  <si>
    <t>EK81</t>
  </si>
  <si>
    <t>Lisa M. Morse Theatre Award</t>
  </si>
  <si>
    <t>EK82</t>
  </si>
  <si>
    <t>J&amp;C Chiaverini Scholarship</t>
  </si>
  <si>
    <t>EK83</t>
  </si>
  <si>
    <t>J '91 &amp; K '90 Triarsi Schlrshp</t>
  </si>
  <si>
    <t>EK84</t>
  </si>
  <si>
    <t>Mario Fam Found Impact Endw</t>
  </si>
  <si>
    <t>EK85</t>
  </si>
  <si>
    <t>C&amp;T Sculco Grad Nurs Rsrch Sch</t>
  </si>
  <si>
    <t>EK86</t>
  </si>
  <si>
    <t>Das Graduate Eng Scholarship</t>
  </si>
  <si>
    <t>EK87</t>
  </si>
  <si>
    <t>Cross-Das&amp;Das Grad Englsh Schr</t>
  </si>
  <si>
    <t>EK88</t>
  </si>
  <si>
    <t>Luna-Rivera SF Scholarship</t>
  </si>
  <si>
    <t>EK89</t>
  </si>
  <si>
    <t>DeHayes Honors Excellence Endw</t>
  </si>
  <si>
    <t>EK90</t>
  </si>
  <si>
    <t>R '73 &amp; B '75 Baumann End Sch</t>
  </si>
  <si>
    <t>EK91</t>
  </si>
  <si>
    <t>D.G. Brown Nursing Scholarship</t>
  </si>
  <si>
    <t>EK92</t>
  </si>
  <si>
    <t>Simpson Family Schlshp</t>
  </si>
  <si>
    <t>EK93</t>
  </si>
  <si>
    <t>West, Robert Scott Mem GS</t>
  </si>
  <si>
    <t>EK94</t>
  </si>
  <si>
    <t>GSO Pell Library Endow</t>
  </si>
  <si>
    <t>EK95</t>
  </si>
  <si>
    <t>Sieburth, Janice '72 &amp; John</t>
  </si>
  <si>
    <t>EK96</t>
  </si>
  <si>
    <t>Orme, William A. Pell Library</t>
  </si>
  <si>
    <t>EK97</t>
  </si>
  <si>
    <t>Brown,Burton Endow ASFCEPS Lib</t>
  </si>
  <si>
    <t>EK98</t>
  </si>
  <si>
    <t>Mike Renzi Musicianship Award</t>
  </si>
  <si>
    <t>EK99</t>
  </si>
  <si>
    <t>J&amp;K Joseph Endow Schlshp</t>
  </si>
  <si>
    <t>EL01</t>
  </si>
  <si>
    <t>K &amp; M Marchand Martin Endowed</t>
  </si>
  <si>
    <t>EL02</t>
  </si>
  <si>
    <t>Dr Vittimberga End. Prof. Psyc</t>
  </si>
  <si>
    <t>EL03</t>
  </si>
  <si>
    <t>Boaro Endw Schlrs Nutr&amp;Diet</t>
  </si>
  <si>
    <t>EL04</t>
  </si>
  <si>
    <t>Boaro Endw Schlrshp Ocean Engr</t>
  </si>
  <si>
    <t>G821</t>
  </si>
  <si>
    <t>GU14</t>
  </si>
  <si>
    <t>Wearable Biosensing Lab</t>
  </si>
  <si>
    <t>ChemFac Start Up Andreu Blanco</t>
  </si>
  <si>
    <t>GW77</t>
  </si>
  <si>
    <t>Metcalf Inst Impact Accel Fund</t>
  </si>
  <si>
    <t>GW79</t>
  </si>
  <si>
    <t>Metcalf Inst Fnd AdvofExCollab</t>
  </si>
  <si>
    <t>GW81</t>
  </si>
  <si>
    <t>NE Onsite Wwater Trn Prog&amp;Cntr</t>
  </si>
  <si>
    <t>GW90</t>
  </si>
  <si>
    <t>Plastics: Land to Sea</t>
  </si>
  <si>
    <t>GW91</t>
  </si>
  <si>
    <t>Ann T. Petrella TMD Oper</t>
  </si>
  <si>
    <t>GW92</t>
  </si>
  <si>
    <t>LED Ellipsoidals &amp;MovingLights</t>
  </si>
  <si>
    <t>GW93</t>
  </si>
  <si>
    <t>Laser Doppler Velocimetry</t>
  </si>
  <si>
    <t>GW94</t>
  </si>
  <si>
    <t>Laser Capture Microdissection</t>
  </si>
  <si>
    <t>GW95</t>
  </si>
  <si>
    <t>Gait Rehab Research</t>
  </si>
  <si>
    <t>GW96</t>
  </si>
  <si>
    <t>A. Buckley Jordan Scholarship</t>
  </si>
  <si>
    <t>GW97</t>
  </si>
  <si>
    <t>JL Feinstein Exp. EnergyFlwshp</t>
  </si>
  <si>
    <t>GW98</t>
  </si>
  <si>
    <t>Mario Fam Found Impact Oper</t>
  </si>
  <si>
    <t>GW99</t>
  </si>
  <si>
    <t>Metcalf Institute Innov Fund</t>
  </si>
  <si>
    <t>GX01</t>
  </si>
  <si>
    <t>Ward-Ritacco Parkinson's Awd</t>
  </si>
  <si>
    <t>GX02</t>
  </si>
  <si>
    <t>Miya D Brophy-Baermann Schrshp</t>
  </si>
  <si>
    <t>GX03</t>
  </si>
  <si>
    <t>Impulsivity &amp; Alcohol Sensitiv</t>
  </si>
  <si>
    <t>GX04</t>
  </si>
  <si>
    <t>Mike Renzi Music Award</t>
  </si>
  <si>
    <t>GX05</t>
  </si>
  <si>
    <t>Activatable cross-linkers DNA</t>
  </si>
  <si>
    <t>GX06</t>
  </si>
  <si>
    <t>Office Ntl Fllwshp Assistance</t>
  </si>
  <si>
    <t>GX07</t>
  </si>
  <si>
    <t>Adaptive rehab stroke patient</t>
  </si>
  <si>
    <t>GX08</t>
  </si>
  <si>
    <t>At-home PT TKA wearables</t>
  </si>
  <si>
    <t>GX09</t>
  </si>
  <si>
    <t>GSO: Pell Library Grant</t>
  </si>
  <si>
    <t>GX10</t>
  </si>
  <si>
    <t>GX11</t>
  </si>
  <si>
    <t>S W Wardwell Fndn Shlrshp</t>
  </si>
  <si>
    <t>GX12</t>
  </si>
  <si>
    <t>Dr. Maling Ebrahimpour Fund</t>
  </si>
  <si>
    <t>GX13</t>
  </si>
  <si>
    <t>Families Active in the Comm.</t>
  </si>
  <si>
    <t>GX14</t>
  </si>
  <si>
    <t>Chandley &amp; Silvia Human Rights</t>
  </si>
  <si>
    <t>GX15</t>
  </si>
  <si>
    <t>Exercise Intervention</t>
  </si>
  <si>
    <t>GX16</t>
  </si>
  <si>
    <t>Launch Lab for Innov &amp; Entrprn</t>
  </si>
  <si>
    <t>GX17</t>
  </si>
  <si>
    <t>GX18</t>
  </si>
  <si>
    <t>Ryan Ins for Neurosci GiftFund</t>
  </si>
  <si>
    <t>GX19</t>
  </si>
  <si>
    <t>Nursing Dean Excellence Fund</t>
  </si>
  <si>
    <t>GX20</t>
  </si>
  <si>
    <t>ImprvStudAthlWllnssDrugFreeCom</t>
  </si>
  <si>
    <t>TR23</t>
  </si>
  <si>
    <t>Carolyn Hawes'50 Memorial Endw</t>
  </si>
  <si>
    <t>100-0000-3010</t>
  </si>
  <si>
    <t>100-0000-6030</t>
  </si>
  <si>
    <t>100-0002-3011</t>
  </si>
  <si>
    <t>100-0002-4011</t>
  </si>
  <si>
    <t>100-0210-7404</t>
  </si>
  <si>
    <t>100-0210-7405</t>
  </si>
  <si>
    <t>100-0220-0000</t>
  </si>
  <si>
    <t>100-0255-0000</t>
  </si>
  <si>
    <t>100-1001-7424</t>
  </si>
  <si>
    <t>100-1003-7417</t>
  </si>
  <si>
    <t>100-1107-7380</t>
  </si>
  <si>
    <t>100-2111-2400</t>
  </si>
  <si>
    <t>100-2120-1108</t>
  </si>
  <si>
    <t>100-2139-0000</t>
  </si>
  <si>
    <t>100-2139-2000</t>
  </si>
  <si>
    <t>100-2401-1102</t>
  </si>
  <si>
    <t>100-2401-1103</t>
  </si>
  <si>
    <t>100-2416-1102</t>
  </si>
  <si>
    <t>100-2416-2000</t>
  </si>
  <si>
    <t>100-2416-2231</t>
  </si>
  <si>
    <t>100-2417-2421</t>
  </si>
  <si>
    <t>100-2417-2422</t>
  </si>
  <si>
    <t>100-2606-7439</t>
  </si>
  <si>
    <t>100-3236-2000</t>
  </si>
  <si>
    <t>100-3250-7456</t>
  </si>
  <si>
    <t>100-3300-7377</t>
  </si>
  <si>
    <t>100-4073-2230</t>
  </si>
  <si>
    <t>100-4073-7220</t>
  </si>
  <si>
    <t>100-5013-7423</t>
  </si>
  <si>
    <t>100-5050-7294</t>
  </si>
  <si>
    <t>100-5058-0000</t>
  </si>
  <si>
    <t>100-5058-3303</t>
  </si>
  <si>
    <t>100-5058-3306</t>
  </si>
  <si>
    <t>100-5058-3309</t>
  </si>
  <si>
    <t>101-2127-7136</t>
  </si>
  <si>
    <t>101-2127-7441</t>
  </si>
  <si>
    <t>101-2301-7069</t>
  </si>
  <si>
    <t>101-2301-7433</t>
  </si>
  <si>
    <t>101-2306-7071</t>
  </si>
  <si>
    <t>101-2308-7437</t>
  </si>
  <si>
    <t>101-2308-7438</t>
  </si>
  <si>
    <t>101-2308-7442</t>
  </si>
  <si>
    <t>101-2417-2420</t>
  </si>
  <si>
    <t>101-2417-2421</t>
  </si>
  <si>
    <t>101-2417-2422</t>
  </si>
  <si>
    <t>101-3210-7382</t>
  </si>
  <si>
    <t>101-4035-7427</t>
  </si>
  <si>
    <t>101-5020-7430</t>
  </si>
  <si>
    <t>105-2306-7428</t>
  </si>
  <si>
    <t>105-4059-0000</t>
  </si>
  <si>
    <t>106-1107-7419</t>
  </si>
  <si>
    <t>106-2100-7415</t>
  </si>
  <si>
    <t>106-2100-7418</t>
  </si>
  <si>
    <t>106-2100-7429</t>
  </si>
  <si>
    <t>106-2118-7415</t>
  </si>
  <si>
    <t>106-2135-7429</t>
  </si>
  <si>
    <t>106-2139-7418</t>
  </si>
  <si>
    <t>106-2202-7426</t>
  </si>
  <si>
    <t>106-2408-7435</t>
  </si>
  <si>
    <t>106-2409-7362</t>
  </si>
  <si>
    <t>106-2602-7422</t>
  </si>
  <si>
    <t>106-3210-7362</t>
  </si>
  <si>
    <t>110-0001-1180</t>
  </si>
  <si>
    <t>110-1008-1180</t>
  </si>
  <si>
    <t>110-2013-1108</t>
  </si>
  <si>
    <t>110-2013-1118</t>
  </si>
  <si>
    <t>110-2014-1108</t>
  </si>
  <si>
    <t>110-2101-1100</t>
  </si>
  <si>
    <t>110-2101-1101</t>
  </si>
  <si>
    <t>110-2103-1113</t>
  </si>
  <si>
    <t>110-2103-1114</t>
  </si>
  <si>
    <t>110-2110-1102</t>
  </si>
  <si>
    <t>110-2112-1102</t>
  </si>
  <si>
    <t>110-2113-1103</t>
  </si>
  <si>
    <t>110-2113-1104</t>
  </si>
  <si>
    <t>110-2118-1106</t>
  </si>
  <si>
    <t>110-2119-1102</t>
  </si>
  <si>
    <t>110-2120-1108</t>
  </si>
  <si>
    <t>110-2120-1112</t>
  </si>
  <si>
    <t>110-2120-1125</t>
  </si>
  <si>
    <t>110-2123-1100</t>
  </si>
  <si>
    <t>110-2123-1101</t>
  </si>
  <si>
    <t>110-2201-1108</t>
  </si>
  <si>
    <t>110-2300-1101</t>
  </si>
  <si>
    <t>110-2300-1120</t>
  </si>
  <si>
    <t>110-2301-1105</t>
  </si>
  <si>
    <t>110-2301-1180</t>
  </si>
  <si>
    <t>110-2302-1180</t>
  </si>
  <si>
    <t>110-2401-1102</t>
  </si>
  <si>
    <t>110-2401-1103</t>
  </si>
  <si>
    <t>110-2405-1104</t>
  </si>
  <si>
    <t>110-2409-1107</t>
  </si>
  <si>
    <t>110-2416-1106</t>
  </si>
  <si>
    <t>110-2416-1122</t>
  </si>
  <si>
    <t>110-2416-1123</t>
  </si>
  <si>
    <t>110-2416-1125</t>
  </si>
  <si>
    <t>110-2416-1126</t>
  </si>
  <si>
    <t>110-2501-1114</t>
  </si>
  <si>
    <t>110-2600-1180</t>
  </si>
  <si>
    <t>110-2606-1144</t>
  </si>
  <si>
    <t>110-2606-1145</t>
  </si>
  <si>
    <t>110-2606-1146</t>
  </si>
  <si>
    <t>110-2802-1105</t>
  </si>
  <si>
    <t>110-2813-1180</t>
  </si>
  <si>
    <t>110-3208-2400</t>
  </si>
  <si>
    <t>110-3300-7440</t>
  </si>
  <si>
    <t>111-0255-0000</t>
  </si>
  <si>
    <t>111-0310-6029</t>
  </si>
  <si>
    <t>111-2013-1108</t>
  </si>
  <si>
    <t>111-2013-1118</t>
  </si>
  <si>
    <t>111-2014-0000</t>
  </si>
  <si>
    <t>111-2014-1108</t>
  </si>
  <si>
    <t>111-2100-7421</t>
  </si>
  <si>
    <t>111-2101-1100</t>
  </si>
  <si>
    <t>111-2103-1113</t>
  </si>
  <si>
    <t>111-2103-1114</t>
  </si>
  <si>
    <t>111-2118-1106</t>
  </si>
  <si>
    <t>111-2120-1108</t>
  </si>
  <si>
    <t>111-2120-1112</t>
  </si>
  <si>
    <t>111-2200-7320</t>
  </si>
  <si>
    <t>111-2300-7431</t>
  </si>
  <si>
    <t>111-2301-1105</t>
  </si>
  <si>
    <t>111-2303-1117</t>
  </si>
  <si>
    <t>111-2401-1102</t>
  </si>
  <si>
    <t>111-2401-1103</t>
  </si>
  <si>
    <t>111-2405-1104</t>
  </si>
  <si>
    <t>111-2409-1107</t>
  </si>
  <si>
    <t>111-2416-1106</t>
  </si>
  <si>
    <t>111-2700-7434</t>
  </si>
  <si>
    <t>111-2802-1105</t>
  </si>
  <si>
    <t>111-3211-0000</t>
  </si>
  <si>
    <t>111-3300-3007</t>
  </si>
  <si>
    <t>111-3300-7416</t>
  </si>
  <si>
    <t>111-3300-7432</t>
  </si>
  <si>
    <t>111-4030-1212</t>
  </si>
  <si>
    <t>111-4035-0000</t>
  </si>
  <si>
    <t>111-4036-0000</t>
  </si>
  <si>
    <t>111-4060-0000</t>
  </si>
  <si>
    <t>111-4065-7289</t>
  </si>
  <si>
    <t>111-4073-7220</t>
  </si>
  <si>
    <t>111-5028-3317</t>
  </si>
  <si>
    <t>116-2118-7410</t>
  </si>
  <si>
    <t>116-2118-7415</t>
  </si>
  <si>
    <t>116-2135-7410</t>
  </si>
  <si>
    <t>116-2135-7429</t>
  </si>
  <si>
    <t>116-2139-7410</t>
  </si>
  <si>
    <t>116-2139-7418</t>
  </si>
  <si>
    <t>116-2202-7426</t>
  </si>
  <si>
    <t>116-2408-7408</t>
  </si>
  <si>
    <t>116-2408-7410</t>
  </si>
  <si>
    <t>116-2408-7435</t>
  </si>
  <si>
    <t>116-2414-7362</t>
  </si>
  <si>
    <t>116-2416-7420</t>
  </si>
  <si>
    <t>116-2450-7362</t>
  </si>
  <si>
    <t>116-2602-7410</t>
  </si>
  <si>
    <t>116-2602-7422</t>
  </si>
  <si>
    <t>116-2606-7379</t>
  </si>
  <si>
    <t>116-2802-7398</t>
  </si>
  <si>
    <t>116-2900-7435</t>
  </si>
  <si>
    <t>116-3210-7362</t>
  </si>
  <si>
    <t>155-2604-1212</t>
  </si>
  <si>
    <t>233-5400-0000</t>
  </si>
  <si>
    <t>243-5500-0000</t>
  </si>
  <si>
    <t>400-2703-7436</t>
  </si>
  <si>
    <t>401-1003-5395</t>
  </si>
  <si>
    <t>401-1110-GX18</t>
  </si>
  <si>
    <t>401-2000-EG79</t>
  </si>
  <si>
    <t>401-2000-GW79</t>
  </si>
  <si>
    <t>401-2012-GW97</t>
  </si>
  <si>
    <t>401-2013-GW77</t>
  </si>
  <si>
    <t>401-2013-GW81</t>
  </si>
  <si>
    <t>401-2013-GW99</t>
  </si>
  <si>
    <t>401-2014-EK76</t>
  </si>
  <si>
    <t>401-2100-EK81</t>
  </si>
  <si>
    <t>401-2100-GX14</t>
  </si>
  <si>
    <t>401-2100-TR23</t>
  </si>
  <si>
    <t>401-2103-GX05</t>
  </si>
  <si>
    <t>401-2105-EK98</t>
  </si>
  <si>
    <t>401-2105-GX04</t>
  </si>
  <si>
    <t>401-2107-EK87</t>
  </si>
  <si>
    <t>401-2120-5160</t>
  </si>
  <si>
    <t>401-2120-5294</t>
  </si>
  <si>
    <t>401-2120-5466</t>
  </si>
  <si>
    <t>401-2120-5721</t>
  </si>
  <si>
    <t>401-2120-5916</t>
  </si>
  <si>
    <t>401-2120-E351</t>
  </si>
  <si>
    <t>401-2120-EE53</t>
  </si>
  <si>
    <t>401-2120-EH91</t>
  </si>
  <si>
    <t>401-2120-G646</t>
  </si>
  <si>
    <t>401-2120-G968</t>
  </si>
  <si>
    <t>401-2120-GT70</t>
  </si>
  <si>
    <t>401-2120-GX03</t>
  </si>
  <si>
    <t>401-2200-5063</t>
  </si>
  <si>
    <t>401-2200-5109</t>
  </si>
  <si>
    <t>401-2200-5132</t>
  </si>
  <si>
    <t>401-2200-5168</t>
  </si>
  <si>
    <t>401-2200-5396</t>
  </si>
  <si>
    <t>401-2200-5610</t>
  </si>
  <si>
    <t>401-2200-5612</t>
  </si>
  <si>
    <t>401-2200-5822</t>
  </si>
  <si>
    <t>401-2200-E102</t>
  </si>
  <si>
    <t>401-2200-EK70</t>
  </si>
  <si>
    <t>401-2200-G784</t>
  </si>
  <si>
    <t>401-2200-GX12</t>
  </si>
  <si>
    <t>401-2300-5586</t>
  </si>
  <si>
    <t>401-2300-EK86</t>
  </si>
  <si>
    <t>401-2303-GU14</t>
  </si>
  <si>
    <t>401-2303-GX07</t>
  </si>
  <si>
    <t>401-2306-EL04</t>
  </si>
  <si>
    <t>401-2306-GW93</t>
  </si>
  <si>
    <t>401-2401-GX13</t>
  </si>
  <si>
    <t>401-2402-GX02</t>
  </si>
  <si>
    <t>401-2404-GW91</t>
  </si>
  <si>
    <t>401-2405-GX15</t>
  </si>
  <si>
    <t>401-2409-GW95</t>
  </si>
  <si>
    <t>401-2409-GX01</t>
  </si>
  <si>
    <t>401-2409-GX08</t>
  </si>
  <si>
    <t>401-2450-EL02</t>
  </si>
  <si>
    <t>401-2450-EL03</t>
  </si>
  <si>
    <t>401-2500-EH55</t>
  </si>
  <si>
    <t>401-2500-EK85</t>
  </si>
  <si>
    <t>401-2500-EK91</t>
  </si>
  <si>
    <t>401-2500-GX19</t>
  </si>
  <si>
    <t>401-2600-EK84</t>
  </si>
  <si>
    <t>401-2600-EK92</t>
  </si>
  <si>
    <t>401-2600-GW98</t>
  </si>
  <si>
    <t>401-2606-EK78</t>
  </si>
  <si>
    <t>401-2800-E208</t>
  </si>
  <si>
    <t>401-2800-E281</t>
  </si>
  <si>
    <t>401-2900-EK99</t>
  </si>
  <si>
    <t>401-2900-GW96</t>
  </si>
  <si>
    <t>401-3201-EK06</t>
  </si>
  <si>
    <t>401-3201-EK89</t>
  </si>
  <si>
    <t>401-3201-GX06</t>
  </si>
  <si>
    <t>401-3203-EK77</t>
  </si>
  <si>
    <t>401-3203-EK79</t>
  </si>
  <si>
    <t>401-3203-EK82</t>
  </si>
  <si>
    <t>401-3203-EK83</t>
  </si>
  <si>
    <t>401-3203-EK88</t>
  </si>
  <si>
    <t>401-3203-EK90</t>
  </si>
  <si>
    <t>401-3203-EL01</t>
  </si>
  <si>
    <t>401-3203-GX11</t>
  </si>
  <si>
    <t>401-3208-GW90</t>
  </si>
  <si>
    <t>401-3301-5881</t>
  </si>
  <si>
    <t>401-3301-EK93</t>
  </si>
  <si>
    <t>401-3301-EK94</t>
  </si>
  <si>
    <t>401-3301-EK95</t>
  </si>
  <si>
    <t>401-3301-EK96</t>
  </si>
  <si>
    <t>401-3301-EK97</t>
  </si>
  <si>
    <t>401-3301-GX09</t>
  </si>
  <si>
    <t>401-3301-GX10</t>
  </si>
  <si>
    <t>401-3301-GX16</t>
  </si>
  <si>
    <t>401-3301-GX17</t>
  </si>
  <si>
    <t>401-5010-EK80</t>
  </si>
  <si>
    <t>401-5020-5808</t>
  </si>
  <si>
    <t>401-5058-G821</t>
  </si>
  <si>
    <t>401-5400-GX20</t>
  </si>
  <si>
    <t>424-0000-0000</t>
  </si>
  <si>
    <t>425-0000-0000</t>
  </si>
  <si>
    <t>426-0000-0000</t>
  </si>
  <si>
    <t>500-1003-0000</t>
  </si>
  <si>
    <t>500-7000-0000</t>
  </si>
  <si>
    <t>0255</t>
  </si>
  <si>
    <t>PURCHASING-Other</t>
  </si>
  <si>
    <t>Purchasing Other</t>
  </si>
  <si>
    <t>110-2903-0000</t>
  </si>
  <si>
    <t>FY2024 MYR - Codes</t>
  </si>
  <si>
    <t>0231</t>
  </si>
  <si>
    <t>Enrollment Management Other</t>
  </si>
  <si>
    <t>0242</t>
  </si>
  <si>
    <t>Waste removal &amp; recycling</t>
  </si>
  <si>
    <t>0303</t>
  </si>
  <si>
    <t>Enrollment Services Other</t>
  </si>
  <si>
    <t>0310</t>
  </si>
  <si>
    <t>Graduate Studies Other</t>
  </si>
  <si>
    <t>0401</t>
  </si>
  <si>
    <t>VPSA Other</t>
  </si>
  <si>
    <t>Online Ed &amp; Instruct'l Design</t>
  </si>
  <si>
    <t>Advancement Teaching &amp;Learning</t>
  </si>
  <si>
    <t>3231</t>
  </si>
  <si>
    <t>New Student Transitions</t>
  </si>
  <si>
    <t>3320</t>
  </si>
  <si>
    <t>Ctr for Computational Research</t>
  </si>
  <si>
    <t>ENROLLMGMT-Other</t>
  </si>
  <si>
    <t>ENROLLSVCS-Other</t>
  </si>
  <si>
    <t>GRADSTUDIES-Other</t>
  </si>
  <si>
    <t>STAFFF-Vice_President-Other</t>
  </si>
  <si>
    <t>ENROLLMGMT-New_Student_Transitions</t>
  </si>
  <si>
    <t>URI Online</t>
  </si>
  <si>
    <t>Clinical Practice&amp;Partnerships</t>
  </si>
  <si>
    <t>Dean Education</t>
  </si>
  <si>
    <t>Student Academic Services</t>
  </si>
  <si>
    <t>Strategic Initiatives</t>
  </si>
  <si>
    <t>OSI 3</t>
  </si>
  <si>
    <t>Financial Strategy &amp; Planning</t>
  </si>
  <si>
    <t>Strategic Procurement</t>
  </si>
  <si>
    <t>Conference Services</t>
  </si>
  <si>
    <t>FSP</t>
  </si>
  <si>
    <t>FSP-Other</t>
  </si>
  <si>
    <t>EDUCATION</t>
  </si>
  <si>
    <t>PROVOST-Online_Strategic_Ed_Init</t>
  </si>
  <si>
    <t>4768</t>
  </si>
  <si>
    <t>Music Therapy Fee</t>
  </si>
  <si>
    <t>Fund 103 and 104 Carryforward</t>
  </si>
  <si>
    <t>1050</t>
  </si>
  <si>
    <t>PTF Training</t>
  </si>
  <si>
    <t>2232</t>
  </si>
  <si>
    <t>Add'l dedicated fees incl F/B</t>
  </si>
  <si>
    <t>Urban Agroecology</t>
  </si>
  <si>
    <t>Formula SAE</t>
  </si>
  <si>
    <t>6031</t>
  </si>
  <si>
    <t>Athletic Award Women Alston</t>
  </si>
  <si>
    <t>6032</t>
  </si>
  <si>
    <t>Athletic Award Men Alston</t>
  </si>
  <si>
    <t>Office of Spatial Services</t>
  </si>
  <si>
    <t>7443</t>
  </si>
  <si>
    <t>Chair's Conferences</t>
  </si>
  <si>
    <t>7444</t>
  </si>
  <si>
    <t>Library Postdoctoral Fellow</t>
  </si>
  <si>
    <t>7445</t>
  </si>
  <si>
    <t>ACSICSymposiumConference</t>
  </si>
  <si>
    <t>7446</t>
  </si>
  <si>
    <t>7447</t>
  </si>
  <si>
    <t>Pharmacy Partnership Program</t>
  </si>
  <si>
    <t>7448</t>
  </si>
  <si>
    <t>DBA International Program</t>
  </si>
  <si>
    <t>7449</t>
  </si>
  <si>
    <t>COP Intl Outreach &amp; Training</t>
  </si>
  <si>
    <t>7450</t>
  </si>
  <si>
    <t>Strategic Invest Initiatives 1</t>
  </si>
  <si>
    <t>7451</t>
  </si>
  <si>
    <t>Strategic Invest Initiatives 2</t>
  </si>
  <si>
    <t>7452</t>
  </si>
  <si>
    <t>Strategic Invest Initiatives 3</t>
  </si>
  <si>
    <t>EH36</t>
  </si>
  <si>
    <t>Calestino&amp;Corvese MedLabSciSch</t>
  </si>
  <si>
    <t>EI01</t>
  </si>
  <si>
    <t>F&amp;H Schilling Scholarship Fund</t>
  </si>
  <si>
    <t>EK66</t>
  </si>
  <si>
    <t>Rosaforte Endw Schshp Neurosci</t>
  </si>
  <si>
    <t>EL05</t>
  </si>
  <si>
    <t>Dr. Richard Carvalho Endowment</t>
  </si>
  <si>
    <t>EL06</t>
  </si>
  <si>
    <t>Pizza Civil Engineering Schrp</t>
  </si>
  <si>
    <t>EL07</t>
  </si>
  <si>
    <t>D &amp; J Horton Scholarship</t>
  </si>
  <si>
    <t>EL08</t>
  </si>
  <si>
    <t>A E Martin Endowed Scholarship</t>
  </si>
  <si>
    <t>EL09</t>
  </si>
  <si>
    <t>Richard Calabro Scholarship</t>
  </si>
  <si>
    <t>EL10</t>
  </si>
  <si>
    <t>J. R. Montilla Engr Schlrshp</t>
  </si>
  <si>
    <t>EL11</t>
  </si>
  <si>
    <t>Ken &amp; Laura Kenerson Endwd Sch</t>
  </si>
  <si>
    <t>EL12</t>
  </si>
  <si>
    <t>F&amp;S Pierce Endwd Engr Schlrshp</t>
  </si>
  <si>
    <t>EL13</t>
  </si>
  <si>
    <t>McshaneCouvillion CourageAward</t>
  </si>
  <si>
    <t>EL15</t>
  </si>
  <si>
    <t>Bill Ryan ('50) Endowed Fund</t>
  </si>
  <si>
    <t>IISE Inst of Ind&amp;Sys Engineers</t>
  </si>
  <si>
    <t>G810</t>
  </si>
  <si>
    <t>WBB Wellness Program</t>
  </si>
  <si>
    <t>GT26</t>
  </si>
  <si>
    <t>Hall of Fame</t>
  </si>
  <si>
    <t>GU01</t>
  </si>
  <si>
    <t>Lucy Ayers Memorial Scholarshp</t>
  </si>
  <si>
    <t>Medical Organic Chemistry Lab</t>
  </si>
  <si>
    <t>BME Neural Engineering</t>
  </si>
  <si>
    <t>ECBE Electronics</t>
  </si>
  <si>
    <t>GV57</t>
  </si>
  <si>
    <t>Graduate Student Program Fund</t>
  </si>
  <si>
    <t>OCE Naval Architecture</t>
  </si>
  <si>
    <t>CVE/OCE Coastal Resilience</t>
  </si>
  <si>
    <t>GX21</t>
  </si>
  <si>
    <t>IGT Scholarship</t>
  </si>
  <si>
    <t>GX22</t>
  </si>
  <si>
    <t>Dr. Barber Parker Fund</t>
  </si>
  <si>
    <t>GX23</t>
  </si>
  <si>
    <t>Thermal Conduct. Measure Syst</t>
  </si>
  <si>
    <t>GX24</t>
  </si>
  <si>
    <t>KNIT &amp; Wear Technology</t>
  </si>
  <si>
    <t>GX25</t>
  </si>
  <si>
    <t>Archeological Survey Equipment</t>
  </si>
  <si>
    <t>GX26</t>
  </si>
  <si>
    <t>In Vitro Drug Release Testing</t>
  </si>
  <si>
    <t>GX27</t>
  </si>
  <si>
    <t>OCE Upgrades-Bay Campus</t>
  </si>
  <si>
    <t>GX28</t>
  </si>
  <si>
    <t>A E Martin Scholarship</t>
  </si>
  <si>
    <t>GX29</t>
  </si>
  <si>
    <t>RhodyNow: Men's Club Soccer</t>
  </si>
  <si>
    <t>GX30</t>
  </si>
  <si>
    <t>RhodyNow: Women's Club Soccer</t>
  </si>
  <si>
    <t>GX31</t>
  </si>
  <si>
    <t>Motor Control &amp; Rehab Lab</t>
  </si>
  <si>
    <t>GX32</t>
  </si>
  <si>
    <t>EPIC Lab</t>
  </si>
  <si>
    <t>GX33</t>
  </si>
  <si>
    <t>ER &amp; RSV Supplementation</t>
  </si>
  <si>
    <t>GX34</t>
  </si>
  <si>
    <t>Ce-POMs &amp; Alkene Synthesis</t>
  </si>
  <si>
    <t>GX35</t>
  </si>
  <si>
    <t>Forgiveness is Freedom Academy</t>
  </si>
  <si>
    <t>GX36</t>
  </si>
  <si>
    <t>RhodyNow: MAVE Center</t>
  </si>
  <si>
    <t>GX37</t>
  </si>
  <si>
    <t>Engineering Success Center</t>
  </si>
  <si>
    <t>GX38</t>
  </si>
  <si>
    <t>Sustainability First Initiativ</t>
  </si>
  <si>
    <t>100-0000-6031</t>
  </si>
  <si>
    <t>100-0000-6032</t>
  </si>
  <si>
    <t>100-0242-3025</t>
  </si>
  <si>
    <t>100-0303-3010</t>
  </si>
  <si>
    <t>100-0310-7215</t>
  </si>
  <si>
    <t>100-0401-2574</t>
  </si>
  <si>
    <t>100-1101-7260</t>
  </si>
  <si>
    <t>100-1108-1050</t>
  </si>
  <si>
    <t>100-1110-7324</t>
  </si>
  <si>
    <t>100-1112-3007</t>
  </si>
  <si>
    <t>100-1131-0000</t>
  </si>
  <si>
    <t>100-1132-0000</t>
  </si>
  <si>
    <t>100-2105-2232</t>
  </si>
  <si>
    <t>100-2301-1105</t>
  </si>
  <si>
    <t>100-2302-1109</t>
  </si>
  <si>
    <t>100-2303-1117</t>
  </si>
  <si>
    <t>100-2303-1118</t>
  </si>
  <si>
    <t>100-2306-1103</t>
  </si>
  <si>
    <t>100-2306-1104</t>
  </si>
  <si>
    <t>100-2306-1109</t>
  </si>
  <si>
    <t>100-2405-7324</t>
  </si>
  <si>
    <t>100-2409-7324</t>
  </si>
  <si>
    <t>100-2606-1116</t>
  </si>
  <si>
    <t>100-2606-1117</t>
  </si>
  <si>
    <t>100-3231-0000</t>
  </si>
  <si>
    <t>100-3231-2640</t>
  </si>
  <si>
    <t>100-4030-7180</t>
  </si>
  <si>
    <t>100-4042-0000</t>
  </si>
  <si>
    <t>100-5020-6512</t>
  </si>
  <si>
    <t>100-5027-3303</t>
  </si>
  <si>
    <t>100-5030-3309</t>
  </si>
  <si>
    <t>101-2012-7134</t>
  </si>
  <si>
    <t>101-2202-7448</t>
  </si>
  <si>
    <t>101-2303-7445</t>
  </si>
  <si>
    <t>101-2308-7443</t>
  </si>
  <si>
    <t>101-2602-7447</t>
  </si>
  <si>
    <t>101-2606-7449</t>
  </si>
  <si>
    <t>101-2903-7448</t>
  </si>
  <si>
    <t>101-3231-7446</t>
  </si>
  <si>
    <t>101-3300-7216</t>
  </si>
  <si>
    <t>101-4070-1212</t>
  </si>
  <si>
    <t>101-7001-3200</t>
  </si>
  <si>
    <t>110-1110-2400</t>
  </si>
  <si>
    <t>110-2012-1110</t>
  </si>
  <si>
    <t>110-2105-1101</t>
  </si>
  <si>
    <t>110-2105-1102</t>
  </si>
  <si>
    <t>110-2107-1101</t>
  </si>
  <si>
    <t>110-2110-1103</t>
  </si>
  <si>
    <t>110-2111-1100</t>
  </si>
  <si>
    <t>110-2112-1103</t>
  </si>
  <si>
    <t>110-2113-1105</t>
  </si>
  <si>
    <t>110-2119-1103</t>
  </si>
  <si>
    <t>110-2120-1113</t>
  </si>
  <si>
    <t>110-2120-1114</t>
  </si>
  <si>
    <t>110-2120-1123</t>
  </si>
  <si>
    <t>110-2120-1126</t>
  </si>
  <si>
    <t>110-2120-1127</t>
  </si>
  <si>
    <t>110-2120-1128</t>
  </si>
  <si>
    <t>110-2120-1129</t>
  </si>
  <si>
    <t>110-2120-1130</t>
  </si>
  <si>
    <t>110-2120-1131</t>
  </si>
  <si>
    <t>110-2120-1132</t>
  </si>
  <si>
    <t>110-2120-1133</t>
  </si>
  <si>
    <t>110-2120-1134</t>
  </si>
  <si>
    <t>110-2121-1103</t>
  </si>
  <si>
    <t>110-2122-1103</t>
  </si>
  <si>
    <t>110-2123-2400</t>
  </si>
  <si>
    <t>110-2125-1101</t>
  </si>
  <si>
    <t>110-2127-1106</t>
  </si>
  <si>
    <t>110-2127-1107</t>
  </si>
  <si>
    <t>110-2128-1101</t>
  </si>
  <si>
    <t>110-2128-1102</t>
  </si>
  <si>
    <t>110-2138-0000</t>
  </si>
  <si>
    <t>110-2138-1103</t>
  </si>
  <si>
    <t>110-2138-1104</t>
  </si>
  <si>
    <t>110-2201-1111</t>
  </si>
  <si>
    <t>110-2201-1112</t>
  </si>
  <si>
    <t>110-2201-1113</t>
  </si>
  <si>
    <t>110-2302-1109</t>
  </si>
  <si>
    <t>110-2303-1117</t>
  </si>
  <si>
    <t>110-2303-1118</t>
  </si>
  <si>
    <t>110-2306-1103</t>
  </si>
  <si>
    <t>110-2306-1104</t>
  </si>
  <si>
    <t>110-2306-1109</t>
  </si>
  <si>
    <t>110-2401-1104</t>
  </si>
  <si>
    <t>110-2401-1121</t>
  </si>
  <si>
    <t>110-2402-1102</t>
  </si>
  <si>
    <t>110-2402-1120</t>
  </si>
  <si>
    <t>110-2409-1122</t>
  </si>
  <si>
    <t>110-2414-1120</t>
  </si>
  <si>
    <t>110-2416-1107</t>
  </si>
  <si>
    <t>110-2416-1127</t>
  </si>
  <si>
    <t>110-2416-1128</t>
  </si>
  <si>
    <t>110-2416-1129</t>
  </si>
  <si>
    <t>110-2501-1115</t>
  </si>
  <si>
    <t>110-2501-1116</t>
  </si>
  <si>
    <t>110-2606-1116</t>
  </si>
  <si>
    <t>110-2606-1117</t>
  </si>
  <si>
    <t>110-3300-0000</t>
  </si>
  <si>
    <t>110-3320-0000</t>
  </si>
  <si>
    <t>111-0000-7450</t>
  </si>
  <si>
    <t>111-0220-0000</t>
  </si>
  <si>
    <t>111-2012-1110</t>
  </si>
  <si>
    <t>111-2013-1102</t>
  </si>
  <si>
    <t>111-2013-1103</t>
  </si>
  <si>
    <t>111-2013-1113</t>
  </si>
  <si>
    <t>111-2013-7450</t>
  </si>
  <si>
    <t>111-2013-7451</t>
  </si>
  <si>
    <t>111-2014-7450</t>
  </si>
  <si>
    <t>111-2100-7450</t>
  </si>
  <si>
    <t>111-2120-1113</t>
  </si>
  <si>
    <t>111-2120-1114</t>
  </si>
  <si>
    <t>111-2120-7450</t>
  </si>
  <si>
    <t>111-2127-1107</t>
  </si>
  <si>
    <t>111-2201-1107</t>
  </si>
  <si>
    <t>111-2201-1109</t>
  </si>
  <si>
    <t>111-2201-1110</t>
  </si>
  <si>
    <t>111-2201-1111</t>
  </si>
  <si>
    <t>111-2201-1112</t>
  </si>
  <si>
    <t>111-2201-1113</t>
  </si>
  <si>
    <t>111-2201-7450</t>
  </si>
  <si>
    <t>111-2300-7450</t>
  </si>
  <si>
    <t>111-2302-1109</t>
  </si>
  <si>
    <t>111-2303-1118</t>
  </si>
  <si>
    <t>111-2303-7450</t>
  </si>
  <si>
    <t>111-2303-7451</t>
  </si>
  <si>
    <t>111-2306-1103</t>
  </si>
  <si>
    <t>111-2306-1104</t>
  </si>
  <si>
    <t>111-2306-1109</t>
  </si>
  <si>
    <t>111-2308-7450</t>
  </si>
  <si>
    <t>111-2401-1104</t>
  </si>
  <si>
    <t>111-2401-7450</t>
  </si>
  <si>
    <t>111-2402-1102</t>
  </si>
  <si>
    <t>111-2405-7450</t>
  </si>
  <si>
    <t>111-2414-7450</t>
  </si>
  <si>
    <t>111-2414-7451</t>
  </si>
  <si>
    <t>111-2501-1114</t>
  </si>
  <si>
    <t>111-2501-1115</t>
  </si>
  <si>
    <t>111-2501-1116</t>
  </si>
  <si>
    <t>111-2606-1117</t>
  </si>
  <si>
    <t>111-2606-7450</t>
  </si>
  <si>
    <t>111-2802-7450</t>
  </si>
  <si>
    <t>111-2900-7450</t>
  </si>
  <si>
    <t>111-2900-7451</t>
  </si>
  <si>
    <t>111-3203-6508</t>
  </si>
  <si>
    <t>111-3210-7450</t>
  </si>
  <si>
    <t>111-3210-7451</t>
  </si>
  <si>
    <t>111-3210-7452</t>
  </si>
  <si>
    <t>111-3211-7450</t>
  </si>
  <si>
    <t>111-3230-7450</t>
  </si>
  <si>
    <t>111-3230-7451</t>
  </si>
  <si>
    <t>111-3231-7434</t>
  </si>
  <si>
    <t>111-3301-7444</t>
  </si>
  <si>
    <t>111-4004-7450</t>
  </si>
  <si>
    <t>111-4007-7450</t>
  </si>
  <si>
    <t>111-4048-7450</t>
  </si>
  <si>
    <t>111-4070-1212</t>
  </si>
  <si>
    <t>116-2000-7410</t>
  </si>
  <si>
    <t>116-2100-7410</t>
  </si>
  <si>
    <t>116-2106-7410</t>
  </si>
  <si>
    <t>116-2115-7362</t>
  </si>
  <si>
    <t>116-2116-7362</t>
  </si>
  <si>
    <t>116-2121-7362</t>
  </si>
  <si>
    <t>116-2123-7362</t>
  </si>
  <si>
    <t>116-2127-7362</t>
  </si>
  <si>
    <t>116-2135-7362</t>
  </si>
  <si>
    <t>116-3210-7410</t>
  </si>
  <si>
    <t>116-4073-1212</t>
  </si>
  <si>
    <t>125-0257-3026</t>
  </si>
  <si>
    <t>125-4040-3026</t>
  </si>
  <si>
    <t>125-4070-3026</t>
  </si>
  <si>
    <t>125-4073-3026</t>
  </si>
  <si>
    <t>149-0000-0000</t>
  </si>
  <si>
    <t>165-2800-0000</t>
  </si>
  <si>
    <t>400-5022-3303</t>
  </si>
  <si>
    <t>400-5028-3303</t>
  </si>
  <si>
    <t>401-1001-5065</t>
  </si>
  <si>
    <t>401-1003-GX36</t>
  </si>
  <si>
    <t>401-1112-GW31</t>
  </si>
  <si>
    <t>401-2000-EH36</t>
  </si>
  <si>
    <t>401-2000-EL11</t>
  </si>
  <si>
    <t>401-2012-5188</t>
  </si>
  <si>
    <t>401-2100-EL05</t>
  </si>
  <si>
    <t>401-2101-EL09</t>
  </si>
  <si>
    <t>401-2103-5061</t>
  </si>
  <si>
    <t>401-2103-GX34</t>
  </si>
  <si>
    <t>401-2105-5038</t>
  </si>
  <si>
    <t>401-2105-5042</t>
  </si>
  <si>
    <t>401-2105-5236</t>
  </si>
  <si>
    <t>401-2105-5357</t>
  </si>
  <si>
    <t>401-2105-5440</t>
  </si>
  <si>
    <t>401-2110-GX25</t>
  </si>
  <si>
    <t>401-2120-5293</t>
  </si>
  <si>
    <t>401-2120-E369</t>
  </si>
  <si>
    <t>401-2120-G636</t>
  </si>
  <si>
    <t>401-2120-GV15</t>
  </si>
  <si>
    <t>401-2120-GV16</t>
  </si>
  <si>
    <t>401-2120-GV17</t>
  </si>
  <si>
    <t>401-2120-GX32</t>
  </si>
  <si>
    <t>401-2121-5644</t>
  </si>
  <si>
    <t>401-2127-GX21</t>
  </si>
  <si>
    <t>401-2200-E129</t>
  </si>
  <si>
    <t>401-2200-E280</t>
  </si>
  <si>
    <t>401-2200-EG36</t>
  </si>
  <si>
    <t>401-2200-GT61</t>
  </si>
  <si>
    <t>401-2300-5514</t>
  </si>
  <si>
    <t>401-2300-EL06</t>
  </si>
  <si>
    <t>401-2300-EL10</t>
  </si>
  <si>
    <t>401-2300-EL12</t>
  </si>
  <si>
    <t>401-2300-GX27</t>
  </si>
  <si>
    <t>401-2300-GX37</t>
  </si>
  <si>
    <t>401-2401-GV57</t>
  </si>
  <si>
    <t>401-2404-GX24</t>
  </si>
  <si>
    <t>401-2405-GX31</t>
  </si>
  <si>
    <t>401-2407-5589</t>
  </si>
  <si>
    <t>401-2416-GX33</t>
  </si>
  <si>
    <t>401-2500-GU01</t>
  </si>
  <si>
    <t>401-2500-GX22</t>
  </si>
  <si>
    <t>401-2600-5615</t>
  </si>
  <si>
    <t>401-2900-TR64</t>
  </si>
  <si>
    <t>401-3203-EI01</t>
  </si>
  <si>
    <t>401-3203-EK66</t>
  </si>
  <si>
    <t>401-3203-EL07</t>
  </si>
  <si>
    <t>401-3203-EL08</t>
  </si>
  <si>
    <t>401-3203-EL13</t>
  </si>
  <si>
    <t>401-3207-GX35</t>
  </si>
  <si>
    <t>401-5011-5192</t>
  </si>
  <si>
    <t>401-5020-E131</t>
  </si>
  <si>
    <t>401-5020-EA71</t>
  </si>
  <si>
    <t>401-5020-GT26</t>
  </si>
  <si>
    <t>401-5022-G810</t>
  </si>
  <si>
    <t>401-5039-GX29</t>
  </si>
  <si>
    <t>401-5039-GX30</t>
  </si>
  <si>
    <t>401-5300-GX38</t>
  </si>
  <si>
    <t>401-5506-EL15</t>
  </si>
  <si>
    <t>401-6003-E169</t>
  </si>
  <si>
    <t>401-7004-GU46</t>
  </si>
  <si>
    <t>421-0000-0000</t>
  </si>
  <si>
    <t>422-0000-0000</t>
  </si>
  <si>
    <t>423-0000-0000</t>
  </si>
  <si>
    <t>464-0000-0000</t>
  </si>
  <si>
    <t>490-0000-0000</t>
  </si>
  <si>
    <t>500-2107-0000</t>
  </si>
  <si>
    <t>500-2128-0000</t>
  </si>
  <si>
    <t>500-2138-0000</t>
  </si>
  <si>
    <t>500-4035-0000</t>
  </si>
  <si>
    <t>900-3203-8233</t>
  </si>
  <si>
    <t>900-3203-8236</t>
  </si>
  <si>
    <t>FY2024 MYR - EXPENSE Transfer Form</t>
  </si>
  <si>
    <t>FY2024 MYR - REVENUE Transfer Form</t>
  </si>
  <si>
    <t>FY2024 MYR - Transfer Form Instructions</t>
  </si>
  <si>
    <t>financial-strategy-planning-group@uri.edu</t>
  </si>
  <si>
    <t>For troubleshooting contact us at:</t>
  </si>
  <si>
    <t>FY2024 MYR - Find College/Unit</t>
  </si>
  <si>
    <t>FY2024 MYR - Transfer Form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</si>
</sst>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</numFmts>
  <fonts count="49">
    <font>
      <sz val="10"/>
      <color theme="1"/>
      <name val="Arial"/>
      <family val="2"/>
    </font>
    <font>
      <sz val="10"/>
      <color indexed="8"/>
      <name val="Arial"/>
      <family val="2"/>
    </font>
    <font>
      <b/>
      <sz val="14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 Unicode MS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8"/>
      <name val="Calibri"/>
      <family val="2"/>
    </font>
    <font>
      <sz val="12"/>
      <color indexed="8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b/>
      <sz val="10"/>
      <color indexed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u/>
      <sz val="10"/>
      <color indexed="12"/>
      <name val="Arial Unicode MS"/>
      <family val="2"/>
    </font>
    <font>
      <sz val="10"/>
      <name val="Arial Unicode MS"/>
      <family val="2"/>
    </font>
    <font>
      <sz val="9"/>
      <color indexed="8"/>
      <name val="Arial"/>
      <family val="2"/>
    </font>
    <font>
      <b/>
      <i/>
      <sz val="11"/>
      <name val="Arial"/>
      <family val="2"/>
    </font>
    <font>
      <b/>
      <sz val="11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8"/>
      <name val="Arial Unicode MS"/>
      <family val="2"/>
    </font>
    <font>
      <b/>
      <sz val="12"/>
      <color indexed="8"/>
      <name val="Arial"/>
      <family val="2"/>
    </font>
    <font>
      <u/>
      <sz val="10"/>
      <color indexed="12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0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lightTrellis"/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68">
    <border>
      <left/>
      <right/>
      <top/>
      <bottom/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/>
      <top style="thin">
        <color indexed="65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indexed="65"/>
      </left>
      <right/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medium">
        <color indexed="8"/>
      </right>
      <top style="thin">
        <color rgb="FF999999"/>
      </top>
      <bottom/>
      <diagonal/>
    </border>
    <border>
      <left style="thin">
        <color rgb="FF999999"/>
      </left>
      <right style="medium">
        <color indexed="8"/>
      </right>
      <top style="thin">
        <color rgb="FF999999"/>
      </top>
      <bottom style="medium">
        <color indexed="8"/>
      </bottom>
      <diagonal/>
    </border>
    <border>
      <left style="thin">
        <color indexed="65"/>
      </left>
      <right/>
      <top style="thin">
        <color rgb="FF999999"/>
      </top>
      <bottom style="medium">
        <color indexed="8"/>
      </bottom>
      <diagonal/>
    </border>
    <border>
      <left style="thin">
        <color rgb="FF999999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thin">
        <color rgb="FF999999"/>
      </top>
      <bottom/>
      <diagonal/>
    </border>
    <border>
      <left style="medium">
        <color indexed="8"/>
      </left>
      <right/>
      <top style="thin">
        <color rgb="FF999999"/>
      </top>
      <bottom style="medium">
        <color indexed="8"/>
      </bottom>
      <diagonal/>
    </border>
    <border>
      <left style="medium">
        <color indexed="8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83">
    <xf numFmtId="0" fontId="0" fillId="0" borderId="0"/>
    <xf numFmtId="164" fontId="13" fillId="0" borderId="0" applyFill="0"/>
    <xf numFmtId="164" fontId="16" fillId="0" borderId="0">
      <alignment horizontal="center"/>
    </xf>
    <xf numFmtId="0" fontId="16" fillId="0" borderId="0" applyFill="0">
      <alignment horizontal="center"/>
    </xf>
    <xf numFmtId="164" fontId="17" fillId="0" borderId="1" applyFill="0"/>
    <xf numFmtId="0" fontId="3" fillId="0" borderId="0" applyFont="0" applyAlignment="0"/>
    <xf numFmtId="0" fontId="18" fillId="0" borderId="0" applyFill="0">
      <alignment vertical="top"/>
    </xf>
    <xf numFmtId="0" fontId="17" fillId="0" borderId="0" applyFill="0">
      <alignment horizontal="left" vertical="top"/>
    </xf>
    <xf numFmtId="164" fontId="19" fillId="0" borderId="2" applyFill="0"/>
    <xf numFmtId="0" fontId="3" fillId="0" borderId="0" applyNumberFormat="0" applyFont="0" applyAlignment="0"/>
    <xf numFmtId="0" fontId="18" fillId="0" borderId="0" applyFill="0">
      <alignment wrapText="1"/>
    </xf>
    <xf numFmtId="0" fontId="17" fillId="0" borderId="0" applyFill="0">
      <alignment horizontal="left" vertical="top" wrapText="1"/>
    </xf>
    <xf numFmtId="164" fontId="20" fillId="0" borderId="0" applyFill="0"/>
    <xf numFmtId="0" fontId="21" fillId="0" borderId="0" applyNumberFormat="0" applyFont="0" applyAlignment="0">
      <alignment horizontal="center"/>
    </xf>
    <xf numFmtId="0" fontId="22" fillId="0" borderId="0" applyFill="0">
      <alignment vertical="top" wrapText="1"/>
    </xf>
    <xf numFmtId="0" fontId="19" fillId="0" borderId="0" applyFill="0">
      <alignment horizontal="left" vertical="top" wrapText="1"/>
    </xf>
    <xf numFmtId="164" fontId="3" fillId="0" borderId="0" applyFill="0"/>
    <xf numFmtId="0" fontId="21" fillId="0" borderId="0" applyNumberFormat="0" applyFont="0" applyAlignment="0">
      <alignment horizontal="center"/>
    </xf>
    <xf numFmtId="0" fontId="23" fillId="0" borderId="0" applyFill="0">
      <alignment vertical="center" wrapText="1"/>
    </xf>
    <xf numFmtId="0" fontId="24" fillId="0" borderId="0">
      <alignment horizontal="left" vertical="center" wrapText="1"/>
    </xf>
    <xf numFmtId="164" fontId="4" fillId="0" borderId="0" applyFill="0"/>
    <xf numFmtId="0" fontId="21" fillId="0" borderId="0" applyNumberFormat="0" applyFont="0" applyAlignment="0">
      <alignment horizontal="center"/>
    </xf>
    <xf numFmtId="0" fontId="25" fillId="0" borderId="0" applyFill="0">
      <alignment horizontal="center" vertical="center" wrapText="1"/>
    </xf>
    <xf numFmtId="0" fontId="3" fillId="0" borderId="0" applyFill="0">
      <alignment horizontal="center" vertical="center" wrapText="1"/>
    </xf>
    <xf numFmtId="165" fontId="26" fillId="0" borderId="0" applyFill="0"/>
    <xf numFmtId="0" fontId="21" fillId="0" borderId="0" applyNumberFormat="0" applyFont="0" applyAlignment="0">
      <alignment horizontal="center"/>
    </xf>
    <xf numFmtId="0" fontId="27" fillId="0" borderId="0" applyFill="0">
      <alignment horizontal="center" vertical="center" wrapText="1"/>
    </xf>
    <xf numFmtId="0" fontId="28" fillId="0" borderId="0" applyFill="0">
      <alignment horizontal="center" vertical="center" wrapText="1"/>
    </xf>
    <xf numFmtId="164" fontId="29" fillId="0" borderId="0" applyFill="0"/>
    <xf numFmtId="0" fontId="21" fillId="0" borderId="0" applyNumberFormat="0" applyFont="0" applyAlignment="0">
      <alignment horizontal="center"/>
    </xf>
    <xf numFmtId="0" fontId="30" fillId="0" borderId="0">
      <alignment horizontal="center" wrapText="1"/>
    </xf>
    <xf numFmtId="0" fontId="26" fillId="0" borderId="0" applyFill="0">
      <alignment horizontal="center" wrapText="1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3" fillId="0" borderId="0"/>
    <xf numFmtId="0" fontId="5" fillId="0" borderId="0"/>
    <xf numFmtId="0" fontId="45" fillId="0" borderId="0"/>
    <xf numFmtId="0" fontId="45" fillId="0" borderId="0"/>
    <xf numFmtId="0" fontId="11" fillId="0" borderId="0"/>
    <xf numFmtId="0" fontId="11" fillId="0" borderId="0"/>
    <xf numFmtId="0" fontId="7" fillId="0" borderId="0"/>
    <xf numFmtId="0" fontId="5" fillId="0" borderId="0"/>
    <xf numFmtId="0" fontId="3" fillId="0" borderId="0"/>
    <xf numFmtId="0" fontId="32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" fillId="2" borderId="0" applyFill="0"/>
    <xf numFmtId="0" fontId="33" fillId="0" borderId="0">
      <alignment horizontal="left" vertical="top"/>
    </xf>
    <xf numFmtId="0" fontId="4" fillId="0" borderId="0" applyFill="0">
      <alignment horizontal="left" indent="2"/>
    </xf>
    <xf numFmtId="44" fontId="16" fillId="0" borderId="3" applyFill="0">
      <alignment horizontal="right"/>
    </xf>
    <xf numFmtId="0" fontId="8" fillId="0" borderId="4" applyNumberFormat="0" applyFont="0" applyBorder="0">
      <alignment horizontal="right"/>
    </xf>
    <xf numFmtId="0" fontId="22" fillId="0" borderId="0" applyFill="0"/>
    <xf numFmtId="0" fontId="19" fillId="0" borderId="0" applyFill="0"/>
    <xf numFmtId="44" fontId="16" fillId="0" borderId="3" applyFill="0"/>
    <xf numFmtId="0" fontId="3" fillId="0" borderId="0" applyNumberFormat="0" applyFont="0" applyBorder="0" applyAlignment="0"/>
    <xf numFmtId="0" fontId="34" fillId="0" borderId="0" applyFill="0">
      <alignment horizontal="left" indent="1"/>
    </xf>
    <xf numFmtId="0" fontId="35" fillId="0" borderId="0" applyFill="0">
      <alignment horizontal="left" indent="1"/>
    </xf>
    <xf numFmtId="44" fontId="4" fillId="0" borderId="0" applyFill="0"/>
    <xf numFmtId="0" fontId="3" fillId="0" borderId="0" applyNumberFormat="0" applyFont="0" applyFill="0" applyBorder="0" applyAlignment="0"/>
    <xf numFmtId="0" fontId="34" fillId="0" borderId="0" applyFill="0">
      <alignment horizontal="left" indent="2"/>
    </xf>
    <xf numFmtId="0" fontId="8" fillId="0" borderId="0" applyFill="0">
      <alignment horizontal="left" indent="2"/>
    </xf>
    <xf numFmtId="44" fontId="4" fillId="0" borderId="0" applyFill="0"/>
    <xf numFmtId="0" fontId="3" fillId="0" borderId="0" applyNumberFormat="0" applyFont="0" applyBorder="0" applyAlignment="0"/>
    <xf numFmtId="0" fontId="36" fillId="0" borderId="0">
      <alignment horizontal="left" indent="3"/>
    </xf>
    <xf numFmtId="0" fontId="37" fillId="0" borderId="0" applyFill="0">
      <alignment horizontal="left" indent="3"/>
    </xf>
    <xf numFmtId="44" fontId="4" fillId="0" borderId="0" applyFill="0"/>
    <xf numFmtId="0" fontId="3" fillId="0" borderId="0" applyNumberFormat="0" applyFont="0" applyBorder="0" applyAlignment="0"/>
    <xf numFmtId="0" fontId="25" fillId="0" borderId="0">
      <alignment horizontal="left" indent="4"/>
    </xf>
    <xf numFmtId="0" fontId="3" fillId="0" borderId="0" applyFill="0">
      <alignment horizontal="left" indent="4"/>
    </xf>
    <xf numFmtId="44" fontId="26" fillId="0" borderId="0" applyFill="0"/>
    <xf numFmtId="0" fontId="3" fillId="0" borderId="0" applyNumberFormat="0" applyFont="0" applyBorder="0" applyAlignment="0"/>
    <xf numFmtId="0" fontId="27" fillId="0" borderId="0">
      <alignment horizontal="left" indent="5"/>
    </xf>
    <xf numFmtId="0" fontId="28" fillId="0" borderId="0" applyFill="0">
      <alignment horizontal="left" indent="5"/>
    </xf>
    <xf numFmtId="44" fontId="29" fillId="0" borderId="0" applyFill="0"/>
    <xf numFmtId="0" fontId="3" fillId="0" borderId="0" applyNumberFormat="0" applyFont="0" applyFill="0" applyBorder="0" applyAlignment="0"/>
    <xf numFmtId="0" fontId="30" fillId="0" borderId="0" applyFill="0">
      <alignment horizontal="left" indent="6"/>
    </xf>
    <xf numFmtId="0" fontId="26" fillId="0" borderId="0" applyFill="0">
      <alignment horizontal="left" indent="6"/>
    </xf>
  </cellStyleXfs>
  <cellXfs count="277">
    <xf numFmtId="0" fontId="0" fillId="0" borderId="0" xfId="0"/>
    <xf numFmtId="0" fontId="2" fillId="3" borderId="5" xfId="40" applyFont="1" applyFill="1" applyBorder="1" applyAlignment="1">
      <alignment vertical="center"/>
    </xf>
    <xf numFmtId="0" fontId="4" fillId="3" borderId="5" xfId="38" applyFont="1" applyFill="1" applyBorder="1"/>
    <xf numFmtId="0" fontId="3" fillId="3" borderId="0" xfId="38" applyFill="1"/>
    <xf numFmtId="0" fontId="5" fillId="3" borderId="0" xfId="38" applyFont="1" applyFill="1"/>
    <xf numFmtId="0" fontId="6" fillId="3" borderId="0" xfId="40" applyFont="1" applyFill="1"/>
    <xf numFmtId="0" fontId="6" fillId="3" borderId="0" xfId="40" applyFont="1" applyFill="1" applyAlignment="1">
      <alignment vertical="center"/>
    </xf>
    <xf numFmtId="0" fontId="6" fillId="3" borderId="0" xfId="40" applyFont="1" applyFill="1" applyAlignment="1">
      <alignment horizontal="left"/>
    </xf>
    <xf numFmtId="0" fontId="6" fillId="3" borderId="0" xfId="40" applyFont="1" applyFill="1" applyAlignment="1">
      <alignment horizontal="left" vertical="center"/>
    </xf>
    <xf numFmtId="0" fontId="8" fillId="4" borderId="10" xfId="39" applyFont="1" applyFill="1" applyBorder="1" applyAlignment="1">
      <alignment horizontal="centerContinuous" vertical="center"/>
    </xf>
    <xf numFmtId="0" fontId="8" fillId="4" borderId="11" xfId="39" applyFont="1" applyFill="1" applyBorder="1" applyAlignment="1">
      <alignment horizontal="centerContinuous" vertical="center"/>
    </xf>
    <xf numFmtId="0" fontId="9" fillId="3" borderId="0" xfId="40" applyFont="1" applyFill="1" applyAlignment="1">
      <alignment vertical="center"/>
    </xf>
    <xf numFmtId="0" fontId="8" fillId="4" borderId="12" xfId="39" applyFont="1" applyFill="1" applyBorder="1" applyAlignment="1">
      <alignment horizontal="centerContinuous" vertical="center"/>
    </xf>
    <xf numFmtId="0" fontId="8" fillId="4" borderId="13" xfId="39" applyFont="1" applyFill="1" applyBorder="1" applyAlignment="1">
      <alignment horizontal="center" vertical="top"/>
    </xf>
    <xf numFmtId="0" fontId="9" fillId="3" borderId="0" xfId="40" applyFont="1" applyFill="1" applyAlignment="1">
      <alignment horizontal="left" vertical="center"/>
    </xf>
    <xf numFmtId="0" fontId="9" fillId="3" borderId="0" xfId="40" applyFont="1" applyFill="1" applyAlignment="1">
      <alignment horizontal="center" vertical="top"/>
    </xf>
    <xf numFmtId="49" fontId="5" fillId="3" borderId="0" xfId="38" applyNumberFormat="1" applyFont="1" applyFill="1" applyAlignment="1">
      <alignment horizontal="left"/>
    </xf>
    <xf numFmtId="49" fontId="6" fillId="0" borderId="20" xfId="40" applyNumberFormat="1" applyFont="1" applyBorder="1" applyAlignment="1">
      <alignment horizontal="left"/>
    </xf>
    <xf numFmtId="49" fontId="6" fillId="3" borderId="0" xfId="40" applyNumberFormat="1" applyFont="1" applyFill="1" applyAlignment="1">
      <alignment horizontal="left"/>
    </xf>
    <xf numFmtId="0" fontId="9" fillId="4" borderId="10" xfId="40" applyFont="1" applyFill="1" applyBorder="1" applyAlignment="1">
      <alignment horizontal="centerContinuous" vertical="center"/>
    </xf>
    <xf numFmtId="49" fontId="9" fillId="4" borderId="12" xfId="40" applyNumberFormat="1" applyFont="1" applyFill="1" applyBorder="1" applyAlignment="1">
      <alignment horizontal="centerContinuous" vertical="center"/>
    </xf>
    <xf numFmtId="0" fontId="9" fillId="4" borderId="12" xfId="40" applyFont="1" applyFill="1" applyBorder="1" applyAlignment="1">
      <alignment horizontal="centerContinuous" vertical="center"/>
    </xf>
    <xf numFmtId="49" fontId="6" fillId="5" borderId="0" xfId="40" applyNumberFormat="1" applyFont="1" applyFill="1" applyAlignment="1">
      <alignment horizontal="center"/>
    </xf>
    <xf numFmtId="49" fontId="6" fillId="6" borderId="5" xfId="40" applyNumberFormat="1" applyFont="1" applyFill="1" applyBorder="1" applyAlignment="1">
      <alignment horizontal="center"/>
    </xf>
    <xf numFmtId="49" fontId="6" fillId="6" borderId="5" xfId="40" applyNumberFormat="1" applyFont="1" applyFill="1" applyBorder="1" applyAlignment="1">
      <alignment horizontal="left"/>
    </xf>
    <xf numFmtId="49" fontId="6" fillId="6" borderId="22" xfId="40" applyNumberFormat="1" applyFont="1" applyFill="1" applyBorder="1" applyAlignment="1">
      <alignment horizontal="center"/>
    </xf>
    <xf numFmtId="0" fontId="6" fillId="6" borderId="5" xfId="40" applyFont="1" applyFill="1" applyBorder="1" applyAlignment="1">
      <alignment horizontal="center"/>
    </xf>
    <xf numFmtId="0" fontId="10" fillId="3" borderId="0" xfId="39" applyFont="1" applyFill="1"/>
    <xf numFmtId="0" fontId="12" fillId="3" borderId="0" xfId="40" applyFont="1" applyFill="1"/>
    <xf numFmtId="0" fontId="12" fillId="3" borderId="0" xfId="40" applyFont="1" applyFill="1" applyAlignment="1">
      <alignment horizontal="left"/>
    </xf>
    <xf numFmtId="0" fontId="12" fillId="3" borderId="0" xfId="40" applyFont="1" applyFill="1" applyAlignment="1">
      <alignment horizontal="center"/>
    </xf>
    <xf numFmtId="49" fontId="6" fillId="3" borderId="0" xfId="40" applyNumberFormat="1" applyFont="1" applyFill="1"/>
    <xf numFmtId="0" fontId="6" fillId="3" borderId="0" xfId="40" applyFont="1" applyFill="1" applyAlignment="1">
      <alignment horizontal="center"/>
    </xf>
    <xf numFmtId="164" fontId="9" fillId="4" borderId="12" xfId="40" applyNumberFormat="1" applyFont="1" applyFill="1" applyBorder="1" applyAlignment="1">
      <alignment horizontal="centerContinuous" vertical="center"/>
    </xf>
    <xf numFmtId="0" fontId="6" fillId="5" borderId="17" xfId="40" applyFont="1" applyFill="1" applyBorder="1" applyAlignment="1">
      <alignment horizontal="center" vertical="top" wrapText="1"/>
    </xf>
    <xf numFmtId="0" fontId="6" fillId="4" borderId="17" xfId="40" applyFont="1" applyFill="1" applyBorder="1" applyAlignment="1">
      <alignment horizontal="center" vertical="top" wrapText="1"/>
    </xf>
    <xf numFmtId="164" fontId="9" fillId="4" borderId="24" xfId="40" applyNumberFormat="1" applyFont="1" applyFill="1" applyBorder="1" applyAlignment="1">
      <alignment horizontal="centerContinuous" vertical="center"/>
    </xf>
    <xf numFmtId="0" fontId="6" fillId="0" borderId="0" xfId="40" applyFont="1" applyAlignment="1">
      <alignment horizontal="left"/>
    </xf>
    <xf numFmtId="0" fontId="6" fillId="5" borderId="15" xfId="40" applyFont="1" applyFill="1" applyBorder="1" applyAlignment="1">
      <alignment horizontal="center" vertical="top" wrapText="1"/>
    </xf>
    <xf numFmtId="49" fontId="6" fillId="5" borderId="19" xfId="40" applyNumberFormat="1" applyFont="1" applyFill="1" applyBorder="1" applyAlignment="1">
      <alignment horizontal="center"/>
    </xf>
    <xf numFmtId="0" fontId="6" fillId="4" borderId="25" xfId="40" applyFont="1" applyFill="1" applyBorder="1" applyAlignment="1">
      <alignment horizontal="center" vertical="top" wrapText="1"/>
    </xf>
    <xf numFmtId="6" fontId="6" fillId="5" borderId="0" xfId="40" applyNumberFormat="1" applyFont="1" applyFill="1"/>
    <xf numFmtId="0" fontId="9" fillId="4" borderId="11" xfId="40" applyFont="1" applyFill="1" applyBorder="1" applyAlignment="1">
      <alignment horizontal="centerContinuous" vertical="center"/>
    </xf>
    <xf numFmtId="0" fontId="6" fillId="0" borderId="20" xfId="40" applyFont="1" applyBorder="1" applyAlignment="1">
      <alignment horizontal="left"/>
    </xf>
    <xf numFmtId="49" fontId="6" fillId="6" borderId="23" xfId="40" applyNumberFormat="1" applyFont="1" applyFill="1" applyBorder="1" applyAlignment="1">
      <alignment horizontal="left"/>
    </xf>
    <xf numFmtId="49" fontId="6" fillId="3" borderId="0" xfId="40" applyNumberFormat="1" applyFont="1" applyFill="1" applyAlignment="1">
      <alignment vertical="center"/>
    </xf>
    <xf numFmtId="6" fontId="6" fillId="3" borderId="0" xfId="40" applyNumberFormat="1" applyFont="1" applyFill="1" applyAlignment="1">
      <alignment vertical="center"/>
    </xf>
    <xf numFmtId="0" fontId="6" fillId="3" borderId="0" xfId="40" applyFont="1" applyFill="1" applyAlignment="1">
      <alignment horizontal="right" vertical="center"/>
    </xf>
    <xf numFmtId="49" fontId="2" fillId="3" borderId="5" xfId="40" applyNumberFormat="1" applyFont="1" applyFill="1" applyBorder="1" applyAlignment="1">
      <alignment vertical="center"/>
    </xf>
    <xf numFmtId="0" fontId="2" fillId="3" borderId="5" xfId="40" applyFont="1" applyFill="1" applyBorder="1" applyAlignment="1">
      <alignment horizontal="center" vertical="center"/>
    </xf>
    <xf numFmtId="0" fontId="2" fillId="3" borderId="5" xfId="40" applyFont="1" applyFill="1" applyBorder="1" applyAlignment="1">
      <alignment horizontal="left" vertical="center"/>
    </xf>
    <xf numFmtId="0" fontId="6" fillId="3" borderId="0" xfId="40" applyFont="1" applyFill="1" applyAlignment="1">
      <alignment horizontal="left" vertical="center" indent="1"/>
    </xf>
    <xf numFmtId="6" fontId="14" fillId="3" borderId="0" xfId="40" applyNumberFormat="1" applyFont="1" applyFill="1" applyAlignment="1">
      <alignment horizontal="left" vertical="center" indent="1"/>
    </xf>
    <xf numFmtId="0" fontId="6" fillId="4" borderId="27" xfId="40" applyFont="1" applyFill="1" applyBorder="1" applyAlignment="1">
      <alignment horizontal="center" vertical="top" wrapText="1"/>
    </xf>
    <xf numFmtId="0" fontId="0" fillId="3" borderId="0" xfId="0" applyFill="1"/>
    <xf numFmtId="0" fontId="3" fillId="3" borderId="5" xfId="38" applyFill="1" applyBorder="1"/>
    <xf numFmtId="0" fontId="6" fillId="5" borderId="25" xfId="40" applyFont="1" applyFill="1" applyBorder="1" applyAlignment="1">
      <alignment horizontal="center" vertical="top" wrapText="1"/>
    </xf>
    <xf numFmtId="49" fontId="3" fillId="5" borderId="28" xfId="38" applyNumberFormat="1" applyFill="1" applyBorder="1" applyAlignment="1">
      <alignment horizontal="center"/>
    </xf>
    <xf numFmtId="49" fontId="3" fillId="5" borderId="29" xfId="38" applyNumberFormat="1" applyFill="1" applyBorder="1" applyAlignment="1">
      <alignment horizontal="center"/>
    </xf>
    <xf numFmtId="6" fontId="6" fillId="3" borderId="28" xfId="40" applyNumberFormat="1" applyFont="1" applyFill="1" applyBorder="1" applyAlignment="1">
      <alignment vertical="center"/>
    </xf>
    <xf numFmtId="6" fontId="6" fillId="3" borderId="30" xfId="40" applyNumberFormat="1" applyFont="1" applyFill="1" applyBorder="1" applyAlignment="1">
      <alignment vertical="center"/>
    </xf>
    <xf numFmtId="6" fontId="6" fillId="3" borderId="16" xfId="40" applyNumberFormat="1" applyFont="1" applyFill="1" applyBorder="1" applyAlignment="1">
      <alignment vertical="center"/>
    </xf>
    <xf numFmtId="0" fontId="3" fillId="3" borderId="28" xfId="38" applyFill="1" applyBorder="1" applyAlignment="1">
      <alignment horizontal="center"/>
    </xf>
    <xf numFmtId="0" fontId="8" fillId="4" borderId="13" xfId="39" applyFont="1" applyFill="1" applyBorder="1" applyAlignment="1">
      <alignment horizontal="centerContinuous" vertical="center"/>
    </xf>
    <xf numFmtId="0" fontId="3" fillId="0" borderId="20" xfId="39" applyFont="1" applyBorder="1" applyAlignment="1">
      <alignment horizontal="left"/>
    </xf>
    <xf numFmtId="0" fontId="8" fillId="4" borderId="6" xfId="39" applyFont="1" applyFill="1" applyBorder="1" applyAlignment="1">
      <alignment horizontal="centerContinuous" vertical="center"/>
    </xf>
    <xf numFmtId="0" fontId="8" fillId="4" borderId="26" xfId="39" applyFont="1" applyFill="1" applyBorder="1" applyAlignment="1">
      <alignment horizontal="centerContinuous" vertical="top"/>
    </xf>
    <xf numFmtId="0" fontId="8" fillId="4" borderId="31" xfId="39" applyFont="1" applyFill="1" applyBorder="1" applyAlignment="1">
      <alignment horizontal="centerContinuous" vertical="top"/>
    </xf>
    <xf numFmtId="0" fontId="8" fillId="4" borderId="6" xfId="39" applyFont="1" applyFill="1" applyBorder="1" applyAlignment="1">
      <alignment horizontal="centerContinuous" vertical="top"/>
    </xf>
    <xf numFmtId="0" fontId="3" fillId="0" borderId="0" xfId="38" applyAlignment="1">
      <alignment horizontal="left"/>
    </xf>
    <xf numFmtId="49" fontId="5" fillId="0" borderId="20" xfId="38" applyNumberFormat="1" applyFont="1" applyBorder="1" applyAlignment="1">
      <alignment horizontal="left"/>
    </xf>
    <xf numFmtId="0" fontId="6" fillId="0" borderId="20" xfId="40" applyFont="1" applyBorder="1" applyAlignment="1">
      <alignment horizontal="center"/>
    </xf>
    <xf numFmtId="0" fontId="6" fillId="0" borderId="0" xfId="40" applyFont="1" applyAlignment="1">
      <alignment horizontal="center"/>
    </xf>
    <xf numFmtId="0" fontId="6" fillId="0" borderId="0" xfId="40" applyFont="1"/>
    <xf numFmtId="49" fontId="6" fillId="5" borderId="0" xfId="40" applyNumberFormat="1" applyFont="1" applyFill="1" applyAlignment="1">
      <alignment horizontal="left" wrapText="1"/>
    </xf>
    <xf numFmtId="0" fontId="6" fillId="4" borderId="26" xfId="40" applyFont="1" applyFill="1" applyBorder="1" applyAlignment="1">
      <alignment horizontal="left" vertical="center" indent="1"/>
    </xf>
    <xf numFmtId="49" fontId="6" fillId="4" borderId="31" xfId="40" applyNumberFormat="1" applyFont="1" applyFill="1" applyBorder="1" applyAlignment="1">
      <alignment vertical="center"/>
    </xf>
    <xf numFmtId="0" fontId="6" fillId="4" borderId="22" xfId="40" applyFont="1" applyFill="1" applyBorder="1" applyAlignment="1">
      <alignment horizontal="left" vertical="center" indent="1"/>
    </xf>
    <xf numFmtId="49" fontId="6" fillId="4" borderId="5" xfId="40" applyNumberFormat="1" applyFont="1" applyFill="1" applyBorder="1" applyAlignment="1">
      <alignment vertical="center"/>
    </xf>
    <xf numFmtId="0" fontId="3" fillId="4" borderId="31" xfId="38" applyFill="1" applyBorder="1"/>
    <xf numFmtId="0" fontId="6" fillId="4" borderId="19" xfId="40" applyFont="1" applyFill="1" applyBorder="1" applyAlignment="1">
      <alignment horizontal="left" vertical="center" indent="1"/>
    </xf>
    <xf numFmtId="0" fontId="3" fillId="4" borderId="0" xfId="38" applyFill="1"/>
    <xf numFmtId="0" fontId="6" fillId="4" borderId="18" xfId="40" applyFont="1" applyFill="1" applyBorder="1" applyAlignment="1">
      <alignment horizontal="left" vertical="center" indent="1"/>
    </xf>
    <xf numFmtId="0" fontId="3" fillId="4" borderId="32" xfId="38" applyFill="1" applyBorder="1"/>
    <xf numFmtId="0" fontId="3" fillId="3" borderId="29" xfId="38" applyFill="1" applyBorder="1" applyAlignment="1">
      <alignment horizontal="center"/>
    </xf>
    <xf numFmtId="0" fontId="0" fillId="3" borderId="33" xfId="0" applyFill="1" applyBorder="1"/>
    <xf numFmtId="0" fontId="0" fillId="3" borderId="34" xfId="0" applyFill="1" applyBorder="1"/>
    <xf numFmtId="0" fontId="0" fillId="3" borderId="35" xfId="0" applyFill="1" applyBorder="1"/>
    <xf numFmtId="0" fontId="0" fillId="3" borderId="36" xfId="0" applyFill="1" applyBorder="1"/>
    <xf numFmtId="6" fontId="0" fillId="3" borderId="8" xfId="0" applyNumberFormat="1" applyFill="1" applyBorder="1"/>
    <xf numFmtId="0" fontId="15" fillId="4" borderId="37" xfId="0" applyFont="1" applyFill="1" applyBorder="1"/>
    <xf numFmtId="0" fontId="3" fillId="8" borderId="13" xfId="0" applyFont="1" applyFill="1" applyBorder="1"/>
    <xf numFmtId="0" fontId="10" fillId="8" borderId="21" xfId="36" applyFont="1" applyFill="1" applyBorder="1" applyAlignment="1">
      <alignment horizontal="left" indent="1"/>
    </xf>
    <xf numFmtId="0" fontId="10" fillId="8" borderId="21" xfId="36" quotePrefix="1" applyFont="1" applyFill="1" applyBorder="1" applyAlignment="1">
      <alignment horizontal="left" indent="2"/>
    </xf>
    <xf numFmtId="0" fontId="10" fillId="8" borderId="21" xfId="36" applyFont="1" applyFill="1" applyBorder="1" applyAlignment="1">
      <alignment horizontal="left" indent="2"/>
    </xf>
    <xf numFmtId="0" fontId="10" fillId="8" borderId="21" xfId="36" quotePrefix="1" applyFont="1" applyFill="1" applyBorder="1" applyAlignment="1">
      <alignment horizontal="left" indent="1"/>
    </xf>
    <xf numFmtId="0" fontId="3" fillId="8" borderId="14" xfId="36" applyFont="1" applyFill="1" applyBorder="1"/>
    <xf numFmtId="0" fontId="3" fillId="8" borderId="21" xfId="0" applyFont="1" applyFill="1" applyBorder="1"/>
    <xf numFmtId="0" fontId="3" fillId="3" borderId="0" xfId="47" applyFont="1" applyFill="1"/>
    <xf numFmtId="0" fontId="39" fillId="3" borderId="5" xfId="42" applyFont="1" applyFill="1" applyBorder="1" applyAlignment="1">
      <alignment vertical="center"/>
    </xf>
    <xf numFmtId="0" fontId="12" fillId="3" borderId="5" xfId="43" applyFont="1" applyFill="1" applyBorder="1"/>
    <xf numFmtId="0" fontId="12" fillId="3" borderId="5" xfId="43" applyFont="1" applyFill="1" applyBorder="1" applyAlignment="1">
      <alignment horizontal="center"/>
    </xf>
    <xf numFmtId="0" fontId="3" fillId="3" borderId="5" xfId="47" applyFont="1" applyFill="1" applyBorder="1"/>
    <xf numFmtId="0" fontId="8" fillId="3" borderId="0" xfId="47" applyFont="1" applyFill="1"/>
    <xf numFmtId="0" fontId="3" fillId="3" borderId="0" xfId="47" applyFont="1" applyFill="1" applyAlignment="1" applyProtection="1">
      <alignment vertical="center"/>
      <protection locked="0"/>
    </xf>
    <xf numFmtId="0" fontId="3" fillId="4" borderId="7" xfId="47" applyFont="1" applyFill="1" applyBorder="1" applyAlignment="1">
      <alignment vertical="center"/>
    </xf>
    <xf numFmtId="0" fontId="3" fillId="4" borderId="9" xfId="47" applyFont="1" applyFill="1" applyBorder="1" applyAlignment="1">
      <alignment vertical="center"/>
    </xf>
    <xf numFmtId="0" fontId="40" fillId="4" borderId="9" xfId="35" applyFont="1" applyFill="1" applyBorder="1" applyAlignment="1" applyProtection="1">
      <alignment horizontal="center" vertical="center"/>
    </xf>
    <xf numFmtId="0" fontId="40" fillId="4" borderId="8" xfId="35" applyFont="1" applyFill="1" applyBorder="1" applyAlignment="1" applyProtection="1">
      <alignment horizontal="center" vertical="center"/>
    </xf>
    <xf numFmtId="0" fontId="3" fillId="3" borderId="0" xfId="47" applyFont="1" applyFill="1" applyAlignment="1">
      <alignment vertical="center"/>
    </xf>
    <xf numFmtId="0" fontId="3" fillId="3" borderId="0" xfId="47" applyFont="1" applyFill="1" applyProtection="1">
      <protection locked="0"/>
    </xf>
    <xf numFmtId="0" fontId="3" fillId="3" borderId="0" xfId="47" quotePrefix="1" applyFont="1" applyFill="1"/>
    <xf numFmtId="0" fontId="41" fillId="3" borderId="0" xfId="47" applyFont="1" applyFill="1"/>
    <xf numFmtId="0" fontId="31" fillId="4" borderId="9" xfId="35" applyFill="1" applyBorder="1" applyAlignment="1" applyProtection="1">
      <alignment horizontal="center" vertical="center"/>
      <protection locked="0"/>
    </xf>
    <xf numFmtId="0" fontId="42" fillId="3" borderId="0" xfId="47" applyFont="1" applyFill="1"/>
    <xf numFmtId="0" fontId="3" fillId="3" borderId="38" xfId="47" applyFont="1" applyFill="1" applyBorder="1"/>
    <xf numFmtId="0" fontId="8" fillId="3" borderId="38" xfId="47" applyFont="1" applyFill="1" applyBorder="1"/>
    <xf numFmtId="0" fontId="43" fillId="3" borderId="0" xfId="47" applyFont="1" applyFill="1"/>
    <xf numFmtId="49" fontId="1" fillId="0" borderId="20" xfId="40" applyNumberFormat="1" applyFont="1" applyBorder="1" applyAlignment="1">
      <alignment horizontal="left"/>
    </xf>
    <xf numFmtId="49" fontId="3" fillId="0" borderId="0" xfId="39" applyNumberFormat="1" applyFont="1" applyAlignment="1">
      <alignment horizontal="left"/>
    </xf>
    <xf numFmtId="0" fontId="6" fillId="3" borderId="0" xfId="40" applyFont="1" applyFill="1" applyAlignment="1">
      <alignment horizontal="center" vertical="center"/>
    </xf>
    <xf numFmtId="0" fontId="44" fillId="3" borderId="0" xfId="47" applyFont="1" applyFill="1"/>
    <xf numFmtId="0" fontId="1" fillId="4" borderId="16" xfId="40" applyFont="1" applyFill="1" applyBorder="1" applyAlignment="1">
      <alignment horizontal="center" vertical="top" wrapText="1"/>
    </xf>
    <xf numFmtId="49" fontId="1" fillId="4" borderId="26" xfId="40" applyNumberFormat="1" applyFont="1" applyFill="1" applyBorder="1" applyAlignment="1">
      <alignment vertical="center"/>
    </xf>
    <xf numFmtId="49" fontId="1" fillId="4" borderId="31" xfId="40" applyNumberFormat="1" applyFont="1" applyFill="1" applyBorder="1" applyAlignment="1">
      <alignment vertical="center"/>
    </xf>
    <xf numFmtId="49" fontId="1" fillId="4" borderId="6" xfId="40" applyNumberFormat="1" applyFont="1" applyFill="1" applyBorder="1" applyAlignment="1">
      <alignment vertical="center"/>
    </xf>
    <xf numFmtId="49" fontId="9" fillId="4" borderId="22" xfId="40" applyNumberFormat="1" applyFont="1" applyFill="1" applyBorder="1" applyAlignment="1">
      <alignment horizontal="centerContinuous" vertical="center"/>
    </xf>
    <xf numFmtId="49" fontId="9" fillId="4" borderId="5" xfId="40" applyNumberFormat="1" applyFont="1" applyFill="1" applyBorder="1" applyAlignment="1">
      <alignment horizontal="centerContinuous" vertical="center"/>
    </xf>
    <xf numFmtId="49" fontId="9" fillId="4" borderId="23" xfId="40" applyNumberFormat="1" applyFont="1" applyFill="1" applyBorder="1" applyAlignment="1">
      <alignment horizontal="centerContinuous" vertical="center"/>
    </xf>
    <xf numFmtId="49" fontId="3" fillId="3" borderId="26" xfId="38" applyNumberFormat="1" applyFill="1" applyBorder="1" applyAlignment="1">
      <alignment horizontal="right"/>
    </xf>
    <xf numFmtId="49" fontId="3" fillId="3" borderId="31" xfId="38" applyNumberFormat="1" applyFill="1" applyBorder="1" applyAlignment="1">
      <alignment horizontal="right"/>
    </xf>
    <xf numFmtId="49" fontId="3" fillId="3" borderId="31" xfId="38" applyNumberFormat="1" applyFill="1" applyBorder="1" applyAlignment="1">
      <alignment horizontal="left"/>
    </xf>
    <xf numFmtId="49" fontId="3" fillId="3" borderId="6" xfId="38" applyNumberFormat="1" applyFill="1" applyBorder="1" applyAlignment="1">
      <alignment horizontal="left"/>
    </xf>
    <xf numFmtId="49" fontId="3" fillId="3" borderId="19" xfId="38" applyNumberFormat="1" applyFill="1" applyBorder="1" applyAlignment="1">
      <alignment horizontal="right"/>
    </xf>
    <xf numFmtId="49" fontId="25" fillId="3" borderId="0" xfId="38" applyNumberFormat="1" applyFont="1" applyFill="1" applyAlignment="1">
      <alignment horizontal="right"/>
    </xf>
    <xf numFmtId="49" fontId="3" fillId="3" borderId="41" xfId="38" applyNumberFormat="1" applyFill="1" applyBorder="1" applyAlignment="1">
      <alignment horizontal="left"/>
    </xf>
    <xf numFmtId="49" fontId="3" fillId="3" borderId="20" xfId="38" applyNumberFormat="1" applyFill="1" applyBorder="1" applyAlignment="1">
      <alignment horizontal="left"/>
    </xf>
    <xf numFmtId="49" fontId="25" fillId="3" borderId="19" xfId="38" applyNumberFormat="1" applyFont="1" applyFill="1" applyBorder="1" applyAlignment="1">
      <alignment horizontal="right"/>
    </xf>
    <xf numFmtId="49" fontId="25" fillId="3" borderId="0" xfId="38" applyNumberFormat="1" applyFont="1" applyFill="1" applyAlignment="1">
      <alignment horizontal="right" indent="1"/>
    </xf>
    <xf numFmtId="0" fontId="8" fillId="3" borderId="42" xfId="38" applyFont="1" applyFill="1" applyBorder="1" applyAlignment="1">
      <alignment horizontal="left" indent="1"/>
    </xf>
    <xf numFmtId="49" fontId="3" fillId="3" borderId="0" xfId="38" applyNumberFormat="1" applyFill="1" applyAlignment="1">
      <alignment horizontal="right" indent="1"/>
    </xf>
    <xf numFmtId="49" fontId="3" fillId="3" borderId="43" xfId="38" applyNumberFormat="1" applyFill="1" applyBorder="1" applyAlignment="1">
      <alignment horizontal="left"/>
    </xf>
    <xf numFmtId="49" fontId="3" fillId="3" borderId="0" xfId="38" applyNumberFormat="1" applyFill="1" applyAlignment="1">
      <alignment horizontal="left"/>
    </xf>
    <xf numFmtId="0" fontId="3" fillId="3" borderId="42" xfId="38" applyFill="1" applyBorder="1" applyAlignment="1" applyProtection="1">
      <alignment horizontal="left" indent="1"/>
      <protection locked="0"/>
    </xf>
    <xf numFmtId="49" fontId="3" fillId="3" borderId="19" xfId="38" applyNumberFormat="1" applyFill="1" applyBorder="1" applyAlignment="1">
      <alignment horizontal="left"/>
    </xf>
    <xf numFmtId="49" fontId="3" fillId="3" borderId="22" xfId="38" applyNumberFormat="1" applyFill="1" applyBorder="1" applyAlignment="1">
      <alignment horizontal="right"/>
    </xf>
    <xf numFmtId="49" fontId="3" fillId="3" borderId="5" xfId="38" applyNumberFormat="1" applyFill="1" applyBorder="1" applyAlignment="1">
      <alignment horizontal="right"/>
    </xf>
    <xf numFmtId="49" fontId="3" fillId="3" borderId="5" xfId="38" applyNumberFormat="1" applyFill="1" applyBorder="1" applyAlignment="1">
      <alignment horizontal="left"/>
    </xf>
    <xf numFmtId="49" fontId="3" fillId="3" borderId="23" xfId="38" applyNumberFormat="1" applyFill="1" applyBorder="1" applyAlignment="1">
      <alignment horizontal="left"/>
    </xf>
    <xf numFmtId="49" fontId="9" fillId="4" borderId="19" xfId="40" applyNumberFormat="1" applyFont="1" applyFill="1" applyBorder="1" applyAlignment="1">
      <alignment horizontal="centerContinuous" vertical="center"/>
    </xf>
    <xf numFmtId="49" fontId="9" fillId="4" borderId="0" xfId="40" applyNumberFormat="1" applyFont="1" applyFill="1" applyAlignment="1">
      <alignment horizontal="centerContinuous" vertical="center"/>
    </xf>
    <xf numFmtId="49" fontId="9" fillId="4" borderId="20" xfId="40" applyNumberFormat="1" applyFont="1" applyFill="1" applyBorder="1" applyAlignment="1">
      <alignment horizontal="centerContinuous" vertical="center"/>
    </xf>
    <xf numFmtId="49" fontId="3" fillId="3" borderId="0" xfId="38" applyNumberFormat="1" applyFill="1" applyAlignment="1">
      <alignment horizontal="right"/>
    </xf>
    <xf numFmtId="49" fontId="25" fillId="3" borderId="0" xfId="38" applyNumberFormat="1" applyFont="1" applyFill="1" applyAlignment="1">
      <alignment horizontal="right" wrapText="1"/>
    </xf>
    <xf numFmtId="49" fontId="3" fillId="3" borderId="20" xfId="38" applyNumberFormat="1" applyFill="1" applyBorder="1" applyAlignment="1">
      <alignment horizontal="left" wrapText="1" indent="2"/>
    </xf>
    <xf numFmtId="49" fontId="1" fillId="5" borderId="19" xfId="40" applyNumberFormat="1" applyFont="1" applyFill="1" applyBorder="1" applyAlignment="1">
      <alignment horizontal="center"/>
    </xf>
    <xf numFmtId="49" fontId="1" fillId="5" borderId="0" xfId="40" applyNumberFormat="1" applyFont="1" applyFill="1" applyAlignment="1">
      <alignment horizontal="center"/>
    </xf>
    <xf numFmtId="49" fontId="1" fillId="5" borderId="0" xfId="40" applyNumberFormat="1" applyFont="1" applyFill="1" applyAlignment="1">
      <alignment horizontal="left" wrapText="1"/>
    </xf>
    <xf numFmtId="49" fontId="1" fillId="0" borderId="0" xfId="40" applyNumberFormat="1" applyFont="1" applyAlignment="1">
      <alignment horizontal="left"/>
    </xf>
    <xf numFmtId="49" fontId="1" fillId="0" borderId="31" xfId="40" applyNumberFormat="1" applyFont="1" applyBorder="1" applyAlignment="1">
      <alignment horizontal="left"/>
    </xf>
    <xf numFmtId="0" fontId="0" fillId="0" borderId="0" xfId="0" applyAlignment="1">
      <alignment horizontal="left"/>
    </xf>
    <xf numFmtId="49" fontId="3" fillId="0" borderId="20" xfId="38" applyNumberFormat="1" applyBorder="1" applyAlignment="1">
      <alignment horizontal="left"/>
    </xf>
    <xf numFmtId="0" fontId="1" fillId="5" borderId="17" xfId="40" applyFont="1" applyFill="1" applyBorder="1" applyAlignment="1">
      <alignment horizontal="center" vertical="top" wrapText="1"/>
    </xf>
    <xf numFmtId="0" fontId="8" fillId="4" borderId="45" xfId="39" applyFont="1" applyFill="1" applyBorder="1" applyAlignment="1">
      <alignment horizontal="center" vertical="top"/>
    </xf>
    <xf numFmtId="49" fontId="3" fillId="0" borderId="45" xfId="39" applyNumberFormat="1" applyFont="1" applyBorder="1" applyAlignment="1">
      <alignment horizontal="left"/>
    </xf>
    <xf numFmtId="49" fontId="3" fillId="0" borderId="44" xfId="39" applyNumberFormat="1" applyFont="1" applyBorder="1" applyAlignment="1">
      <alignment horizontal="left"/>
    </xf>
    <xf numFmtId="0" fontId="5" fillId="4" borderId="47" xfId="39" applyFill="1" applyBorder="1" applyAlignment="1">
      <alignment horizontal="center" vertical="top"/>
    </xf>
    <xf numFmtId="0" fontId="5" fillId="4" borderId="48" xfId="39" applyFill="1" applyBorder="1" applyAlignment="1">
      <alignment horizontal="center" vertical="top"/>
    </xf>
    <xf numFmtId="49" fontId="1" fillId="0" borderId="49" xfId="40" applyNumberFormat="1" applyFont="1" applyBorder="1" applyAlignment="1">
      <alignment horizontal="center"/>
    </xf>
    <xf numFmtId="49" fontId="1" fillId="0" borderId="50" xfId="40" applyNumberFormat="1" applyFont="1" applyBorder="1" applyAlignment="1">
      <alignment horizontal="left"/>
    </xf>
    <xf numFmtId="49" fontId="1" fillId="0" borderId="51" xfId="40" applyNumberFormat="1" applyFont="1" applyBorder="1" applyAlignment="1">
      <alignment horizontal="center"/>
    </xf>
    <xf numFmtId="49" fontId="6" fillId="0" borderId="49" xfId="40" applyNumberFormat="1" applyFont="1" applyBorder="1" applyAlignment="1">
      <alignment horizontal="center"/>
    </xf>
    <xf numFmtId="49" fontId="6" fillId="0" borderId="50" xfId="40" applyNumberFormat="1" applyFont="1" applyBorder="1" applyAlignment="1">
      <alignment horizontal="left"/>
    </xf>
    <xf numFmtId="49" fontId="6" fillId="0" borderId="51" xfId="40" applyNumberFormat="1" applyFont="1" applyBorder="1" applyAlignment="1">
      <alignment horizontal="center"/>
    </xf>
    <xf numFmtId="49" fontId="6" fillId="0" borderId="52" xfId="40" applyNumberFormat="1" applyFont="1" applyBorder="1" applyAlignment="1">
      <alignment horizontal="center"/>
    </xf>
    <xf numFmtId="49" fontId="6" fillId="0" borderId="53" xfId="40" applyNumberFormat="1" applyFont="1" applyBorder="1" applyAlignment="1">
      <alignment horizontal="left"/>
    </xf>
    <xf numFmtId="0" fontId="5" fillId="4" borderId="54" xfId="39" applyFill="1" applyBorder="1" applyAlignment="1">
      <alignment horizontal="center" vertical="top"/>
    </xf>
    <xf numFmtId="0" fontId="5" fillId="4" borderId="41" xfId="39" applyFill="1" applyBorder="1" applyAlignment="1">
      <alignment horizontal="center" vertical="top"/>
    </xf>
    <xf numFmtId="0" fontId="5" fillId="4" borderId="55" xfId="39" applyFill="1" applyBorder="1" applyAlignment="1">
      <alignment horizontal="center" vertical="top"/>
    </xf>
    <xf numFmtId="49" fontId="1" fillId="0" borderId="52" xfId="40" applyNumberFormat="1" applyFont="1" applyBorder="1" applyAlignment="1">
      <alignment horizontal="center"/>
    </xf>
    <xf numFmtId="49" fontId="1" fillId="0" borderId="56" xfId="40" applyNumberFormat="1" applyFont="1" applyBorder="1" applyAlignment="1">
      <alignment horizontal="left"/>
    </xf>
    <xf numFmtId="49" fontId="5" fillId="0" borderId="44" xfId="39" applyNumberFormat="1" applyBorder="1" applyAlignment="1">
      <alignment horizontal="left"/>
    </xf>
    <xf numFmtId="49" fontId="5" fillId="0" borderId="45" xfId="39" applyNumberFormat="1" applyBorder="1" applyAlignment="1">
      <alignment horizontal="left"/>
    </xf>
    <xf numFmtId="0" fontId="31" fillId="3" borderId="0" xfId="35" applyFill="1" applyAlignment="1" applyProtection="1">
      <alignment horizontal="left"/>
      <protection locked="0"/>
    </xf>
    <xf numFmtId="0" fontId="3" fillId="4" borderId="47" xfId="39" applyFont="1" applyFill="1" applyBorder="1" applyAlignment="1">
      <alignment horizontal="center" vertical="top"/>
    </xf>
    <xf numFmtId="0" fontId="3" fillId="4" borderId="41" xfId="39" applyFont="1" applyFill="1" applyBorder="1" applyAlignment="1">
      <alignment horizontal="center" vertical="top"/>
    </xf>
    <xf numFmtId="0" fontId="3" fillId="4" borderId="48" xfId="39" applyFont="1" applyFill="1" applyBorder="1" applyAlignment="1">
      <alignment horizontal="center" vertical="top"/>
    </xf>
    <xf numFmtId="0" fontId="3" fillId="0" borderId="49" xfId="38" applyBorder="1" applyAlignment="1">
      <alignment horizontal="left"/>
    </xf>
    <xf numFmtId="0" fontId="3" fillId="0" borderId="31" xfId="38" applyBorder="1" applyAlignment="1">
      <alignment horizontal="left"/>
    </xf>
    <xf numFmtId="49" fontId="5" fillId="0" borderId="50" xfId="38" applyNumberFormat="1" applyFont="1" applyBorder="1" applyAlignment="1">
      <alignment horizontal="left"/>
    </xf>
    <xf numFmtId="0" fontId="3" fillId="0" borderId="51" xfId="38" applyBorder="1" applyAlignment="1">
      <alignment horizontal="left"/>
    </xf>
    <xf numFmtId="0" fontId="3" fillId="0" borderId="52" xfId="38" applyBorder="1" applyAlignment="1">
      <alignment horizontal="left"/>
    </xf>
    <xf numFmtId="0" fontId="3" fillId="0" borderId="56" xfId="38" applyBorder="1" applyAlignment="1">
      <alignment horizontal="left"/>
    </xf>
    <xf numFmtId="0" fontId="8" fillId="4" borderId="51" xfId="39" applyFont="1" applyFill="1" applyBorder="1" applyAlignment="1">
      <alignment horizontal="center" vertical="top"/>
    </xf>
    <xf numFmtId="0" fontId="8" fillId="4" borderId="20" xfId="39" applyFont="1" applyFill="1" applyBorder="1" applyAlignment="1">
      <alignment horizontal="center" vertical="top"/>
    </xf>
    <xf numFmtId="0" fontId="3" fillId="0" borderId="49" xfId="39" applyFont="1" applyBorder="1" applyAlignment="1">
      <alignment horizontal="left"/>
    </xf>
    <xf numFmtId="0" fontId="6" fillId="0" borderId="50" xfId="40" applyFont="1" applyBorder="1" applyAlignment="1">
      <alignment horizontal="center"/>
    </xf>
    <xf numFmtId="0" fontId="3" fillId="0" borderId="51" xfId="39" applyFont="1" applyBorder="1" applyAlignment="1">
      <alignment horizontal="left"/>
    </xf>
    <xf numFmtId="0" fontId="3" fillId="0" borderId="52" xfId="39" applyFont="1" applyBorder="1" applyAlignment="1">
      <alignment horizontal="left"/>
    </xf>
    <xf numFmtId="0" fontId="6" fillId="0" borderId="53" xfId="40" applyFont="1" applyBorder="1" applyAlignment="1">
      <alignment horizontal="center"/>
    </xf>
    <xf numFmtId="0" fontId="3" fillId="0" borderId="31" xfId="39" applyFont="1" applyBorder="1" applyAlignment="1">
      <alignment horizontal="left"/>
    </xf>
    <xf numFmtId="49" fontId="3" fillId="0" borderId="31" xfId="39" applyNumberFormat="1" applyFont="1" applyBorder="1" applyAlignment="1">
      <alignment horizontal="left"/>
    </xf>
    <xf numFmtId="0" fontId="3" fillId="0" borderId="50" xfId="39" applyFont="1" applyBorder="1" applyAlignment="1">
      <alignment horizontal="left"/>
    </xf>
    <xf numFmtId="49" fontId="1" fillId="9" borderId="0" xfId="40" applyNumberFormat="1" applyFont="1" applyFill="1" applyAlignment="1">
      <alignment horizontal="center"/>
    </xf>
    <xf numFmtId="49" fontId="1" fillId="9" borderId="0" xfId="40" applyNumberFormat="1" applyFont="1" applyFill="1" applyAlignment="1">
      <alignment horizontal="left"/>
    </xf>
    <xf numFmtId="0" fontId="6" fillId="9" borderId="0" xfId="40" applyFont="1" applyFill="1" applyAlignment="1">
      <alignment horizontal="left"/>
    </xf>
    <xf numFmtId="0" fontId="4" fillId="9" borderId="5" xfId="38" applyFont="1" applyFill="1" applyBorder="1"/>
    <xf numFmtId="0" fontId="4" fillId="9" borderId="5" xfId="38" applyFont="1" applyFill="1" applyBorder="1" applyAlignment="1">
      <alignment horizontal="left"/>
    </xf>
    <xf numFmtId="0" fontId="2" fillId="9" borderId="5" xfId="40" applyFont="1" applyFill="1" applyBorder="1" applyAlignment="1">
      <alignment vertical="center"/>
    </xf>
    <xf numFmtId="0" fontId="3" fillId="9" borderId="5" xfId="38" applyFill="1" applyBorder="1"/>
    <xf numFmtId="49" fontId="6" fillId="9" borderId="0" xfId="40" applyNumberFormat="1" applyFont="1" applyFill="1" applyAlignment="1">
      <alignment horizontal="center"/>
    </xf>
    <xf numFmtId="49" fontId="6" fillId="9" borderId="0" xfId="40" applyNumberFormat="1" applyFont="1" applyFill="1" applyAlignment="1">
      <alignment horizontal="left"/>
    </xf>
    <xf numFmtId="0" fontId="1" fillId="0" borderId="50" xfId="40" applyFont="1" applyBorder="1" applyAlignment="1">
      <alignment horizontal="left"/>
    </xf>
    <xf numFmtId="0" fontId="1" fillId="0" borderId="20" xfId="40" applyFont="1" applyBorder="1" applyAlignment="1">
      <alignment horizontal="left"/>
    </xf>
    <xf numFmtId="0" fontId="1" fillId="0" borderId="53" xfId="40" applyFont="1" applyBorder="1" applyAlignment="1">
      <alignment horizontal="left"/>
    </xf>
    <xf numFmtId="49" fontId="1" fillId="9" borderId="0" xfId="40" applyNumberFormat="1" applyFont="1" applyFill="1"/>
    <xf numFmtId="0" fontId="0" fillId="9" borderId="0" xfId="0" applyFill="1"/>
    <xf numFmtId="49" fontId="5" fillId="9" borderId="0" xfId="38" applyNumberFormat="1" applyFont="1" applyFill="1" applyAlignment="1">
      <alignment horizontal="left"/>
    </xf>
    <xf numFmtId="0" fontId="8" fillId="4" borderId="47" xfId="39" applyFont="1" applyFill="1" applyBorder="1" applyAlignment="1">
      <alignment horizontal="center" vertical="top"/>
    </xf>
    <xf numFmtId="0" fontId="8" fillId="7" borderId="48" xfId="39" applyFont="1" applyFill="1" applyBorder="1" applyAlignment="1">
      <alignment horizontal="center" vertical="top"/>
    </xf>
    <xf numFmtId="0" fontId="6" fillId="9" borderId="0" xfId="40" applyFont="1" applyFill="1" applyAlignment="1">
      <alignment horizontal="center" vertical="center"/>
    </xf>
    <xf numFmtId="0" fontId="6" fillId="9" borderId="0" xfId="40" applyFont="1" applyFill="1" applyAlignment="1">
      <alignment horizontal="center"/>
    </xf>
    <xf numFmtId="0" fontId="5" fillId="9" borderId="0" xfId="38" applyFont="1" applyFill="1" applyAlignment="1">
      <alignment horizontal="center"/>
    </xf>
    <xf numFmtId="49" fontId="5" fillId="0" borderId="53" xfId="38" applyNumberFormat="1" applyFont="1" applyBorder="1" applyAlignment="1">
      <alignment horizontal="left"/>
    </xf>
    <xf numFmtId="49" fontId="6" fillId="3" borderId="0" xfId="40" applyNumberFormat="1" applyFont="1" applyFill="1" applyAlignment="1">
      <alignment horizontal="center"/>
    </xf>
    <xf numFmtId="49" fontId="3" fillId="9" borderId="0" xfId="39" applyNumberFormat="1" applyFont="1" applyFill="1" applyAlignment="1">
      <alignment horizontal="left"/>
    </xf>
    <xf numFmtId="49" fontId="5" fillId="9" borderId="0" xfId="38" applyNumberFormat="1" applyFont="1" applyFill="1" applyAlignment="1">
      <alignment horizontal="center"/>
    </xf>
    <xf numFmtId="49" fontId="1" fillId="0" borderId="53" xfId="40" applyNumberFormat="1" applyFont="1" applyBorder="1" applyAlignment="1">
      <alignment horizontal="left"/>
    </xf>
    <xf numFmtId="49" fontId="6" fillId="3" borderId="51" xfId="40" applyNumberFormat="1" applyFont="1" applyFill="1" applyBorder="1" applyAlignment="1">
      <alignment horizontal="center"/>
    </xf>
    <xf numFmtId="49" fontId="6" fillId="3" borderId="20" xfId="40" applyNumberFormat="1" applyFont="1" applyFill="1" applyBorder="1" applyAlignment="1">
      <alignment horizontal="left"/>
    </xf>
    <xf numFmtId="49" fontId="6" fillId="0" borderId="45" xfId="40" applyNumberFormat="1" applyFont="1" applyBorder="1" applyAlignment="1">
      <alignment horizontal="left"/>
    </xf>
    <xf numFmtId="49" fontId="5" fillId="0" borderId="45" xfId="38" applyNumberFormat="1" applyFont="1" applyBorder="1" applyAlignment="1">
      <alignment horizontal="left"/>
    </xf>
    <xf numFmtId="49" fontId="5" fillId="0" borderId="46" xfId="38" applyNumberFormat="1" applyFont="1" applyBorder="1" applyAlignment="1">
      <alignment horizontal="left"/>
    </xf>
    <xf numFmtId="49" fontId="5" fillId="0" borderId="51" xfId="38" applyNumberFormat="1" applyFont="1" applyBorder="1" applyAlignment="1">
      <alignment horizontal="left"/>
    </xf>
    <xf numFmtId="49" fontId="5" fillId="0" borderId="52" xfId="38" applyNumberFormat="1" applyFont="1" applyBorder="1" applyAlignment="1">
      <alignment horizontal="left"/>
    </xf>
    <xf numFmtId="49" fontId="5" fillId="0" borderId="56" xfId="38" applyNumberFormat="1" applyFont="1" applyBorder="1" applyAlignment="1">
      <alignment horizontal="left"/>
    </xf>
    <xf numFmtId="0" fontId="0" fillId="0" borderId="45" xfId="0" applyBorder="1"/>
    <xf numFmtId="0" fontId="48" fillId="4" borderId="57" xfId="0" applyFont="1" applyFill="1" applyBorder="1"/>
    <xf numFmtId="0" fontId="48" fillId="8" borderId="58" xfId="0" applyFont="1" applyFill="1" applyBorder="1"/>
    <xf numFmtId="0" fontId="0" fillId="3" borderId="60" xfId="0" applyFill="1" applyBorder="1"/>
    <xf numFmtId="0" fontId="0" fillId="3" borderId="59" xfId="0" applyFill="1" applyBorder="1"/>
    <xf numFmtId="0" fontId="0" fillId="3" borderId="57" xfId="0" applyFill="1" applyBorder="1"/>
    <xf numFmtId="6" fontId="0" fillId="3" borderId="61" xfId="0" applyNumberFormat="1" applyFill="1" applyBorder="1"/>
    <xf numFmtId="6" fontId="48" fillId="8" borderId="61" xfId="0" applyNumberFormat="1" applyFont="1" applyFill="1" applyBorder="1"/>
    <xf numFmtId="6" fontId="48" fillId="4" borderId="62" xfId="0" applyNumberFormat="1" applyFont="1" applyFill="1" applyBorder="1"/>
    <xf numFmtId="0" fontId="48" fillId="4" borderId="63" xfId="0" applyFont="1" applyFill="1" applyBorder="1"/>
    <xf numFmtId="0" fontId="48" fillId="4" borderId="39" xfId="0" applyFont="1" applyFill="1" applyBorder="1"/>
    <xf numFmtId="0" fontId="48" fillId="4" borderId="64" xfId="0" applyFont="1" applyFill="1" applyBorder="1"/>
    <xf numFmtId="0" fontId="48" fillId="4" borderId="40" xfId="0" applyFont="1" applyFill="1" applyBorder="1"/>
    <xf numFmtId="0" fontId="48" fillId="4" borderId="65" xfId="0" applyFont="1" applyFill="1" applyBorder="1"/>
    <xf numFmtId="0" fontId="0" fillId="3" borderId="65" xfId="0" applyFill="1" applyBorder="1"/>
    <xf numFmtId="0" fontId="48" fillId="8" borderId="65" xfId="0" applyFont="1" applyFill="1" applyBorder="1"/>
    <xf numFmtId="0" fontId="48" fillId="4" borderId="66" xfId="0" applyFont="1" applyFill="1" applyBorder="1"/>
    <xf numFmtId="0" fontId="0" fillId="4" borderId="67" xfId="0" applyFill="1" applyBorder="1"/>
    <xf numFmtId="49" fontId="6" fillId="9" borderId="20" xfId="40" applyNumberFormat="1" applyFont="1" applyFill="1" applyBorder="1" applyAlignment="1">
      <alignment horizontal="left"/>
    </xf>
    <xf numFmtId="49" fontId="6" fillId="3" borderId="53" xfId="40" applyNumberFormat="1" applyFont="1" applyFill="1" applyBorder="1" applyAlignment="1">
      <alignment horizontal="left"/>
    </xf>
    <xf numFmtId="0" fontId="6" fillId="0" borderId="0" xfId="40" applyFont="1" applyAlignment="1">
      <alignment vertical="center"/>
    </xf>
    <xf numFmtId="0" fontId="6" fillId="0" borderId="0" xfId="40" applyFont="1" applyAlignment="1">
      <alignment horizontal="left" vertical="center"/>
    </xf>
    <xf numFmtId="49" fontId="3" fillId="9" borderId="45" xfId="39" applyNumberFormat="1" applyFont="1" applyFill="1" applyBorder="1" applyAlignment="1">
      <alignment horizontal="left"/>
    </xf>
    <xf numFmtId="49" fontId="3" fillId="0" borderId="46" xfId="39" applyNumberFormat="1" applyFont="1" applyBorder="1" applyAlignment="1">
      <alignment horizontal="left"/>
    </xf>
    <xf numFmtId="49" fontId="5" fillId="0" borderId="0" xfId="38" applyNumberFormat="1" applyFont="1" applyAlignment="1">
      <alignment horizontal="left"/>
    </xf>
    <xf numFmtId="49" fontId="5" fillId="0" borderId="51" xfId="38" applyNumberFormat="1" applyFont="1" applyBorder="1" applyAlignment="1">
      <alignment horizontal="center"/>
    </xf>
    <xf numFmtId="49" fontId="5" fillId="0" borderId="52" xfId="38" applyNumberFormat="1" applyFont="1" applyBorder="1" applyAlignment="1">
      <alignment horizontal="center"/>
    </xf>
    <xf numFmtId="0" fontId="3" fillId="0" borderId="0" xfId="39" applyFont="1" applyAlignment="1">
      <alignment horizontal="left"/>
    </xf>
    <xf numFmtId="0" fontId="3" fillId="0" borderId="26" xfId="39" applyFont="1" applyBorder="1" applyAlignment="1">
      <alignment horizontal="left" vertical="center"/>
    </xf>
    <xf numFmtId="0" fontId="3" fillId="0" borderId="6" xfId="39" applyFont="1" applyBorder="1" applyAlignment="1">
      <alignment horizontal="left" vertical="center"/>
    </xf>
    <xf numFmtId="0" fontId="3" fillId="0" borderId="31" xfId="39" applyFont="1" applyBorder="1" applyAlignment="1">
      <alignment horizontal="left" vertical="center"/>
    </xf>
    <xf numFmtId="0" fontId="3" fillId="0" borderId="7" xfId="39" applyFont="1" applyBorder="1" applyAlignment="1">
      <alignment horizontal="left" vertical="center"/>
    </xf>
    <xf numFmtId="0" fontId="3" fillId="0" borderId="9" xfId="39" applyFont="1" applyBorder="1" applyAlignment="1">
      <alignment horizontal="left" vertical="center"/>
    </xf>
    <xf numFmtId="0" fontId="3" fillId="0" borderId="8" xfId="39" applyFont="1" applyBorder="1" applyAlignment="1">
      <alignment horizontal="left" vertical="center"/>
    </xf>
    <xf numFmtId="0" fontId="3" fillId="0" borderId="13" xfId="39" applyFont="1" applyBorder="1" applyAlignment="1">
      <alignment horizontal="left" vertical="center"/>
    </xf>
    <xf numFmtId="0" fontId="6" fillId="0" borderId="7" xfId="40" applyFont="1" applyBorder="1" applyAlignment="1">
      <alignment vertical="center"/>
    </xf>
    <xf numFmtId="0" fontId="6" fillId="0" borderId="9" xfId="40" applyFont="1" applyBorder="1" applyAlignment="1">
      <alignment vertical="center"/>
    </xf>
    <xf numFmtId="0" fontId="6" fillId="0" borderId="8" xfId="40" applyFont="1" applyBorder="1" applyAlignment="1">
      <alignment vertical="center"/>
    </xf>
    <xf numFmtId="0" fontId="5" fillId="0" borderId="6" xfId="39" applyBorder="1" applyAlignment="1">
      <alignment horizontal="left" vertical="center"/>
    </xf>
    <xf numFmtId="0" fontId="31" fillId="3" borderId="0" xfId="35" applyFill="1" applyAlignment="1" applyProtection="1"/>
    <xf numFmtId="0" fontId="31" fillId="4" borderId="9" xfId="35" applyFill="1" applyBorder="1" applyAlignment="1" applyProtection="1">
      <alignment horizontal="center" vertical="center"/>
      <protection locked="0"/>
    </xf>
  </cellXfs>
  <cellStyles count="83">
    <cellStyle name="C00A" xfId="1" xr:uid="{00000000-0005-0000-0000-000000000000}"/>
    <cellStyle name="C00B" xfId="2" xr:uid="{00000000-0005-0000-0000-000001000000}"/>
    <cellStyle name="C00L" xfId="3" xr:uid="{00000000-0005-0000-0000-000002000000}"/>
    <cellStyle name="C01A" xfId="4" xr:uid="{00000000-0005-0000-0000-000003000000}"/>
    <cellStyle name="C01B" xfId="5" xr:uid="{00000000-0005-0000-0000-000004000000}"/>
    <cellStyle name="C01H" xfId="6" xr:uid="{00000000-0005-0000-0000-000005000000}"/>
    <cellStyle name="C01L" xfId="7" xr:uid="{00000000-0005-0000-0000-000006000000}"/>
    <cellStyle name="C02A" xfId="8" xr:uid="{00000000-0005-0000-0000-000007000000}"/>
    <cellStyle name="C02B" xfId="9" xr:uid="{00000000-0005-0000-0000-000008000000}"/>
    <cellStyle name="C02H" xfId="10" xr:uid="{00000000-0005-0000-0000-000009000000}"/>
    <cellStyle name="C02L" xfId="11" xr:uid="{00000000-0005-0000-0000-00000A000000}"/>
    <cellStyle name="C03A" xfId="12" xr:uid="{00000000-0005-0000-0000-00000B000000}"/>
    <cellStyle name="C03B" xfId="13" xr:uid="{00000000-0005-0000-0000-00000C000000}"/>
    <cellStyle name="C03H" xfId="14" xr:uid="{00000000-0005-0000-0000-00000D000000}"/>
    <cellStyle name="C03L" xfId="15" xr:uid="{00000000-0005-0000-0000-00000E000000}"/>
    <cellStyle name="C04A" xfId="16" xr:uid="{00000000-0005-0000-0000-00000F000000}"/>
    <cellStyle name="C04B" xfId="17" xr:uid="{00000000-0005-0000-0000-000010000000}"/>
    <cellStyle name="C04H" xfId="18" xr:uid="{00000000-0005-0000-0000-000011000000}"/>
    <cellStyle name="C04L" xfId="19" xr:uid="{00000000-0005-0000-0000-000012000000}"/>
    <cellStyle name="C05A" xfId="20" xr:uid="{00000000-0005-0000-0000-000013000000}"/>
    <cellStyle name="C05B" xfId="21" xr:uid="{00000000-0005-0000-0000-000014000000}"/>
    <cellStyle name="C05H" xfId="22" xr:uid="{00000000-0005-0000-0000-000015000000}"/>
    <cellStyle name="C05L" xfId="23" xr:uid="{00000000-0005-0000-0000-000016000000}"/>
    <cellStyle name="C06A" xfId="24" xr:uid="{00000000-0005-0000-0000-000017000000}"/>
    <cellStyle name="C06B" xfId="25" xr:uid="{00000000-0005-0000-0000-000018000000}"/>
    <cellStyle name="C06H" xfId="26" xr:uid="{00000000-0005-0000-0000-000019000000}"/>
    <cellStyle name="C06L" xfId="27" xr:uid="{00000000-0005-0000-0000-00001A000000}"/>
    <cellStyle name="C07A" xfId="28" xr:uid="{00000000-0005-0000-0000-00001B000000}"/>
    <cellStyle name="C07B" xfId="29" xr:uid="{00000000-0005-0000-0000-00001C000000}"/>
    <cellStyle name="C07H" xfId="30" xr:uid="{00000000-0005-0000-0000-00001D000000}"/>
    <cellStyle name="C07L" xfId="31" xr:uid="{00000000-0005-0000-0000-00001E000000}"/>
    <cellStyle name="Comma 2" xfId="32" xr:uid="{00000000-0005-0000-0000-00001F000000}"/>
    <cellStyle name="Comma 3" xfId="33" xr:uid="{00000000-0005-0000-0000-000020000000}"/>
    <cellStyle name="Currency 2" xfId="34" xr:uid="{00000000-0005-0000-0000-000021000000}"/>
    <cellStyle name="Hyperlink" xfId="35" builtinId="8"/>
    <cellStyle name="Normal" xfId="0" builtinId="0"/>
    <cellStyle name="Normal 10 10" xfId="36" xr:uid="{00000000-0005-0000-0000-000024000000}"/>
    <cellStyle name="Normal 11" xfId="37" xr:uid="{00000000-0005-0000-0000-000025000000}"/>
    <cellStyle name="Normal 2" xfId="38" xr:uid="{00000000-0005-0000-0000-000026000000}"/>
    <cellStyle name="Normal 2 2" xfId="39" xr:uid="{00000000-0005-0000-0000-000027000000}"/>
    <cellStyle name="Normal 2 3 2" xfId="40" xr:uid="{00000000-0005-0000-0000-000028000000}"/>
    <cellStyle name="Normal 2 3 2 2" xfId="41" xr:uid="{00000000-0005-0000-0000-000029000000}"/>
    <cellStyle name="Normal 2 3 2_FY11 Allocation - Fringe Calculator" xfId="42" xr:uid="{00000000-0005-0000-0000-00002A000000}"/>
    <cellStyle name="Normal 2_FY11 Allocation - Fringe Calculator" xfId="43" xr:uid="{00000000-0005-0000-0000-00002B000000}"/>
    <cellStyle name="Normal 3" xfId="44" xr:uid="{00000000-0005-0000-0000-00002C000000}"/>
    <cellStyle name="Normal 3 2" xfId="45" xr:uid="{00000000-0005-0000-0000-00002D000000}"/>
    <cellStyle name="Normal 4" xfId="46" xr:uid="{00000000-0005-0000-0000-00002E000000}"/>
    <cellStyle name="Normal_FY11 Allocation - Fringe Calculator" xfId="47" xr:uid="{00000000-0005-0000-0000-00002F000000}"/>
    <cellStyle name="Percent 2" xfId="48" xr:uid="{00000000-0005-0000-0000-000030000000}"/>
    <cellStyle name="Percent 2 2" xfId="49" xr:uid="{00000000-0005-0000-0000-000031000000}"/>
    <cellStyle name="Percent 2 3" xfId="50" xr:uid="{00000000-0005-0000-0000-000032000000}"/>
    <cellStyle name="Percent 3" xfId="51" xr:uid="{00000000-0005-0000-0000-000033000000}"/>
    <cellStyle name="R00A" xfId="52" xr:uid="{00000000-0005-0000-0000-000034000000}"/>
    <cellStyle name="R00B" xfId="53" xr:uid="{00000000-0005-0000-0000-000035000000}"/>
    <cellStyle name="R00L" xfId="54" xr:uid="{00000000-0005-0000-0000-000036000000}"/>
    <cellStyle name="R01A" xfId="55" xr:uid="{00000000-0005-0000-0000-000037000000}"/>
    <cellStyle name="R01B" xfId="56" xr:uid="{00000000-0005-0000-0000-000038000000}"/>
    <cellStyle name="R01H" xfId="57" xr:uid="{00000000-0005-0000-0000-000039000000}"/>
    <cellStyle name="R01L" xfId="58" xr:uid="{00000000-0005-0000-0000-00003A000000}"/>
    <cellStyle name="R02A" xfId="59" xr:uid="{00000000-0005-0000-0000-00003B000000}"/>
    <cellStyle name="R02B" xfId="60" xr:uid="{00000000-0005-0000-0000-00003C000000}"/>
    <cellStyle name="R02H" xfId="61" xr:uid="{00000000-0005-0000-0000-00003D000000}"/>
    <cellStyle name="R02L" xfId="62" xr:uid="{00000000-0005-0000-0000-00003E000000}"/>
    <cellStyle name="R03A" xfId="63" xr:uid="{00000000-0005-0000-0000-00003F000000}"/>
    <cellStyle name="R03B" xfId="64" xr:uid="{00000000-0005-0000-0000-000040000000}"/>
    <cellStyle name="R03H" xfId="65" xr:uid="{00000000-0005-0000-0000-000041000000}"/>
    <cellStyle name="R03L" xfId="66" xr:uid="{00000000-0005-0000-0000-000042000000}"/>
    <cellStyle name="R04A" xfId="67" xr:uid="{00000000-0005-0000-0000-000043000000}"/>
    <cellStyle name="R04B" xfId="68" xr:uid="{00000000-0005-0000-0000-000044000000}"/>
    <cellStyle name="R04H" xfId="69" xr:uid="{00000000-0005-0000-0000-000045000000}"/>
    <cellStyle name="R04L" xfId="70" xr:uid="{00000000-0005-0000-0000-000046000000}"/>
    <cellStyle name="R05A" xfId="71" xr:uid="{00000000-0005-0000-0000-000047000000}"/>
    <cellStyle name="R05B" xfId="72" xr:uid="{00000000-0005-0000-0000-000048000000}"/>
    <cellStyle name="R05H" xfId="73" xr:uid="{00000000-0005-0000-0000-000049000000}"/>
    <cellStyle name="R05L" xfId="74" xr:uid="{00000000-0005-0000-0000-00004A000000}"/>
    <cellStyle name="R06A" xfId="75" xr:uid="{00000000-0005-0000-0000-00004B000000}"/>
    <cellStyle name="R06B" xfId="76" xr:uid="{00000000-0005-0000-0000-00004C000000}"/>
    <cellStyle name="R06H" xfId="77" xr:uid="{00000000-0005-0000-0000-00004D000000}"/>
    <cellStyle name="R06L" xfId="78" xr:uid="{00000000-0005-0000-0000-00004E000000}"/>
    <cellStyle name="R07A" xfId="79" xr:uid="{00000000-0005-0000-0000-00004F000000}"/>
    <cellStyle name="R07B" xfId="80" xr:uid="{00000000-0005-0000-0000-000050000000}"/>
    <cellStyle name="R07H" xfId="81" xr:uid="{00000000-0005-0000-0000-000051000000}"/>
    <cellStyle name="R07L" xfId="82" xr:uid="{00000000-0005-0000-0000-000052000000}"/>
  </cellStyles>
  <dxfs count="95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42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10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4"/>
        </patternFill>
      </fill>
    </dxf>
    <dxf>
      <font>
        <b/>
      </font>
    </dxf>
    <dxf>
      <font>
        <b/>
      </font>
    </dxf>
    <dxf>
      <fill>
        <patternFill patternType="solid">
          <bgColor indexed="26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top style="medium">
          <color indexed="8"/>
        </top>
      </border>
    </dxf>
    <dxf>
      <border>
        <top style="medium">
          <color indexed="8"/>
        </top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left style="medium">
          <color indexed="8"/>
        </left>
      </border>
    </dxf>
    <dxf>
      <border>
        <right style="medium">
          <color indexed="8"/>
        </right>
      </border>
    </dxf>
    <dxf>
      <border>
        <right style="medium">
          <color indexed="8"/>
        </right>
      </border>
    </dxf>
    <dxf>
      <border>
        <bottom style="medium">
          <color indexed="8"/>
        </bottom>
      </border>
    </dxf>
    <dxf>
      <border>
        <bottom style="medium">
          <color indexed="8"/>
        </bottom>
      </border>
    </dxf>
    <dxf>
      <fill>
        <patternFill>
          <bgColor indexed="44"/>
        </patternFill>
      </fill>
    </dxf>
    <dxf>
      <fill>
        <patternFill>
          <bgColor indexed="26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 patternType="solid">
          <bgColor indexed="9"/>
        </patternFill>
      </fill>
    </dxf>
    <dxf>
      <fill>
        <patternFill>
          <bgColor indexed="9"/>
        </patternFill>
      </fill>
    </dxf>
    <dxf>
      <fill>
        <patternFill>
          <bgColor indexed="9"/>
        </patternFill>
      </fill>
    </dxf>
    <dxf>
      <fill>
        <patternFill patternType="solid">
          <bgColor indexed="41"/>
        </patternFill>
      </fill>
    </dxf>
    <dxf>
      <font>
        <b/>
      </font>
    </dxf>
    <dxf>
      <font>
        <b/>
      </font>
    </dxf>
    <dxf>
      <fill>
        <patternFill patternType="solid">
          <bgColor indexed="43"/>
        </patternFill>
      </fill>
    </dxf>
    <dxf>
      <numFmt numFmtId="10" formatCode="&quot;$&quot;#,##0_);[Red]\(&quot;$&quot;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  <dxf>
      <fill>
        <patternFill patternType="solid">
          <bgColor indexed="44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73</xdr:row>
      <xdr:rowOff>0</xdr:rowOff>
    </xdr:from>
    <xdr:to>
      <xdr:col>49</xdr:col>
      <xdr:colOff>0</xdr:colOff>
      <xdr:row>101</xdr:row>
      <xdr:rowOff>38100</xdr:rowOff>
    </xdr:to>
    <xdr:pic>
      <xdr:nvPicPr>
        <xdr:cNvPr id="2049" name="Picture 14" descr="001.png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12058650"/>
          <a:ext cx="77152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114</xdr:row>
      <xdr:rowOff>0</xdr:rowOff>
    </xdr:from>
    <xdr:to>
      <xdr:col>49</xdr:col>
      <xdr:colOff>38100</xdr:colOff>
      <xdr:row>138</xdr:row>
      <xdr:rowOff>66675</xdr:rowOff>
    </xdr:to>
    <xdr:pic>
      <xdr:nvPicPr>
        <xdr:cNvPr id="2050" name="Picture 16" descr="002.png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9575" y="186975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142</xdr:row>
      <xdr:rowOff>0</xdr:rowOff>
    </xdr:from>
    <xdr:to>
      <xdr:col>49</xdr:col>
      <xdr:colOff>38100</xdr:colOff>
      <xdr:row>166</xdr:row>
      <xdr:rowOff>66675</xdr:rowOff>
    </xdr:to>
    <xdr:pic>
      <xdr:nvPicPr>
        <xdr:cNvPr id="2051" name="Picture 17" descr="003.png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" y="232314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219</xdr:row>
      <xdr:rowOff>0</xdr:rowOff>
    </xdr:from>
    <xdr:to>
      <xdr:col>49</xdr:col>
      <xdr:colOff>38100</xdr:colOff>
      <xdr:row>243</xdr:row>
      <xdr:rowOff>66675</xdr:rowOff>
    </xdr:to>
    <xdr:pic>
      <xdr:nvPicPr>
        <xdr:cNvPr id="2052" name="Picture 18" descr="004.png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09575" y="27765375"/>
          <a:ext cx="7753350" cy="395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252</xdr:row>
      <xdr:rowOff>0</xdr:rowOff>
    </xdr:from>
    <xdr:to>
      <xdr:col>49</xdr:col>
      <xdr:colOff>38100</xdr:colOff>
      <xdr:row>283</xdr:row>
      <xdr:rowOff>123825</xdr:rowOff>
    </xdr:to>
    <xdr:pic>
      <xdr:nvPicPr>
        <xdr:cNvPr id="2053" name="Picture 20" descr="005.png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9575" y="33108900"/>
          <a:ext cx="7753350" cy="514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303</xdr:row>
      <xdr:rowOff>0</xdr:rowOff>
    </xdr:from>
    <xdr:to>
      <xdr:col>49</xdr:col>
      <xdr:colOff>9525</xdr:colOff>
      <xdr:row>320</xdr:row>
      <xdr:rowOff>85725</xdr:rowOff>
    </xdr:to>
    <xdr:pic>
      <xdr:nvPicPr>
        <xdr:cNvPr id="2054" name="Picture 21" descr="006.png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41367075"/>
          <a:ext cx="7724775" cy="2838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321</xdr:row>
      <xdr:rowOff>0</xdr:rowOff>
    </xdr:from>
    <xdr:to>
      <xdr:col>49</xdr:col>
      <xdr:colOff>9525</xdr:colOff>
      <xdr:row>333</xdr:row>
      <xdr:rowOff>76200</xdr:rowOff>
    </xdr:to>
    <xdr:pic>
      <xdr:nvPicPr>
        <xdr:cNvPr id="2055" name="Picture 22" descr="007.png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09575" y="44281725"/>
          <a:ext cx="772477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339</xdr:row>
      <xdr:rowOff>0</xdr:rowOff>
    </xdr:from>
    <xdr:to>
      <xdr:col>49</xdr:col>
      <xdr:colOff>47625</xdr:colOff>
      <xdr:row>369</xdr:row>
      <xdr:rowOff>38100</xdr:rowOff>
    </xdr:to>
    <xdr:pic>
      <xdr:nvPicPr>
        <xdr:cNvPr id="2056" name="Picture 23" descr="008.png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09575" y="47196375"/>
          <a:ext cx="7762875" cy="489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379</xdr:row>
      <xdr:rowOff>0</xdr:rowOff>
    </xdr:from>
    <xdr:to>
      <xdr:col>49</xdr:col>
      <xdr:colOff>9525</xdr:colOff>
      <xdr:row>407</xdr:row>
      <xdr:rowOff>85725</xdr:rowOff>
    </xdr:to>
    <xdr:pic>
      <xdr:nvPicPr>
        <xdr:cNvPr id="2057" name="Picture 24" descr="100.png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09575" y="53854350"/>
          <a:ext cx="7724775" cy="461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429</xdr:row>
      <xdr:rowOff>0</xdr:rowOff>
    </xdr:from>
    <xdr:to>
      <xdr:col>49</xdr:col>
      <xdr:colOff>9525</xdr:colOff>
      <xdr:row>440</xdr:row>
      <xdr:rowOff>38100</xdr:rowOff>
    </xdr:to>
    <xdr:pic>
      <xdr:nvPicPr>
        <xdr:cNvPr id="2058" name="Picture 10" descr="200.png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09575" y="62131575"/>
          <a:ext cx="77247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448</xdr:row>
      <xdr:rowOff>0</xdr:rowOff>
    </xdr:from>
    <xdr:to>
      <xdr:col>49</xdr:col>
      <xdr:colOff>9525</xdr:colOff>
      <xdr:row>482</xdr:row>
      <xdr:rowOff>95250</xdr:rowOff>
    </xdr:to>
    <xdr:pic>
      <xdr:nvPicPr>
        <xdr:cNvPr id="2059" name="Picture 11" descr="201.png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9100" y="65208150"/>
          <a:ext cx="7715250" cy="560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484</xdr:row>
      <xdr:rowOff>0</xdr:rowOff>
    </xdr:from>
    <xdr:to>
      <xdr:col>49</xdr:col>
      <xdr:colOff>19050</xdr:colOff>
      <xdr:row>505</xdr:row>
      <xdr:rowOff>38100</xdr:rowOff>
    </xdr:to>
    <xdr:pic>
      <xdr:nvPicPr>
        <xdr:cNvPr id="2060" name="Picture 12" descr="202.png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09575" y="71037450"/>
          <a:ext cx="7734300" cy="3438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169</xdr:row>
      <xdr:rowOff>133350</xdr:rowOff>
    </xdr:from>
    <xdr:to>
      <xdr:col>49</xdr:col>
      <xdr:colOff>19050</xdr:colOff>
      <xdr:row>191</xdr:row>
      <xdr:rowOff>104775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27898725"/>
          <a:ext cx="7724775" cy="3533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192</xdr:row>
      <xdr:rowOff>76200</xdr:rowOff>
    </xdr:from>
    <xdr:to>
      <xdr:col>49</xdr:col>
      <xdr:colOff>38100</xdr:colOff>
      <xdr:row>214</xdr:row>
      <xdr:rowOff>47625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1565850"/>
          <a:ext cx="7724775" cy="3533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2977083334" createdVersion="3" refreshedVersion="6" minRefreshableVersion="3" recordCount="52" xr:uid="{00000000-000A-0000-FFFF-FFFF02000000}">
  <cacheSource type="worksheet">
    <worksheetSource name="ExpenseData"/>
  </cacheSource>
  <cacheFields count="12">
    <cacheField name="Account" numFmtId="49">
      <sharedItems containsNonDate="0" containsBlank="1" count="5">
        <m/>
        <s v="5202" u="1"/>
        <s v="ALLOTOP" u="1"/>
        <s v="5140" u="1"/>
        <s v="5200" u="1"/>
      </sharedItems>
    </cacheField>
    <cacheField name="CFS" numFmtId="49">
      <sharedItems containsNonDate="0" containsBlank="1" count="4">
        <m/>
        <s v="101-3207-0000" u="1"/>
        <s v="100-4000-0151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6">
        <s v=""/>
        <m/>
        <s v="Compen. Abscences Expense" u="1"/>
        <s v="Other Collection Expense" u="1"/>
        <s v="Mu Payroll Reimbursement" u="1"/>
        <s v="All Other Operating." u="1"/>
      </sharedItems>
    </cacheField>
    <cacheField name="ORG Category" numFmtId="0">
      <sharedItems containsBlank="1"/>
    </cacheField>
    <cacheField name="CFS Description" numFmtId="0">
      <sharedItems containsBlank="1" count="5">
        <s v=""/>
        <m/>
        <s v="Vice President Administration / Reinvestment #1 (Budget only)" u="1"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4">
        <s v=""/>
        <m/>
        <s v="0151" u="1"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Stone" refreshedDate="44182.603022106479" createdVersion="3" refreshedVersion="6" minRefreshableVersion="3" recordCount="52" xr:uid="{00000000-000A-0000-FFFF-FFFF03000000}">
  <cacheSource type="worksheet">
    <worksheetSource name="RevenueData"/>
  </cacheSource>
  <cacheFields count="12">
    <cacheField name="Account" numFmtId="49">
      <sharedItems containsNonDate="0" containsBlank="1" count="4">
        <m/>
        <s v="4120" u="1"/>
        <s v="4105" u="1"/>
        <s v="4504" u="1"/>
      </sharedItems>
    </cacheField>
    <cacheField name="CFS" numFmtId="49">
      <sharedItems containsNonDate="0" containsBlank="1" count="3">
        <m/>
        <s v="101-3207-0000" u="1"/>
        <s v="100-4000-0000" u="1"/>
      </sharedItems>
    </cacheField>
    <cacheField name="Amount" numFmtId="0">
      <sharedItems containsNonDate="0" containsString="0" containsBlank="1"/>
    </cacheField>
    <cacheField name="Notes" numFmtId="0">
      <sharedItems containsNonDate="0" containsString="0" containsBlank="1"/>
    </cacheField>
    <cacheField name="Account Description" numFmtId="0">
      <sharedItems containsBlank="1" count="5">
        <s v=""/>
        <m/>
        <s v="Other Income" u="1"/>
        <s v="State Appropriation" u="1"/>
        <s v="Capital Gifts" u="1"/>
      </sharedItems>
    </cacheField>
    <cacheField name="ORG Category" numFmtId="0">
      <sharedItems containsBlank="1"/>
    </cacheField>
    <cacheField name="CFS Description" numFmtId="0">
      <sharedItems containsBlank="1" count="4">
        <s v=""/>
        <m/>
        <s v="Non Violence and Peace Studies / None" u="1"/>
        <s v="Vice President Administration / None" u="1"/>
      </sharedItems>
    </cacheField>
    <cacheField name="College/Unit" numFmtId="0">
      <sharedItems containsBlank="1"/>
    </cacheField>
    <cacheField name="Fund" numFmtId="0">
      <sharedItems containsBlank="1"/>
    </cacheField>
    <cacheField name="Department" numFmtId="0">
      <sharedItems containsBlank="1" count="4">
        <s v=""/>
        <m/>
        <s v="4000" u="1"/>
        <s v="3207" u="1"/>
      </sharedItems>
    </cacheField>
    <cacheField name="Program" numFmtId="0">
      <sharedItems containsBlank="1" count="3">
        <s v=""/>
        <m/>
        <s v="0000" u="1"/>
      </sharedItems>
    </cacheField>
    <cacheField name="Acct/CFS Code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2"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0"/>
    <s v=""/>
    <x v="0"/>
    <s v=""/>
    <s v=""/>
    <x v="0"/>
    <x v="0"/>
    <s v=""/>
  </r>
  <r>
    <x v="0"/>
    <x v="0"/>
    <m/>
    <m/>
    <x v="1"/>
    <m/>
    <x v="1"/>
    <m/>
    <m/>
    <x v="1"/>
    <x v="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3" cacheId="0" dataOnRows="1" applyNumberFormats="0" applyBorderFormats="0" applyFontFormats="0" applyPatternFormats="0" applyAlignmentFormats="0" applyWidthHeightFormats="1" dataCaption="Data" updatedVersion="6" minRefreshableVersion="3" asteriskTotals="1" showMemberPropertyTips="0" itemPrintTitles="1" createdVersion="3" indent="0" compact="0" compactData="0" gridDropZones="1">
  <location ref="A11:E16" firstHeaderRow="2" firstDataRow="2" firstDataCol="4" rowPageCount="2" colPageCount="1"/>
  <pivotFields count="12">
    <pivotField axis="axisRow" compact="0" outline="0" subtotalTop="0" showAll="0" includeNewItemsInFilter="1" defaultSubtotal="0">
      <items count="5">
        <item x="0"/>
        <item m="1" x="1"/>
        <item m="1" x="4"/>
        <item m="1" x="3"/>
        <item m="1" x="2"/>
      </items>
    </pivotField>
    <pivotField axis="axisRow" compact="0" outline="0" subtotalTop="0" showAll="0" includeNewItemsInFilter="1">
      <items count="5">
        <item x="0"/>
        <item m="1" x="3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6">
        <item x="0"/>
        <item x="1"/>
        <item m="1" x="2"/>
        <item m="1" x="4"/>
        <item m="1" x="3"/>
        <item m="1" x="5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2"/>
        <item m="1" x="3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5">
        <item x="0"/>
        <item x="1"/>
        <item m="1" x="3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Expense Net Changes" fld="2" baseField="0" baseItem="0" numFmtId="6"/>
  </dataFields>
  <formats count="41">
    <format dxfId="53">
      <pivotArea type="origin" dataOnly="0" labelOnly="1" outline="0" fieldPosition="0"/>
    </format>
    <format dxfId="52">
      <pivotArea field="1" type="button" dataOnly="0" labelOnly="1" outline="0" axis="axisRow" fieldPosition="0"/>
    </format>
    <format dxfId="51">
      <pivotArea field="6" type="button" dataOnly="0" labelOnly="1" outline="0" axis="axisRow" fieldPosition="1"/>
    </format>
    <format dxfId="50">
      <pivotArea field="0" type="button" dataOnly="0" labelOnly="1" outline="0" axis="axisRow" fieldPosition="2"/>
    </format>
    <format dxfId="49">
      <pivotArea field="4" type="button" dataOnly="0" labelOnly="1" outline="0" axis="axisRow" fieldPosition="3"/>
    </format>
    <format dxfId="48">
      <pivotArea type="topRight" dataOnly="0" labelOnly="1" outline="0" fieldPosition="0"/>
    </format>
    <format dxfId="47">
      <pivotArea type="origin" dataOnly="0" labelOnly="1" outline="0" fieldPosition="0"/>
    </format>
    <format dxfId="46">
      <pivotArea field="1" type="button" dataOnly="0" labelOnly="1" outline="0" axis="axisRow" fieldPosition="0"/>
    </format>
    <format dxfId="45">
      <pivotArea field="6" type="button" dataOnly="0" labelOnly="1" outline="0" axis="axisRow" fieldPosition="1"/>
    </format>
    <format dxfId="44">
      <pivotArea field="0" type="button" dataOnly="0" labelOnly="1" outline="0" axis="axisRow" fieldPosition="2"/>
    </format>
    <format dxfId="43">
      <pivotArea field="4" type="button" dataOnly="0" labelOnly="1" outline="0" axis="axisRow" fieldPosition="3"/>
    </format>
    <format dxfId="42">
      <pivotArea type="topRight" dataOnly="0" labelOnly="1" outline="0" fieldPosition="0"/>
    </format>
    <format dxfId="41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40">
      <pivotArea dataOnly="0" outline="0" collapsedLevelsAreSubtotals="1" fieldPosition="0">
        <references count="1">
          <reference field="1" count="0" defaultSubtotal="1"/>
        </references>
      </pivotArea>
    </format>
    <format dxfId="39">
      <pivotArea dataOnly="0" outline="0" collapsedLevelsAreSubtotals="1" fieldPosition="0">
        <references count="1">
          <reference field="1" count="0" defaultSubtotal="1"/>
        </references>
      </pivotArea>
    </format>
    <format dxfId="38">
      <pivotArea dataOnly="0" grandRow="1" outline="0" collapsedLevelsAreSubtotals="1" fieldPosition="0"/>
    </format>
    <format dxfId="37">
      <pivotArea dataOnly="0" grandRow="1" outline="0" collapsedLevelsAreSubtotals="1" fieldPosition="0"/>
    </format>
    <format dxfId="36">
      <pivotArea dataOnly="0" labelOnly="1" outline="0" fieldPosition="0">
        <references count="1">
          <reference field="9" count="0"/>
        </references>
      </pivotArea>
    </format>
    <format dxfId="35">
      <pivotArea dataOnly="0" labelOnly="1" outline="0" fieldPosition="0">
        <references count="1">
          <reference field="10" count="0"/>
        </references>
      </pivotArea>
    </format>
    <format dxfId="34">
      <pivotArea dataOnly="0" grandCol="1" outline="0" collapsedLevelsAreSubtotals="1" axis="axisCol" fieldPosition="0"/>
    </format>
    <format dxfId="33">
      <pivotArea dataOnly="0" labelOnly="1" outline="0" fieldPosition="0">
        <references count="1">
          <reference field="4" count="0"/>
        </references>
      </pivotArea>
    </format>
    <format dxfId="32">
      <pivotArea dataOnly="0" labelOnly="1" outline="0" fieldPosition="0">
        <references count="1">
          <reference field="0" count="0"/>
        </references>
      </pivotArea>
    </format>
    <format dxfId="31">
      <pivotArea dataOnly="0" labelOnly="1" outline="0" fieldPosition="0">
        <references count="1">
          <reference field="6" count="0"/>
        </references>
      </pivotArea>
    </format>
    <format dxfId="30">
      <pivotArea dataOnly="0" labelOnly="1" outline="0" fieldPosition="0">
        <references count="1">
          <reference field="1" count="0"/>
        </references>
      </pivotArea>
    </format>
    <format dxfId="29">
      <pivotArea dataOnly="0" outline="0" collapsedLevelsAreSubtotals="1" fieldPosition="0">
        <references count="1">
          <reference field="1" count="0" defaultSubtotal="1"/>
        </references>
      </pivotArea>
    </format>
    <format dxfId="28">
      <pivotArea dataOnly="0" grandRow="1" outline="0" collapsedLevelsAreSubtotals="1" fieldPosition="0"/>
    </format>
    <format dxfId="27">
      <pivotArea outline="0" collapsedLevelsAreSubtotals="1" fieldPosition="0"/>
    </format>
    <format dxfId="26">
      <pivotArea type="topRight" dataOnly="0" labelOnly="1" outline="0" fieldPosition="0"/>
    </format>
    <format dxfId="25">
      <pivotArea grandRow="1" outline="0" collapsedLevelsAreSubtotals="1" fieldPosition="0"/>
    </format>
    <format dxfId="24">
      <pivotArea dataOnly="0" labelOnly="1" grandRow="1" outline="0" fieldPosition="0"/>
    </format>
    <format dxfId="23">
      <pivotArea type="origin" dataOnly="0" labelOnly="1" outline="0" fieldPosition="0"/>
    </format>
    <format dxfId="22">
      <pivotArea type="topRight" dataOnly="0" labelOnly="1" outline="0" fieldPosition="0"/>
    </format>
    <format dxfId="21">
      <pivotArea type="origin" dataOnly="0" labelOnly="1" outline="0" fieldPosition="0"/>
    </format>
    <format dxfId="20">
      <pivotArea field="1" type="button" dataOnly="0" labelOnly="1" outline="0" axis="axisRow" fieldPosition="0"/>
    </format>
    <format dxfId="19">
      <pivotArea dataOnly="0" labelOnly="1" outline="0" fieldPosition="0">
        <references count="1">
          <reference field="1" count="0"/>
        </references>
      </pivotArea>
    </format>
    <format dxfId="18">
      <pivotArea dataOnly="0" labelOnly="1" outline="0" offset="A256" fieldPosition="0">
        <references count="1">
          <reference field="1" count="0" defaultSubtotal="1"/>
        </references>
      </pivotArea>
    </format>
    <format dxfId="17">
      <pivotArea dataOnly="0" labelOnly="1" grandRow="1" outline="0" offset="A256" fieldPosition="0"/>
    </format>
    <format dxfId="16">
      <pivotArea field="9" type="button" dataOnly="0" labelOnly="1" outline="0" axis="axisPage" fieldPosition="0"/>
    </format>
    <format dxfId="15">
      <pivotArea field="10" type="button" dataOnly="0" labelOnly="1" outline="0" axis="axisPage" fieldPosition="1"/>
    </format>
    <format dxfId="14">
      <pivotArea field="9" type="button" dataOnly="0" labelOnly="1" outline="0" axis="axisPage" fieldPosition="0"/>
    </format>
    <format dxfId="13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4" cacheId="1" dataOnRows="1" applyNumberFormats="0" applyBorderFormats="0" applyFontFormats="0" applyPatternFormats="0" applyAlignmentFormats="0" applyWidthHeightFormats="1" dataCaption="Data" updatedVersion="6" minRefreshableVersion="3" showMemberPropertyTips="0" itemPrintTitles="1" createdVersion="3" indent="0" compact="0" compactData="0" gridDropZones="1">
  <location ref="G11:K16" firstHeaderRow="2" firstDataRow="2" firstDataCol="4" rowPageCount="2" colPageCount="1"/>
  <pivotFields count="12">
    <pivotField axis="axisRow" compact="0" outline="0" subtotalTop="0" showAll="0" includeNewItemsInFilter="1" defaultSubtotal="0">
      <items count="4">
        <item x="0"/>
        <item m="1" x="2"/>
        <item m="1" x="1"/>
        <item m="1" x="3"/>
      </items>
    </pivotField>
    <pivotField axis="axisRow" compact="0" outline="0" subtotalTop="0" showAll="0" includeNewItemsInFilter="1">
      <items count="4">
        <item x="0"/>
        <item m="1" x="2"/>
        <item m="1"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">
        <item x="0"/>
        <item x="1"/>
        <item m="1" x="4"/>
        <item m="1" x="3"/>
        <item m="1" x="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">
        <item x="0"/>
        <item x="1"/>
        <item m="1" x="3"/>
        <item m="1" x="2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5">
        <item x="0"/>
        <item x="1"/>
        <item m="1" x="2"/>
        <item m="1" x="3"/>
        <item t="default"/>
      </items>
    </pivotField>
    <pivotField axis="axisPage" compact="0" outline="0" subtotalTop="0" showAll="0" includeNewItemsInFilter="1">
      <items count="4">
        <item x="0"/>
        <item x="1"/>
        <item m="1" x="2"/>
        <item t="default"/>
      </items>
    </pivotField>
    <pivotField compact="0" outline="0" showAll="0"/>
  </pivotFields>
  <rowFields count="4">
    <field x="1"/>
    <field x="6"/>
    <field x="0"/>
    <field x="4"/>
  </rowFields>
  <rowItems count="4">
    <i>
      <x/>
      <x/>
      <x/>
      <x/>
    </i>
    <i r="1">
      <x v="1"/>
      <x/>
      <x v="1"/>
    </i>
    <i t="default">
      <x/>
    </i>
    <i t="grand">
      <x/>
    </i>
  </rowItems>
  <colItems count="1">
    <i/>
  </colItems>
  <pageFields count="2">
    <pageField fld="9" hier="0"/>
    <pageField fld="10" hier="0"/>
  </pageFields>
  <dataFields count="1">
    <dataField name="Revenue Net Changes" fld="2" baseField="0" baseItem="0" numFmtId="6"/>
  </dataFields>
  <formats count="41">
    <format dxfId="94">
      <pivotArea type="origin" dataOnly="0" labelOnly="1" outline="0" fieldPosition="0"/>
    </format>
    <format dxfId="93">
      <pivotArea field="1" type="button" dataOnly="0" labelOnly="1" outline="0" axis="axisRow" fieldPosition="0"/>
    </format>
    <format dxfId="92">
      <pivotArea field="6" type="button" dataOnly="0" labelOnly="1" outline="0" axis="axisRow" fieldPosition="1"/>
    </format>
    <format dxfId="91">
      <pivotArea field="0" type="button" dataOnly="0" labelOnly="1" outline="0" axis="axisRow" fieldPosition="2"/>
    </format>
    <format dxfId="90">
      <pivotArea field="4" type="button" dataOnly="0" labelOnly="1" outline="0" axis="axisRow" fieldPosition="3"/>
    </format>
    <format dxfId="89">
      <pivotArea type="topRight" dataOnly="0" labelOnly="1" outline="0" fieldPosition="0"/>
    </format>
    <format dxfId="88">
      <pivotArea type="origin" dataOnly="0" labelOnly="1" outline="0" fieldPosition="0"/>
    </format>
    <format dxfId="87">
      <pivotArea field="1" type="button" dataOnly="0" labelOnly="1" outline="0" axis="axisRow" fieldPosition="0"/>
    </format>
    <format dxfId="86">
      <pivotArea field="6" type="button" dataOnly="0" labelOnly="1" outline="0" axis="axisRow" fieldPosition="1"/>
    </format>
    <format dxfId="85">
      <pivotArea field="0" type="button" dataOnly="0" labelOnly="1" outline="0" axis="axisRow" fieldPosition="2"/>
    </format>
    <format dxfId="84">
      <pivotArea field="4" type="button" dataOnly="0" labelOnly="1" outline="0" axis="axisRow" fieldPosition="3"/>
    </format>
    <format dxfId="83">
      <pivotArea type="topRight" dataOnly="0" labelOnly="1" outline="0" fieldPosition="0"/>
    </format>
    <format dxfId="82">
      <pivotArea outline="0" collapsedLevelsAreSubtotals="1" fieldPosition="0">
        <references count="1">
          <reference field="4294967294" count="1">
            <x v="0"/>
          </reference>
        </references>
      </pivotArea>
    </format>
    <format dxfId="81">
      <pivotArea dataOnly="0" outline="0" collapsedLevelsAreSubtotals="1" fieldPosition="0">
        <references count="1">
          <reference field="1" count="0" defaultSubtotal="1"/>
        </references>
      </pivotArea>
    </format>
    <format dxfId="80">
      <pivotArea dataOnly="0" outline="0" collapsedLevelsAreSubtotals="1" fieldPosition="0">
        <references count="1">
          <reference field="1" count="0" defaultSubtotal="1"/>
        </references>
      </pivotArea>
    </format>
    <format dxfId="79">
      <pivotArea dataOnly="0" grandRow="1" outline="0" collapsedLevelsAreSubtotals="1" fieldPosition="0"/>
    </format>
    <format dxfId="78">
      <pivotArea dataOnly="0" grandRow="1" outline="0" collapsedLevelsAreSubtotals="1" fieldPosition="0"/>
    </format>
    <format dxfId="77">
      <pivotArea dataOnly="0" labelOnly="1" outline="0" fieldPosition="0">
        <references count="1">
          <reference field="9" count="0"/>
        </references>
      </pivotArea>
    </format>
    <format dxfId="76">
      <pivotArea dataOnly="0" labelOnly="1" outline="0" fieldPosition="0">
        <references count="1">
          <reference field="10" count="0"/>
        </references>
      </pivotArea>
    </format>
    <format dxfId="75">
      <pivotArea dataOnly="0" labelOnly="1" outline="0" fieldPosition="0">
        <references count="1">
          <reference field="1" count="0"/>
        </references>
      </pivotArea>
    </format>
    <format dxfId="74">
      <pivotArea dataOnly="0" labelOnly="1" outline="0" fieldPosition="0">
        <references count="1">
          <reference field="6" count="0"/>
        </references>
      </pivotArea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dataOnly="0" labelOnly="1" outline="0" fieldPosition="0">
        <references count="1">
          <reference field="4" count="0"/>
        </references>
      </pivotArea>
    </format>
    <format dxfId="71">
      <pivotArea dataOnly="0" grandCol="1" outline="0" collapsedLevelsAreSubtotals="1" axis="axisCol" fieldPosition="0"/>
    </format>
    <format dxfId="70">
      <pivotArea dataOnly="0" outline="0" collapsedLevelsAreSubtotals="1" fieldPosition="0">
        <references count="1">
          <reference field="1" count="0" defaultSubtotal="1"/>
        </references>
      </pivotArea>
    </format>
    <format dxfId="69">
      <pivotArea dataOnly="0" grandRow="1" outline="0" collapsedLevelsAreSubtotals="1" fieldPosition="0"/>
    </format>
    <format dxfId="68">
      <pivotArea grandRow="1" outline="0" collapsedLevelsAreSubtotals="1" fieldPosition="0"/>
    </format>
    <format dxfId="67">
      <pivotArea dataOnly="0" labelOnly="1" grandRow="1" outline="0" fieldPosition="0"/>
    </format>
    <format dxfId="66">
      <pivotArea outline="0" collapsedLevelsAreSubtotals="1" fieldPosition="0"/>
    </format>
    <format dxfId="65">
      <pivotArea type="topRight" dataOnly="0" labelOnly="1" outline="0" fieldPosition="0"/>
    </format>
    <format dxfId="64">
      <pivotArea type="origin" dataOnly="0" labelOnly="1" outline="0" fieldPosition="0"/>
    </format>
    <format dxfId="63">
      <pivotArea field="1" type="button" dataOnly="0" labelOnly="1" outline="0" axis="axisRow" fieldPosition="0"/>
    </format>
    <format dxfId="62">
      <pivotArea dataOnly="0" labelOnly="1" outline="0" fieldPosition="0">
        <references count="1">
          <reference field="1" count="0"/>
        </references>
      </pivotArea>
    </format>
    <format dxfId="61">
      <pivotArea dataOnly="0" labelOnly="1" outline="0" offset="A256" fieldPosition="0">
        <references count="1">
          <reference field="1" count="0" defaultSubtotal="1"/>
        </references>
      </pivotArea>
    </format>
    <format dxfId="60">
      <pivotArea dataOnly="0" labelOnly="1" grandRow="1" outline="0" offset="A256" fieldPosition="0"/>
    </format>
    <format dxfId="59">
      <pivotArea type="origin" dataOnly="0" labelOnly="1" outline="0" fieldPosition="0"/>
    </format>
    <format dxfId="58">
      <pivotArea type="topRight" dataOnly="0" labelOnly="1" outline="0" fieldPosition="0"/>
    </format>
    <format dxfId="57">
      <pivotArea field="9" type="button" dataOnly="0" labelOnly="1" outline="0" axis="axisPage" fieldPosition="0"/>
    </format>
    <format dxfId="56">
      <pivotArea field="10" type="button" dataOnly="0" labelOnly="1" outline="0" axis="axisPage" fieldPosition="1"/>
    </format>
    <format dxfId="55">
      <pivotArea field="9" type="button" dataOnly="0" labelOnly="1" outline="0" axis="axisPage" fieldPosition="0"/>
    </format>
    <format dxfId="54">
      <pivotArea field="10" type="button" dataOnly="0" labelOnly="1" outline="0" axis="axisPage" fieldPosition="1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financial-strategy-planning-group@uri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>
    <tabColor rgb="FFFFFF00"/>
    <pageSetUpPr autoPageBreaks="0"/>
  </sheetPr>
  <dimension ref="A1:AY626"/>
  <sheetViews>
    <sheetView showRowColHeaders="0" tabSelected="1" zoomScaleSheetLayoutView="7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B4" sqref="B4"/>
    </sheetView>
  </sheetViews>
  <sheetFormatPr defaultColWidth="9.140625" defaultRowHeight="12.75"/>
  <cols>
    <col min="1" max="1" width="2.42578125" style="98" hidden="1" customWidth="1"/>
    <col min="2" max="2" width="1" style="98" customWidth="1"/>
    <col min="3" max="3" width="2.42578125" style="98" customWidth="1"/>
    <col min="4" max="4" width="2.42578125" style="103" customWidth="1"/>
    <col min="5" max="51" width="2.42578125" style="98" customWidth="1"/>
    <col min="52" max="52" width="1" style="98" customWidth="1"/>
    <col min="53" max="16384" width="9.140625" style="98"/>
  </cols>
  <sheetData>
    <row r="1" spans="1:51" ht="16.5" thickBot="1">
      <c r="C1" s="99" t="s">
        <v>15823</v>
      </c>
      <c r="D1" s="100"/>
      <c r="E1" s="100"/>
      <c r="F1" s="100"/>
      <c r="G1" s="100"/>
      <c r="H1" s="100"/>
      <c r="I1" s="101"/>
      <c r="J1" s="100"/>
      <c r="K1" s="101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</row>
    <row r="2" spans="1:51" ht="8.25" customHeight="1"/>
    <row r="3" spans="1:51" ht="8.25" customHeight="1" thickBot="1"/>
    <row r="4" spans="1:51" s="109" customFormat="1" ht="21" customHeight="1" thickBot="1">
      <c r="A4" s="104"/>
      <c r="B4" s="104"/>
      <c r="C4" s="105"/>
      <c r="D4" s="106"/>
      <c r="E4" s="276" t="s">
        <v>3796</v>
      </c>
      <c r="F4" s="276"/>
      <c r="G4" s="106"/>
      <c r="H4" s="106"/>
      <c r="I4" s="106"/>
      <c r="J4" s="276" t="s">
        <v>3797</v>
      </c>
      <c r="K4" s="276"/>
      <c r="L4" s="276"/>
      <c r="M4" s="276"/>
      <c r="N4" s="276"/>
      <c r="O4" s="276"/>
      <c r="P4" s="276"/>
      <c r="Q4" s="106"/>
      <c r="R4" s="106"/>
      <c r="S4" s="276" t="s">
        <v>3812</v>
      </c>
      <c r="T4" s="276"/>
      <c r="U4" s="276"/>
      <c r="V4" s="276"/>
      <c r="W4" s="276"/>
      <c r="X4" s="276"/>
      <c r="Y4" s="106"/>
      <c r="Z4" s="106"/>
      <c r="AA4" s="276" t="s">
        <v>3813</v>
      </c>
      <c r="AB4" s="276"/>
      <c r="AC4" s="276"/>
      <c r="AD4" s="276"/>
      <c r="AE4" s="276"/>
      <c r="AF4" s="276"/>
      <c r="AG4" s="276"/>
      <c r="AH4" s="106"/>
      <c r="AI4" s="276" t="s">
        <v>3814</v>
      </c>
      <c r="AJ4" s="276"/>
      <c r="AK4" s="276"/>
      <c r="AL4" s="276"/>
      <c r="AM4" s="276"/>
      <c r="AN4" s="276"/>
      <c r="AO4" s="106"/>
      <c r="AP4" s="106"/>
      <c r="AQ4" s="276" t="s">
        <v>3815</v>
      </c>
      <c r="AR4" s="276"/>
      <c r="AS4" s="276"/>
      <c r="AT4" s="276"/>
      <c r="AU4" s="106"/>
      <c r="AV4" s="107"/>
      <c r="AW4" s="113" t="s">
        <v>3798</v>
      </c>
      <c r="AX4" s="107"/>
      <c r="AY4" s="108"/>
    </row>
    <row r="5" spans="1:51">
      <c r="A5" s="110"/>
      <c r="B5" s="110"/>
    </row>
    <row r="6" spans="1:51" ht="13.5" thickBot="1">
      <c r="A6" s="110"/>
      <c r="B6" s="110"/>
      <c r="C6" s="115"/>
      <c r="D6" s="116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  <c r="AE6" s="115"/>
      <c r="AF6" s="115"/>
      <c r="AG6" s="115"/>
      <c r="AH6" s="115"/>
      <c r="AI6" s="115"/>
      <c r="AJ6" s="115"/>
      <c r="AK6" s="115"/>
      <c r="AL6" s="115"/>
      <c r="AM6" s="115"/>
      <c r="AN6" s="115"/>
      <c r="AO6" s="115"/>
      <c r="AP6" s="115"/>
      <c r="AQ6" s="115"/>
      <c r="AR6" s="115"/>
      <c r="AS6" s="115"/>
      <c r="AT6" s="115"/>
      <c r="AU6" s="115"/>
      <c r="AV6" s="115"/>
      <c r="AW6" s="115"/>
      <c r="AX6" s="115"/>
      <c r="AY6" s="115"/>
    </row>
    <row r="7" spans="1:51" ht="13.5" thickTop="1">
      <c r="A7" s="110"/>
      <c r="B7" s="110"/>
    </row>
    <row r="10" spans="1:51">
      <c r="A10" s="110"/>
      <c r="B10" s="110"/>
      <c r="D10" s="112" t="s">
        <v>3799</v>
      </c>
    </row>
    <row r="11" spans="1:51">
      <c r="A11" s="110"/>
      <c r="B11" s="110"/>
    </row>
    <row r="12" spans="1:51">
      <c r="A12" s="110"/>
      <c r="B12" s="110"/>
      <c r="E12" s="98" t="s">
        <v>11599</v>
      </c>
    </row>
    <row r="13" spans="1:51">
      <c r="A13" s="110"/>
      <c r="B13" s="110"/>
    </row>
    <row r="14" spans="1:51">
      <c r="A14" s="110"/>
      <c r="B14" s="110"/>
    </row>
    <row r="15" spans="1:51">
      <c r="A15" s="110"/>
      <c r="B15" s="110"/>
      <c r="D15" s="103" t="s">
        <v>3800</v>
      </c>
    </row>
    <row r="16" spans="1:51">
      <c r="A16" s="110"/>
      <c r="B16" s="110"/>
    </row>
    <row r="17" spans="1:7">
      <c r="A17" s="110"/>
      <c r="B17" s="110"/>
      <c r="E17" s="98" t="s">
        <v>11295</v>
      </c>
    </row>
    <row r="18" spans="1:7">
      <c r="A18" s="110"/>
      <c r="B18" s="110"/>
      <c r="F18" s="98" t="s">
        <v>8265</v>
      </c>
    </row>
    <row r="19" spans="1:7">
      <c r="A19" s="110"/>
      <c r="B19" s="110"/>
      <c r="F19" s="98" t="s">
        <v>11296</v>
      </c>
    </row>
    <row r="20" spans="1:7">
      <c r="A20" s="110"/>
      <c r="B20" s="110"/>
      <c r="F20" s="98" t="s">
        <v>12277</v>
      </c>
    </row>
    <row r="21" spans="1:7">
      <c r="A21" s="110"/>
      <c r="B21" s="110"/>
      <c r="G21" s="111" t="s">
        <v>8263</v>
      </c>
    </row>
    <row r="22" spans="1:7">
      <c r="A22" s="110"/>
      <c r="B22" s="110"/>
      <c r="G22" s="111" t="s">
        <v>8264</v>
      </c>
    </row>
    <row r="23" spans="1:7">
      <c r="A23" s="110"/>
      <c r="B23" s="110"/>
      <c r="F23" s="98" t="s">
        <v>8266</v>
      </c>
      <c r="G23" s="111"/>
    </row>
    <row r="24" spans="1:7">
      <c r="A24" s="110"/>
      <c r="B24" s="110"/>
      <c r="F24" s="98" t="s">
        <v>8267</v>
      </c>
    </row>
    <row r="25" spans="1:7">
      <c r="A25" s="110"/>
      <c r="B25" s="110"/>
    </row>
    <row r="26" spans="1:7">
      <c r="A26" s="110"/>
      <c r="B26" s="110"/>
    </row>
    <row r="27" spans="1:7">
      <c r="A27" s="110"/>
      <c r="B27" s="110"/>
      <c r="D27" s="103" t="s">
        <v>3801</v>
      </c>
    </row>
    <row r="28" spans="1:7">
      <c r="A28" s="110"/>
      <c r="B28" s="110"/>
    </row>
    <row r="29" spans="1:7">
      <c r="A29" s="110"/>
      <c r="B29" s="110"/>
      <c r="E29" s="98" t="s">
        <v>3802</v>
      </c>
    </row>
    <row r="30" spans="1:7">
      <c r="A30" s="110"/>
      <c r="B30" s="110"/>
      <c r="E30" s="98" t="s">
        <v>3803</v>
      </c>
    </row>
    <row r="31" spans="1:7">
      <c r="A31" s="110"/>
      <c r="B31" s="110"/>
    </row>
    <row r="32" spans="1:7">
      <c r="A32" s="110"/>
      <c r="B32" s="110"/>
    </row>
    <row r="33" spans="1:5">
      <c r="A33" s="110"/>
      <c r="B33" s="110"/>
      <c r="D33" s="103" t="s">
        <v>3804</v>
      </c>
    </row>
    <row r="34" spans="1:5">
      <c r="A34" s="110"/>
      <c r="B34" s="110"/>
    </row>
    <row r="35" spans="1:5">
      <c r="A35" s="110"/>
      <c r="B35" s="110"/>
      <c r="E35" s="98" t="s">
        <v>3805</v>
      </c>
    </row>
    <row r="36" spans="1:5">
      <c r="A36" s="110"/>
      <c r="B36" s="110"/>
      <c r="E36" s="98" t="s">
        <v>3806</v>
      </c>
    </row>
    <row r="37" spans="1:5">
      <c r="A37" s="110"/>
      <c r="B37" s="110"/>
    </row>
    <row r="38" spans="1:5">
      <c r="A38" s="110"/>
      <c r="B38" s="110"/>
    </row>
    <row r="39" spans="1:5">
      <c r="A39" s="110"/>
      <c r="B39" s="110"/>
      <c r="D39" s="103" t="s">
        <v>3807</v>
      </c>
    </row>
    <row r="40" spans="1:5">
      <c r="A40" s="110"/>
      <c r="B40" s="110"/>
    </row>
    <row r="41" spans="1:5">
      <c r="A41" s="110"/>
      <c r="B41" s="110"/>
      <c r="E41" s="98" t="s">
        <v>8270</v>
      </c>
    </row>
    <row r="42" spans="1:5">
      <c r="A42" s="110"/>
      <c r="B42" s="110"/>
      <c r="E42" s="98" t="s">
        <v>76</v>
      </c>
    </row>
    <row r="43" spans="1:5">
      <c r="A43" s="110"/>
      <c r="B43" s="110"/>
    </row>
    <row r="44" spans="1:5">
      <c r="A44" s="110"/>
      <c r="B44" s="110"/>
    </row>
    <row r="45" spans="1:5">
      <c r="A45" s="110"/>
      <c r="B45" s="110"/>
      <c r="D45" s="103" t="s">
        <v>3808</v>
      </c>
    </row>
    <row r="46" spans="1:5">
      <c r="A46" s="110"/>
      <c r="B46" s="110"/>
    </row>
    <row r="47" spans="1:5">
      <c r="A47" s="110"/>
      <c r="B47" s="110"/>
      <c r="E47" s="98" t="s">
        <v>77</v>
      </c>
    </row>
    <row r="48" spans="1:5">
      <c r="A48" s="110"/>
      <c r="B48" s="110"/>
      <c r="E48" s="98" t="s">
        <v>8269</v>
      </c>
    </row>
    <row r="49" spans="1:51">
      <c r="A49" s="110"/>
      <c r="B49" s="110"/>
      <c r="E49" s="98" t="s">
        <v>8268</v>
      </c>
    </row>
    <row r="50" spans="1:51">
      <c r="A50" s="110"/>
      <c r="B50" s="110"/>
    </row>
    <row r="51" spans="1:51">
      <c r="A51" s="110"/>
      <c r="B51" s="110"/>
    </row>
    <row r="52" spans="1:51">
      <c r="A52" s="110"/>
      <c r="B52" s="110"/>
      <c r="D52" s="103" t="s">
        <v>663</v>
      </c>
    </row>
    <row r="53" spans="1:51">
      <c r="A53" s="110"/>
      <c r="B53" s="110"/>
    </row>
    <row r="54" spans="1:51">
      <c r="A54" s="110"/>
      <c r="B54" s="110"/>
      <c r="E54" s="98" t="s">
        <v>75</v>
      </c>
    </row>
    <row r="55" spans="1:51">
      <c r="A55" s="110"/>
      <c r="B55" s="110"/>
      <c r="F55" s="117" t="s">
        <v>931</v>
      </c>
    </row>
    <row r="56" spans="1:51">
      <c r="A56" s="110"/>
      <c r="B56" s="110"/>
      <c r="F56" s="117" t="s">
        <v>8272</v>
      </c>
    </row>
    <row r="57" spans="1:51">
      <c r="A57" s="110"/>
      <c r="B57" s="110"/>
      <c r="F57" s="117" t="s">
        <v>8271</v>
      </c>
    </row>
    <row r="58" spans="1:51">
      <c r="A58" s="110"/>
      <c r="B58" s="110"/>
      <c r="F58" s="117" t="s">
        <v>932</v>
      </c>
    </row>
    <row r="59" spans="1:51">
      <c r="A59" s="110"/>
      <c r="B59" s="110"/>
      <c r="F59" s="117" t="s">
        <v>933</v>
      </c>
    </row>
    <row r="60" spans="1:51">
      <c r="A60" s="110"/>
      <c r="B60" s="110"/>
      <c r="F60" s="117" t="s">
        <v>3809</v>
      </c>
    </row>
    <row r="61" spans="1:51">
      <c r="A61" s="110"/>
      <c r="B61" s="110"/>
      <c r="F61" s="117" t="s">
        <v>934</v>
      </c>
    </row>
    <row r="62" spans="1:51">
      <c r="A62" s="110"/>
      <c r="B62" s="110"/>
    </row>
    <row r="63" spans="1:51" ht="13.5" thickBot="1">
      <c r="A63" s="110"/>
      <c r="B63" s="110"/>
      <c r="C63" s="115"/>
      <c r="D63" s="116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</row>
    <row r="64" spans="1:51" ht="13.5" thickTop="1">
      <c r="A64" s="110"/>
      <c r="B64" s="110"/>
    </row>
    <row r="65" spans="1:5">
      <c r="A65" s="110"/>
      <c r="B65" s="110"/>
    </row>
    <row r="67" spans="1:5">
      <c r="A67" s="110"/>
      <c r="B67" s="110"/>
      <c r="D67" s="112" t="s">
        <v>3810</v>
      </c>
    </row>
    <row r="68" spans="1:5">
      <c r="A68" s="110"/>
      <c r="B68" s="110"/>
    </row>
    <row r="69" spans="1:5">
      <c r="A69" s="110"/>
      <c r="B69" s="110"/>
    </row>
    <row r="70" spans="1:5">
      <c r="A70" s="110"/>
      <c r="B70" s="110"/>
      <c r="D70" s="112" t="s">
        <v>3812</v>
      </c>
    </row>
    <row r="71" spans="1:5">
      <c r="A71" s="110"/>
      <c r="B71" s="110"/>
    </row>
    <row r="72" spans="1:5">
      <c r="A72" s="110"/>
      <c r="B72" s="110"/>
      <c r="E72" s="98" t="s">
        <v>8274</v>
      </c>
    </row>
    <row r="73" spans="1:5">
      <c r="A73" s="110"/>
      <c r="B73" s="110"/>
    </row>
    <row r="74" spans="1:5">
      <c r="A74" s="110"/>
      <c r="B74" s="110"/>
    </row>
    <row r="75" spans="1:5">
      <c r="A75" s="110"/>
      <c r="B75" s="110"/>
    </row>
    <row r="76" spans="1:5">
      <c r="A76" s="110"/>
      <c r="B76" s="110"/>
    </row>
    <row r="77" spans="1:5">
      <c r="A77" s="110"/>
      <c r="B77" s="110"/>
    </row>
    <row r="78" spans="1:5">
      <c r="A78" s="110"/>
      <c r="B78" s="110"/>
    </row>
    <row r="79" spans="1:5">
      <c r="A79" s="110"/>
      <c r="B79" s="110"/>
    </row>
    <row r="80" spans="1:5">
      <c r="A80" s="110"/>
      <c r="B80" s="110"/>
    </row>
    <row r="81" spans="1:2">
      <c r="A81" s="110"/>
      <c r="B81" s="110"/>
    </row>
    <row r="82" spans="1:2">
      <c r="A82" s="110"/>
      <c r="B82" s="110"/>
    </row>
    <row r="83" spans="1:2">
      <c r="A83" s="110"/>
      <c r="B83" s="110"/>
    </row>
    <row r="84" spans="1:2">
      <c r="A84" s="110"/>
      <c r="B84" s="110"/>
    </row>
    <row r="85" spans="1:2">
      <c r="A85" s="110"/>
      <c r="B85" s="110"/>
    </row>
    <row r="86" spans="1:2">
      <c r="A86" s="110"/>
      <c r="B86" s="110"/>
    </row>
    <row r="87" spans="1:2">
      <c r="A87" s="110"/>
      <c r="B87" s="110"/>
    </row>
    <row r="88" spans="1:2">
      <c r="A88" s="110"/>
      <c r="B88" s="110"/>
    </row>
    <row r="89" spans="1:2">
      <c r="A89" s="110"/>
      <c r="B89" s="110"/>
    </row>
    <row r="90" spans="1:2">
      <c r="A90" s="110"/>
      <c r="B90" s="110"/>
    </row>
    <row r="91" spans="1:2">
      <c r="A91" s="110"/>
      <c r="B91" s="110"/>
    </row>
    <row r="92" spans="1:2">
      <c r="A92" s="110"/>
      <c r="B92" s="110"/>
    </row>
    <row r="93" spans="1:2">
      <c r="A93" s="110"/>
      <c r="B93" s="110"/>
    </row>
    <row r="94" spans="1:2">
      <c r="A94" s="110"/>
      <c r="B94" s="110"/>
    </row>
    <row r="95" spans="1:2">
      <c r="A95" s="110"/>
      <c r="B95" s="110"/>
    </row>
    <row r="96" spans="1:2">
      <c r="A96" s="110"/>
      <c r="B96" s="110"/>
    </row>
    <row r="97" spans="1:10">
      <c r="A97" s="110"/>
      <c r="B97" s="110"/>
    </row>
    <row r="98" spans="1:10">
      <c r="A98" s="110"/>
      <c r="B98" s="110"/>
    </row>
    <row r="99" spans="1:10">
      <c r="A99" s="110"/>
      <c r="B99" s="110"/>
    </row>
    <row r="100" spans="1:10">
      <c r="A100" s="110"/>
      <c r="B100" s="110"/>
    </row>
    <row r="101" spans="1:10">
      <c r="A101" s="110"/>
      <c r="B101" s="110"/>
    </row>
    <row r="102" spans="1:10">
      <c r="A102" s="110"/>
      <c r="B102" s="110"/>
    </row>
    <row r="103" spans="1:10">
      <c r="A103" s="110"/>
      <c r="B103" s="110"/>
    </row>
    <row r="104" spans="1:10">
      <c r="A104" s="110"/>
      <c r="B104" s="110"/>
      <c r="E104" s="98" t="s">
        <v>8276</v>
      </c>
    </row>
    <row r="105" spans="1:10">
      <c r="A105" s="110"/>
      <c r="B105" s="110"/>
    </row>
    <row r="106" spans="1:10">
      <c r="A106" s="110"/>
      <c r="B106" s="110"/>
      <c r="E106" s="98" t="s">
        <v>8277</v>
      </c>
    </row>
    <row r="107" spans="1:10">
      <c r="A107" s="110"/>
      <c r="B107" s="110"/>
      <c r="J107" s="98" t="s">
        <v>8275</v>
      </c>
    </row>
    <row r="108" spans="1:10">
      <c r="A108" s="110"/>
      <c r="B108" s="110"/>
      <c r="J108" s="98" t="s">
        <v>8283</v>
      </c>
    </row>
    <row r="109" spans="1:10">
      <c r="A109" s="110"/>
      <c r="B109" s="110"/>
    </row>
    <row r="110" spans="1:10">
      <c r="A110" s="110"/>
      <c r="B110" s="110"/>
      <c r="E110" s="98" t="s">
        <v>8279</v>
      </c>
    </row>
    <row r="111" spans="1:10">
      <c r="A111" s="110"/>
      <c r="B111" s="110"/>
      <c r="F111" s="98" t="s">
        <v>8280</v>
      </c>
    </row>
    <row r="112" spans="1:10">
      <c r="A112" s="110"/>
      <c r="B112" s="110"/>
      <c r="F112" s="98" t="s">
        <v>8273</v>
      </c>
    </row>
    <row r="113" spans="1:6">
      <c r="A113" s="110"/>
      <c r="B113" s="110"/>
      <c r="F113" s="98" t="s">
        <v>8281</v>
      </c>
    </row>
    <row r="114" spans="1:6">
      <c r="A114" s="110"/>
      <c r="B114" s="110"/>
    </row>
    <row r="115" spans="1:6">
      <c r="A115" s="110"/>
      <c r="B115" s="110"/>
    </row>
    <row r="116" spans="1:6">
      <c r="A116" s="110"/>
      <c r="B116" s="110"/>
    </row>
    <row r="117" spans="1:6">
      <c r="A117" s="110"/>
      <c r="B117" s="110"/>
    </row>
    <row r="118" spans="1:6">
      <c r="A118" s="110"/>
      <c r="B118" s="110"/>
    </row>
    <row r="119" spans="1:6">
      <c r="A119" s="110"/>
      <c r="B119" s="110"/>
    </row>
    <row r="120" spans="1:6">
      <c r="A120" s="110"/>
      <c r="B120" s="110"/>
    </row>
    <row r="121" spans="1:6">
      <c r="A121" s="110"/>
      <c r="B121" s="110"/>
    </row>
    <row r="122" spans="1:6">
      <c r="A122" s="110"/>
      <c r="B122" s="110"/>
    </row>
    <row r="123" spans="1:6">
      <c r="A123" s="110"/>
      <c r="B123" s="110"/>
    </row>
    <row r="124" spans="1:6">
      <c r="A124" s="110"/>
      <c r="B124" s="110"/>
    </row>
    <row r="125" spans="1:6">
      <c r="A125" s="110"/>
      <c r="B125" s="110"/>
    </row>
    <row r="126" spans="1:6">
      <c r="A126" s="110"/>
      <c r="B126" s="110"/>
    </row>
    <row r="127" spans="1:6">
      <c r="A127" s="110"/>
      <c r="B127" s="110"/>
    </row>
    <row r="128" spans="1:6">
      <c r="A128" s="110"/>
      <c r="B128" s="110"/>
    </row>
    <row r="129" spans="1:5">
      <c r="A129" s="110"/>
      <c r="B129" s="110"/>
    </row>
    <row r="130" spans="1:5">
      <c r="A130" s="110"/>
      <c r="B130" s="110"/>
    </row>
    <row r="131" spans="1:5">
      <c r="A131" s="110"/>
      <c r="B131" s="110"/>
    </row>
    <row r="132" spans="1:5">
      <c r="A132" s="110"/>
      <c r="B132" s="110"/>
    </row>
    <row r="133" spans="1:5">
      <c r="A133" s="110"/>
      <c r="B133" s="110"/>
    </row>
    <row r="134" spans="1:5">
      <c r="A134" s="110"/>
      <c r="B134" s="110"/>
    </row>
    <row r="135" spans="1:5">
      <c r="A135" s="110"/>
      <c r="B135" s="110"/>
    </row>
    <row r="136" spans="1:5">
      <c r="A136" s="110"/>
      <c r="B136" s="110"/>
    </row>
    <row r="137" spans="1:5">
      <c r="A137" s="110"/>
      <c r="B137" s="110"/>
    </row>
    <row r="138" spans="1:5">
      <c r="A138" s="110"/>
      <c r="B138" s="110"/>
    </row>
    <row r="139" spans="1:5">
      <c r="A139" s="110"/>
      <c r="B139" s="110"/>
    </row>
    <row r="140" spans="1:5">
      <c r="A140" s="110"/>
      <c r="B140" s="110"/>
    </row>
    <row r="141" spans="1:5">
      <c r="A141" s="110"/>
      <c r="B141" s="110"/>
      <c r="E141" s="98" t="s">
        <v>8278</v>
      </c>
    </row>
    <row r="142" spans="1:5">
      <c r="A142" s="110"/>
      <c r="B142" s="110"/>
    </row>
    <row r="143" spans="1:5">
      <c r="A143" s="110"/>
      <c r="B143" s="110"/>
    </row>
    <row r="144" spans="1:5">
      <c r="A144" s="110"/>
      <c r="B144" s="110"/>
    </row>
    <row r="145" spans="1:2">
      <c r="A145" s="110"/>
      <c r="B145" s="110"/>
    </row>
    <row r="146" spans="1:2">
      <c r="A146" s="110"/>
      <c r="B146" s="110"/>
    </row>
    <row r="147" spans="1:2">
      <c r="A147" s="110"/>
      <c r="B147" s="110"/>
    </row>
    <row r="148" spans="1:2">
      <c r="A148" s="110"/>
      <c r="B148" s="110"/>
    </row>
    <row r="149" spans="1:2">
      <c r="A149" s="110"/>
      <c r="B149" s="110"/>
    </row>
    <row r="150" spans="1:2">
      <c r="A150" s="110"/>
      <c r="B150" s="110"/>
    </row>
    <row r="151" spans="1:2">
      <c r="A151" s="110"/>
      <c r="B151" s="110"/>
    </row>
    <row r="152" spans="1:2">
      <c r="A152" s="110"/>
      <c r="B152" s="110"/>
    </row>
    <row r="153" spans="1:2">
      <c r="A153" s="110"/>
      <c r="B153" s="110"/>
    </row>
    <row r="154" spans="1:2">
      <c r="A154" s="110"/>
      <c r="B154" s="110"/>
    </row>
    <row r="155" spans="1:2">
      <c r="A155" s="110"/>
      <c r="B155" s="110"/>
    </row>
    <row r="156" spans="1:2">
      <c r="A156" s="110"/>
      <c r="B156" s="110"/>
    </row>
    <row r="157" spans="1:2">
      <c r="A157" s="110"/>
      <c r="B157" s="110"/>
    </row>
    <row r="158" spans="1:2">
      <c r="A158" s="110"/>
      <c r="B158" s="110"/>
    </row>
    <row r="159" spans="1:2">
      <c r="A159" s="110"/>
      <c r="B159" s="110"/>
    </row>
    <row r="160" spans="1:2">
      <c r="A160" s="110"/>
      <c r="B160" s="110"/>
    </row>
    <row r="161" spans="1:5">
      <c r="A161" s="110"/>
      <c r="B161" s="110"/>
    </row>
    <row r="162" spans="1:5">
      <c r="A162" s="110"/>
      <c r="B162" s="110"/>
    </row>
    <row r="163" spans="1:5">
      <c r="A163" s="110"/>
      <c r="B163" s="110"/>
    </row>
    <row r="164" spans="1:5">
      <c r="A164" s="110"/>
      <c r="B164" s="110"/>
    </row>
    <row r="165" spans="1:5">
      <c r="A165" s="110"/>
      <c r="B165" s="110"/>
    </row>
    <row r="166" spans="1:5">
      <c r="A166" s="110"/>
      <c r="B166" s="110"/>
    </row>
    <row r="167" spans="1:5">
      <c r="A167" s="110"/>
      <c r="B167" s="110"/>
    </row>
    <row r="168" spans="1:5">
      <c r="A168" s="110"/>
      <c r="B168" s="110"/>
    </row>
    <row r="169" spans="1:5">
      <c r="A169" s="110"/>
      <c r="B169" s="110"/>
      <c r="E169" s="98" t="s">
        <v>11297</v>
      </c>
    </row>
    <row r="170" spans="1:5">
      <c r="A170" s="110"/>
      <c r="B170" s="110"/>
    </row>
    <row r="171" spans="1:5">
      <c r="A171" s="110"/>
      <c r="B171" s="110"/>
    </row>
    <row r="172" spans="1:5">
      <c r="A172" s="110"/>
      <c r="B172" s="110"/>
    </row>
    <row r="173" spans="1:5">
      <c r="A173" s="110"/>
      <c r="B173" s="110"/>
    </row>
    <row r="174" spans="1:5">
      <c r="A174" s="110"/>
      <c r="B174" s="110"/>
    </row>
    <row r="175" spans="1:5">
      <c r="A175" s="110"/>
      <c r="B175" s="110"/>
    </row>
    <row r="176" spans="1:5">
      <c r="A176" s="110"/>
      <c r="B176" s="110"/>
    </row>
    <row r="177" spans="1:2">
      <c r="A177" s="110"/>
      <c r="B177" s="110"/>
    </row>
    <row r="178" spans="1:2">
      <c r="A178" s="110"/>
      <c r="B178" s="110"/>
    </row>
    <row r="179" spans="1:2">
      <c r="A179" s="110"/>
      <c r="B179" s="110"/>
    </row>
    <row r="180" spans="1:2">
      <c r="A180" s="110"/>
      <c r="B180" s="110"/>
    </row>
    <row r="181" spans="1:2">
      <c r="A181" s="110"/>
      <c r="B181" s="110"/>
    </row>
    <row r="182" spans="1:2">
      <c r="A182" s="110"/>
      <c r="B182" s="110"/>
    </row>
    <row r="183" spans="1:2">
      <c r="A183" s="110"/>
      <c r="B183" s="110"/>
    </row>
    <row r="184" spans="1:2">
      <c r="A184" s="110"/>
      <c r="B184" s="110"/>
    </row>
    <row r="185" spans="1:2">
      <c r="A185" s="110"/>
      <c r="B185" s="110"/>
    </row>
    <row r="186" spans="1:2">
      <c r="A186" s="110"/>
      <c r="B186" s="110"/>
    </row>
    <row r="187" spans="1:2">
      <c r="A187" s="110"/>
      <c r="B187" s="110"/>
    </row>
    <row r="188" spans="1:2">
      <c r="A188" s="110"/>
      <c r="B188" s="110"/>
    </row>
    <row r="189" spans="1:2">
      <c r="A189" s="110"/>
      <c r="B189" s="110"/>
    </row>
    <row r="190" spans="1:2">
      <c r="A190" s="110"/>
      <c r="B190" s="110"/>
    </row>
    <row r="191" spans="1:2">
      <c r="A191" s="110"/>
      <c r="B191" s="110"/>
    </row>
    <row r="192" spans="1:2">
      <c r="A192" s="110"/>
      <c r="B192" s="110"/>
    </row>
    <row r="193" spans="1:2">
      <c r="A193" s="110"/>
      <c r="B193" s="110"/>
    </row>
    <row r="194" spans="1:2">
      <c r="A194" s="110"/>
      <c r="B194" s="110"/>
    </row>
    <row r="195" spans="1:2">
      <c r="A195" s="110"/>
      <c r="B195" s="110"/>
    </row>
    <row r="196" spans="1:2">
      <c r="A196" s="110"/>
      <c r="B196" s="110"/>
    </row>
    <row r="197" spans="1:2">
      <c r="A197" s="110"/>
      <c r="B197" s="110"/>
    </row>
    <row r="198" spans="1:2">
      <c r="A198" s="110"/>
      <c r="B198" s="110"/>
    </row>
    <row r="199" spans="1:2">
      <c r="A199" s="110"/>
      <c r="B199" s="110"/>
    </row>
    <row r="200" spans="1:2">
      <c r="A200" s="110"/>
      <c r="B200" s="110"/>
    </row>
    <row r="201" spans="1:2">
      <c r="A201" s="110"/>
      <c r="B201" s="110"/>
    </row>
    <row r="202" spans="1:2">
      <c r="A202" s="110"/>
      <c r="B202" s="110"/>
    </row>
    <row r="203" spans="1:2">
      <c r="A203" s="110"/>
      <c r="B203" s="110"/>
    </row>
    <row r="204" spans="1:2">
      <c r="A204" s="110"/>
      <c r="B204" s="110"/>
    </row>
    <row r="205" spans="1:2">
      <c r="A205" s="110"/>
      <c r="B205" s="110"/>
    </row>
    <row r="206" spans="1:2">
      <c r="A206" s="110"/>
      <c r="B206" s="110"/>
    </row>
    <row r="207" spans="1:2">
      <c r="A207" s="110"/>
      <c r="B207" s="110"/>
    </row>
    <row r="208" spans="1:2">
      <c r="A208" s="110"/>
      <c r="B208" s="110"/>
    </row>
    <row r="209" spans="1:5">
      <c r="A209" s="110"/>
      <c r="B209" s="110"/>
    </row>
    <row r="210" spans="1:5">
      <c r="A210" s="110"/>
      <c r="B210" s="110"/>
    </row>
    <row r="211" spans="1:5">
      <c r="A211" s="110"/>
      <c r="B211" s="110"/>
    </row>
    <row r="212" spans="1:5">
      <c r="A212" s="110"/>
      <c r="B212" s="110"/>
    </row>
    <row r="213" spans="1:5">
      <c r="A213" s="110"/>
      <c r="B213" s="110"/>
    </row>
    <row r="214" spans="1:5">
      <c r="A214" s="110"/>
      <c r="B214" s="110"/>
    </row>
    <row r="215" spans="1:5">
      <c r="A215" s="110"/>
      <c r="B215" s="110"/>
    </row>
    <row r="216" spans="1:5">
      <c r="A216" s="110"/>
      <c r="B216" s="110"/>
      <c r="E216" s="98" t="s">
        <v>11298</v>
      </c>
    </row>
    <row r="218" spans="1:5">
      <c r="E218" s="98" t="s">
        <v>8282</v>
      </c>
    </row>
    <row r="246" spans="5:5">
      <c r="E246" s="98" t="s">
        <v>78</v>
      </c>
    </row>
    <row r="247" spans="5:5">
      <c r="E247" s="98" t="s">
        <v>8284</v>
      </c>
    </row>
    <row r="248" spans="5:5">
      <c r="E248" s="98" t="s">
        <v>79</v>
      </c>
    </row>
    <row r="250" spans="5:5">
      <c r="E250" s="98" t="s">
        <v>8285</v>
      </c>
    </row>
    <row r="251" spans="5:5">
      <c r="E251" s="98" t="s">
        <v>8286</v>
      </c>
    </row>
    <row r="286" spans="5:5">
      <c r="E286" s="98" t="s">
        <v>2683</v>
      </c>
    </row>
    <row r="288" spans="5:5">
      <c r="E288" s="114" t="s">
        <v>8301</v>
      </c>
    </row>
    <row r="289" spans="5:6">
      <c r="F289" s="98" t="s">
        <v>2682</v>
      </c>
    </row>
    <row r="290" spans="5:6">
      <c r="F290" s="98" t="s">
        <v>8287</v>
      </c>
    </row>
    <row r="291" spans="5:6">
      <c r="F291" s="98" t="s">
        <v>935</v>
      </c>
    </row>
    <row r="292" spans="5:6">
      <c r="F292" s="98" t="s">
        <v>936</v>
      </c>
    </row>
    <row r="293" spans="5:6">
      <c r="F293" s="121" t="s">
        <v>80</v>
      </c>
    </row>
    <row r="294" spans="5:6">
      <c r="F294" s="121" t="s">
        <v>81</v>
      </c>
    </row>
    <row r="296" spans="5:6">
      <c r="E296" s="98" t="s">
        <v>2684</v>
      </c>
    </row>
    <row r="297" spans="5:6">
      <c r="E297" s="98" t="s">
        <v>8288</v>
      </c>
    </row>
    <row r="298" spans="5:6">
      <c r="E298" s="98" t="s">
        <v>8289</v>
      </c>
    </row>
    <row r="300" spans="5:6">
      <c r="E300" s="98" t="s">
        <v>3811</v>
      </c>
    </row>
    <row r="301" spans="5:6">
      <c r="F301" s="98" t="s">
        <v>8290</v>
      </c>
    </row>
    <row r="302" spans="5:6">
      <c r="F302" s="98" t="s">
        <v>8291</v>
      </c>
    </row>
    <row r="336" spans="5:5">
      <c r="E336" s="98" t="s">
        <v>12278</v>
      </c>
    </row>
    <row r="337" spans="5:5">
      <c r="E337" s="98" t="s">
        <v>8292</v>
      </c>
    </row>
    <row r="338" spans="5:5">
      <c r="E338" s="98" t="s">
        <v>8293</v>
      </c>
    </row>
    <row r="371" spans="1:51" ht="13.5" thickBot="1">
      <c r="C371" s="115"/>
      <c r="D371" s="116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  <c r="AE371" s="115"/>
      <c r="AF371" s="115"/>
      <c r="AG371" s="115"/>
      <c r="AH371" s="115"/>
      <c r="AI371" s="115"/>
      <c r="AJ371" s="115"/>
      <c r="AK371" s="115"/>
      <c r="AL371" s="115"/>
      <c r="AM371" s="115"/>
      <c r="AN371" s="115"/>
      <c r="AO371" s="115"/>
      <c r="AP371" s="115"/>
      <c r="AQ371" s="115"/>
      <c r="AR371" s="115"/>
      <c r="AS371" s="115"/>
      <c r="AT371" s="115"/>
      <c r="AU371" s="115"/>
      <c r="AV371" s="115"/>
      <c r="AW371" s="115"/>
      <c r="AX371" s="115"/>
      <c r="AY371" s="115"/>
    </row>
    <row r="372" spans="1:51" ht="13.5" thickTop="1"/>
    <row r="375" spans="1:51">
      <c r="A375" s="110"/>
      <c r="B375" s="110"/>
      <c r="D375" s="112" t="s">
        <v>3813</v>
      </c>
    </row>
    <row r="376" spans="1:51">
      <c r="A376" s="110"/>
      <c r="B376" s="110"/>
    </row>
    <row r="377" spans="1:51">
      <c r="A377" s="110"/>
      <c r="B377" s="110"/>
      <c r="E377" s="98" t="s">
        <v>8294</v>
      </c>
    </row>
    <row r="378" spans="1:51">
      <c r="A378" s="110"/>
      <c r="B378" s="110"/>
      <c r="E378" s="98" t="s">
        <v>8297</v>
      </c>
    </row>
    <row r="379" spans="1:51">
      <c r="A379" s="110"/>
      <c r="B379" s="110"/>
    </row>
    <row r="380" spans="1:51">
      <c r="A380" s="110"/>
      <c r="B380" s="110"/>
    </row>
    <row r="381" spans="1:51">
      <c r="A381" s="110"/>
      <c r="B381" s="110"/>
    </row>
    <row r="382" spans="1:51">
      <c r="A382" s="110"/>
      <c r="B382" s="110"/>
    </row>
    <row r="383" spans="1:51">
      <c r="A383" s="110"/>
      <c r="B383" s="110"/>
    </row>
    <row r="384" spans="1:51">
      <c r="A384" s="110"/>
      <c r="B384" s="110"/>
    </row>
    <row r="385" spans="1:2">
      <c r="A385" s="110"/>
      <c r="B385" s="110"/>
    </row>
    <row r="386" spans="1:2">
      <c r="A386" s="110"/>
      <c r="B386" s="110"/>
    </row>
    <row r="387" spans="1:2">
      <c r="A387" s="110"/>
      <c r="B387" s="110"/>
    </row>
    <row r="388" spans="1:2">
      <c r="A388" s="110"/>
      <c r="B388" s="110"/>
    </row>
    <row r="389" spans="1:2">
      <c r="A389" s="110"/>
      <c r="B389" s="110"/>
    </row>
    <row r="390" spans="1:2">
      <c r="A390" s="110"/>
      <c r="B390" s="110"/>
    </row>
    <row r="391" spans="1:2">
      <c r="A391" s="110"/>
      <c r="B391" s="110"/>
    </row>
    <row r="392" spans="1:2">
      <c r="A392" s="110"/>
      <c r="B392" s="110"/>
    </row>
    <row r="393" spans="1:2">
      <c r="A393" s="110"/>
      <c r="B393" s="110"/>
    </row>
    <row r="394" spans="1:2">
      <c r="A394" s="110"/>
      <c r="B394" s="110"/>
    </row>
    <row r="395" spans="1:2">
      <c r="A395" s="110"/>
      <c r="B395" s="110"/>
    </row>
    <row r="396" spans="1:2">
      <c r="A396" s="110"/>
      <c r="B396" s="110"/>
    </row>
    <row r="397" spans="1:2">
      <c r="A397" s="110"/>
      <c r="B397" s="110"/>
    </row>
    <row r="398" spans="1:2">
      <c r="A398" s="110"/>
      <c r="B398" s="110"/>
    </row>
    <row r="399" spans="1:2">
      <c r="A399" s="110"/>
      <c r="B399" s="110"/>
    </row>
    <row r="400" spans="1:2">
      <c r="A400" s="110"/>
      <c r="B400" s="110"/>
    </row>
    <row r="401" spans="1:5">
      <c r="A401" s="110"/>
      <c r="B401" s="110"/>
    </row>
    <row r="402" spans="1:5">
      <c r="A402" s="110"/>
      <c r="B402" s="110"/>
    </row>
    <row r="403" spans="1:5">
      <c r="A403" s="110"/>
      <c r="B403" s="110"/>
    </row>
    <row r="404" spans="1:5">
      <c r="A404" s="110"/>
      <c r="B404" s="110"/>
    </row>
    <row r="405" spans="1:5">
      <c r="A405" s="110"/>
      <c r="B405" s="110"/>
    </row>
    <row r="406" spans="1:5">
      <c r="A406" s="110"/>
      <c r="B406" s="110"/>
    </row>
    <row r="407" spans="1:5">
      <c r="A407" s="110"/>
      <c r="B407" s="110"/>
    </row>
    <row r="408" spans="1:5">
      <c r="A408" s="110"/>
      <c r="B408" s="110"/>
    </row>
    <row r="409" spans="1:5">
      <c r="A409" s="110"/>
      <c r="B409" s="110"/>
    </row>
    <row r="410" spans="1:5">
      <c r="A410" s="110"/>
      <c r="B410" s="110"/>
      <c r="E410" s="98" t="s">
        <v>8295</v>
      </c>
    </row>
    <row r="411" spans="1:5">
      <c r="A411" s="110"/>
      <c r="B411" s="110"/>
      <c r="E411" s="98" t="s">
        <v>8296</v>
      </c>
    </row>
    <row r="412" spans="1:5">
      <c r="A412" s="110"/>
      <c r="B412" s="110"/>
    </row>
    <row r="413" spans="1:5">
      <c r="A413" s="110"/>
      <c r="B413" s="110"/>
      <c r="E413" s="98" t="s">
        <v>8298</v>
      </c>
    </row>
    <row r="414" spans="1:5">
      <c r="A414" s="110"/>
      <c r="B414" s="110"/>
      <c r="E414" s="98" t="s">
        <v>8299</v>
      </c>
    </row>
    <row r="415" spans="1:5">
      <c r="A415" s="110"/>
      <c r="B415" s="110"/>
    </row>
    <row r="416" spans="1:5">
      <c r="A416" s="110"/>
      <c r="B416" s="110"/>
      <c r="E416" s="114" t="s">
        <v>8301</v>
      </c>
    </row>
    <row r="417" spans="1:51">
      <c r="A417" s="110"/>
      <c r="B417" s="110"/>
      <c r="F417" s="98" t="s">
        <v>2682</v>
      </c>
    </row>
    <row r="418" spans="1:51">
      <c r="A418" s="110"/>
      <c r="B418" s="110"/>
      <c r="F418" s="98" t="s">
        <v>8287</v>
      </c>
    </row>
    <row r="419" spans="1:51">
      <c r="A419" s="110"/>
      <c r="B419" s="110"/>
      <c r="F419" s="121" t="s">
        <v>80</v>
      </c>
    </row>
    <row r="420" spans="1:51">
      <c r="A420" s="110"/>
      <c r="B420" s="110"/>
      <c r="F420" s="121" t="s">
        <v>81</v>
      </c>
    </row>
    <row r="421" spans="1:51">
      <c r="A421" s="110"/>
      <c r="B421" s="110"/>
    </row>
    <row r="422" spans="1:51" ht="13.5" thickBot="1">
      <c r="A422" s="110"/>
      <c r="B422" s="110"/>
      <c r="C422" s="115"/>
      <c r="D422" s="116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  <c r="AE422" s="115"/>
      <c r="AF422" s="115"/>
      <c r="AG422" s="115"/>
      <c r="AH422" s="115"/>
      <c r="AI422" s="115"/>
      <c r="AJ422" s="115"/>
      <c r="AK422" s="115"/>
      <c r="AL422" s="115"/>
      <c r="AM422" s="115"/>
      <c r="AN422" s="115"/>
      <c r="AO422" s="115"/>
      <c r="AP422" s="115"/>
      <c r="AQ422" s="115"/>
      <c r="AR422" s="115"/>
      <c r="AS422" s="115"/>
      <c r="AT422" s="115"/>
      <c r="AU422" s="115"/>
      <c r="AV422" s="115"/>
      <c r="AW422" s="115"/>
      <c r="AX422" s="115"/>
      <c r="AY422" s="115"/>
    </row>
    <row r="423" spans="1:51" ht="13.5" thickTop="1">
      <c r="A423" s="110"/>
      <c r="B423" s="110"/>
    </row>
    <row r="424" spans="1:51">
      <c r="A424" s="110"/>
      <c r="B424" s="110"/>
    </row>
    <row r="426" spans="1:51">
      <c r="A426" s="110"/>
      <c r="B426" s="110"/>
      <c r="D426" s="112" t="s">
        <v>3814</v>
      </c>
    </row>
    <row r="427" spans="1:51">
      <c r="A427" s="110"/>
      <c r="B427" s="110"/>
    </row>
    <row r="428" spans="1:51">
      <c r="A428" s="110"/>
      <c r="B428" s="110"/>
      <c r="E428" s="98" t="s">
        <v>8300</v>
      </c>
    </row>
    <row r="429" spans="1:51">
      <c r="A429" s="110"/>
      <c r="B429" s="110"/>
    </row>
    <row r="430" spans="1:51">
      <c r="A430" s="110"/>
      <c r="B430" s="110"/>
    </row>
    <row r="431" spans="1:51">
      <c r="A431" s="110"/>
      <c r="B431" s="110"/>
    </row>
    <row r="432" spans="1:51">
      <c r="A432" s="110"/>
      <c r="B432" s="110"/>
    </row>
    <row r="433" spans="1:6">
      <c r="A433" s="110"/>
      <c r="B433" s="110"/>
    </row>
    <row r="434" spans="1:6">
      <c r="A434" s="110"/>
      <c r="B434" s="110"/>
    </row>
    <row r="435" spans="1:6">
      <c r="A435" s="110"/>
      <c r="B435" s="110"/>
    </row>
    <row r="436" spans="1:6">
      <c r="A436" s="110"/>
      <c r="B436" s="110"/>
    </row>
    <row r="437" spans="1:6">
      <c r="A437" s="110"/>
      <c r="B437" s="110"/>
    </row>
    <row r="438" spans="1:6">
      <c r="A438" s="110"/>
      <c r="B438" s="110"/>
    </row>
    <row r="439" spans="1:6">
      <c r="A439" s="110"/>
      <c r="B439" s="110"/>
    </row>
    <row r="440" spans="1:6">
      <c r="A440" s="110"/>
      <c r="B440" s="110"/>
    </row>
    <row r="441" spans="1:6">
      <c r="A441" s="110"/>
      <c r="B441" s="110"/>
    </row>
    <row r="442" spans="1:6">
      <c r="A442" s="110"/>
      <c r="B442" s="110"/>
      <c r="E442" s="98" t="s">
        <v>8302</v>
      </c>
    </row>
    <row r="443" spans="1:6">
      <c r="A443" s="110"/>
      <c r="B443" s="110"/>
    </row>
    <row r="444" spans="1:6">
      <c r="A444" s="110"/>
      <c r="B444" s="110"/>
      <c r="E444" s="98" t="s">
        <v>8303</v>
      </c>
    </row>
    <row r="445" spans="1:6">
      <c r="A445" s="110"/>
      <c r="B445" s="110"/>
      <c r="F445" s="98" t="s">
        <v>12279</v>
      </c>
    </row>
    <row r="446" spans="1:6">
      <c r="A446" s="110"/>
      <c r="B446" s="110"/>
      <c r="F446" s="98" t="s">
        <v>8304</v>
      </c>
    </row>
    <row r="447" spans="1:6">
      <c r="A447" s="110"/>
      <c r="B447" s="110"/>
      <c r="F447" s="98" t="s">
        <v>8305</v>
      </c>
    </row>
    <row r="448" spans="1:6">
      <c r="A448" s="110"/>
      <c r="B448" s="110"/>
    </row>
    <row r="449" spans="1:2">
      <c r="A449" s="110"/>
      <c r="B449" s="110"/>
    </row>
    <row r="450" spans="1:2">
      <c r="A450" s="110"/>
      <c r="B450" s="110"/>
    </row>
    <row r="451" spans="1:2">
      <c r="A451" s="110"/>
      <c r="B451" s="110"/>
    </row>
    <row r="452" spans="1:2">
      <c r="A452" s="110"/>
      <c r="B452" s="110"/>
    </row>
    <row r="453" spans="1:2">
      <c r="A453" s="110"/>
      <c r="B453" s="110"/>
    </row>
    <row r="454" spans="1:2">
      <c r="A454" s="110"/>
      <c r="B454" s="110"/>
    </row>
    <row r="455" spans="1:2">
      <c r="A455" s="110"/>
      <c r="B455" s="110"/>
    </row>
    <row r="456" spans="1:2">
      <c r="A456" s="110"/>
      <c r="B456" s="110"/>
    </row>
    <row r="457" spans="1:2">
      <c r="A457" s="110"/>
      <c r="B457" s="110"/>
    </row>
    <row r="458" spans="1:2">
      <c r="A458" s="110"/>
      <c r="B458" s="110"/>
    </row>
    <row r="459" spans="1:2">
      <c r="A459" s="110"/>
      <c r="B459" s="110"/>
    </row>
    <row r="460" spans="1:2">
      <c r="A460" s="110"/>
      <c r="B460" s="110"/>
    </row>
    <row r="461" spans="1:2">
      <c r="A461" s="110"/>
      <c r="B461" s="110"/>
    </row>
    <row r="462" spans="1:2">
      <c r="A462" s="110"/>
      <c r="B462" s="110"/>
    </row>
    <row r="463" spans="1:2">
      <c r="A463" s="110"/>
      <c r="B463" s="110"/>
    </row>
    <row r="464" spans="1:2">
      <c r="A464" s="110"/>
      <c r="B464" s="110"/>
    </row>
    <row r="465" spans="1:2">
      <c r="A465" s="110"/>
      <c r="B465" s="110"/>
    </row>
    <row r="466" spans="1:2">
      <c r="A466" s="110"/>
      <c r="B466" s="110"/>
    </row>
    <row r="467" spans="1:2">
      <c r="A467" s="110"/>
      <c r="B467" s="110"/>
    </row>
    <row r="468" spans="1:2">
      <c r="A468" s="110"/>
      <c r="B468" s="110"/>
    </row>
    <row r="469" spans="1:2">
      <c r="A469" s="110"/>
      <c r="B469" s="110"/>
    </row>
    <row r="470" spans="1:2">
      <c r="A470" s="110"/>
      <c r="B470" s="110"/>
    </row>
    <row r="471" spans="1:2">
      <c r="A471" s="110"/>
      <c r="B471" s="110"/>
    </row>
    <row r="472" spans="1:2">
      <c r="A472" s="110"/>
      <c r="B472" s="110"/>
    </row>
    <row r="473" spans="1:2">
      <c r="A473" s="110"/>
      <c r="B473" s="110"/>
    </row>
    <row r="474" spans="1:2">
      <c r="A474" s="110"/>
      <c r="B474" s="110"/>
    </row>
    <row r="475" spans="1:2">
      <c r="A475" s="110"/>
      <c r="B475" s="110"/>
    </row>
    <row r="476" spans="1:2">
      <c r="A476" s="110"/>
      <c r="B476" s="110"/>
    </row>
    <row r="477" spans="1:2">
      <c r="A477" s="110"/>
      <c r="B477" s="110"/>
    </row>
    <row r="478" spans="1:2">
      <c r="A478" s="110"/>
      <c r="B478" s="110"/>
    </row>
    <row r="479" spans="1:2">
      <c r="A479" s="110"/>
      <c r="B479" s="110"/>
    </row>
    <row r="480" spans="1:2">
      <c r="A480" s="110"/>
      <c r="B480" s="110"/>
    </row>
    <row r="481" spans="1:2">
      <c r="A481" s="110"/>
      <c r="B481" s="110"/>
    </row>
    <row r="482" spans="1:2">
      <c r="A482" s="110"/>
      <c r="B482" s="110"/>
    </row>
    <row r="483" spans="1:2">
      <c r="A483" s="110"/>
      <c r="B483" s="110"/>
    </row>
    <row r="484" spans="1:2">
      <c r="A484" s="110"/>
      <c r="B484" s="110"/>
    </row>
    <row r="485" spans="1:2">
      <c r="A485" s="110"/>
      <c r="B485" s="110"/>
    </row>
    <row r="486" spans="1:2">
      <c r="A486" s="110"/>
      <c r="B486" s="110"/>
    </row>
    <row r="487" spans="1:2">
      <c r="A487" s="110"/>
      <c r="B487" s="110"/>
    </row>
    <row r="488" spans="1:2">
      <c r="A488" s="110"/>
      <c r="B488" s="110"/>
    </row>
    <row r="489" spans="1:2">
      <c r="A489" s="110"/>
      <c r="B489" s="110"/>
    </row>
    <row r="490" spans="1:2">
      <c r="A490" s="110"/>
      <c r="B490" s="110"/>
    </row>
    <row r="491" spans="1:2">
      <c r="A491" s="110"/>
      <c r="B491" s="110"/>
    </row>
    <row r="492" spans="1:2">
      <c r="A492" s="110"/>
      <c r="B492" s="110"/>
    </row>
    <row r="493" spans="1:2">
      <c r="A493" s="110"/>
      <c r="B493" s="110"/>
    </row>
    <row r="494" spans="1:2">
      <c r="A494" s="110"/>
      <c r="B494" s="110"/>
    </row>
    <row r="495" spans="1:2">
      <c r="A495" s="110"/>
      <c r="B495" s="110"/>
    </row>
    <row r="496" spans="1:2">
      <c r="A496" s="110"/>
      <c r="B496" s="110"/>
    </row>
    <row r="497" spans="1:51">
      <c r="A497" s="110"/>
      <c r="B497" s="110"/>
    </row>
    <row r="498" spans="1:51">
      <c r="A498" s="110"/>
      <c r="B498" s="110"/>
    </row>
    <row r="499" spans="1:51">
      <c r="A499" s="110"/>
      <c r="B499" s="110"/>
    </row>
    <row r="500" spans="1:51">
      <c r="A500" s="110"/>
      <c r="B500" s="110"/>
    </row>
    <row r="501" spans="1:51">
      <c r="A501" s="110"/>
      <c r="B501" s="110"/>
    </row>
    <row r="502" spans="1:51">
      <c r="A502" s="110"/>
      <c r="B502" s="110"/>
    </row>
    <row r="503" spans="1:51">
      <c r="A503" s="110"/>
      <c r="B503" s="110"/>
    </row>
    <row r="504" spans="1:51">
      <c r="A504" s="110"/>
      <c r="B504" s="110"/>
    </row>
    <row r="505" spans="1:51">
      <c r="A505" s="110"/>
      <c r="B505" s="110"/>
    </row>
    <row r="506" spans="1:51">
      <c r="A506" s="110"/>
      <c r="B506" s="110"/>
    </row>
    <row r="507" spans="1:51">
      <c r="A507" s="110"/>
      <c r="B507" s="110"/>
      <c r="E507" s="98" t="s">
        <v>8306</v>
      </c>
    </row>
    <row r="508" spans="1:51">
      <c r="A508" s="110"/>
      <c r="B508" s="110"/>
      <c r="E508" s="98" t="s">
        <v>8307</v>
      </c>
    </row>
    <row r="509" spans="1:51">
      <c r="A509" s="110"/>
      <c r="B509" s="110"/>
    </row>
    <row r="510" spans="1:51">
      <c r="A510" s="110"/>
      <c r="B510" s="110"/>
      <c r="E510" s="98" t="s">
        <v>8308</v>
      </c>
    </row>
    <row r="511" spans="1:51">
      <c r="A511" s="110"/>
      <c r="B511" s="110"/>
    </row>
    <row r="512" spans="1:51" ht="13.5" thickBot="1">
      <c r="A512" s="110"/>
      <c r="B512" s="110"/>
      <c r="C512" s="115"/>
      <c r="D512" s="116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  <c r="AE512" s="115"/>
      <c r="AF512" s="115"/>
      <c r="AG512" s="115"/>
      <c r="AH512" s="115"/>
      <c r="AI512" s="115"/>
      <c r="AJ512" s="115"/>
      <c r="AK512" s="115"/>
      <c r="AL512" s="115"/>
      <c r="AM512" s="115"/>
      <c r="AN512" s="115"/>
      <c r="AO512" s="115"/>
      <c r="AP512" s="115"/>
      <c r="AQ512" s="115"/>
      <c r="AR512" s="115"/>
      <c r="AS512" s="115"/>
      <c r="AT512" s="115"/>
      <c r="AU512" s="115"/>
      <c r="AV512" s="115"/>
      <c r="AW512" s="115"/>
      <c r="AX512" s="115"/>
      <c r="AY512" s="115"/>
    </row>
    <row r="513" spans="1:51" ht="13.5" thickTop="1"/>
    <row r="516" spans="1:51">
      <c r="A516" s="110"/>
      <c r="B516" s="110"/>
      <c r="D516" s="112" t="s">
        <v>3815</v>
      </c>
    </row>
    <row r="517" spans="1:51">
      <c r="A517" s="110"/>
      <c r="B517" s="110"/>
    </row>
    <row r="518" spans="1:51">
      <c r="A518" s="110"/>
      <c r="B518" s="110"/>
      <c r="E518" s="98" t="s">
        <v>8972</v>
      </c>
    </row>
    <row r="519" spans="1:51">
      <c r="A519" s="110"/>
      <c r="B519" s="110"/>
    </row>
    <row r="520" spans="1:51">
      <c r="A520" s="110"/>
      <c r="B520" s="110"/>
      <c r="E520" s="98" t="s">
        <v>8973</v>
      </c>
    </row>
    <row r="521" spans="1:51">
      <c r="A521" s="110"/>
      <c r="B521" s="110"/>
    </row>
    <row r="522" spans="1:51" ht="13.5" thickBot="1">
      <c r="A522" s="110"/>
      <c r="B522" s="110"/>
      <c r="C522" s="115"/>
      <c r="D522" s="116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  <c r="AE522" s="115"/>
      <c r="AF522" s="115"/>
      <c r="AG522" s="115"/>
      <c r="AH522" s="115"/>
      <c r="AI522" s="115"/>
      <c r="AJ522" s="115"/>
      <c r="AK522" s="115"/>
      <c r="AL522" s="115"/>
      <c r="AM522" s="115"/>
      <c r="AN522" s="115"/>
      <c r="AO522" s="115"/>
      <c r="AP522" s="115"/>
      <c r="AQ522" s="115"/>
      <c r="AR522" s="115"/>
      <c r="AS522" s="115"/>
      <c r="AT522" s="115"/>
      <c r="AU522" s="115"/>
      <c r="AV522" s="115"/>
      <c r="AW522" s="115"/>
      <c r="AX522" s="115"/>
      <c r="AY522" s="115"/>
    </row>
    <row r="523" spans="1:51" ht="13.5" thickTop="1">
      <c r="A523" s="110"/>
      <c r="B523" s="110"/>
      <c r="F523" s="111"/>
    </row>
    <row r="524" spans="1:51">
      <c r="A524" s="110"/>
      <c r="B524" s="110"/>
    </row>
    <row r="525" spans="1:51">
      <c r="A525" s="110"/>
      <c r="B525" s="110"/>
    </row>
    <row r="526" spans="1:51">
      <c r="A526" s="110"/>
      <c r="B526" s="110"/>
      <c r="D526" s="112" t="s">
        <v>2681</v>
      </c>
    </row>
    <row r="527" spans="1:51">
      <c r="A527" s="110"/>
      <c r="B527" s="110"/>
    </row>
    <row r="528" spans="1:51">
      <c r="A528" s="110"/>
      <c r="B528" s="110"/>
      <c r="D528" s="98"/>
      <c r="E528" s="98" t="s">
        <v>15825</v>
      </c>
    </row>
    <row r="529" spans="1:51">
      <c r="A529" s="110"/>
      <c r="B529" s="110"/>
      <c r="D529" s="98"/>
    </row>
    <row r="530" spans="1:51">
      <c r="A530" s="110"/>
      <c r="B530" s="110"/>
      <c r="E530" s="275" t="s">
        <v>15824</v>
      </c>
      <c r="H530" s="183"/>
      <c r="I530" s="183"/>
      <c r="J530" s="183"/>
    </row>
    <row r="531" spans="1:51">
      <c r="A531" s="110"/>
      <c r="B531" s="110"/>
    </row>
    <row r="532" spans="1:51">
      <c r="A532" s="110"/>
      <c r="B532" s="110"/>
    </row>
    <row r="533" spans="1:51">
      <c r="A533" s="110"/>
      <c r="B533" s="110"/>
    </row>
    <row r="534" spans="1:51" ht="13.5" thickBot="1">
      <c r="A534" s="110"/>
      <c r="B534" s="110"/>
      <c r="C534" s="115"/>
      <c r="D534" s="116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  <c r="AE534" s="115"/>
      <c r="AF534" s="115"/>
      <c r="AG534" s="115"/>
      <c r="AH534" s="115"/>
      <c r="AI534" s="115"/>
      <c r="AJ534" s="115"/>
      <c r="AK534" s="115"/>
      <c r="AL534" s="115"/>
      <c r="AM534" s="115"/>
      <c r="AN534" s="115"/>
      <c r="AO534" s="115"/>
      <c r="AP534" s="115"/>
      <c r="AQ534" s="115"/>
      <c r="AR534" s="115"/>
      <c r="AS534" s="115"/>
      <c r="AT534" s="115"/>
      <c r="AU534" s="115"/>
      <c r="AV534" s="115"/>
      <c r="AW534" s="115"/>
      <c r="AX534" s="115"/>
      <c r="AY534" s="115"/>
    </row>
    <row r="535" spans="1:51" ht="13.5" thickTop="1">
      <c r="A535" s="110"/>
      <c r="B535" s="110"/>
    </row>
    <row r="536" spans="1:51">
      <c r="A536" s="110"/>
      <c r="B536" s="110"/>
      <c r="F536" s="111"/>
    </row>
    <row r="537" spans="1:51">
      <c r="A537" s="110"/>
      <c r="B537" s="110"/>
      <c r="F537" s="111"/>
    </row>
    <row r="538" spans="1:51">
      <c r="A538" s="110"/>
      <c r="B538" s="110"/>
    </row>
    <row r="539" spans="1:51">
      <c r="A539" s="110"/>
      <c r="B539" s="110"/>
      <c r="F539" s="111"/>
    </row>
    <row r="540" spans="1:51">
      <c r="A540" s="110"/>
      <c r="B540" s="110"/>
    </row>
    <row r="541" spans="1:51">
      <c r="A541" s="110"/>
      <c r="B541" s="110"/>
    </row>
    <row r="542" spans="1:51">
      <c r="A542" s="110"/>
      <c r="B542" s="110"/>
    </row>
    <row r="543" spans="1:51">
      <c r="A543" s="110"/>
      <c r="B543" s="110"/>
    </row>
    <row r="544" spans="1:51">
      <c r="A544" s="110"/>
      <c r="B544" s="110"/>
    </row>
    <row r="545" spans="1:2">
      <c r="A545" s="110"/>
      <c r="B545" s="110"/>
    </row>
    <row r="546" spans="1:2">
      <c r="A546" s="110"/>
      <c r="B546" s="110"/>
    </row>
    <row r="547" spans="1:2">
      <c r="A547" s="110"/>
      <c r="B547" s="110"/>
    </row>
    <row r="548" spans="1:2">
      <c r="A548" s="110"/>
      <c r="B548" s="110"/>
    </row>
    <row r="549" spans="1:2">
      <c r="A549" s="110"/>
      <c r="B549" s="110"/>
    </row>
    <row r="550" spans="1:2">
      <c r="A550" s="110"/>
      <c r="B550" s="110"/>
    </row>
    <row r="551" spans="1:2">
      <c r="A551" s="110"/>
      <c r="B551" s="110"/>
    </row>
    <row r="552" spans="1:2">
      <c r="A552" s="110"/>
      <c r="B552" s="110"/>
    </row>
    <row r="553" spans="1:2">
      <c r="A553" s="110"/>
      <c r="B553" s="110"/>
    </row>
    <row r="554" spans="1:2">
      <c r="A554" s="110"/>
      <c r="B554" s="110"/>
    </row>
    <row r="555" spans="1:2">
      <c r="A555" s="110"/>
      <c r="B555" s="110"/>
    </row>
    <row r="556" spans="1:2">
      <c r="A556" s="110"/>
      <c r="B556" s="110"/>
    </row>
    <row r="557" spans="1:2">
      <c r="A557" s="110"/>
      <c r="B557" s="110"/>
    </row>
    <row r="558" spans="1:2">
      <c r="A558" s="110"/>
      <c r="B558" s="110"/>
    </row>
    <row r="559" spans="1:2">
      <c r="A559" s="110"/>
      <c r="B559" s="110"/>
    </row>
    <row r="560" spans="1:2">
      <c r="A560" s="110"/>
      <c r="B560" s="110"/>
    </row>
    <row r="561" spans="1:2">
      <c r="A561" s="110"/>
      <c r="B561" s="110"/>
    </row>
    <row r="562" spans="1:2">
      <c r="A562" s="110"/>
      <c r="B562" s="110"/>
    </row>
    <row r="563" spans="1:2">
      <c r="A563" s="110"/>
      <c r="B563" s="110"/>
    </row>
    <row r="564" spans="1:2">
      <c r="A564" s="110"/>
      <c r="B564" s="110"/>
    </row>
    <row r="565" spans="1:2">
      <c r="A565" s="110"/>
      <c r="B565" s="110"/>
    </row>
    <row r="566" spans="1:2">
      <c r="A566" s="110"/>
      <c r="B566" s="110"/>
    </row>
    <row r="567" spans="1:2">
      <c r="A567" s="110"/>
      <c r="B567" s="110"/>
    </row>
    <row r="568" spans="1:2">
      <c r="A568" s="110"/>
      <c r="B568" s="110"/>
    </row>
    <row r="569" spans="1:2">
      <c r="A569" s="110"/>
      <c r="B569" s="110"/>
    </row>
    <row r="570" spans="1:2">
      <c r="A570" s="110"/>
      <c r="B570" s="110"/>
    </row>
    <row r="571" spans="1:2">
      <c r="A571" s="110"/>
      <c r="B571" s="110"/>
    </row>
    <row r="572" spans="1:2">
      <c r="A572" s="110"/>
      <c r="B572" s="110"/>
    </row>
    <row r="573" spans="1:2">
      <c r="A573" s="110"/>
      <c r="B573" s="110"/>
    </row>
    <row r="574" spans="1:2">
      <c r="A574" s="110"/>
      <c r="B574" s="110"/>
    </row>
    <row r="575" spans="1:2">
      <c r="A575" s="110"/>
      <c r="B575" s="110"/>
    </row>
    <row r="576" spans="1:2">
      <c r="A576" s="110"/>
      <c r="B576" s="110"/>
    </row>
    <row r="577" spans="1:2">
      <c r="A577" s="110"/>
      <c r="B577" s="110"/>
    </row>
    <row r="578" spans="1:2">
      <c r="A578" s="110"/>
      <c r="B578" s="110"/>
    </row>
    <row r="579" spans="1:2">
      <c r="A579" s="110"/>
      <c r="B579" s="110"/>
    </row>
    <row r="580" spans="1:2">
      <c r="A580" s="110"/>
      <c r="B580" s="110"/>
    </row>
    <row r="581" spans="1:2">
      <c r="A581" s="110"/>
      <c r="B581" s="110"/>
    </row>
    <row r="582" spans="1:2">
      <c r="A582" s="110"/>
      <c r="B582" s="110"/>
    </row>
    <row r="583" spans="1:2">
      <c r="A583" s="110"/>
      <c r="B583" s="110"/>
    </row>
    <row r="584" spans="1:2">
      <c r="A584" s="110"/>
      <c r="B584" s="110"/>
    </row>
    <row r="585" spans="1:2">
      <c r="A585" s="110"/>
      <c r="B585" s="110"/>
    </row>
    <row r="586" spans="1:2">
      <c r="A586" s="110"/>
      <c r="B586" s="110"/>
    </row>
    <row r="587" spans="1:2">
      <c r="A587" s="110"/>
      <c r="B587" s="110"/>
    </row>
    <row r="588" spans="1:2">
      <c r="A588" s="110"/>
      <c r="B588" s="110"/>
    </row>
    <row r="589" spans="1:2">
      <c r="A589" s="110"/>
      <c r="B589" s="110"/>
    </row>
    <row r="590" spans="1:2">
      <c r="A590" s="110"/>
      <c r="B590" s="110"/>
    </row>
    <row r="591" spans="1:2">
      <c r="A591" s="110"/>
      <c r="B591" s="110"/>
    </row>
    <row r="592" spans="1:2">
      <c r="A592" s="110"/>
      <c r="B592" s="110"/>
    </row>
    <row r="593" spans="1:2">
      <c r="A593" s="110"/>
      <c r="B593" s="110"/>
    </row>
    <row r="594" spans="1:2">
      <c r="A594" s="110"/>
      <c r="B594" s="110"/>
    </row>
    <row r="595" spans="1:2">
      <c r="A595" s="110"/>
      <c r="B595" s="110"/>
    </row>
    <row r="596" spans="1:2">
      <c r="A596" s="110"/>
      <c r="B596" s="110"/>
    </row>
    <row r="597" spans="1:2">
      <c r="A597" s="110"/>
      <c r="B597" s="110"/>
    </row>
    <row r="598" spans="1:2">
      <c r="A598" s="110"/>
      <c r="B598" s="110"/>
    </row>
    <row r="599" spans="1:2">
      <c r="A599" s="110"/>
      <c r="B599" s="110"/>
    </row>
    <row r="600" spans="1:2">
      <c r="A600" s="110"/>
      <c r="B600" s="110"/>
    </row>
    <row r="601" spans="1:2">
      <c r="A601" s="110"/>
      <c r="B601" s="110"/>
    </row>
    <row r="602" spans="1:2">
      <c r="A602" s="110"/>
      <c r="B602" s="110"/>
    </row>
    <row r="603" spans="1:2">
      <c r="A603" s="110"/>
      <c r="B603" s="110"/>
    </row>
    <row r="604" spans="1:2">
      <c r="A604" s="110"/>
      <c r="B604" s="110"/>
    </row>
    <row r="605" spans="1:2">
      <c r="A605" s="110"/>
      <c r="B605" s="110"/>
    </row>
    <row r="606" spans="1:2">
      <c r="A606" s="110"/>
      <c r="B606" s="110"/>
    </row>
    <row r="607" spans="1:2">
      <c r="A607" s="110"/>
      <c r="B607" s="110"/>
    </row>
    <row r="608" spans="1:2">
      <c r="A608" s="110"/>
      <c r="B608" s="110"/>
    </row>
    <row r="609" spans="1:2">
      <c r="A609" s="110"/>
      <c r="B609" s="110"/>
    </row>
    <row r="610" spans="1:2">
      <c r="A610" s="110"/>
      <c r="B610" s="110"/>
    </row>
    <row r="611" spans="1:2">
      <c r="A611" s="110"/>
      <c r="B611" s="110"/>
    </row>
    <row r="612" spans="1:2">
      <c r="A612" s="110"/>
      <c r="B612" s="110"/>
    </row>
    <row r="613" spans="1:2">
      <c r="A613" s="110"/>
      <c r="B613" s="110"/>
    </row>
    <row r="614" spans="1:2">
      <c r="A614" s="110"/>
      <c r="B614" s="110"/>
    </row>
    <row r="615" spans="1:2">
      <c r="A615" s="110"/>
      <c r="B615" s="110"/>
    </row>
    <row r="616" spans="1:2">
      <c r="A616" s="110"/>
      <c r="B616" s="110"/>
    </row>
    <row r="617" spans="1:2">
      <c r="A617" s="110"/>
      <c r="B617" s="110"/>
    </row>
    <row r="618" spans="1:2">
      <c r="A618" s="110"/>
      <c r="B618" s="110"/>
    </row>
    <row r="619" spans="1:2">
      <c r="A619" s="110"/>
      <c r="B619" s="110"/>
    </row>
    <row r="620" spans="1:2">
      <c r="A620" s="110"/>
      <c r="B620" s="110"/>
    </row>
    <row r="621" spans="1:2">
      <c r="A621" s="110"/>
      <c r="B621" s="110"/>
    </row>
    <row r="622" spans="1:2">
      <c r="A622" s="110"/>
      <c r="B622" s="110"/>
    </row>
    <row r="623" spans="1:2">
      <c r="A623" s="110"/>
      <c r="B623" s="110"/>
    </row>
    <row r="624" spans="1:2">
      <c r="A624" s="110"/>
      <c r="B624" s="110"/>
    </row>
    <row r="625" spans="1:2">
      <c r="A625" s="110"/>
      <c r="B625" s="110"/>
    </row>
    <row r="626" spans="1:2">
      <c r="A626" s="110"/>
      <c r="B626" s="110"/>
    </row>
  </sheetData>
  <sheetProtection algorithmName="SHA-512" hashValue="EHlDF+vCzaQ73qe/2hvg2YcUT7ndlTGde60YLJ5BLA5GvNJy6enZS/HPZFRDZLwEkatiCYhqEsN7apJX53rMyA==" saltValue="IDWWiXPm095NTExNHsdOMg==" spinCount="100000" sheet="1" selectLockedCells="1"/>
  <mergeCells count="6">
    <mergeCell ref="AA4:AG4"/>
    <mergeCell ref="AI4:AN4"/>
    <mergeCell ref="AQ4:AT4"/>
    <mergeCell ref="E4:F4"/>
    <mergeCell ref="J4:P4"/>
    <mergeCell ref="S4:X4"/>
  </mergeCells>
  <phoneticPr fontId="38" type="noConversion"/>
  <hyperlinks>
    <hyperlink ref="E4" location="instr_top" display="TOP" xr:uid="{00000000-0004-0000-0000-000000000000}"/>
    <hyperlink ref="J4" location="Instr_gen_info" display="General Information" xr:uid="{00000000-0004-0000-0000-000001000000}"/>
    <hyperlink ref="S4" location="Instr_basic_calc" display="Basic Calculator" xr:uid="{00000000-0004-0000-0000-000002000000}"/>
    <hyperlink ref="AA4" location="Instr_var_calc" display="Variance Calculator" xr:uid="{00000000-0004-0000-0000-000003000000}"/>
    <hyperlink ref="AI4" location="Instr_multi_calc" display="Multiple Positions Calculator" xr:uid="{00000000-0004-0000-0000-000004000000}"/>
    <hyperlink ref="AQ4" location="Instr_codes_rates" display="Codes &amp; Rates" xr:uid="{00000000-0004-0000-0000-000005000000}"/>
    <hyperlink ref="AW4" location="Instructions_Contact" tooltip="Click this link to go to contact information." display="ⓘ" xr:uid="{00000000-0004-0000-0000-000006000000}"/>
    <hyperlink ref="J4:P4" location="Instructions_GeneralInformation" tooltip="Click this link to go to 'General Information'." display="General Information" xr:uid="{00000000-0004-0000-0000-000007000000}"/>
    <hyperlink ref="S4:X4" location="Instructions_ExpenseForm" tooltip="Click this link to go to 'Expense Transfer Form' instructions." display="Expense Form" xr:uid="{00000000-0004-0000-0000-000008000000}"/>
    <hyperlink ref="AA4:AG4" location="Instructions_RevenueForm" tooltip="Click this link to go to 'Revenue Transfer Form' instructions." display="Revenue Form" xr:uid="{00000000-0004-0000-0000-000009000000}"/>
    <hyperlink ref="E4:F4" location="Instructions_Top" tooltip="Click this link to go to 'TOP'." display="TOP" xr:uid="{00000000-0004-0000-0000-00000A000000}"/>
    <hyperlink ref="AI4:AN4" location="Instructions_Summary" tooltip="Click this link to go to &quot;Summary' tab instructions" display="Summary" xr:uid="{00000000-0004-0000-0000-00000B000000}"/>
    <hyperlink ref="AQ4:AT4" location="Instructions_Codes" tooltip="Click this link to go to &quot;Codes' tab information." display="Codes" xr:uid="{00000000-0004-0000-0000-00000C000000}"/>
    <hyperlink ref="E530" r:id="rId1" xr:uid="{BF6A0992-B445-4F15-B706-2023A1CEC833}"/>
  </hyperlinks>
  <pageMargins left="0.7" right="0.7" top="0.41" bottom="0.5" header="0.3" footer="0.3"/>
  <pageSetup scale="65" orientation="portrait"/>
  <headerFooter>
    <oddFooter>&amp;L&amp;8&amp;F&amp;C&amp;8Page &amp;P of &amp;N&amp;R&amp;8&amp;A</oddFooter>
  </headerFooter>
  <rowBreaks count="3" manualBreakCount="3">
    <brk id="142" min="2" max="50" man="1"/>
    <brk id="219" min="2" max="50" man="1"/>
    <brk id="303" min="2" max="50" man="1"/>
  </rowBreaks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rgb="FFFFFF00"/>
    <pageSetUpPr autoPageBreaks="0" fitToPage="1"/>
  </sheetPr>
  <dimension ref="A1:D17"/>
  <sheetViews>
    <sheetView workbookViewId="0">
      <selection activeCell="C9" sqref="C9"/>
    </sheetView>
  </sheetViews>
  <sheetFormatPr defaultColWidth="8.85546875" defaultRowHeight="12.75"/>
  <cols>
    <col min="1" max="1" width="4.140625" style="54" customWidth="1"/>
    <col min="2" max="2" width="17.140625" style="54" customWidth="1"/>
    <col min="3" max="3" width="42.85546875" style="54" customWidth="1"/>
    <col min="4" max="4" width="57.140625" style="54" customWidth="1"/>
    <col min="5" max="16384" width="8.85546875" style="54"/>
  </cols>
  <sheetData>
    <row r="1" spans="1:4" s="3" customFormat="1" ht="18.75" thickBot="1">
      <c r="A1" s="1" t="s">
        <v>15826</v>
      </c>
      <c r="B1" s="48"/>
      <c r="C1" s="49"/>
      <c r="D1" s="49"/>
    </row>
    <row r="3" spans="1:4" ht="13.5" thickBot="1"/>
    <row r="4" spans="1:4">
      <c r="A4" s="123"/>
      <c r="B4" s="124"/>
      <c r="C4" s="124"/>
      <c r="D4" s="125"/>
    </row>
    <row r="5" spans="1:4">
      <c r="A5" s="149" t="s">
        <v>11291</v>
      </c>
      <c r="B5" s="150"/>
      <c r="C5" s="150"/>
      <c r="D5" s="151"/>
    </row>
    <row r="6" spans="1:4" ht="13.5" thickBot="1">
      <c r="A6" s="126"/>
      <c r="B6" s="127"/>
      <c r="C6" s="127"/>
      <c r="D6" s="128"/>
    </row>
    <row r="7" spans="1:4">
      <c r="A7" s="129"/>
      <c r="B7" s="130"/>
      <c r="C7" s="131"/>
      <c r="D7" s="132"/>
    </row>
    <row r="8" spans="1:4">
      <c r="A8" s="137"/>
      <c r="B8" s="140"/>
      <c r="C8" s="135"/>
      <c r="D8" s="136"/>
    </row>
    <row r="9" spans="1:4">
      <c r="A9" s="137"/>
      <c r="B9" s="138" t="s">
        <v>11293</v>
      </c>
      <c r="C9" s="143" t="s">
        <v>10764</v>
      </c>
      <c r="D9" s="154" t="s">
        <v>11294</v>
      </c>
    </row>
    <row r="10" spans="1:4">
      <c r="A10" s="144"/>
      <c r="B10" s="153"/>
      <c r="C10" s="141"/>
      <c r="D10" s="136"/>
    </row>
    <row r="11" spans="1:4">
      <c r="A11" s="133"/>
      <c r="B11" s="152"/>
      <c r="C11" s="142"/>
      <c r="D11" s="136"/>
    </row>
    <row r="12" spans="1:4">
      <c r="A12" s="133"/>
      <c r="B12" s="134"/>
      <c r="C12" s="135"/>
      <c r="D12" s="136"/>
    </row>
    <row r="13" spans="1:4">
      <c r="A13" s="137"/>
      <c r="B13" s="138" t="s">
        <v>11292</v>
      </c>
      <c r="C13" s="139" t="str">
        <f>FindFormula_FindUNIT</f>
        <v>ALLOTHER</v>
      </c>
      <c r="D13" s="136"/>
    </row>
    <row r="14" spans="1:4">
      <c r="A14" s="137"/>
      <c r="B14" s="140"/>
      <c r="C14" s="141"/>
      <c r="D14" s="136"/>
    </row>
    <row r="15" spans="1:4">
      <c r="A15" s="137"/>
      <c r="B15" s="138"/>
      <c r="C15" s="142"/>
      <c r="D15" s="136"/>
    </row>
    <row r="16" spans="1:4" ht="13.5" thickBot="1">
      <c r="A16" s="145"/>
      <c r="B16" s="146"/>
      <c r="C16" s="147"/>
      <c r="D16" s="148"/>
    </row>
    <row r="17" spans="1:4">
      <c r="A17" s="142"/>
      <c r="B17" s="142"/>
      <c r="C17" s="142"/>
      <c r="D17" s="142"/>
    </row>
  </sheetData>
  <sheetProtection algorithmName="SHA-512" hashValue="lMxF7wK/SI3NxhbESumkn5Enq1A46bnKMQYulh9ZWb4unv81O4tQIhrhmkPtfB83s6g2lfKHxPp1EcWzhgHVGQ==" saltValue="ZSBH7qemrDpQIzKxh7479w==" spinCount="100000" sheet="1" objects="1" scenarios="1" selectLockedCells="1"/>
  <dataValidations count="1">
    <dataValidation type="list" allowBlank="1" showErrorMessage="1" errorTitle="Budget Office" error="Please use the drop-down list or enter a valid CFS in a &quot;000-0000-0000&quot; format (&quot;fund-department-program&quot;)." sqref="C9" xr:uid="{00000000-0002-0000-0100-000000000000}">
      <formula1>Codes_ValidCfsTable</formula1>
    </dataValidation>
  </dataValidations>
  <pageMargins left="0.7" right="0.7" top="0.75" bottom="0.75" header="0.3" footer="0.3"/>
  <pageSetup scale="87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indexed="50"/>
    <pageSetUpPr autoPageBreaks="0" fitToPage="1"/>
  </sheetPr>
  <dimension ref="A1:L117"/>
  <sheetViews>
    <sheetView view="pageBreakPreview" zoomScale="70" zoomScaleNormal="120" zoomScaleSheetLayoutView="70" zoomScalePageLayoutView="120" workbookViewId="0">
      <pane ySplit="15" topLeftCell="A16" activePane="bottomLeft" state="frozen"/>
      <selection activeCell="L12" sqref="L12"/>
      <selection pane="bottomLeft" activeCell="C20" sqref="C20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1.42578125" style="3" bestFit="1" customWidth="1"/>
    <col min="13" max="16384" width="8.85546875" style="3"/>
  </cols>
  <sheetData>
    <row r="1" spans="1:12" ht="18.75" thickBot="1">
      <c r="A1" s="1" t="s">
        <v>15821</v>
      </c>
      <c r="B1" s="48"/>
      <c r="C1" s="49"/>
      <c r="D1" s="49"/>
      <c r="E1" s="49"/>
      <c r="F1" s="49"/>
      <c r="G1" s="50"/>
      <c r="H1" s="1"/>
      <c r="I1" s="1"/>
      <c r="J1" s="1"/>
      <c r="K1" s="1"/>
      <c r="L1" s="1"/>
    </row>
    <row r="2" spans="1:12" ht="13.5" thickBot="1">
      <c r="A2" s="6"/>
      <c r="B2" s="45"/>
      <c r="D2" s="46"/>
      <c r="E2" s="46"/>
      <c r="F2" s="46"/>
      <c r="G2" s="8"/>
      <c r="H2" s="47"/>
      <c r="I2" s="47"/>
      <c r="J2" s="47"/>
      <c r="K2" s="47"/>
      <c r="L2" s="47"/>
    </row>
    <row r="3" spans="1:12">
      <c r="A3" s="75" t="s">
        <v>8058</v>
      </c>
      <c r="B3" s="76"/>
      <c r="C3" s="57"/>
      <c r="D3" s="46"/>
      <c r="E3" s="46"/>
      <c r="F3" s="46"/>
      <c r="G3" s="8"/>
      <c r="H3" s="47"/>
      <c r="I3" s="47"/>
      <c r="J3" s="47"/>
      <c r="K3" s="47"/>
      <c r="L3" s="47"/>
    </row>
    <row r="4" spans="1:12" ht="13.5" thickBot="1">
      <c r="A4" s="77" t="s">
        <v>6981</v>
      </c>
      <c r="B4" s="78"/>
      <c r="C4" s="58"/>
      <c r="D4" s="46"/>
      <c r="E4" s="46"/>
      <c r="F4" s="46"/>
      <c r="G4" s="8"/>
      <c r="H4" s="47"/>
      <c r="I4" s="47"/>
      <c r="J4" s="47"/>
      <c r="K4" s="47"/>
      <c r="L4" s="47"/>
    </row>
    <row r="5" spans="1:12" ht="13.5" thickBot="1">
      <c r="A5" s="6"/>
      <c r="B5" s="45"/>
      <c r="D5" s="46"/>
      <c r="E5" s="46"/>
      <c r="F5" s="46"/>
      <c r="G5" s="8"/>
      <c r="H5" s="47"/>
      <c r="I5" s="47"/>
      <c r="J5" s="47"/>
      <c r="K5" s="47"/>
      <c r="L5" s="47"/>
    </row>
    <row r="6" spans="1:12">
      <c r="A6" s="75" t="s">
        <v>9358</v>
      </c>
      <c r="B6" s="79"/>
      <c r="C6" s="59">
        <f ca="1">ExpenseFormula_TotalTransferIn</f>
        <v>0</v>
      </c>
      <c r="D6" s="46"/>
      <c r="E6" s="46"/>
      <c r="F6" s="46"/>
      <c r="G6" s="8"/>
      <c r="H6" s="47"/>
      <c r="I6" s="47"/>
      <c r="J6" s="47"/>
      <c r="K6" s="47"/>
      <c r="L6" s="47"/>
    </row>
    <row r="7" spans="1:12">
      <c r="A7" s="80" t="s">
        <v>9359</v>
      </c>
      <c r="B7" s="81"/>
      <c r="C7" s="60">
        <f ca="1">ExpenseFormula_TotalTransferOut</f>
        <v>0</v>
      </c>
      <c r="D7" s="46"/>
      <c r="E7" s="46"/>
      <c r="F7" s="46"/>
      <c r="G7" s="8"/>
      <c r="H7" s="47"/>
      <c r="I7" s="47"/>
      <c r="J7" s="47"/>
      <c r="K7" s="47"/>
      <c r="L7" s="47"/>
    </row>
    <row r="8" spans="1:12" ht="13.5" thickBot="1">
      <c r="A8" s="82" t="s">
        <v>6986</v>
      </c>
      <c r="B8" s="83"/>
      <c r="C8" s="61">
        <f ca="1">SUM($C$6:$C$7)</f>
        <v>0</v>
      </c>
      <c r="D8" s="52" t="str">
        <f ca="1">ExpenseFormula_WarningRevenueVsExpense</f>
        <v/>
      </c>
      <c r="F8" s="46"/>
      <c r="G8" s="8"/>
      <c r="H8" s="47"/>
      <c r="I8" s="47"/>
      <c r="J8" s="47"/>
      <c r="K8" s="47"/>
      <c r="L8" s="47"/>
    </row>
    <row r="9" spans="1:12" ht="13.5" thickBot="1">
      <c r="A9" s="51"/>
      <c r="B9" s="45"/>
      <c r="C9" s="46"/>
      <c r="D9" s="46"/>
      <c r="E9" s="46"/>
      <c r="F9" s="46"/>
      <c r="G9" s="8"/>
      <c r="H9" s="47"/>
      <c r="I9" s="47"/>
      <c r="J9" s="47"/>
      <c r="K9" s="47"/>
      <c r="L9" s="47"/>
    </row>
    <row r="10" spans="1:12">
      <c r="A10" s="75" t="s">
        <v>9360</v>
      </c>
      <c r="B10" s="79"/>
      <c r="C10" s="59">
        <f ca="1">ExpenseFormula_SubtotalTransferIn</f>
        <v>0</v>
      </c>
      <c r="D10" s="46"/>
      <c r="E10" s="46"/>
      <c r="F10" s="46"/>
      <c r="G10" s="8"/>
      <c r="H10" s="47"/>
      <c r="I10" s="47"/>
      <c r="J10" s="47"/>
      <c r="K10" s="47"/>
      <c r="L10" s="47"/>
    </row>
    <row r="11" spans="1:12">
      <c r="A11" s="80" t="s">
        <v>9361</v>
      </c>
      <c r="B11" s="81"/>
      <c r="C11" s="60">
        <f ca="1">ExpenseFormula_SubtotalTransferOut</f>
        <v>0</v>
      </c>
      <c r="D11" s="46"/>
      <c r="E11" s="46"/>
      <c r="F11" s="46"/>
      <c r="G11" s="8"/>
      <c r="H11" s="47"/>
      <c r="I11" s="47"/>
      <c r="J11" s="47"/>
      <c r="K11" s="47"/>
      <c r="L11" s="47"/>
    </row>
    <row r="12" spans="1:12" ht="13.5" thickBot="1">
      <c r="A12" s="82" t="s">
        <v>6988</v>
      </c>
      <c r="B12" s="83"/>
      <c r="C12" s="61">
        <f ca="1">SUM($C$10:$C$11)</f>
        <v>0</v>
      </c>
      <c r="D12" s="46"/>
      <c r="E12" s="46"/>
      <c r="F12" s="46"/>
      <c r="G12" s="8"/>
      <c r="H12" s="47"/>
      <c r="I12" s="47"/>
      <c r="J12" s="47"/>
      <c r="K12" s="47"/>
      <c r="L12" s="47"/>
    </row>
    <row r="13" spans="1:12" ht="13.5" thickBot="1">
      <c r="A13" s="6"/>
      <c r="B13" s="45"/>
      <c r="C13" s="46"/>
      <c r="D13" s="46"/>
      <c r="E13" s="46"/>
      <c r="F13" s="46"/>
      <c r="G13" s="8"/>
      <c r="H13" s="47"/>
      <c r="I13" s="47"/>
      <c r="J13" s="47"/>
      <c r="K13" s="47"/>
      <c r="L13" s="47"/>
    </row>
    <row r="14" spans="1:12" ht="18.75" customHeight="1">
      <c r="A14" s="19" t="s">
        <v>6985</v>
      </c>
      <c r="B14" s="20"/>
      <c r="C14" s="36"/>
      <c r="D14" s="33"/>
      <c r="E14" s="33"/>
      <c r="F14" s="33"/>
      <c r="G14" s="21"/>
      <c r="H14" s="21"/>
      <c r="I14" s="21"/>
      <c r="J14" s="21"/>
      <c r="K14" s="21"/>
      <c r="L14" s="42"/>
    </row>
    <row r="15" spans="1:12" ht="51.75" customHeight="1" thickBot="1">
      <c r="A15" s="38" t="s">
        <v>8063</v>
      </c>
      <c r="B15" s="34" t="s">
        <v>8062</v>
      </c>
      <c r="C15" s="34" t="s">
        <v>3947</v>
      </c>
      <c r="D15" s="56" t="s">
        <v>9362</v>
      </c>
      <c r="E15" s="40" t="s">
        <v>3946</v>
      </c>
      <c r="F15" s="35" t="s">
        <v>8056</v>
      </c>
      <c r="G15" s="35" t="s">
        <v>3945</v>
      </c>
      <c r="H15" s="35" t="s">
        <v>8058</v>
      </c>
      <c r="I15" s="53" t="s">
        <v>6981</v>
      </c>
      <c r="J15" s="53" t="s">
        <v>6982</v>
      </c>
      <c r="K15" s="53" t="s">
        <v>6983</v>
      </c>
      <c r="L15" s="122" t="s">
        <v>10049</v>
      </c>
    </row>
    <row r="16" spans="1:12">
      <c r="A16" s="155"/>
      <c r="B16" s="156"/>
      <c r="C16" s="41"/>
      <c r="D16" s="157"/>
      <c r="E16" s="73" t="str">
        <f t="shared" ref="E16:E66" si="0">ExpenseFormula_AccountDescription</f>
        <v/>
      </c>
      <c r="F16" s="73" t="str">
        <f t="shared" ref="F16:F66" si="1">ExpenseFormula_OrgCategory</f>
        <v/>
      </c>
      <c r="G16" s="37" t="str">
        <f t="shared" ref="G16:G66" si="2">ExpenseFormula_CfsDescription</f>
        <v/>
      </c>
      <c r="H16" s="37" t="str">
        <f t="shared" ref="H16:H66" si="3">ExpenseFormula_CollegeUnit</f>
        <v/>
      </c>
      <c r="I16" s="72" t="str">
        <f t="shared" ref="I16:I66" si="4">ExpenseFormula_Fund</f>
        <v/>
      </c>
      <c r="J16" s="72" t="str">
        <f t="shared" ref="J16:J66" si="5">ExpenseFormula_Department</f>
        <v/>
      </c>
      <c r="K16" s="72" t="str">
        <f t="shared" ref="K16:K66" si="6">ExpenseFormula_Program</f>
        <v/>
      </c>
      <c r="L16" s="43" t="str">
        <f t="shared" ref="L16:L66" si="7">ExpenseFormula_AcctCfsCode</f>
        <v/>
      </c>
    </row>
    <row r="17" spans="1:12">
      <c r="A17" s="155"/>
      <c r="B17" s="22"/>
      <c r="C17" s="41"/>
      <c r="D17" s="74"/>
      <c r="E17" s="73" t="str">
        <f t="shared" si="0"/>
        <v/>
      </c>
      <c r="F17" s="73" t="str">
        <f t="shared" si="1"/>
        <v/>
      </c>
      <c r="G17" s="37" t="str">
        <f t="shared" si="2"/>
        <v/>
      </c>
      <c r="H17" s="37" t="str">
        <f t="shared" si="3"/>
        <v/>
      </c>
      <c r="I17" s="72" t="str">
        <f t="shared" si="4"/>
        <v/>
      </c>
      <c r="J17" s="72" t="str">
        <f t="shared" si="5"/>
        <v/>
      </c>
      <c r="K17" s="72" t="str">
        <f t="shared" si="6"/>
        <v/>
      </c>
      <c r="L17" s="43" t="str">
        <f t="shared" si="7"/>
        <v/>
      </c>
    </row>
    <row r="18" spans="1:12">
      <c r="A18" s="155"/>
      <c r="B18" s="22"/>
      <c r="C18" s="41"/>
      <c r="D18" s="74"/>
      <c r="E18" s="73" t="str">
        <f t="shared" si="0"/>
        <v/>
      </c>
      <c r="F18" s="73" t="str">
        <f t="shared" si="1"/>
        <v/>
      </c>
      <c r="G18" s="37" t="str">
        <f t="shared" si="2"/>
        <v/>
      </c>
      <c r="H18" s="37" t="str">
        <f t="shared" si="3"/>
        <v/>
      </c>
      <c r="I18" s="72" t="str">
        <f t="shared" si="4"/>
        <v/>
      </c>
      <c r="J18" s="72" t="str">
        <f t="shared" si="5"/>
        <v/>
      </c>
      <c r="K18" s="72" t="str">
        <f t="shared" si="6"/>
        <v/>
      </c>
      <c r="L18" s="43" t="str">
        <f t="shared" si="7"/>
        <v/>
      </c>
    </row>
    <row r="19" spans="1:12">
      <c r="A19" s="39"/>
      <c r="B19" s="22"/>
      <c r="C19" s="41"/>
      <c r="D19" s="74"/>
      <c r="E19" s="73" t="str">
        <f t="shared" si="0"/>
        <v/>
      </c>
      <c r="F19" s="73" t="str">
        <f t="shared" si="1"/>
        <v/>
      </c>
      <c r="G19" s="37" t="str">
        <f t="shared" si="2"/>
        <v/>
      </c>
      <c r="H19" s="37" t="str">
        <f t="shared" si="3"/>
        <v/>
      </c>
      <c r="I19" s="72" t="str">
        <f t="shared" si="4"/>
        <v/>
      </c>
      <c r="J19" s="72" t="str">
        <f t="shared" si="5"/>
        <v/>
      </c>
      <c r="K19" s="72" t="str">
        <f t="shared" si="6"/>
        <v/>
      </c>
      <c r="L19" s="43" t="str">
        <f t="shared" si="7"/>
        <v/>
      </c>
    </row>
    <row r="20" spans="1:12">
      <c r="A20" s="39"/>
      <c r="B20" s="22"/>
      <c r="C20" s="41"/>
      <c r="D20" s="74"/>
      <c r="E20" s="73" t="str">
        <f t="shared" si="0"/>
        <v/>
      </c>
      <c r="F20" s="73" t="str">
        <f t="shared" si="1"/>
        <v/>
      </c>
      <c r="G20" s="37" t="str">
        <f t="shared" si="2"/>
        <v/>
      </c>
      <c r="H20" s="37" t="str">
        <f t="shared" si="3"/>
        <v/>
      </c>
      <c r="I20" s="72" t="str">
        <f t="shared" si="4"/>
        <v/>
      </c>
      <c r="J20" s="72" t="str">
        <f t="shared" si="5"/>
        <v/>
      </c>
      <c r="K20" s="72" t="str">
        <f t="shared" si="6"/>
        <v/>
      </c>
      <c r="L20" s="43" t="str">
        <f t="shared" si="7"/>
        <v/>
      </c>
    </row>
    <row r="21" spans="1:12">
      <c r="A21" s="39"/>
      <c r="B21" s="22"/>
      <c r="C21" s="41"/>
      <c r="D21" s="74"/>
      <c r="E21" s="73" t="str">
        <f t="shared" si="0"/>
        <v/>
      </c>
      <c r="F21" s="73" t="str">
        <f t="shared" si="1"/>
        <v/>
      </c>
      <c r="G21" s="37" t="str">
        <f t="shared" si="2"/>
        <v/>
      </c>
      <c r="H21" s="37" t="str">
        <f t="shared" si="3"/>
        <v/>
      </c>
      <c r="I21" s="72" t="str">
        <f t="shared" si="4"/>
        <v/>
      </c>
      <c r="J21" s="72" t="str">
        <f t="shared" si="5"/>
        <v/>
      </c>
      <c r="K21" s="72" t="str">
        <f t="shared" si="6"/>
        <v/>
      </c>
      <c r="L21" s="43" t="str">
        <f t="shared" si="7"/>
        <v/>
      </c>
    </row>
    <row r="22" spans="1:12">
      <c r="A22" s="39"/>
      <c r="B22" s="22"/>
      <c r="C22" s="41"/>
      <c r="D22" s="74"/>
      <c r="E22" s="73" t="str">
        <f t="shared" si="0"/>
        <v/>
      </c>
      <c r="F22" s="73" t="str">
        <f t="shared" si="1"/>
        <v/>
      </c>
      <c r="G22" s="37" t="str">
        <f t="shared" si="2"/>
        <v/>
      </c>
      <c r="H22" s="37" t="str">
        <f t="shared" si="3"/>
        <v/>
      </c>
      <c r="I22" s="72" t="str">
        <f t="shared" si="4"/>
        <v/>
      </c>
      <c r="J22" s="72" t="str">
        <f t="shared" si="5"/>
        <v/>
      </c>
      <c r="K22" s="72" t="str">
        <f t="shared" si="6"/>
        <v/>
      </c>
      <c r="L22" s="43" t="str">
        <f t="shared" si="7"/>
        <v/>
      </c>
    </row>
    <row r="23" spans="1:12">
      <c r="A23" s="39"/>
      <c r="B23" s="22"/>
      <c r="C23" s="41"/>
      <c r="D23" s="74"/>
      <c r="E23" s="73" t="str">
        <f t="shared" si="0"/>
        <v/>
      </c>
      <c r="F23" s="73" t="str">
        <f t="shared" si="1"/>
        <v/>
      </c>
      <c r="G23" s="37" t="str">
        <f t="shared" si="2"/>
        <v/>
      </c>
      <c r="H23" s="37" t="str">
        <f t="shared" si="3"/>
        <v/>
      </c>
      <c r="I23" s="72" t="str">
        <f t="shared" si="4"/>
        <v/>
      </c>
      <c r="J23" s="72" t="str">
        <f t="shared" si="5"/>
        <v/>
      </c>
      <c r="K23" s="72" t="str">
        <f t="shared" si="6"/>
        <v/>
      </c>
      <c r="L23" s="43" t="str">
        <f t="shared" si="7"/>
        <v/>
      </c>
    </row>
    <row r="24" spans="1:12">
      <c r="A24" s="39"/>
      <c r="B24" s="22"/>
      <c r="C24" s="41"/>
      <c r="D24" s="74"/>
      <c r="E24" s="73" t="str">
        <f t="shared" si="0"/>
        <v/>
      </c>
      <c r="F24" s="73" t="str">
        <f t="shared" si="1"/>
        <v/>
      </c>
      <c r="G24" s="37" t="str">
        <f t="shared" si="2"/>
        <v/>
      </c>
      <c r="H24" s="37" t="str">
        <f t="shared" si="3"/>
        <v/>
      </c>
      <c r="I24" s="72" t="str">
        <f t="shared" si="4"/>
        <v/>
      </c>
      <c r="J24" s="72" t="str">
        <f t="shared" si="5"/>
        <v/>
      </c>
      <c r="K24" s="72" t="str">
        <f t="shared" si="6"/>
        <v/>
      </c>
      <c r="L24" s="43" t="str">
        <f t="shared" si="7"/>
        <v/>
      </c>
    </row>
    <row r="25" spans="1:12">
      <c r="A25" s="39"/>
      <c r="B25" s="22"/>
      <c r="C25" s="41"/>
      <c r="D25" s="74"/>
      <c r="E25" s="73" t="str">
        <f t="shared" si="0"/>
        <v/>
      </c>
      <c r="F25" s="73" t="str">
        <f t="shared" si="1"/>
        <v/>
      </c>
      <c r="G25" s="37" t="str">
        <f t="shared" si="2"/>
        <v/>
      </c>
      <c r="H25" s="37" t="str">
        <f t="shared" si="3"/>
        <v/>
      </c>
      <c r="I25" s="72" t="str">
        <f t="shared" si="4"/>
        <v/>
      </c>
      <c r="J25" s="72" t="str">
        <f t="shared" si="5"/>
        <v/>
      </c>
      <c r="K25" s="72" t="str">
        <f t="shared" si="6"/>
        <v/>
      </c>
      <c r="L25" s="43" t="str">
        <f t="shared" si="7"/>
        <v/>
      </c>
    </row>
    <row r="26" spans="1:12">
      <c r="A26" s="39"/>
      <c r="B26" s="22"/>
      <c r="C26" s="41"/>
      <c r="D26" s="74"/>
      <c r="E26" s="73" t="str">
        <f t="shared" si="0"/>
        <v/>
      </c>
      <c r="F26" s="73" t="str">
        <f t="shared" si="1"/>
        <v/>
      </c>
      <c r="G26" s="37" t="str">
        <f t="shared" si="2"/>
        <v/>
      </c>
      <c r="H26" s="37" t="str">
        <f t="shared" si="3"/>
        <v/>
      </c>
      <c r="I26" s="72" t="str">
        <f t="shared" si="4"/>
        <v/>
      </c>
      <c r="J26" s="72" t="str">
        <f t="shared" si="5"/>
        <v/>
      </c>
      <c r="K26" s="72" t="str">
        <f t="shared" si="6"/>
        <v/>
      </c>
      <c r="L26" s="43" t="str">
        <f t="shared" si="7"/>
        <v/>
      </c>
    </row>
    <row r="27" spans="1:12">
      <c r="A27" s="39"/>
      <c r="B27" s="22"/>
      <c r="C27" s="41"/>
      <c r="D27" s="74"/>
      <c r="E27" s="73" t="str">
        <f t="shared" si="0"/>
        <v/>
      </c>
      <c r="F27" s="73" t="str">
        <f t="shared" si="1"/>
        <v/>
      </c>
      <c r="G27" s="37" t="str">
        <f t="shared" si="2"/>
        <v/>
      </c>
      <c r="H27" s="37" t="str">
        <f t="shared" si="3"/>
        <v/>
      </c>
      <c r="I27" s="72" t="str">
        <f t="shared" si="4"/>
        <v/>
      </c>
      <c r="J27" s="72" t="str">
        <f t="shared" si="5"/>
        <v/>
      </c>
      <c r="K27" s="72" t="str">
        <f t="shared" si="6"/>
        <v/>
      </c>
      <c r="L27" s="43" t="str">
        <f t="shared" si="7"/>
        <v/>
      </c>
    </row>
    <row r="28" spans="1:12">
      <c r="A28" s="39"/>
      <c r="B28" s="22"/>
      <c r="C28" s="41"/>
      <c r="D28" s="74"/>
      <c r="E28" s="73" t="str">
        <f t="shared" si="0"/>
        <v/>
      </c>
      <c r="F28" s="73" t="str">
        <f t="shared" si="1"/>
        <v/>
      </c>
      <c r="G28" s="37" t="str">
        <f t="shared" si="2"/>
        <v/>
      </c>
      <c r="H28" s="37" t="str">
        <f t="shared" si="3"/>
        <v/>
      </c>
      <c r="I28" s="72" t="str">
        <f t="shared" si="4"/>
        <v/>
      </c>
      <c r="J28" s="72" t="str">
        <f t="shared" si="5"/>
        <v/>
      </c>
      <c r="K28" s="72" t="str">
        <f t="shared" si="6"/>
        <v/>
      </c>
      <c r="L28" s="43" t="str">
        <f t="shared" si="7"/>
        <v/>
      </c>
    </row>
    <row r="29" spans="1:12">
      <c r="A29" s="39"/>
      <c r="B29" s="22"/>
      <c r="C29" s="41"/>
      <c r="D29" s="74"/>
      <c r="E29" s="73" t="str">
        <f t="shared" si="0"/>
        <v/>
      </c>
      <c r="F29" s="73" t="str">
        <f t="shared" si="1"/>
        <v/>
      </c>
      <c r="G29" s="37" t="str">
        <f t="shared" si="2"/>
        <v/>
      </c>
      <c r="H29" s="37" t="str">
        <f t="shared" si="3"/>
        <v/>
      </c>
      <c r="I29" s="72" t="str">
        <f t="shared" si="4"/>
        <v/>
      </c>
      <c r="J29" s="72" t="str">
        <f t="shared" si="5"/>
        <v/>
      </c>
      <c r="K29" s="72" t="str">
        <f t="shared" si="6"/>
        <v/>
      </c>
      <c r="L29" s="43" t="str">
        <f t="shared" si="7"/>
        <v/>
      </c>
    </row>
    <row r="30" spans="1:12">
      <c r="A30" s="39"/>
      <c r="B30" s="22"/>
      <c r="C30" s="41"/>
      <c r="D30" s="74"/>
      <c r="E30" s="73" t="str">
        <f t="shared" si="0"/>
        <v/>
      </c>
      <c r="F30" s="73" t="str">
        <f t="shared" si="1"/>
        <v/>
      </c>
      <c r="G30" s="37" t="str">
        <f t="shared" si="2"/>
        <v/>
      </c>
      <c r="H30" s="37" t="str">
        <f t="shared" si="3"/>
        <v/>
      </c>
      <c r="I30" s="72" t="str">
        <f t="shared" si="4"/>
        <v/>
      </c>
      <c r="J30" s="72" t="str">
        <f t="shared" si="5"/>
        <v/>
      </c>
      <c r="K30" s="72" t="str">
        <f t="shared" si="6"/>
        <v/>
      </c>
      <c r="L30" s="43" t="str">
        <f t="shared" si="7"/>
        <v/>
      </c>
    </row>
    <row r="31" spans="1:12">
      <c r="A31" s="39"/>
      <c r="B31" s="22"/>
      <c r="C31" s="41"/>
      <c r="D31" s="74"/>
      <c r="E31" s="73" t="str">
        <f t="shared" si="0"/>
        <v/>
      </c>
      <c r="F31" s="73" t="str">
        <f t="shared" si="1"/>
        <v/>
      </c>
      <c r="G31" s="37" t="str">
        <f t="shared" si="2"/>
        <v/>
      </c>
      <c r="H31" s="37" t="str">
        <f t="shared" si="3"/>
        <v/>
      </c>
      <c r="I31" s="72" t="str">
        <f t="shared" si="4"/>
        <v/>
      </c>
      <c r="J31" s="72" t="str">
        <f t="shared" si="5"/>
        <v/>
      </c>
      <c r="K31" s="72" t="str">
        <f t="shared" si="6"/>
        <v/>
      </c>
      <c r="L31" s="43" t="str">
        <f t="shared" si="7"/>
        <v/>
      </c>
    </row>
    <row r="32" spans="1:12">
      <c r="A32" s="39"/>
      <c r="B32" s="22"/>
      <c r="C32" s="41"/>
      <c r="D32" s="74"/>
      <c r="E32" s="73" t="str">
        <f t="shared" si="0"/>
        <v/>
      </c>
      <c r="F32" s="73" t="str">
        <f t="shared" si="1"/>
        <v/>
      </c>
      <c r="G32" s="37" t="str">
        <f t="shared" si="2"/>
        <v/>
      </c>
      <c r="H32" s="37" t="str">
        <f t="shared" si="3"/>
        <v/>
      </c>
      <c r="I32" s="72" t="str">
        <f t="shared" si="4"/>
        <v/>
      </c>
      <c r="J32" s="72" t="str">
        <f t="shared" si="5"/>
        <v/>
      </c>
      <c r="K32" s="72" t="str">
        <f t="shared" si="6"/>
        <v/>
      </c>
      <c r="L32" s="43" t="str">
        <f t="shared" si="7"/>
        <v/>
      </c>
    </row>
    <row r="33" spans="1:12">
      <c r="A33" s="39"/>
      <c r="B33" s="22"/>
      <c r="C33" s="41"/>
      <c r="D33" s="74"/>
      <c r="E33" s="73" t="str">
        <f t="shared" si="0"/>
        <v/>
      </c>
      <c r="F33" s="73" t="str">
        <f t="shared" si="1"/>
        <v/>
      </c>
      <c r="G33" s="37" t="str">
        <f t="shared" si="2"/>
        <v/>
      </c>
      <c r="H33" s="37" t="str">
        <f t="shared" si="3"/>
        <v/>
      </c>
      <c r="I33" s="72" t="str">
        <f t="shared" si="4"/>
        <v/>
      </c>
      <c r="J33" s="72" t="str">
        <f t="shared" si="5"/>
        <v/>
      </c>
      <c r="K33" s="72" t="str">
        <f t="shared" si="6"/>
        <v/>
      </c>
      <c r="L33" s="43" t="str">
        <f t="shared" si="7"/>
        <v/>
      </c>
    </row>
    <row r="34" spans="1:12">
      <c r="A34" s="39"/>
      <c r="B34" s="22"/>
      <c r="C34" s="41"/>
      <c r="D34" s="74"/>
      <c r="E34" s="73" t="str">
        <f t="shared" si="0"/>
        <v/>
      </c>
      <c r="F34" s="73" t="str">
        <f t="shared" si="1"/>
        <v/>
      </c>
      <c r="G34" s="37" t="str">
        <f t="shared" si="2"/>
        <v/>
      </c>
      <c r="H34" s="37" t="str">
        <f t="shared" si="3"/>
        <v/>
      </c>
      <c r="I34" s="72" t="str">
        <f t="shared" si="4"/>
        <v/>
      </c>
      <c r="J34" s="72" t="str">
        <f t="shared" si="5"/>
        <v/>
      </c>
      <c r="K34" s="72" t="str">
        <f t="shared" si="6"/>
        <v/>
      </c>
      <c r="L34" s="43" t="str">
        <f t="shared" si="7"/>
        <v/>
      </c>
    </row>
    <row r="35" spans="1:12">
      <c r="A35" s="39"/>
      <c r="B35" s="22"/>
      <c r="C35" s="41"/>
      <c r="D35" s="74"/>
      <c r="E35" s="73" t="str">
        <f t="shared" si="0"/>
        <v/>
      </c>
      <c r="F35" s="73" t="str">
        <f t="shared" si="1"/>
        <v/>
      </c>
      <c r="G35" s="37" t="str">
        <f t="shared" si="2"/>
        <v/>
      </c>
      <c r="H35" s="37" t="str">
        <f t="shared" si="3"/>
        <v/>
      </c>
      <c r="I35" s="72" t="str">
        <f t="shared" si="4"/>
        <v/>
      </c>
      <c r="J35" s="72" t="str">
        <f t="shared" si="5"/>
        <v/>
      </c>
      <c r="K35" s="72" t="str">
        <f t="shared" si="6"/>
        <v/>
      </c>
      <c r="L35" s="43" t="str">
        <f t="shared" si="7"/>
        <v/>
      </c>
    </row>
    <row r="36" spans="1:12">
      <c r="A36" s="39"/>
      <c r="B36" s="22"/>
      <c r="C36" s="41"/>
      <c r="D36" s="74"/>
      <c r="E36" s="73" t="str">
        <f t="shared" si="0"/>
        <v/>
      </c>
      <c r="F36" s="73" t="str">
        <f t="shared" si="1"/>
        <v/>
      </c>
      <c r="G36" s="37" t="str">
        <f t="shared" si="2"/>
        <v/>
      </c>
      <c r="H36" s="37" t="str">
        <f t="shared" si="3"/>
        <v/>
      </c>
      <c r="I36" s="72" t="str">
        <f t="shared" si="4"/>
        <v/>
      </c>
      <c r="J36" s="72" t="str">
        <f t="shared" si="5"/>
        <v/>
      </c>
      <c r="K36" s="72" t="str">
        <f t="shared" si="6"/>
        <v/>
      </c>
      <c r="L36" s="43" t="str">
        <f t="shared" si="7"/>
        <v/>
      </c>
    </row>
    <row r="37" spans="1:12">
      <c r="A37" s="39"/>
      <c r="B37" s="22"/>
      <c r="C37" s="41"/>
      <c r="D37" s="74"/>
      <c r="E37" s="73" t="str">
        <f t="shared" si="0"/>
        <v/>
      </c>
      <c r="F37" s="73" t="str">
        <f t="shared" si="1"/>
        <v/>
      </c>
      <c r="G37" s="37" t="str">
        <f t="shared" si="2"/>
        <v/>
      </c>
      <c r="H37" s="37" t="str">
        <f t="shared" si="3"/>
        <v/>
      </c>
      <c r="I37" s="72" t="str">
        <f t="shared" si="4"/>
        <v/>
      </c>
      <c r="J37" s="72" t="str">
        <f t="shared" si="5"/>
        <v/>
      </c>
      <c r="K37" s="72" t="str">
        <f t="shared" si="6"/>
        <v/>
      </c>
      <c r="L37" s="43" t="str">
        <f t="shared" si="7"/>
        <v/>
      </c>
    </row>
    <row r="38" spans="1:12">
      <c r="A38" s="39"/>
      <c r="B38" s="22"/>
      <c r="C38" s="41"/>
      <c r="D38" s="74"/>
      <c r="E38" s="73" t="str">
        <f t="shared" si="0"/>
        <v/>
      </c>
      <c r="F38" s="73" t="str">
        <f t="shared" si="1"/>
        <v/>
      </c>
      <c r="G38" s="37" t="str">
        <f t="shared" si="2"/>
        <v/>
      </c>
      <c r="H38" s="37" t="str">
        <f t="shared" si="3"/>
        <v/>
      </c>
      <c r="I38" s="72" t="str">
        <f t="shared" si="4"/>
        <v/>
      </c>
      <c r="J38" s="72" t="str">
        <f t="shared" si="5"/>
        <v/>
      </c>
      <c r="K38" s="72" t="str">
        <f t="shared" si="6"/>
        <v/>
      </c>
      <c r="L38" s="43" t="str">
        <f t="shared" si="7"/>
        <v/>
      </c>
    </row>
    <row r="39" spans="1:12">
      <c r="A39" s="39"/>
      <c r="B39" s="22"/>
      <c r="C39" s="41"/>
      <c r="D39" s="74"/>
      <c r="E39" s="73" t="str">
        <f t="shared" si="0"/>
        <v/>
      </c>
      <c r="F39" s="73" t="str">
        <f t="shared" si="1"/>
        <v/>
      </c>
      <c r="G39" s="37" t="str">
        <f t="shared" si="2"/>
        <v/>
      </c>
      <c r="H39" s="37" t="str">
        <f t="shared" si="3"/>
        <v/>
      </c>
      <c r="I39" s="72" t="str">
        <f t="shared" si="4"/>
        <v/>
      </c>
      <c r="J39" s="72" t="str">
        <f t="shared" si="5"/>
        <v/>
      </c>
      <c r="K39" s="72" t="str">
        <f t="shared" si="6"/>
        <v/>
      </c>
      <c r="L39" s="43" t="str">
        <f t="shared" si="7"/>
        <v/>
      </c>
    </row>
    <row r="40" spans="1:12">
      <c r="A40" s="39"/>
      <c r="B40" s="22"/>
      <c r="C40" s="41"/>
      <c r="D40" s="74"/>
      <c r="E40" s="73" t="str">
        <f t="shared" si="0"/>
        <v/>
      </c>
      <c r="F40" s="73" t="str">
        <f t="shared" si="1"/>
        <v/>
      </c>
      <c r="G40" s="37" t="str">
        <f t="shared" si="2"/>
        <v/>
      </c>
      <c r="H40" s="37" t="str">
        <f t="shared" si="3"/>
        <v/>
      </c>
      <c r="I40" s="72" t="str">
        <f t="shared" si="4"/>
        <v/>
      </c>
      <c r="J40" s="72" t="str">
        <f t="shared" si="5"/>
        <v/>
      </c>
      <c r="K40" s="72" t="str">
        <f t="shared" si="6"/>
        <v/>
      </c>
      <c r="L40" s="43" t="str">
        <f t="shared" si="7"/>
        <v/>
      </c>
    </row>
    <row r="41" spans="1:12">
      <c r="A41" s="39"/>
      <c r="B41" s="22"/>
      <c r="C41" s="41"/>
      <c r="D41" s="74"/>
      <c r="E41" s="73" t="str">
        <f t="shared" si="0"/>
        <v/>
      </c>
      <c r="F41" s="73" t="str">
        <f t="shared" si="1"/>
        <v/>
      </c>
      <c r="G41" s="37" t="str">
        <f t="shared" si="2"/>
        <v/>
      </c>
      <c r="H41" s="37" t="str">
        <f t="shared" si="3"/>
        <v/>
      </c>
      <c r="I41" s="72" t="str">
        <f t="shared" si="4"/>
        <v/>
      </c>
      <c r="J41" s="72" t="str">
        <f t="shared" si="5"/>
        <v/>
      </c>
      <c r="K41" s="72" t="str">
        <f t="shared" si="6"/>
        <v/>
      </c>
      <c r="L41" s="43" t="str">
        <f t="shared" si="7"/>
        <v/>
      </c>
    </row>
    <row r="42" spans="1:12">
      <c r="A42" s="39"/>
      <c r="B42" s="22"/>
      <c r="C42" s="41"/>
      <c r="D42" s="74"/>
      <c r="E42" s="73" t="str">
        <f t="shared" si="0"/>
        <v/>
      </c>
      <c r="F42" s="73" t="str">
        <f t="shared" si="1"/>
        <v/>
      </c>
      <c r="G42" s="37" t="str">
        <f t="shared" si="2"/>
        <v/>
      </c>
      <c r="H42" s="37" t="str">
        <f t="shared" si="3"/>
        <v/>
      </c>
      <c r="I42" s="72" t="str">
        <f t="shared" si="4"/>
        <v/>
      </c>
      <c r="J42" s="72" t="str">
        <f t="shared" si="5"/>
        <v/>
      </c>
      <c r="K42" s="72" t="str">
        <f t="shared" si="6"/>
        <v/>
      </c>
      <c r="L42" s="43" t="str">
        <f t="shared" si="7"/>
        <v/>
      </c>
    </row>
    <row r="43" spans="1:12">
      <c r="A43" s="39"/>
      <c r="B43" s="22"/>
      <c r="C43" s="41"/>
      <c r="D43" s="74"/>
      <c r="E43" s="73" t="str">
        <f t="shared" si="0"/>
        <v/>
      </c>
      <c r="F43" s="73" t="str">
        <f t="shared" si="1"/>
        <v/>
      </c>
      <c r="G43" s="37" t="str">
        <f t="shared" si="2"/>
        <v/>
      </c>
      <c r="H43" s="37" t="str">
        <f t="shared" si="3"/>
        <v/>
      </c>
      <c r="I43" s="72" t="str">
        <f t="shared" si="4"/>
        <v/>
      </c>
      <c r="J43" s="72" t="str">
        <f t="shared" si="5"/>
        <v/>
      </c>
      <c r="K43" s="72" t="str">
        <f t="shared" si="6"/>
        <v/>
      </c>
      <c r="L43" s="43" t="str">
        <f t="shared" si="7"/>
        <v/>
      </c>
    </row>
    <row r="44" spans="1:12">
      <c r="A44" s="39"/>
      <c r="B44" s="22"/>
      <c r="C44" s="41"/>
      <c r="D44" s="74"/>
      <c r="E44" s="73" t="str">
        <f t="shared" si="0"/>
        <v/>
      </c>
      <c r="F44" s="73" t="str">
        <f t="shared" si="1"/>
        <v/>
      </c>
      <c r="G44" s="37" t="str">
        <f t="shared" si="2"/>
        <v/>
      </c>
      <c r="H44" s="37" t="str">
        <f t="shared" si="3"/>
        <v/>
      </c>
      <c r="I44" s="72" t="str">
        <f t="shared" si="4"/>
        <v/>
      </c>
      <c r="J44" s="72" t="str">
        <f t="shared" si="5"/>
        <v/>
      </c>
      <c r="K44" s="72" t="str">
        <f t="shared" si="6"/>
        <v/>
      </c>
      <c r="L44" s="43" t="str">
        <f t="shared" si="7"/>
        <v/>
      </c>
    </row>
    <row r="45" spans="1:12">
      <c r="A45" s="39"/>
      <c r="B45" s="22"/>
      <c r="C45" s="41"/>
      <c r="D45" s="74"/>
      <c r="E45" s="73" t="str">
        <f t="shared" si="0"/>
        <v/>
      </c>
      <c r="F45" s="73" t="str">
        <f t="shared" si="1"/>
        <v/>
      </c>
      <c r="G45" s="37" t="str">
        <f t="shared" si="2"/>
        <v/>
      </c>
      <c r="H45" s="37" t="str">
        <f t="shared" si="3"/>
        <v/>
      </c>
      <c r="I45" s="72" t="str">
        <f t="shared" si="4"/>
        <v/>
      </c>
      <c r="J45" s="72" t="str">
        <f t="shared" si="5"/>
        <v/>
      </c>
      <c r="K45" s="72" t="str">
        <f t="shared" si="6"/>
        <v/>
      </c>
      <c r="L45" s="43" t="str">
        <f t="shared" si="7"/>
        <v/>
      </c>
    </row>
    <row r="46" spans="1:12">
      <c r="A46" s="39"/>
      <c r="B46" s="22"/>
      <c r="C46" s="41"/>
      <c r="D46" s="74"/>
      <c r="E46" s="73" t="str">
        <f t="shared" si="0"/>
        <v/>
      </c>
      <c r="F46" s="73" t="str">
        <f t="shared" si="1"/>
        <v/>
      </c>
      <c r="G46" s="37" t="str">
        <f t="shared" si="2"/>
        <v/>
      </c>
      <c r="H46" s="37" t="str">
        <f t="shared" si="3"/>
        <v/>
      </c>
      <c r="I46" s="72" t="str">
        <f t="shared" si="4"/>
        <v/>
      </c>
      <c r="J46" s="72" t="str">
        <f t="shared" si="5"/>
        <v/>
      </c>
      <c r="K46" s="72" t="str">
        <f t="shared" si="6"/>
        <v/>
      </c>
      <c r="L46" s="43" t="str">
        <f t="shared" si="7"/>
        <v/>
      </c>
    </row>
    <row r="47" spans="1:12">
      <c r="A47" s="39"/>
      <c r="B47" s="22"/>
      <c r="C47" s="41"/>
      <c r="D47" s="74"/>
      <c r="E47" s="73" t="str">
        <f t="shared" si="0"/>
        <v/>
      </c>
      <c r="F47" s="73" t="str">
        <f t="shared" si="1"/>
        <v/>
      </c>
      <c r="G47" s="37" t="str">
        <f t="shared" si="2"/>
        <v/>
      </c>
      <c r="H47" s="37" t="str">
        <f t="shared" si="3"/>
        <v/>
      </c>
      <c r="I47" s="72" t="str">
        <f t="shared" si="4"/>
        <v/>
      </c>
      <c r="J47" s="72" t="str">
        <f t="shared" si="5"/>
        <v/>
      </c>
      <c r="K47" s="72" t="str">
        <f t="shared" si="6"/>
        <v/>
      </c>
      <c r="L47" s="43" t="str">
        <f t="shared" si="7"/>
        <v/>
      </c>
    </row>
    <row r="48" spans="1:12">
      <c r="A48" s="39"/>
      <c r="B48" s="22"/>
      <c r="C48" s="41"/>
      <c r="D48" s="74"/>
      <c r="E48" s="73" t="str">
        <f t="shared" si="0"/>
        <v/>
      </c>
      <c r="F48" s="73" t="str">
        <f t="shared" si="1"/>
        <v/>
      </c>
      <c r="G48" s="37" t="str">
        <f t="shared" si="2"/>
        <v/>
      </c>
      <c r="H48" s="37" t="str">
        <f t="shared" si="3"/>
        <v/>
      </c>
      <c r="I48" s="72" t="str">
        <f t="shared" si="4"/>
        <v/>
      </c>
      <c r="J48" s="72" t="str">
        <f t="shared" si="5"/>
        <v/>
      </c>
      <c r="K48" s="72" t="str">
        <f t="shared" si="6"/>
        <v/>
      </c>
      <c r="L48" s="43" t="str">
        <f t="shared" si="7"/>
        <v/>
      </c>
    </row>
    <row r="49" spans="1:12">
      <c r="A49" s="39"/>
      <c r="B49" s="22"/>
      <c r="C49" s="41"/>
      <c r="D49" s="74"/>
      <c r="E49" s="73" t="str">
        <f t="shared" si="0"/>
        <v/>
      </c>
      <c r="F49" s="73" t="str">
        <f t="shared" si="1"/>
        <v/>
      </c>
      <c r="G49" s="37" t="str">
        <f t="shared" si="2"/>
        <v/>
      </c>
      <c r="H49" s="37" t="str">
        <f t="shared" si="3"/>
        <v/>
      </c>
      <c r="I49" s="72" t="str">
        <f t="shared" si="4"/>
        <v/>
      </c>
      <c r="J49" s="72" t="str">
        <f t="shared" si="5"/>
        <v/>
      </c>
      <c r="K49" s="72" t="str">
        <f t="shared" si="6"/>
        <v/>
      </c>
      <c r="L49" s="43" t="str">
        <f t="shared" si="7"/>
        <v/>
      </c>
    </row>
    <row r="50" spans="1:12">
      <c r="A50" s="39"/>
      <c r="B50" s="22"/>
      <c r="C50" s="41"/>
      <c r="D50" s="74"/>
      <c r="E50" s="73" t="str">
        <f t="shared" si="0"/>
        <v/>
      </c>
      <c r="F50" s="73" t="str">
        <f t="shared" si="1"/>
        <v/>
      </c>
      <c r="G50" s="37" t="str">
        <f t="shared" si="2"/>
        <v/>
      </c>
      <c r="H50" s="37" t="str">
        <f t="shared" si="3"/>
        <v/>
      </c>
      <c r="I50" s="72" t="str">
        <f t="shared" si="4"/>
        <v/>
      </c>
      <c r="J50" s="72" t="str">
        <f t="shared" si="5"/>
        <v/>
      </c>
      <c r="K50" s="72" t="str">
        <f t="shared" si="6"/>
        <v/>
      </c>
      <c r="L50" s="43" t="str">
        <f t="shared" si="7"/>
        <v/>
      </c>
    </row>
    <row r="51" spans="1:12">
      <c r="A51" s="39"/>
      <c r="B51" s="22"/>
      <c r="C51" s="41"/>
      <c r="D51" s="74"/>
      <c r="E51" s="73" t="str">
        <f t="shared" si="0"/>
        <v/>
      </c>
      <c r="F51" s="73" t="str">
        <f t="shared" si="1"/>
        <v/>
      </c>
      <c r="G51" s="37" t="str">
        <f t="shared" si="2"/>
        <v/>
      </c>
      <c r="H51" s="37" t="str">
        <f t="shared" si="3"/>
        <v/>
      </c>
      <c r="I51" s="72" t="str">
        <f t="shared" si="4"/>
        <v/>
      </c>
      <c r="J51" s="72" t="str">
        <f t="shared" si="5"/>
        <v/>
      </c>
      <c r="K51" s="72" t="str">
        <f t="shared" si="6"/>
        <v/>
      </c>
      <c r="L51" s="43" t="str">
        <f t="shared" si="7"/>
        <v/>
      </c>
    </row>
    <row r="52" spans="1:12">
      <c r="A52" s="39"/>
      <c r="B52" s="22"/>
      <c r="C52" s="41"/>
      <c r="D52" s="74"/>
      <c r="E52" s="73" t="str">
        <f t="shared" si="0"/>
        <v/>
      </c>
      <c r="F52" s="73" t="str">
        <f t="shared" si="1"/>
        <v/>
      </c>
      <c r="G52" s="37" t="str">
        <f t="shared" si="2"/>
        <v/>
      </c>
      <c r="H52" s="37" t="str">
        <f t="shared" si="3"/>
        <v/>
      </c>
      <c r="I52" s="72" t="str">
        <f t="shared" si="4"/>
        <v/>
      </c>
      <c r="J52" s="72" t="str">
        <f t="shared" si="5"/>
        <v/>
      </c>
      <c r="K52" s="72" t="str">
        <f t="shared" si="6"/>
        <v/>
      </c>
      <c r="L52" s="43" t="str">
        <f t="shared" si="7"/>
        <v/>
      </c>
    </row>
    <row r="53" spans="1:12">
      <c r="A53" s="39"/>
      <c r="B53" s="22"/>
      <c r="C53" s="41"/>
      <c r="D53" s="74"/>
      <c r="E53" s="73" t="str">
        <f t="shared" si="0"/>
        <v/>
      </c>
      <c r="F53" s="73" t="str">
        <f t="shared" si="1"/>
        <v/>
      </c>
      <c r="G53" s="37" t="str">
        <f t="shared" si="2"/>
        <v/>
      </c>
      <c r="H53" s="37" t="str">
        <f t="shared" si="3"/>
        <v/>
      </c>
      <c r="I53" s="72" t="str">
        <f t="shared" si="4"/>
        <v/>
      </c>
      <c r="J53" s="72" t="str">
        <f t="shared" si="5"/>
        <v/>
      </c>
      <c r="K53" s="72" t="str">
        <f t="shared" si="6"/>
        <v/>
      </c>
      <c r="L53" s="43" t="str">
        <f t="shared" si="7"/>
        <v/>
      </c>
    </row>
    <row r="54" spans="1:12">
      <c r="A54" s="39"/>
      <c r="B54" s="22"/>
      <c r="C54" s="41"/>
      <c r="D54" s="74"/>
      <c r="E54" s="73" t="str">
        <f t="shared" si="0"/>
        <v/>
      </c>
      <c r="F54" s="73" t="str">
        <f t="shared" si="1"/>
        <v/>
      </c>
      <c r="G54" s="37" t="str">
        <f t="shared" si="2"/>
        <v/>
      </c>
      <c r="H54" s="37" t="str">
        <f t="shared" si="3"/>
        <v/>
      </c>
      <c r="I54" s="72" t="str">
        <f t="shared" si="4"/>
        <v/>
      </c>
      <c r="J54" s="72" t="str">
        <f t="shared" si="5"/>
        <v/>
      </c>
      <c r="K54" s="72" t="str">
        <f t="shared" si="6"/>
        <v/>
      </c>
      <c r="L54" s="43" t="str">
        <f t="shared" si="7"/>
        <v/>
      </c>
    </row>
    <row r="55" spans="1:12">
      <c r="A55" s="39"/>
      <c r="B55" s="22"/>
      <c r="C55" s="41"/>
      <c r="D55" s="74"/>
      <c r="E55" s="73" t="str">
        <f t="shared" si="0"/>
        <v/>
      </c>
      <c r="F55" s="73" t="str">
        <f t="shared" si="1"/>
        <v/>
      </c>
      <c r="G55" s="37" t="str">
        <f t="shared" si="2"/>
        <v/>
      </c>
      <c r="H55" s="37" t="str">
        <f t="shared" si="3"/>
        <v/>
      </c>
      <c r="I55" s="72" t="str">
        <f t="shared" si="4"/>
        <v/>
      </c>
      <c r="J55" s="72" t="str">
        <f t="shared" si="5"/>
        <v/>
      </c>
      <c r="K55" s="72" t="str">
        <f t="shared" si="6"/>
        <v/>
      </c>
      <c r="L55" s="43" t="str">
        <f t="shared" si="7"/>
        <v/>
      </c>
    </row>
    <row r="56" spans="1:12">
      <c r="A56" s="39"/>
      <c r="B56" s="22"/>
      <c r="C56" s="41"/>
      <c r="D56" s="74"/>
      <c r="E56" s="73" t="str">
        <f t="shared" si="0"/>
        <v/>
      </c>
      <c r="F56" s="73" t="str">
        <f t="shared" si="1"/>
        <v/>
      </c>
      <c r="G56" s="37" t="str">
        <f t="shared" si="2"/>
        <v/>
      </c>
      <c r="H56" s="37" t="str">
        <f t="shared" si="3"/>
        <v/>
      </c>
      <c r="I56" s="72" t="str">
        <f t="shared" si="4"/>
        <v/>
      </c>
      <c r="J56" s="72" t="str">
        <f t="shared" si="5"/>
        <v/>
      </c>
      <c r="K56" s="72" t="str">
        <f t="shared" si="6"/>
        <v/>
      </c>
      <c r="L56" s="43" t="str">
        <f t="shared" si="7"/>
        <v/>
      </c>
    </row>
    <row r="57" spans="1:12">
      <c r="A57" s="39"/>
      <c r="B57" s="22"/>
      <c r="C57" s="41"/>
      <c r="D57" s="74"/>
      <c r="E57" s="73" t="str">
        <f t="shared" si="0"/>
        <v/>
      </c>
      <c r="F57" s="73" t="str">
        <f t="shared" si="1"/>
        <v/>
      </c>
      <c r="G57" s="37" t="str">
        <f t="shared" si="2"/>
        <v/>
      </c>
      <c r="H57" s="37" t="str">
        <f t="shared" si="3"/>
        <v/>
      </c>
      <c r="I57" s="72" t="str">
        <f t="shared" si="4"/>
        <v/>
      </c>
      <c r="J57" s="72" t="str">
        <f t="shared" si="5"/>
        <v/>
      </c>
      <c r="K57" s="72" t="str">
        <f t="shared" si="6"/>
        <v/>
      </c>
      <c r="L57" s="43" t="str">
        <f t="shared" si="7"/>
        <v/>
      </c>
    </row>
    <row r="58" spans="1:12">
      <c r="A58" s="39"/>
      <c r="B58" s="22"/>
      <c r="C58" s="41"/>
      <c r="D58" s="74"/>
      <c r="E58" s="73" t="str">
        <f t="shared" si="0"/>
        <v/>
      </c>
      <c r="F58" s="73" t="str">
        <f t="shared" si="1"/>
        <v/>
      </c>
      <c r="G58" s="37" t="str">
        <f t="shared" si="2"/>
        <v/>
      </c>
      <c r="H58" s="37" t="str">
        <f t="shared" si="3"/>
        <v/>
      </c>
      <c r="I58" s="72" t="str">
        <f t="shared" si="4"/>
        <v/>
      </c>
      <c r="J58" s="72" t="str">
        <f t="shared" si="5"/>
        <v/>
      </c>
      <c r="K58" s="72" t="str">
        <f t="shared" si="6"/>
        <v/>
      </c>
      <c r="L58" s="43" t="str">
        <f t="shared" si="7"/>
        <v/>
      </c>
    </row>
    <row r="59" spans="1:12">
      <c r="A59" s="39"/>
      <c r="B59" s="22"/>
      <c r="C59" s="41"/>
      <c r="D59" s="74"/>
      <c r="E59" s="73" t="str">
        <f t="shared" si="0"/>
        <v/>
      </c>
      <c r="F59" s="73" t="str">
        <f t="shared" si="1"/>
        <v/>
      </c>
      <c r="G59" s="37" t="str">
        <f t="shared" si="2"/>
        <v/>
      </c>
      <c r="H59" s="37" t="str">
        <f t="shared" si="3"/>
        <v/>
      </c>
      <c r="I59" s="72" t="str">
        <f t="shared" si="4"/>
        <v/>
      </c>
      <c r="J59" s="72" t="str">
        <f t="shared" si="5"/>
        <v/>
      </c>
      <c r="K59" s="72" t="str">
        <f t="shared" si="6"/>
        <v/>
      </c>
      <c r="L59" s="43" t="str">
        <f t="shared" si="7"/>
        <v/>
      </c>
    </row>
    <row r="60" spans="1:12">
      <c r="A60" s="39"/>
      <c r="B60" s="22"/>
      <c r="C60" s="41"/>
      <c r="D60" s="74"/>
      <c r="E60" s="73" t="str">
        <f t="shared" si="0"/>
        <v/>
      </c>
      <c r="F60" s="73" t="str">
        <f t="shared" si="1"/>
        <v/>
      </c>
      <c r="G60" s="37" t="str">
        <f t="shared" si="2"/>
        <v/>
      </c>
      <c r="H60" s="37" t="str">
        <f t="shared" si="3"/>
        <v/>
      </c>
      <c r="I60" s="72" t="str">
        <f t="shared" si="4"/>
        <v/>
      </c>
      <c r="J60" s="72" t="str">
        <f t="shared" si="5"/>
        <v/>
      </c>
      <c r="K60" s="72" t="str">
        <f t="shared" si="6"/>
        <v/>
      </c>
      <c r="L60" s="43" t="str">
        <f t="shared" si="7"/>
        <v/>
      </c>
    </row>
    <row r="61" spans="1:12">
      <c r="A61" s="39"/>
      <c r="B61" s="22"/>
      <c r="C61" s="41"/>
      <c r="D61" s="74"/>
      <c r="E61" s="73" t="str">
        <f t="shared" si="0"/>
        <v/>
      </c>
      <c r="F61" s="73" t="str">
        <f t="shared" si="1"/>
        <v/>
      </c>
      <c r="G61" s="37" t="str">
        <f t="shared" si="2"/>
        <v/>
      </c>
      <c r="H61" s="37" t="str">
        <f t="shared" si="3"/>
        <v/>
      </c>
      <c r="I61" s="72" t="str">
        <f t="shared" si="4"/>
        <v/>
      </c>
      <c r="J61" s="72" t="str">
        <f t="shared" si="5"/>
        <v/>
      </c>
      <c r="K61" s="72" t="str">
        <f t="shared" si="6"/>
        <v/>
      </c>
      <c r="L61" s="43" t="str">
        <f t="shared" si="7"/>
        <v/>
      </c>
    </row>
    <row r="62" spans="1:12">
      <c r="A62" s="39"/>
      <c r="B62" s="22"/>
      <c r="C62" s="41"/>
      <c r="D62" s="74"/>
      <c r="E62" s="73" t="str">
        <f t="shared" si="0"/>
        <v/>
      </c>
      <c r="F62" s="73" t="str">
        <f t="shared" si="1"/>
        <v/>
      </c>
      <c r="G62" s="37" t="str">
        <f t="shared" si="2"/>
        <v/>
      </c>
      <c r="H62" s="37" t="str">
        <f t="shared" si="3"/>
        <v/>
      </c>
      <c r="I62" s="72" t="str">
        <f t="shared" si="4"/>
        <v/>
      </c>
      <c r="J62" s="72" t="str">
        <f t="shared" si="5"/>
        <v/>
      </c>
      <c r="K62" s="72" t="str">
        <f t="shared" si="6"/>
        <v/>
      </c>
      <c r="L62" s="43" t="str">
        <f t="shared" si="7"/>
        <v/>
      </c>
    </row>
    <row r="63" spans="1:12">
      <c r="A63" s="39"/>
      <c r="B63" s="22"/>
      <c r="C63" s="41"/>
      <c r="D63" s="74"/>
      <c r="E63" s="73" t="str">
        <f t="shared" si="0"/>
        <v/>
      </c>
      <c r="F63" s="73" t="str">
        <f t="shared" si="1"/>
        <v/>
      </c>
      <c r="G63" s="37" t="str">
        <f t="shared" si="2"/>
        <v/>
      </c>
      <c r="H63" s="37" t="str">
        <f t="shared" si="3"/>
        <v/>
      </c>
      <c r="I63" s="72" t="str">
        <f t="shared" si="4"/>
        <v/>
      </c>
      <c r="J63" s="72" t="str">
        <f t="shared" si="5"/>
        <v/>
      </c>
      <c r="K63" s="72" t="str">
        <f t="shared" si="6"/>
        <v/>
      </c>
      <c r="L63" s="43" t="str">
        <f t="shared" si="7"/>
        <v/>
      </c>
    </row>
    <row r="64" spans="1:12">
      <c r="A64" s="39"/>
      <c r="B64" s="22"/>
      <c r="C64" s="41"/>
      <c r="D64" s="74"/>
      <c r="E64" s="73" t="str">
        <f t="shared" si="0"/>
        <v/>
      </c>
      <c r="F64" s="73" t="str">
        <f t="shared" si="1"/>
        <v/>
      </c>
      <c r="G64" s="37" t="str">
        <f t="shared" si="2"/>
        <v/>
      </c>
      <c r="H64" s="37" t="str">
        <f t="shared" si="3"/>
        <v/>
      </c>
      <c r="I64" s="72" t="str">
        <f t="shared" si="4"/>
        <v/>
      </c>
      <c r="J64" s="72" t="str">
        <f t="shared" si="5"/>
        <v/>
      </c>
      <c r="K64" s="72" t="str">
        <f t="shared" si="6"/>
        <v/>
      </c>
      <c r="L64" s="43" t="str">
        <f t="shared" si="7"/>
        <v/>
      </c>
    </row>
    <row r="65" spans="1:12">
      <c r="A65" s="39"/>
      <c r="B65" s="22"/>
      <c r="C65" s="41"/>
      <c r="D65" s="74"/>
      <c r="E65" s="73" t="str">
        <f t="shared" si="0"/>
        <v/>
      </c>
      <c r="F65" s="73" t="str">
        <f t="shared" si="1"/>
        <v/>
      </c>
      <c r="G65" s="37" t="str">
        <f t="shared" si="2"/>
        <v/>
      </c>
      <c r="H65" s="37" t="str">
        <f t="shared" si="3"/>
        <v/>
      </c>
      <c r="I65" s="72" t="str">
        <f t="shared" si="4"/>
        <v/>
      </c>
      <c r="J65" s="72" t="str">
        <f t="shared" si="5"/>
        <v/>
      </c>
      <c r="K65" s="72" t="str">
        <f t="shared" si="6"/>
        <v/>
      </c>
      <c r="L65" s="43" t="str">
        <f t="shared" si="7"/>
        <v/>
      </c>
    </row>
    <row r="66" spans="1:12">
      <c r="A66" s="39"/>
      <c r="B66" s="22"/>
      <c r="C66" s="41"/>
      <c r="D66" s="74"/>
      <c r="E66" s="73" t="str">
        <f t="shared" si="0"/>
        <v/>
      </c>
      <c r="F66" s="73" t="str">
        <f t="shared" si="1"/>
        <v/>
      </c>
      <c r="G66" s="37" t="str">
        <f t="shared" si="2"/>
        <v/>
      </c>
      <c r="H66" s="37" t="str">
        <f t="shared" si="3"/>
        <v/>
      </c>
      <c r="I66" s="72" t="str">
        <f t="shared" si="4"/>
        <v/>
      </c>
      <c r="J66" s="72" t="str">
        <f t="shared" si="5"/>
        <v/>
      </c>
      <c r="K66" s="72" t="str">
        <f t="shared" si="6"/>
        <v/>
      </c>
      <c r="L66" s="43" t="str">
        <f t="shared" si="7"/>
        <v/>
      </c>
    </row>
    <row r="67" spans="1:12" ht="13.5" thickBot="1">
      <c r="A67" s="25"/>
      <c r="B67" s="23"/>
      <c r="C67" s="26"/>
      <c r="D67" s="26"/>
      <c r="E67" s="26"/>
      <c r="F67" s="26"/>
      <c r="G67" s="24"/>
      <c r="H67" s="24"/>
      <c r="I67" s="24"/>
      <c r="J67" s="24"/>
      <c r="K67" s="24"/>
      <c r="L67" s="44"/>
    </row>
    <row r="68" spans="1:12" ht="15">
      <c r="A68" s="27" t="str">
        <f ca="1">ExpenseFormula_WarningInsertRow</f>
        <v>To maintain formulas integrity, if needed, insert rows only above row # 67 (copy an entire row from this tab and change the info as needed, or insert a blank row and then copy formulas)</v>
      </c>
      <c r="B68" s="28"/>
      <c r="C68" s="30"/>
      <c r="D68" s="30"/>
      <c r="E68" s="30"/>
      <c r="F68" s="30"/>
      <c r="G68" s="29"/>
      <c r="H68" s="27"/>
      <c r="I68" s="27"/>
      <c r="J68" s="27"/>
      <c r="K68" s="27"/>
      <c r="L68" s="27"/>
    </row>
    <row r="69" spans="1:12">
      <c r="A69" s="5"/>
      <c r="B69" s="31"/>
      <c r="C69" s="32"/>
      <c r="D69" s="32"/>
      <c r="E69" s="32"/>
      <c r="F69" s="32"/>
      <c r="G69" s="7"/>
      <c r="H69" s="5"/>
      <c r="I69" s="5"/>
      <c r="J69" s="5"/>
      <c r="K69" s="5"/>
      <c r="L69" s="5"/>
    </row>
    <row r="70" spans="1:12">
      <c r="A70" s="5"/>
      <c r="B70" s="31"/>
      <c r="C70" s="32"/>
      <c r="D70" s="32"/>
      <c r="E70" s="32"/>
      <c r="F70" s="32"/>
      <c r="G70" s="7"/>
      <c r="H70" s="5"/>
      <c r="I70" s="5"/>
      <c r="J70" s="5"/>
      <c r="K70" s="5"/>
      <c r="L70" s="5"/>
    </row>
    <row r="71" spans="1:12">
      <c r="A71" s="5"/>
      <c r="B71" s="31"/>
      <c r="C71" s="32"/>
      <c r="D71" s="32"/>
      <c r="E71" s="32"/>
      <c r="F71" s="32"/>
      <c r="G71" s="7"/>
      <c r="H71" s="5"/>
      <c r="I71" s="5"/>
      <c r="J71" s="5"/>
      <c r="K71" s="5"/>
      <c r="L71" s="5"/>
    </row>
    <row r="72" spans="1:12">
      <c r="A72" s="5"/>
      <c r="B72" s="31"/>
      <c r="C72" s="32"/>
      <c r="D72" s="32"/>
      <c r="E72" s="32"/>
      <c r="F72" s="32"/>
      <c r="G72" s="7"/>
      <c r="H72" s="5"/>
      <c r="I72" s="5"/>
      <c r="J72" s="5"/>
      <c r="K72" s="5"/>
      <c r="L72" s="5"/>
    </row>
    <row r="73" spans="1:12">
      <c r="A73" s="5"/>
      <c r="B73" s="31"/>
      <c r="C73" s="32"/>
      <c r="D73" s="32"/>
      <c r="E73" s="32"/>
      <c r="F73" s="32"/>
      <c r="G73" s="7"/>
      <c r="H73" s="5"/>
      <c r="I73" s="5"/>
      <c r="J73" s="5"/>
      <c r="K73" s="5"/>
      <c r="L73" s="5"/>
    </row>
    <row r="74" spans="1:12">
      <c r="A74" s="5"/>
      <c r="B74" s="31"/>
      <c r="C74" s="32"/>
      <c r="D74" s="32"/>
      <c r="E74" s="32"/>
      <c r="F74" s="32"/>
      <c r="G74" s="7"/>
      <c r="H74" s="5"/>
      <c r="I74" s="5"/>
      <c r="J74" s="5"/>
      <c r="K74" s="5"/>
      <c r="L74" s="5"/>
    </row>
    <row r="75" spans="1:12">
      <c r="A75" s="5"/>
      <c r="B75" s="31"/>
      <c r="C75" s="32"/>
      <c r="D75" s="32"/>
      <c r="E75" s="32"/>
      <c r="F75" s="32"/>
      <c r="G75" s="7"/>
      <c r="H75" s="5"/>
      <c r="I75" s="5"/>
      <c r="J75" s="5"/>
      <c r="K75" s="5"/>
      <c r="L75" s="5"/>
    </row>
    <row r="76" spans="1:12">
      <c r="A76" s="5"/>
      <c r="B76" s="31"/>
      <c r="C76" s="32"/>
      <c r="D76" s="32"/>
      <c r="E76" s="32"/>
      <c r="F76" s="32"/>
      <c r="G76" s="7"/>
      <c r="H76" s="5"/>
      <c r="I76" s="5"/>
      <c r="J76" s="5"/>
      <c r="K76" s="5"/>
      <c r="L76" s="5"/>
    </row>
    <row r="77" spans="1:12">
      <c r="A77" s="5"/>
      <c r="B77" s="31"/>
      <c r="C77" s="32"/>
      <c r="D77" s="32"/>
      <c r="E77" s="32"/>
      <c r="F77" s="32"/>
      <c r="G77" s="7"/>
      <c r="H77" s="5"/>
      <c r="I77" s="5"/>
      <c r="J77" s="5"/>
      <c r="K77" s="5"/>
      <c r="L77" s="5"/>
    </row>
    <row r="78" spans="1:12">
      <c r="A78" s="5"/>
      <c r="B78" s="31"/>
      <c r="C78" s="32"/>
      <c r="D78" s="32"/>
      <c r="E78" s="32"/>
      <c r="F78" s="32"/>
      <c r="G78" s="7"/>
      <c r="H78" s="5"/>
      <c r="I78" s="5"/>
      <c r="J78" s="5"/>
      <c r="K78" s="5"/>
      <c r="L78" s="5"/>
    </row>
    <row r="79" spans="1:12">
      <c r="A79" s="5"/>
      <c r="B79" s="31"/>
      <c r="C79" s="32"/>
      <c r="D79" s="32"/>
      <c r="E79" s="32"/>
      <c r="F79" s="32"/>
      <c r="G79" s="7"/>
      <c r="H79" s="5"/>
      <c r="I79" s="5"/>
      <c r="J79" s="5"/>
      <c r="K79" s="5"/>
      <c r="L79" s="5"/>
    </row>
    <row r="80" spans="1:12">
      <c r="A80" s="5"/>
      <c r="B80" s="31"/>
      <c r="C80" s="32"/>
      <c r="D80" s="32"/>
      <c r="E80" s="32"/>
      <c r="F80" s="32"/>
      <c r="G80" s="7"/>
      <c r="H80" s="5"/>
      <c r="I80" s="5"/>
      <c r="J80" s="5"/>
      <c r="K80" s="5"/>
      <c r="L80" s="5"/>
    </row>
    <row r="81" spans="1:12">
      <c r="A81" s="5"/>
      <c r="B81" s="31"/>
      <c r="C81" s="32"/>
      <c r="D81" s="32"/>
      <c r="E81" s="32"/>
      <c r="F81" s="32"/>
      <c r="G81" s="7"/>
      <c r="H81" s="5"/>
      <c r="I81" s="5"/>
      <c r="J81" s="5"/>
      <c r="K81" s="5"/>
      <c r="L81" s="5"/>
    </row>
    <row r="82" spans="1:12">
      <c r="A82" s="5"/>
      <c r="B82" s="31"/>
      <c r="C82" s="32"/>
      <c r="D82" s="32"/>
      <c r="E82" s="32"/>
      <c r="F82" s="32"/>
      <c r="G82" s="7"/>
      <c r="H82" s="5"/>
      <c r="I82" s="5"/>
      <c r="J82" s="5"/>
      <c r="K82" s="5"/>
      <c r="L82" s="5"/>
    </row>
    <row r="83" spans="1:12">
      <c r="A83" s="5"/>
      <c r="B83" s="31"/>
      <c r="C83" s="32"/>
      <c r="D83" s="32"/>
      <c r="E83" s="32"/>
      <c r="F83" s="32"/>
      <c r="G83" s="7"/>
      <c r="H83" s="5"/>
      <c r="I83" s="5"/>
      <c r="J83" s="5"/>
      <c r="K83" s="5"/>
      <c r="L83" s="5"/>
    </row>
    <row r="84" spans="1:12">
      <c r="A84" s="5"/>
      <c r="B84" s="31"/>
      <c r="C84" s="32"/>
      <c r="D84" s="32"/>
      <c r="E84" s="32"/>
      <c r="F84" s="32"/>
      <c r="G84" s="7"/>
      <c r="H84" s="5"/>
      <c r="I84" s="5"/>
      <c r="J84" s="5"/>
      <c r="K84" s="5"/>
      <c r="L84" s="5"/>
    </row>
    <row r="85" spans="1:12">
      <c r="A85" s="5"/>
      <c r="B85" s="31"/>
      <c r="C85" s="32"/>
      <c r="D85" s="32"/>
      <c r="E85" s="32"/>
      <c r="F85" s="32"/>
      <c r="G85" s="7"/>
      <c r="H85" s="5"/>
      <c r="I85" s="5"/>
      <c r="J85" s="5"/>
      <c r="K85" s="5"/>
      <c r="L85" s="5"/>
    </row>
    <row r="86" spans="1:12">
      <c r="A86" s="5"/>
      <c r="B86" s="31"/>
      <c r="C86" s="32"/>
      <c r="D86" s="32"/>
      <c r="E86" s="32"/>
      <c r="F86" s="32"/>
      <c r="G86" s="7"/>
      <c r="H86" s="5"/>
      <c r="I86" s="5"/>
      <c r="J86" s="5"/>
      <c r="K86" s="5"/>
      <c r="L86" s="5"/>
    </row>
    <row r="87" spans="1:12">
      <c r="A87" s="5"/>
      <c r="B87" s="31"/>
      <c r="C87" s="32"/>
      <c r="D87" s="32"/>
      <c r="E87" s="32"/>
      <c r="F87" s="32"/>
      <c r="G87" s="7"/>
      <c r="H87" s="5"/>
      <c r="I87" s="5"/>
      <c r="J87" s="5"/>
      <c r="K87" s="5"/>
      <c r="L87" s="5"/>
    </row>
    <row r="88" spans="1:12">
      <c r="A88" s="5"/>
      <c r="B88" s="31"/>
      <c r="C88" s="32"/>
      <c r="D88" s="32"/>
      <c r="E88" s="32"/>
      <c r="F88" s="32"/>
      <c r="G88" s="7"/>
      <c r="H88" s="5"/>
      <c r="I88" s="5"/>
      <c r="J88" s="5"/>
      <c r="K88" s="5"/>
      <c r="L88" s="5"/>
    </row>
    <row r="89" spans="1:12">
      <c r="A89" s="5"/>
      <c r="B89" s="31"/>
      <c r="C89" s="32"/>
      <c r="D89" s="32"/>
      <c r="E89" s="32"/>
      <c r="F89" s="32"/>
      <c r="G89" s="7"/>
      <c r="H89" s="5"/>
      <c r="I89" s="5"/>
      <c r="J89" s="5"/>
      <c r="K89" s="5"/>
      <c r="L89" s="5"/>
    </row>
    <row r="90" spans="1:12">
      <c r="A90" s="5"/>
      <c r="B90" s="31"/>
      <c r="C90" s="32"/>
      <c r="D90" s="32"/>
      <c r="E90" s="32"/>
      <c r="F90" s="32"/>
      <c r="G90" s="7"/>
      <c r="H90" s="5"/>
      <c r="I90" s="5"/>
      <c r="J90" s="5"/>
      <c r="K90" s="5"/>
      <c r="L90" s="5"/>
    </row>
    <row r="91" spans="1:12">
      <c r="A91" s="5"/>
      <c r="B91" s="31"/>
      <c r="C91" s="32"/>
      <c r="D91" s="32"/>
      <c r="E91" s="32"/>
      <c r="F91" s="32"/>
      <c r="G91" s="7"/>
      <c r="H91" s="5"/>
      <c r="I91" s="5"/>
      <c r="J91" s="5"/>
      <c r="K91" s="5"/>
      <c r="L91" s="5"/>
    </row>
    <row r="92" spans="1:12">
      <c r="A92" s="5"/>
      <c r="B92" s="31"/>
      <c r="C92" s="32"/>
      <c r="D92" s="32"/>
      <c r="E92" s="32"/>
      <c r="F92" s="32"/>
      <c r="G92" s="7"/>
      <c r="H92" s="5"/>
      <c r="I92" s="5"/>
      <c r="J92" s="5"/>
      <c r="K92" s="5"/>
      <c r="L92" s="5"/>
    </row>
    <row r="93" spans="1:12">
      <c r="A93" s="5"/>
      <c r="B93" s="31"/>
      <c r="C93" s="32"/>
      <c r="D93" s="32"/>
      <c r="E93" s="32"/>
      <c r="F93" s="32"/>
      <c r="G93" s="7"/>
      <c r="H93" s="5"/>
      <c r="I93" s="5"/>
      <c r="J93" s="5"/>
      <c r="K93" s="5"/>
      <c r="L93" s="5"/>
    </row>
    <row r="94" spans="1:12">
      <c r="A94" s="5"/>
      <c r="B94" s="31"/>
      <c r="C94" s="32"/>
      <c r="D94" s="32"/>
      <c r="E94" s="32"/>
      <c r="F94" s="32"/>
      <c r="G94" s="7"/>
      <c r="H94" s="5"/>
      <c r="I94" s="5"/>
      <c r="J94" s="5"/>
      <c r="K94" s="5"/>
      <c r="L94" s="5"/>
    </row>
    <row r="95" spans="1:12">
      <c r="A95" s="5"/>
      <c r="B95" s="31"/>
      <c r="C95" s="32"/>
      <c r="D95" s="32"/>
      <c r="E95" s="32"/>
      <c r="F95" s="32"/>
      <c r="G95" s="7"/>
      <c r="H95" s="5"/>
      <c r="I95" s="5"/>
      <c r="J95" s="5"/>
      <c r="K95" s="5"/>
      <c r="L95" s="5"/>
    </row>
    <row r="96" spans="1:12">
      <c r="A96" s="5"/>
      <c r="B96" s="31"/>
      <c r="C96" s="32"/>
      <c r="D96" s="32"/>
      <c r="E96" s="32"/>
      <c r="F96" s="32"/>
      <c r="G96" s="7"/>
      <c r="H96" s="5"/>
      <c r="I96" s="5"/>
      <c r="J96" s="5"/>
      <c r="K96" s="5"/>
      <c r="L96" s="5"/>
    </row>
    <row r="97" spans="1:12">
      <c r="A97" s="5"/>
      <c r="B97" s="31"/>
      <c r="C97" s="32"/>
      <c r="D97" s="32"/>
      <c r="E97" s="32"/>
      <c r="F97" s="32"/>
      <c r="G97" s="7"/>
      <c r="H97" s="5"/>
      <c r="I97" s="5"/>
      <c r="J97" s="5"/>
      <c r="K97" s="5"/>
      <c r="L97" s="5"/>
    </row>
    <row r="98" spans="1:12">
      <c r="A98" s="5"/>
      <c r="B98" s="31"/>
      <c r="C98" s="32"/>
      <c r="D98" s="32"/>
      <c r="E98" s="32"/>
      <c r="F98" s="32"/>
      <c r="G98" s="7"/>
      <c r="H98" s="5"/>
      <c r="I98" s="5"/>
      <c r="J98" s="5"/>
      <c r="K98" s="5"/>
      <c r="L98" s="5"/>
    </row>
    <row r="99" spans="1:12">
      <c r="A99" s="5"/>
      <c r="B99" s="31"/>
      <c r="C99" s="32"/>
      <c r="D99" s="32"/>
      <c r="E99" s="32"/>
      <c r="F99" s="32"/>
      <c r="G99" s="7"/>
      <c r="H99" s="5"/>
      <c r="I99" s="5"/>
      <c r="J99" s="5"/>
      <c r="K99" s="5"/>
      <c r="L99" s="5"/>
    </row>
    <row r="100" spans="1:12">
      <c r="A100" s="5"/>
      <c r="B100" s="31"/>
      <c r="C100" s="32"/>
      <c r="D100" s="32"/>
      <c r="E100" s="32"/>
      <c r="F100" s="32"/>
      <c r="G100" s="7"/>
      <c r="H100" s="5"/>
      <c r="I100" s="5"/>
      <c r="J100" s="5"/>
      <c r="K100" s="5"/>
      <c r="L100" s="5"/>
    </row>
    <row r="101" spans="1:12">
      <c r="A101" s="5"/>
      <c r="B101" s="31"/>
      <c r="C101" s="32"/>
      <c r="D101" s="32"/>
      <c r="E101" s="32"/>
      <c r="F101" s="32"/>
      <c r="G101" s="7"/>
      <c r="H101" s="5"/>
      <c r="I101" s="5"/>
      <c r="J101" s="5"/>
      <c r="K101" s="5"/>
      <c r="L101" s="5"/>
    </row>
    <row r="102" spans="1:12">
      <c r="A102" s="5"/>
      <c r="B102" s="31"/>
      <c r="C102" s="32"/>
      <c r="D102" s="32"/>
      <c r="E102" s="32"/>
      <c r="F102" s="32"/>
      <c r="G102" s="7"/>
      <c r="H102" s="5"/>
      <c r="I102" s="5"/>
      <c r="J102" s="5"/>
      <c r="K102" s="5"/>
      <c r="L102" s="5"/>
    </row>
    <row r="103" spans="1:12">
      <c r="A103" s="5"/>
      <c r="B103" s="31"/>
      <c r="C103" s="32"/>
      <c r="D103" s="32"/>
      <c r="E103" s="32"/>
      <c r="F103" s="32"/>
      <c r="G103" s="7"/>
      <c r="H103" s="5"/>
      <c r="I103" s="5"/>
      <c r="J103" s="5"/>
      <c r="K103" s="5"/>
      <c r="L103" s="5"/>
    </row>
    <row r="104" spans="1:12">
      <c r="A104" s="5"/>
      <c r="B104" s="31"/>
      <c r="C104" s="32"/>
      <c r="D104" s="32"/>
      <c r="E104" s="32"/>
      <c r="F104" s="32"/>
      <c r="G104" s="7"/>
      <c r="H104" s="5"/>
      <c r="I104" s="5"/>
      <c r="J104" s="5"/>
      <c r="K104" s="5"/>
      <c r="L104" s="5"/>
    </row>
    <row r="105" spans="1:12">
      <c r="A105" s="5"/>
      <c r="B105" s="31"/>
      <c r="C105" s="32"/>
      <c r="D105" s="32"/>
      <c r="E105" s="32"/>
      <c r="F105" s="32"/>
      <c r="G105" s="7"/>
      <c r="H105" s="5"/>
      <c r="I105" s="5"/>
      <c r="J105" s="5"/>
      <c r="K105" s="5"/>
      <c r="L105" s="5"/>
    </row>
    <row r="106" spans="1:12">
      <c r="A106" s="5"/>
      <c r="B106" s="31"/>
      <c r="C106" s="32"/>
      <c r="D106" s="32"/>
      <c r="E106" s="32"/>
      <c r="F106" s="32"/>
      <c r="G106" s="7"/>
      <c r="H106" s="5"/>
      <c r="I106" s="5"/>
      <c r="J106" s="5"/>
      <c r="K106" s="5"/>
      <c r="L106" s="5"/>
    </row>
    <row r="107" spans="1:12">
      <c r="A107" s="5"/>
      <c r="B107" s="31"/>
      <c r="C107" s="32"/>
      <c r="D107" s="32"/>
      <c r="E107" s="32"/>
      <c r="F107" s="32"/>
      <c r="G107" s="7"/>
      <c r="H107" s="5"/>
      <c r="I107" s="5"/>
      <c r="J107" s="5"/>
      <c r="K107" s="5"/>
      <c r="L107" s="5"/>
    </row>
    <row r="108" spans="1:12">
      <c r="A108" s="5"/>
      <c r="B108" s="31"/>
      <c r="C108" s="32"/>
      <c r="D108" s="32"/>
      <c r="E108" s="32"/>
      <c r="F108" s="32"/>
      <c r="G108" s="7"/>
      <c r="H108" s="5"/>
      <c r="I108" s="5"/>
      <c r="J108" s="5"/>
      <c r="K108" s="5"/>
      <c r="L108" s="5"/>
    </row>
    <row r="109" spans="1:12">
      <c r="A109" s="5"/>
      <c r="B109" s="31"/>
      <c r="C109" s="32"/>
      <c r="D109" s="32"/>
      <c r="E109" s="32"/>
      <c r="F109" s="32"/>
      <c r="G109" s="7"/>
      <c r="H109" s="5"/>
      <c r="I109" s="5"/>
      <c r="J109" s="5"/>
      <c r="K109" s="5"/>
      <c r="L109" s="5"/>
    </row>
    <row r="110" spans="1:12">
      <c r="A110" s="5"/>
      <c r="B110" s="31"/>
      <c r="C110" s="32"/>
      <c r="D110" s="32"/>
      <c r="E110" s="32"/>
      <c r="F110" s="32"/>
      <c r="G110" s="7"/>
      <c r="H110" s="5"/>
      <c r="I110" s="5"/>
      <c r="J110" s="5"/>
      <c r="K110" s="5"/>
      <c r="L110" s="5"/>
    </row>
    <row r="111" spans="1:12">
      <c r="A111" s="5"/>
      <c r="B111" s="31"/>
      <c r="C111" s="32"/>
      <c r="D111" s="32"/>
      <c r="E111" s="32"/>
      <c r="F111" s="32"/>
      <c r="G111" s="7"/>
      <c r="H111" s="5"/>
      <c r="I111" s="5"/>
      <c r="J111" s="5"/>
      <c r="K111" s="5"/>
      <c r="L111" s="5"/>
    </row>
    <row r="112" spans="1:12">
      <c r="A112" s="5"/>
      <c r="B112" s="31"/>
      <c r="C112" s="32"/>
      <c r="D112" s="32"/>
      <c r="E112" s="32"/>
      <c r="F112" s="32"/>
      <c r="G112" s="7"/>
      <c r="H112" s="5"/>
      <c r="I112" s="5"/>
      <c r="J112" s="5"/>
      <c r="K112" s="5"/>
      <c r="L112" s="5"/>
    </row>
    <row r="113" spans="1:12">
      <c r="A113" s="5"/>
      <c r="B113" s="31"/>
      <c r="C113" s="32"/>
      <c r="D113" s="32"/>
      <c r="E113" s="32"/>
      <c r="F113" s="32"/>
      <c r="G113" s="7"/>
      <c r="H113" s="5"/>
      <c r="I113" s="5"/>
      <c r="J113" s="5"/>
      <c r="K113" s="5"/>
      <c r="L113" s="5"/>
    </row>
    <row r="114" spans="1:12">
      <c r="A114" s="5"/>
      <c r="B114" s="31"/>
      <c r="C114" s="32"/>
      <c r="D114" s="32"/>
      <c r="E114" s="32"/>
      <c r="F114" s="32"/>
      <c r="G114" s="7"/>
      <c r="H114" s="5"/>
      <c r="I114" s="5"/>
      <c r="J114" s="5"/>
      <c r="K114" s="5"/>
      <c r="L114" s="5"/>
    </row>
    <row r="115" spans="1:12">
      <c r="A115" s="5"/>
      <c r="B115" s="31"/>
      <c r="C115" s="32"/>
      <c r="D115" s="32"/>
      <c r="E115" s="32"/>
      <c r="F115" s="32"/>
      <c r="G115" s="7"/>
      <c r="H115" s="5"/>
      <c r="I115" s="5"/>
      <c r="J115" s="5"/>
      <c r="K115" s="5"/>
      <c r="L115" s="5"/>
    </row>
    <row r="116" spans="1:12">
      <c r="A116" s="5"/>
      <c r="B116" s="31"/>
      <c r="C116" s="32"/>
      <c r="D116" s="32"/>
      <c r="E116" s="32"/>
      <c r="F116" s="32"/>
      <c r="G116" s="7"/>
      <c r="H116" s="5"/>
      <c r="I116" s="5"/>
      <c r="J116" s="5"/>
      <c r="K116" s="5"/>
      <c r="L116" s="5"/>
    </row>
    <row r="117" spans="1:12">
      <c r="A117" s="5"/>
      <c r="B117" s="31"/>
      <c r="C117" s="32"/>
      <c r="D117" s="32"/>
      <c r="E117" s="32"/>
      <c r="F117" s="32"/>
      <c r="G117" s="7"/>
      <c r="H117" s="5"/>
      <c r="I117" s="5"/>
      <c r="J117" s="5"/>
      <c r="K117" s="5"/>
      <c r="L117" s="5"/>
    </row>
  </sheetData>
  <autoFilter ref="A15:L66" xr:uid="{00000000-0009-0000-0000-000002000000}"/>
  <phoneticPr fontId="13" type="noConversion"/>
  <conditionalFormatting sqref="D16">
    <cfRule type="expression" dxfId="12" priority="1" stopIfTrue="1">
      <formula>AND(B16="New CFS",ISBLANK(D16))</formula>
    </cfRule>
    <cfRule type="expression" dxfId="11" priority="2" stopIfTrue="1">
      <formula>AND(B16="New CFS",NOT(ISBLANK(D16)))</formula>
    </cfRule>
  </conditionalFormatting>
  <conditionalFormatting sqref="D17:D66">
    <cfRule type="expression" dxfId="10" priority="13" stopIfTrue="1">
      <formula>AND(TEXT(I17,"000")="100",OR(TEXT(A17,"0000")="5210",TEXT(A17,"0000")="5250",TEXT(A17,"0000")="5228",TEXT(A17,"0000")="5229",TEXT(A17,"0000")="5226"),C17&lt;0,ISBLANK(D17))</formula>
    </cfRule>
    <cfRule type="expression" dxfId="9" priority="14" stopIfTrue="1">
      <formula>AND(B17="New CFS",ISBLANK(D17))</formula>
    </cfRule>
    <cfRule type="expression" dxfId="8" priority="15" stopIfTrue="1">
      <formula>OR(AND(TEXT(I17,"000")="100",OR(TEXT(A17,"0000")="5210",TEXT(A17,"0000")="5250",TEXT(A17,"0000")="5228",TEXT(A17,"0000")="5229"),C17&lt;0,NOT(ISBLANK(D17))),AND(B17="New CFS",NOT(ISBLANK(D17))))</formula>
    </cfRule>
  </conditionalFormatting>
  <conditionalFormatting sqref="E16:L66">
    <cfRule type="expression" dxfId="7" priority="3" stopIfTrue="1">
      <formula>ISBLANK(E16)</formula>
    </cfRule>
  </conditionalFormatting>
  <conditionalFormatting sqref="H16:H66">
    <cfRule type="expression" dxfId="6" priority="5" stopIfTrue="1">
      <formula>AND(NOT(H16=""),NOT(H16=$C$3))</formula>
    </cfRule>
  </conditionalFormatting>
  <conditionalFormatting sqref="I16:I66">
    <cfRule type="expression" dxfId="5" priority="7" stopIfTrue="1">
      <formula>AND(NOT(I16=""),NOT(I16="-"),NOT(TEXT(I16,"000")=TEXT($C$4,"000")))</formula>
    </cfRule>
  </conditionalFormatting>
  <dataValidations count="23">
    <dataValidation allowBlank="1" showInputMessage="1" showErrorMessage="1" promptTitle="Formula needed if cell is green!" prompt="_x000a_It shows the &quot;EXPENSE&quot; account/CFS code._x000a__x000a_Do not change formula." sqref="L15" xr:uid="{00000000-0002-0000-0200-000000000000}"/>
    <dataValidation allowBlank="1" showInputMessage="1" showErrorMessage="1" promptTitle="Formula needed if cell is green!" prompt="_x000a_It shows the &quot;EXPENSE&quot; ORG category corresponding to the account._x000a__x000a_Do not change formula." sqref="F15" xr:uid="{00000000-0002-0000-0200-000001000000}"/>
    <dataValidation allowBlank="1" showInputMessage="1" showErrorMessage="1" promptTitle="Formula needed if cell is green!" prompt="_x000a_It shows the &quot;EXPENSE&quot; College/Unit description._x000a__x000a_Cell will be RED if College/Unit is not correct (the CFS needs to be changed)._x000a__x000a_Do not change formula." sqref="H15" xr:uid="{00000000-0002-0000-0200-000002000000}"/>
    <dataValidation allowBlank="1" showInputMessage="1" showErrorMessage="1" promptTitle="Formula needed if cell is green!" prompt="_x000a_It shows the &quot;EXPENSE&quot; CFS description in a &quot;Department&quot; / &quot;Program&quot; format_x000a__x000a_Do not change formula." sqref="G15" xr:uid="{00000000-0002-0000-0200-000003000000}"/>
    <dataValidation allowBlank="1" showInputMessage="1" showErrorMessage="1" promptTitle="Formula needed if cell is green!" prompt="_x000a_It shows the &quot;EXPENSE&quot; account description._x000a__x000a_Do not change formula." sqref="E15" xr:uid="{00000000-0002-0000-0200-000004000000}"/>
    <dataValidation allowBlank="1" showInputMessage="1" showErrorMessage="1" prompt="Input the &quot;EXPENSE&quot; CFS._x000a__x000a_Instructions:_x000a_- Enter the desired CFS in a &quot;000-0000-0000&quot; format_x000a_(&quot;fund-department-program&quot;)._x000a__x000a_&quot;College/Unit&quot; and &quot;Fund&quot; must be selected above for the drop-down list to work." sqref="B15" xr:uid="{00000000-0002-0000-0200-000005000000}"/>
    <dataValidation allowBlank="1" showInputMessage="1" showErrorMessage="1" prompt="Input the &quot;EXPENSE&quot; account._x000a__x000a_Instructions:_x000a_- Use the drop-down list that appears when clicking inside the cell, or enter the desired account in a &quot;0000&quot; format" sqref="A15" xr:uid="{00000000-0002-0000-0200-000006000000}"/>
    <dataValidation allowBlank="1" showInputMessage="1" showErrorMessage="1" prompt="Input the &quot;EXPENSE&quot; amount._x000a__x000a_Instructions:_x000a_- Enter a POSITIVE round number to transfer funds IN._x000a_- Enter a NEGATIVE round number to transfer funds OUT." sqref="C15" xr:uid="{00000000-0002-0000-0200-000007000000}"/>
    <dataValidation type="list" allowBlank="1" showInputMessage="1" showErrorMessage="1" errorTitle="Budget Office" error="Please use the drop-down list or enter the desired EXPENSE account in a &quot;0000&quot; format (as listed in the &quot;Codes&quot; tab in the &quot;Codes_ExpenseAccountsTable&quot; table)._x000a_" sqref="A16:A66" xr:uid="{00000000-0002-0000-0200-000008000000}">
      <formula1>Codes_ExpenseAccounts</formula1>
    </dataValidation>
    <dataValidation type="whole" allowBlank="1" showErrorMessage="1" errorTitle="Budget Office" error="Please enter a round number." sqref="C16:C66" xr:uid="{00000000-0002-0000-0200-000009000000}">
      <formula1>-100000000</formula1>
      <formula2>100000000</formula2>
    </dataValidation>
    <dataValidation allowBlank="1" showInputMessage="1" showErrorMessage="1" promptTitle="Formula needed if cell is green!" prompt="_x000a_It shows the &quot;EXPENSE&quot; fund._x000a__x000a_Cell will be RED if Fund is not correct (the CFS needs to be changed)._x000a__x000a_Do not change formula." sqref="I15" xr:uid="{00000000-0002-0000-0200-00000A000000}"/>
    <dataValidation allowBlank="1" showInputMessage="1" showErrorMessage="1" promptTitle="Formula needed if cell is green!" prompt="_x000a_It shows the &quot;EXPENSE&quot; department._x000a__x000a_Do not change formula." sqref="J15" xr:uid="{00000000-0002-0000-0200-00000B000000}"/>
    <dataValidation allowBlank="1" showInputMessage="1" showErrorMessage="1" promptTitle="Formula needed if cell is green!" prompt="_x000a_It shows the &quot;EXPENSE&quot; program._x000a__x000a_Do not change formula." sqref="K15" xr:uid="{00000000-0002-0000-0200-00000C000000}"/>
    <dataValidation allowBlank="1" showInputMessage="1" showErrorMessage="1" prompt="Input any pertinent notes._x000a__x000a_For fund 100 notes are required if reducing accounts 5210, 5250, 5229, 5228 (cells will be RED)._x000a__x000a_If a new CFS is used input the CFS here (cell will be RED)." sqref="D15" xr:uid="{00000000-0002-0000-0200-00000D000000}"/>
    <dataValidation allowBlank="1" showInputMessage="1" showErrorMessage="1" prompt="It shows the subtotals for the current selection given by the filtered values._x000a__x000a_No input needed." sqref="A10:B12" xr:uid="{00000000-0002-0000-0200-00000E000000}"/>
    <dataValidation type="list" allowBlank="1" showInputMessage="1" showErrorMessage="1" errorTitle="Budget Office" error="Please use the drop-down list or enter the desired college/unit (as listed in the &quot;Codes&quot; tab in the &quot;Codes_College&quot; table)._x000a_" prompt="Input the College/Unit._x000a__x000a_Instructions:_x000a_- Use the drop-down list that appears when clicking inside the cell, or enter the desired college/unit._x000a__x000a_(if unknown, the name of the College/Unit can be found out on the 'Find Unit' tab)" sqref="C3" xr:uid="{00000000-0002-0000-0200-00000F000000}">
      <formula1>Codes_College</formula1>
    </dataValidation>
    <dataValidation allowBlank="1" showInputMessage="1" showErrorMessage="1" prompt="Input the College/Unit._x000a__x000a_Instructions:_x000a_- Use the drop-down list that appears when clicking inside the cell, or enter the desired college/unit._x000a__x000a_(if unknown, the name of the College/Unit can be found out on the 'Find Unit' tab)" sqref="A3:B3" xr:uid="{00000000-0002-0000-0200-000010000000}"/>
    <dataValidation type="list" allowBlank="1" showInputMessage="1" showErrorMessage="1" errorTitle="Budget Office" error="Please use the drop-down list or enter the desired fund (as listed in the &quot;Codes&quot; tab in the &quot;Codes_FundsTable&quot; table)._x000a__x000a_A &quot;College/Fund&quot; need to the selected for the drop-down list to function." prompt="Input the fund._x000a__x000a_Instructions:_x000a_- Use the drop-down list that appears when clicking inside the cell, or enter the desired fund._x000a__x000a_A &quot;College/Unit&quot; must be selected for the drop-down list to appear." sqref="C4" xr:uid="{00000000-0002-0000-0200-000011000000}">
      <formula1>Codes_AllowedFunds</formula1>
    </dataValidation>
    <dataValidation allowBlank="1" showInputMessage="1" showErrorMessage="1" prompt="Input the fund._x000a__x000a_Instructions:_x000a_- Use the drop-down list that appears when clicking inside the cell, or enter the desired fund._x000a__x000a_A &quot;College/Unit&quot; must be selected for the drop-down list to appear." sqref="A4:B4" xr:uid="{00000000-0002-0000-0200-000012000000}"/>
    <dataValidation type="list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200-000013000000}">
      <formula1>Codes_AllowedCFS</formula1>
    </dataValidation>
    <dataValidation allowBlank="1" showErrorMessage="1" sqref="C10:C12" xr:uid="{00000000-0002-0000-0200-000014000000}"/>
    <dataValidation allowBlank="1" showInputMessage="1" showErrorMessage="1" prompt="No input needed." sqref="A6:B8" xr:uid="{00000000-0002-0000-0200-000015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200-000016000000}"/>
  </dataValidations>
  <printOptions horizontalCentered="1"/>
  <pageMargins left="0.25" right="0.25" top="0.5" bottom="0.5" header="0.25" footer="0.25"/>
  <pageSetup scale="43" fitToHeight="0" orientation="landscape" r:id="rId1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indexed="50"/>
    <pageSetUpPr autoPageBreaks="0" fitToPage="1"/>
  </sheetPr>
  <dimension ref="A1:L117"/>
  <sheetViews>
    <sheetView zoomScale="70" workbookViewId="0">
      <pane ySplit="15" topLeftCell="A16" activePane="bottomLeft" state="frozen"/>
      <selection activeCell="D7" sqref="D7"/>
      <selection pane="bottomLeft" activeCell="A2" sqref="A2"/>
    </sheetView>
  </sheetViews>
  <sheetFormatPr defaultColWidth="8.85546875" defaultRowHeight="12.75"/>
  <cols>
    <col min="1" max="1" width="15.28515625" style="3" bestFit="1" customWidth="1"/>
    <col min="2" max="2" width="15.85546875" style="3" customWidth="1"/>
    <col min="3" max="3" width="19.140625" style="3" customWidth="1"/>
    <col min="4" max="5" width="44.140625" style="3" customWidth="1"/>
    <col min="6" max="6" width="38.85546875" style="3" customWidth="1"/>
    <col min="7" max="7" width="44.140625" style="3" customWidth="1"/>
    <col min="8" max="8" width="19.85546875" style="3" customWidth="1"/>
    <col min="9" max="9" width="12.140625" style="3" bestFit="1" customWidth="1"/>
    <col min="10" max="10" width="17.85546875" style="3" bestFit="1" customWidth="1"/>
    <col min="11" max="11" width="15.42578125" style="3" bestFit="1" customWidth="1"/>
    <col min="12" max="12" width="22" style="3" bestFit="1" customWidth="1"/>
    <col min="13" max="16384" width="8.85546875" style="3"/>
  </cols>
  <sheetData>
    <row r="1" spans="1:12" ht="18.75" thickBot="1">
      <c r="A1" s="1" t="s">
        <v>15822</v>
      </c>
      <c r="B1" s="48"/>
      <c r="C1" s="49"/>
      <c r="D1" s="49"/>
      <c r="E1" s="49"/>
      <c r="F1" s="49"/>
      <c r="G1" s="50"/>
      <c r="H1" s="1"/>
      <c r="I1" s="1"/>
      <c r="J1" s="1"/>
      <c r="K1" s="1"/>
      <c r="L1" s="1"/>
    </row>
    <row r="2" spans="1:12" ht="13.5" thickBot="1">
      <c r="A2" s="6"/>
      <c r="B2" s="45"/>
      <c r="D2" s="46"/>
      <c r="E2" s="46"/>
      <c r="F2" s="46"/>
      <c r="G2" s="8"/>
      <c r="H2" s="47"/>
      <c r="I2" s="47"/>
      <c r="J2" s="47"/>
      <c r="K2" s="47"/>
      <c r="L2" s="47"/>
    </row>
    <row r="3" spans="1:12">
      <c r="A3" s="75" t="s">
        <v>8058</v>
      </c>
      <c r="B3" s="76"/>
      <c r="C3" s="62" t="str">
        <f>RevenueFormula_HeadingCollege</f>
        <v>-</v>
      </c>
      <c r="D3" s="46"/>
      <c r="E3" s="46"/>
      <c r="F3" s="46"/>
      <c r="G3" s="8"/>
      <c r="H3" s="47"/>
      <c r="I3" s="47"/>
      <c r="J3" s="47"/>
      <c r="K3" s="47"/>
      <c r="L3" s="47"/>
    </row>
    <row r="4" spans="1:12" ht="13.5" thickBot="1">
      <c r="A4" s="77" t="s">
        <v>6981</v>
      </c>
      <c r="B4" s="78"/>
      <c r="C4" s="84" t="str">
        <f>RevenueFormula_HeadingFund</f>
        <v>-</v>
      </c>
      <c r="D4" s="52" t="str">
        <f>RevenueFormula_WarningRevenueFund100</f>
        <v/>
      </c>
      <c r="E4" s="46"/>
      <c r="F4" s="46"/>
      <c r="G4" s="8"/>
      <c r="H4" s="47"/>
      <c r="I4" s="47"/>
      <c r="J4" s="47"/>
      <c r="K4" s="47"/>
      <c r="L4" s="47"/>
    </row>
    <row r="5" spans="1:12" ht="13.5" thickBot="1">
      <c r="A5" s="6"/>
      <c r="B5" s="45"/>
      <c r="D5" s="46"/>
      <c r="E5" s="46"/>
      <c r="F5" s="46"/>
      <c r="G5" s="8"/>
      <c r="H5" s="47"/>
      <c r="I5" s="47"/>
      <c r="J5" s="47"/>
      <c r="K5" s="47"/>
      <c r="L5" s="47"/>
    </row>
    <row r="6" spans="1:12">
      <c r="A6" s="75" t="s">
        <v>9358</v>
      </c>
      <c r="B6" s="79"/>
      <c r="C6" s="59">
        <f ca="1">RevenueFormula_TotalTransferIn</f>
        <v>0</v>
      </c>
      <c r="D6" s="46"/>
      <c r="E6" s="46"/>
      <c r="F6" s="46"/>
      <c r="G6" s="8"/>
      <c r="H6" s="47"/>
      <c r="I6" s="47"/>
      <c r="J6" s="47"/>
      <c r="K6" s="47"/>
      <c r="L6" s="47"/>
    </row>
    <row r="7" spans="1:12">
      <c r="A7" s="80" t="s">
        <v>9359</v>
      </c>
      <c r="B7" s="81"/>
      <c r="C7" s="60">
        <f ca="1">RevenueFormula_TotalTransferOut</f>
        <v>0</v>
      </c>
      <c r="D7" s="46"/>
      <c r="E7" s="46"/>
      <c r="F7" s="46"/>
      <c r="G7" s="8"/>
      <c r="H7" s="47"/>
      <c r="I7" s="47"/>
      <c r="J7" s="47"/>
      <c r="K7" s="47"/>
      <c r="L7" s="47"/>
    </row>
    <row r="8" spans="1:12" ht="13.5" thickBot="1">
      <c r="A8" s="82" t="s">
        <v>6987</v>
      </c>
      <c r="B8" s="83"/>
      <c r="C8" s="61">
        <f ca="1">SUM($C$6:$C$7)</f>
        <v>0</v>
      </c>
      <c r="D8" s="52" t="str">
        <f ca="1">RevenueFormula_WarningRevenueVsExpense</f>
        <v/>
      </c>
      <c r="F8" s="46"/>
      <c r="G8" s="8"/>
      <c r="H8" s="47"/>
      <c r="I8" s="47"/>
      <c r="J8" s="47"/>
      <c r="K8" s="47"/>
      <c r="L8" s="47"/>
    </row>
    <row r="9" spans="1:12" ht="13.5" thickBot="1">
      <c r="A9" s="51"/>
      <c r="B9" s="45"/>
      <c r="C9" s="46"/>
      <c r="D9" s="46"/>
      <c r="E9" s="46"/>
      <c r="F9" s="46"/>
      <c r="G9" s="8"/>
      <c r="H9" s="47"/>
      <c r="I9" s="47"/>
      <c r="J9" s="47"/>
      <c r="K9" s="47"/>
      <c r="L9" s="47"/>
    </row>
    <row r="10" spans="1:12">
      <c r="A10" s="75" t="s">
        <v>9360</v>
      </c>
      <c r="B10" s="79"/>
      <c r="C10" s="59">
        <f ca="1">RevenueFormula_SubtotalTransferIn</f>
        <v>0</v>
      </c>
      <c r="D10" s="46"/>
      <c r="E10" s="46"/>
      <c r="F10" s="46"/>
      <c r="G10" s="8"/>
      <c r="H10" s="47"/>
      <c r="I10" s="47"/>
      <c r="J10" s="47"/>
      <c r="K10" s="47"/>
      <c r="L10" s="47"/>
    </row>
    <row r="11" spans="1:12">
      <c r="A11" s="80" t="s">
        <v>9361</v>
      </c>
      <c r="B11" s="81"/>
      <c r="C11" s="60">
        <f ca="1">RevenueFormula_SubtotalTransferOut</f>
        <v>0</v>
      </c>
      <c r="D11" s="46"/>
      <c r="E11" s="46"/>
      <c r="F11" s="46"/>
      <c r="G11" s="8"/>
      <c r="H11" s="47"/>
      <c r="I11" s="47"/>
      <c r="J11" s="47"/>
      <c r="K11" s="47"/>
      <c r="L11" s="47"/>
    </row>
    <row r="12" spans="1:12" ht="13.5" thickBot="1">
      <c r="A12" s="82" t="s">
        <v>6988</v>
      </c>
      <c r="B12" s="83"/>
      <c r="C12" s="61">
        <f ca="1">SUM($C$10:$C$11)</f>
        <v>0</v>
      </c>
      <c r="D12" s="46"/>
      <c r="E12" s="46"/>
      <c r="F12" s="46"/>
      <c r="G12" s="8"/>
      <c r="H12" s="47"/>
      <c r="I12" s="47"/>
      <c r="J12" s="47"/>
      <c r="K12" s="47"/>
      <c r="L12" s="47"/>
    </row>
    <row r="13" spans="1:12" ht="13.5" thickBot="1">
      <c r="A13" s="6"/>
      <c r="B13" s="45"/>
      <c r="C13" s="46"/>
      <c r="D13" s="46"/>
      <c r="E13" s="46"/>
      <c r="F13" s="46"/>
      <c r="G13" s="8"/>
      <c r="H13" s="47"/>
      <c r="I13" s="47"/>
      <c r="J13" s="47"/>
      <c r="K13" s="47"/>
      <c r="L13" s="47"/>
    </row>
    <row r="14" spans="1:12" ht="18.75" customHeight="1">
      <c r="A14" s="19" t="s">
        <v>6984</v>
      </c>
      <c r="B14" s="20"/>
      <c r="C14" s="36"/>
      <c r="D14" s="33"/>
      <c r="E14" s="33"/>
      <c r="F14" s="33"/>
      <c r="G14" s="21"/>
      <c r="H14" s="21"/>
      <c r="I14" s="21"/>
      <c r="J14" s="21"/>
      <c r="K14" s="21"/>
      <c r="L14" s="42"/>
    </row>
    <row r="15" spans="1:12" ht="51.75" customHeight="1" thickBot="1">
      <c r="A15" s="38" t="s">
        <v>8063</v>
      </c>
      <c r="B15" s="34" t="s">
        <v>8062</v>
      </c>
      <c r="C15" s="162" t="s">
        <v>3947</v>
      </c>
      <c r="D15" s="56" t="s">
        <v>9362</v>
      </c>
      <c r="E15" s="40" t="s">
        <v>3946</v>
      </c>
      <c r="F15" s="35" t="s">
        <v>8056</v>
      </c>
      <c r="G15" s="35" t="s">
        <v>3945</v>
      </c>
      <c r="H15" s="35" t="s">
        <v>8058</v>
      </c>
      <c r="I15" s="53" t="s">
        <v>6981</v>
      </c>
      <c r="J15" s="53" t="s">
        <v>6982</v>
      </c>
      <c r="K15" s="53" t="s">
        <v>6983</v>
      </c>
      <c r="L15" s="122" t="s">
        <v>10049</v>
      </c>
    </row>
    <row r="16" spans="1:12">
      <c r="A16" s="155"/>
      <c r="B16" s="156"/>
      <c r="C16" s="41"/>
      <c r="D16" s="157"/>
      <c r="E16" s="73" t="str">
        <f t="shared" ref="E16:E66" si="0">RevenueFormula_AccountDescription</f>
        <v/>
      </c>
      <c r="F16" s="73" t="str">
        <f t="shared" ref="F16:F66" si="1">RevenueFormula_OrgCategory</f>
        <v/>
      </c>
      <c r="G16" s="37" t="str">
        <f t="shared" ref="G16:G66" si="2">RevenueFormula_CfsDescription</f>
        <v/>
      </c>
      <c r="H16" s="37" t="str">
        <f t="shared" ref="H16:H66" si="3">RevenueFormula_CollegeUnit</f>
        <v/>
      </c>
      <c r="I16" s="72" t="str">
        <f t="shared" ref="I16:I66" si="4">RevenueFormula_Fund</f>
        <v/>
      </c>
      <c r="J16" s="72" t="str">
        <f t="shared" ref="J16:J66" si="5">RevenueFormula_Department</f>
        <v/>
      </c>
      <c r="K16" s="72" t="str">
        <f t="shared" ref="K16:K66" si="6">RevenueFormula_Program</f>
        <v/>
      </c>
      <c r="L16" s="43" t="str">
        <f t="shared" ref="L16:L66" si="7">RevenueFormula_AcctCfsCode</f>
        <v/>
      </c>
    </row>
    <row r="17" spans="1:12">
      <c r="A17" s="39"/>
      <c r="B17" s="22"/>
      <c r="C17" s="41"/>
      <c r="D17" s="74"/>
      <c r="E17" s="73" t="str">
        <f t="shared" si="0"/>
        <v/>
      </c>
      <c r="F17" s="73" t="str">
        <f t="shared" si="1"/>
        <v/>
      </c>
      <c r="G17" s="37" t="str">
        <f t="shared" si="2"/>
        <v/>
      </c>
      <c r="H17" s="37" t="str">
        <f t="shared" si="3"/>
        <v/>
      </c>
      <c r="I17" s="72" t="str">
        <f t="shared" si="4"/>
        <v/>
      </c>
      <c r="J17" s="72" t="str">
        <f t="shared" si="5"/>
        <v/>
      </c>
      <c r="K17" s="72" t="str">
        <f t="shared" si="6"/>
        <v/>
      </c>
      <c r="L17" s="43" t="str">
        <f t="shared" si="7"/>
        <v/>
      </c>
    </row>
    <row r="18" spans="1:12">
      <c r="A18" s="39"/>
      <c r="B18" s="22"/>
      <c r="C18" s="41"/>
      <c r="D18" s="74"/>
      <c r="E18" s="73" t="str">
        <f t="shared" si="0"/>
        <v/>
      </c>
      <c r="F18" s="73" t="str">
        <f t="shared" si="1"/>
        <v/>
      </c>
      <c r="G18" s="37" t="str">
        <f t="shared" si="2"/>
        <v/>
      </c>
      <c r="H18" s="37" t="str">
        <f t="shared" si="3"/>
        <v/>
      </c>
      <c r="I18" s="72" t="str">
        <f t="shared" si="4"/>
        <v/>
      </c>
      <c r="J18" s="72" t="str">
        <f t="shared" si="5"/>
        <v/>
      </c>
      <c r="K18" s="72" t="str">
        <f t="shared" si="6"/>
        <v/>
      </c>
      <c r="L18" s="43" t="str">
        <f t="shared" si="7"/>
        <v/>
      </c>
    </row>
    <row r="19" spans="1:12">
      <c r="A19" s="39"/>
      <c r="B19" s="22"/>
      <c r="C19" s="41"/>
      <c r="D19" s="74"/>
      <c r="E19" s="73" t="str">
        <f t="shared" si="0"/>
        <v/>
      </c>
      <c r="F19" s="73" t="str">
        <f t="shared" si="1"/>
        <v/>
      </c>
      <c r="G19" s="37" t="str">
        <f t="shared" si="2"/>
        <v/>
      </c>
      <c r="H19" s="37" t="str">
        <f t="shared" si="3"/>
        <v/>
      </c>
      <c r="I19" s="72" t="str">
        <f t="shared" si="4"/>
        <v/>
      </c>
      <c r="J19" s="72" t="str">
        <f t="shared" si="5"/>
        <v/>
      </c>
      <c r="K19" s="72" t="str">
        <f t="shared" si="6"/>
        <v/>
      </c>
      <c r="L19" s="43" t="str">
        <f t="shared" si="7"/>
        <v/>
      </c>
    </row>
    <row r="20" spans="1:12">
      <c r="A20" s="39"/>
      <c r="B20" s="22"/>
      <c r="C20" s="41"/>
      <c r="D20" s="74"/>
      <c r="E20" s="73" t="str">
        <f t="shared" si="0"/>
        <v/>
      </c>
      <c r="F20" s="73" t="str">
        <f t="shared" si="1"/>
        <v/>
      </c>
      <c r="G20" s="37" t="str">
        <f t="shared" si="2"/>
        <v/>
      </c>
      <c r="H20" s="37" t="str">
        <f t="shared" si="3"/>
        <v/>
      </c>
      <c r="I20" s="72" t="str">
        <f t="shared" si="4"/>
        <v/>
      </c>
      <c r="J20" s="72" t="str">
        <f t="shared" si="5"/>
        <v/>
      </c>
      <c r="K20" s="72" t="str">
        <f t="shared" si="6"/>
        <v/>
      </c>
      <c r="L20" s="43" t="str">
        <f t="shared" si="7"/>
        <v/>
      </c>
    </row>
    <row r="21" spans="1:12">
      <c r="A21" s="39"/>
      <c r="B21" s="22"/>
      <c r="C21" s="41"/>
      <c r="D21" s="74"/>
      <c r="E21" s="73" t="str">
        <f t="shared" si="0"/>
        <v/>
      </c>
      <c r="F21" s="73" t="str">
        <f t="shared" si="1"/>
        <v/>
      </c>
      <c r="G21" s="37" t="str">
        <f t="shared" si="2"/>
        <v/>
      </c>
      <c r="H21" s="37" t="str">
        <f t="shared" si="3"/>
        <v/>
      </c>
      <c r="I21" s="72" t="str">
        <f t="shared" si="4"/>
        <v/>
      </c>
      <c r="J21" s="72" t="str">
        <f t="shared" si="5"/>
        <v/>
      </c>
      <c r="K21" s="72" t="str">
        <f t="shared" si="6"/>
        <v/>
      </c>
      <c r="L21" s="43" t="str">
        <f t="shared" si="7"/>
        <v/>
      </c>
    </row>
    <row r="22" spans="1:12">
      <c r="A22" s="39"/>
      <c r="B22" s="22"/>
      <c r="C22" s="41"/>
      <c r="D22" s="74"/>
      <c r="E22" s="73" t="str">
        <f t="shared" si="0"/>
        <v/>
      </c>
      <c r="F22" s="73" t="str">
        <f t="shared" si="1"/>
        <v/>
      </c>
      <c r="G22" s="37" t="str">
        <f t="shared" si="2"/>
        <v/>
      </c>
      <c r="H22" s="37" t="str">
        <f t="shared" si="3"/>
        <v/>
      </c>
      <c r="I22" s="72" t="str">
        <f t="shared" si="4"/>
        <v/>
      </c>
      <c r="J22" s="72" t="str">
        <f t="shared" si="5"/>
        <v/>
      </c>
      <c r="K22" s="72" t="str">
        <f t="shared" si="6"/>
        <v/>
      </c>
      <c r="L22" s="43" t="str">
        <f t="shared" si="7"/>
        <v/>
      </c>
    </row>
    <row r="23" spans="1:12">
      <c r="A23" s="39"/>
      <c r="B23" s="22"/>
      <c r="C23" s="41"/>
      <c r="D23" s="74"/>
      <c r="E23" s="73" t="str">
        <f t="shared" si="0"/>
        <v/>
      </c>
      <c r="F23" s="73" t="str">
        <f t="shared" si="1"/>
        <v/>
      </c>
      <c r="G23" s="37" t="str">
        <f t="shared" si="2"/>
        <v/>
      </c>
      <c r="H23" s="37" t="str">
        <f t="shared" si="3"/>
        <v/>
      </c>
      <c r="I23" s="72" t="str">
        <f t="shared" si="4"/>
        <v/>
      </c>
      <c r="J23" s="72" t="str">
        <f t="shared" si="5"/>
        <v/>
      </c>
      <c r="K23" s="72" t="str">
        <f t="shared" si="6"/>
        <v/>
      </c>
      <c r="L23" s="43" t="str">
        <f t="shared" si="7"/>
        <v/>
      </c>
    </row>
    <row r="24" spans="1:12">
      <c r="A24" s="39"/>
      <c r="B24" s="22"/>
      <c r="C24" s="41"/>
      <c r="D24" s="74"/>
      <c r="E24" s="73" t="str">
        <f t="shared" si="0"/>
        <v/>
      </c>
      <c r="F24" s="73" t="str">
        <f t="shared" si="1"/>
        <v/>
      </c>
      <c r="G24" s="37" t="str">
        <f t="shared" si="2"/>
        <v/>
      </c>
      <c r="H24" s="37" t="str">
        <f t="shared" si="3"/>
        <v/>
      </c>
      <c r="I24" s="72" t="str">
        <f t="shared" si="4"/>
        <v/>
      </c>
      <c r="J24" s="72" t="str">
        <f t="shared" si="5"/>
        <v/>
      </c>
      <c r="K24" s="72" t="str">
        <f t="shared" si="6"/>
        <v/>
      </c>
      <c r="L24" s="43" t="str">
        <f t="shared" si="7"/>
        <v/>
      </c>
    </row>
    <row r="25" spans="1:12">
      <c r="A25" s="39"/>
      <c r="B25" s="22"/>
      <c r="C25" s="41"/>
      <c r="D25" s="74"/>
      <c r="E25" s="73" t="str">
        <f t="shared" si="0"/>
        <v/>
      </c>
      <c r="F25" s="73" t="str">
        <f t="shared" si="1"/>
        <v/>
      </c>
      <c r="G25" s="37" t="str">
        <f t="shared" si="2"/>
        <v/>
      </c>
      <c r="H25" s="37" t="str">
        <f t="shared" si="3"/>
        <v/>
      </c>
      <c r="I25" s="72" t="str">
        <f t="shared" si="4"/>
        <v/>
      </c>
      <c r="J25" s="72" t="str">
        <f t="shared" si="5"/>
        <v/>
      </c>
      <c r="K25" s="72" t="str">
        <f t="shared" si="6"/>
        <v/>
      </c>
      <c r="L25" s="43" t="str">
        <f t="shared" si="7"/>
        <v/>
      </c>
    </row>
    <row r="26" spans="1:12">
      <c r="A26" s="39"/>
      <c r="B26" s="22"/>
      <c r="C26" s="41"/>
      <c r="D26" s="74"/>
      <c r="E26" s="73" t="str">
        <f t="shared" si="0"/>
        <v/>
      </c>
      <c r="F26" s="73" t="str">
        <f t="shared" si="1"/>
        <v/>
      </c>
      <c r="G26" s="37" t="str">
        <f t="shared" si="2"/>
        <v/>
      </c>
      <c r="H26" s="37" t="str">
        <f t="shared" si="3"/>
        <v/>
      </c>
      <c r="I26" s="72" t="str">
        <f t="shared" si="4"/>
        <v/>
      </c>
      <c r="J26" s="72" t="str">
        <f t="shared" si="5"/>
        <v/>
      </c>
      <c r="K26" s="72" t="str">
        <f t="shared" si="6"/>
        <v/>
      </c>
      <c r="L26" s="43" t="str">
        <f t="shared" si="7"/>
        <v/>
      </c>
    </row>
    <row r="27" spans="1:12">
      <c r="A27" s="39"/>
      <c r="B27" s="22"/>
      <c r="C27" s="41"/>
      <c r="D27" s="74"/>
      <c r="E27" s="73" t="str">
        <f t="shared" si="0"/>
        <v/>
      </c>
      <c r="F27" s="73" t="str">
        <f t="shared" si="1"/>
        <v/>
      </c>
      <c r="G27" s="37" t="str">
        <f t="shared" si="2"/>
        <v/>
      </c>
      <c r="H27" s="37" t="str">
        <f t="shared" si="3"/>
        <v/>
      </c>
      <c r="I27" s="72" t="str">
        <f t="shared" si="4"/>
        <v/>
      </c>
      <c r="J27" s="72" t="str">
        <f t="shared" si="5"/>
        <v/>
      </c>
      <c r="K27" s="72" t="str">
        <f t="shared" si="6"/>
        <v/>
      </c>
      <c r="L27" s="43" t="str">
        <f t="shared" si="7"/>
        <v/>
      </c>
    </row>
    <row r="28" spans="1:12">
      <c r="A28" s="39"/>
      <c r="B28" s="22"/>
      <c r="C28" s="41"/>
      <c r="D28" s="74"/>
      <c r="E28" s="73" t="str">
        <f t="shared" si="0"/>
        <v/>
      </c>
      <c r="F28" s="73" t="str">
        <f t="shared" si="1"/>
        <v/>
      </c>
      <c r="G28" s="37" t="str">
        <f t="shared" si="2"/>
        <v/>
      </c>
      <c r="H28" s="37" t="str">
        <f t="shared" si="3"/>
        <v/>
      </c>
      <c r="I28" s="72" t="str">
        <f t="shared" si="4"/>
        <v/>
      </c>
      <c r="J28" s="72" t="str">
        <f t="shared" si="5"/>
        <v/>
      </c>
      <c r="K28" s="72" t="str">
        <f t="shared" si="6"/>
        <v/>
      </c>
      <c r="L28" s="43" t="str">
        <f t="shared" si="7"/>
        <v/>
      </c>
    </row>
    <row r="29" spans="1:12">
      <c r="A29" s="39"/>
      <c r="B29" s="22"/>
      <c r="C29" s="41"/>
      <c r="D29" s="74"/>
      <c r="E29" s="73" t="str">
        <f t="shared" si="0"/>
        <v/>
      </c>
      <c r="F29" s="73" t="str">
        <f t="shared" si="1"/>
        <v/>
      </c>
      <c r="G29" s="37" t="str">
        <f t="shared" si="2"/>
        <v/>
      </c>
      <c r="H29" s="37" t="str">
        <f t="shared" si="3"/>
        <v/>
      </c>
      <c r="I29" s="72" t="str">
        <f t="shared" si="4"/>
        <v/>
      </c>
      <c r="J29" s="72" t="str">
        <f t="shared" si="5"/>
        <v/>
      </c>
      <c r="K29" s="72" t="str">
        <f t="shared" si="6"/>
        <v/>
      </c>
      <c r="L29" s="43" t="str">
        <f t="shared" si="7"/>
        <v/>
      </c>
    </row>
    <row r="30" spans="1:12">
      <c r="A30" s="39"/>
      <c r="B30" s="22"/>
      <c r="C30" s="41"/>
      <c r="D30" s="74"/>
      <c r="E30" s="73" t="str">
        <f t="shared" si="0"/>
        <v/>
      </c>
      <c r="F30" s="73" t="str">
        <f t="shared" si="1"/>
        <v/>
      </c>
      <c r="G30" s="37" t="str">
        <f t="shared" si="2"/>
        <v/>
      </c>
      <c r="H30" s="37" t="str">
        <f t="shared" si="3"/>
        <v/>
      </c>
      <c r="I30" s="72" t="str">
        <f t="shared" si="4"/>
        <v/>
      </c>
      <c r="J30" s="72" t="str">
        <f t="shared" si="5"/>
        <v/>
      </c>
      <c r="K30" s="72" t="str">
        <f t="shared" si="6"/>
        <v/>
      </c>
      <c r="L30" s="43" t="str">
        <f t="shared" si="7"/>
        <v/>
      </c>
    </row>
    <row r="31" spans="1:12">
      <c r="A31" s="39"/>
      <c r="B31" s="22"/>
      <c r="C31" s="41"/>
      <c r="D31" s="74"/>
      <c r="E31" s="73" t="str">
        <f t="shared" si="0"/>
        <v/>
      </c>
      <c r="F31" s="73" t="str">
        <f t="shared" si="1"/>
        <v/>
      </c>
      <c r="G31" s="37" t="str">
        <f t="shared" si="2"/>
        <v/>
      </c>
      <c r="H31" s="37" t="str">
        <f t="shared" si="3"/>
        <v/>
      </c>
      <c r="I31" s="72" t="str">
        <f t="shared" si="4"/>
        <v/>
      </c>
      <c r="J31" s="72" t="str">
        <f t="shared" si="5"/>
        <v/>
      </c>
      <c r="K31" s="72" t="str">
        <f t="shared" si="6"/>
        <v/>
      </c>
      <c r="L31" s="43" t="str">
        <f t="shared" si="7"/>
        <v/>
      </c>
    </row>
    <row r="32" spans="1:12">
      <c r="A32" s="39"/>
      <c r="B32" s="22"/>
      <c r="C32" s="41"/>
      <c r="D32" s="74"/>
      <c r="E32" s="73" t="str">
        <f t="shared" si="0"/>
        <v/>
      </c>
      <c r="F32" s="73" t="str">
        <f t="shared" si="1"/>
        <v/>
      </c>
      <c r="G32" s="37" t="str">
        <f t="shared" si="2"/>
        <v/>
      </c>
      <c r="H32" s="37" t="str">
        <f t="shared" si="3"/>
        <v/>
      </c>
      <c r="I32" s="72" t="str">
        <f t="shared" si="4"/>
        <v/>
      </c>
      <c r="J32" s="72" t="str">
        <f t="shared" si="5"/>
        <v/>
      </c>
      <c r="K32" s="72" t="str">
        <f t="shared" si="6"/>
        <v/>
      </c>
      <c r="L32" s="43" t="str">
        <f t="shared" si="7"/>
        <v/>
      </c>
    </row>
    <row r="33" spans="1:12">
      <c r="A33" s="39"/>
      <c r="B33" s="22"/>
      <c r="C33" s="41"/>
      <c r="D33" s="74"/>
      <c r="E33" s="73" t="str">
        <f t="shared" si="0"/>
        <v/>
      </c>
      <c r="F33" s="73" t="str">
        <f t="shared" si="1"/>
        <v/>
      </c>
      <c r="G33" s="37" t="str">
        <f t="shared" si="2"/>
        <v/>
      </c>
      <c r="H33" s="37" t="str">
        <f t="shared" si="3"/>
        <v/>
      </c>
      <c r="I33" s="72" t="str">
        <f t="shared" si="4"/>
        <v/>
      </c>
      <c r="J33" s="72" t="str">
        <f t="shared" si="5"/>
        <v/>
      </c>
      <c r="K33" s="72" t="str">
        <f t="shared" si="6"/>
        <v/>
      </c>
      <c r="L33" s="43" t="str">
        <f t="shared" si="7"/>
        <v/>
      </c>
    </row>
    <row r="34" spans="1:12">
      <c r="A34" s="39"/>
      <c r="B34" s="22"/>
      <c r="C34" s="41"/>
      <c r="D34" s="74"/>
      <c r="E34" s="73" t="str">
        <f t="shared" si="0"/>
        <v/>
      </c>
      <c r="F34" s="73" t="str">
        <f t="shared" si="1"/>
        <v/>
      </c>
      <c r="G34" s="37" t="str">
        <f t="shared" si="2"/>
        <v/>
      </c>
      <c r="H34" s="37" t="str">
        <f t="shared" si="3"/>
        <v/>
      </c>
      <c r="I34" s="72" t="str">
        <f t="shared" si="4"/>
        <v/>
      </c>
      <c r="J34" s="72" t="str">
        <f t="shared" si="5"/>
        <v/>
      </c>
      <c r="K34" s="72" t="str">
        <f t="shared" si="6"/>
        <v/>
      </c>
      <c r="L34" s="43" t="str">
        <f t="shared" si="7"/>
        <v/>
      </c>
    </row>
    <row r="35" spans="1:12">
      <c r="A35" s="39"/>
      <c r="B35" s="22"/>
      <c r="C35" s="41"/>
      <c r="D35" s="74"/>
      <c r="E35" s="73" t="str">
        <f t="shared" si="0"/>
        <v/>
      </c>
      <c r="F35" s="73" t="str">
        <f t="shared" si="1"/>
        <v/>
      </c>
      <c r="G35" s="37" t="str">
        <f t="shared" si="2"/>
        <v/>
      </c>
      <c r="H35" s="37" t="str">
        <f t="shared" si="3"/>
        <v/>
      </c>
      <c r="I35" s="72" t="str">
        <f t="shared" si="4"/>
        <v/>
      </c>
      <c r="J35" s="72" t="str">
        <f t="shared" si="5"/>
        <v/>
      </c>
      <c r="K35" s="72" t="str">
        <f t="shared" si="6"/>
        <v/>
      </c>
      <c r="L35" s="43" t="str">
        <f t="shared" si="7"/>
        <v/>
      </c>
    </row>
    <row r="36" spans="1:12">
      <c r="A36" s="39"/>
      <c r="B36" s="22"/>
      <c r="C36" s="41"/>
      <c r="D36" s="74"/>
      <c r="E36" s="73" t="str">
        <f t="shared" si="0"/>
        <v/>
      </c>
      <c r="F36" s="73" t="str">
        <f t="shared" si="1"/>
        <v/>
      </c>
      <c r="G36" s="37" t="str">
        <f t="shared" si="2"/>
        <v/>
      </c>
      <c r="H36" s="37" t="str">
        <f t="shared" si="3"/>
        <v/>
      </c>
      <c r="I36" s="72" t="str">
        <f t="shared" si="4"/>
        <v/>
      </c>
      <c r="J36" s="72" t="str">
        <f t="shared" si="5"/>
        <v/>
      </c>
      <c r="K36" s="72" t="str">
        <f t="shared" si="6"/>
        <v/>
      </c>
      <c r="L36" s="43" t="str">
        <f t="shared" si="7"/>
        <v/>
      </c>
    </row>
    <row r="37" spans="1:12">
      <c r="A37" s="39"/>
      <c r="B37" s="22"/>
      <c r="C37" s="41"/>
      <c r="D37" s="74"/>
      <c r="E37" s="73" t="str">
        <f t="shared" si="0"/>
        <v/>
      </c>
      <c r="F37" s="73" t="str">
        <f t="shared" si="1"/>
        <v/>
      </c>
      <c r="G37" s="37" t="str">
        <f t="shared" si="2"/>
        <v/>
      </c>
      <c r="H37" s="37" t="str">
        <f t="shared" si="3"/>
        <v/>
      </c>
      <c r="I37" s="72" t="str">
        <f t="shared" si="4"/>
        <v/>
      </c>
      <c r="J37" s="72" t="str">
        <f t="shared" si="5"/>
        <v/>
      </c>
      <c r="K37" s="72" t="str">
        <f t="shared" si="6"/>
        <v/>
      </c>
      <c r="L37" s="43" t="str">
        <f t="shared" si="7"/>
        <v/>
      </c>
    </row>
    <row r="38" spans="1:12">
      <c r="A38" s="39"/>
      <c r="B38" s="22"/>
      <c r="C38" s="41"/>
      <c r="D38" s="74"/>
      <c r="E38" s="73" t="str">
        <f t="shared" si="0"/>
        <v/>
      </c>
      <c r="F38" s="73" t="str">
        <f t="shared" si="1"/>
        <v/>
      </c>
      <c r="G38" s="37" t="str">
        <f t="shared" si="2"/>
        <v/>
      </c>
      <c r="H38" s="37" t="str">
        <f t="shared" si="3"/>
        <v/>
      </c>
      <c r="I38" s="72" t="str">
        <f t="shared" si="4"/>
        <v/>
      </c>
      <c r="J38" s="72" t="str">
        <f t="shared" si="5"/>
        <v/>
      </c>
      <c r="K38" s="72" t="str">
        <f t="shared" si="6"/>
        <v/>
      </c>
      <c r="L38" s="43" t="str">
        <f t="shared" si="7"/>
        <v/>
      </c>
    </row>
    <row r="39" spans="1:12">
      <c r="A39" s="39"/>
      <c r="B39" s="22"/>
      <c r="C39" s="41"/>
      <c r="D39" s="74"/>
      <c r="E39" s="73" t="str">
        <f t="shared" si="0"/>
        <v/>
      </c>
      <c r="F39" s="73" t="str">
        <f t="shared" si="1"/>
        <v/>
      </c>
      <c r="G39" s="37" t="str">
        <f t="shared" si="2"/>
        <v/>
      </c>
      <c r="H39" s="37" t="str">
        <f t="shared" si="3"/>
        <v/>
      </c>
      <c r="I39" s="72" t="str">
        <f t="shared" si="4"/>
        <v/>
      </c>
      <c r="J39" s="72" t="str">
        <f t="shared" si="5"/>
        <v/>
      </c>
      <c r="K39" s="72" t="str">
        <f t="shared" si="6"/>
        <v/>
      </c>
      <c r="L39" s="43" t="str">
        <f t="shared" si="7"/>
        <v/>
      </c>
    </row>
    <row r="40" spans="1:12">
      <c r="A40" s="39"/>
      <c r="B40" s="22"/>
      <c r="C40" s="41"/>
      <c r="D40" s="74"/>
      <c r="E40" s="73" t="str">
        <f t="shared" si="0"/>
        <v/>
      </c>
      <c r="F40" s="73" t="str">
        <f t="shared" si="1"/>
        <v/>
      </c>
      <c r="G40" s="37" t="str">
        <f t="shared" si="2"/>
        <v/>
      </c>
      <c r="H40" s="37" t="str">
        <f t="shared" si="3"/>
        <v/>
      </c>
      <c r="I40" s="72" t="str">
        <f t="shared" si="4"/>
        <v/>
      </c>
      <c r="J40" s="72" t="str">
        <f t="shared" si="5"/>
        <v/>
      </c>
      <c r="K40" s="72" t="str">
        <f t="shared" si="6"/>
        <v/>
      </c>
      <c r="L40" s="43" t="str">
        <f t="shared" si="7"/>
        <v/>
      </c>
    </row>
    <row r="41" spans="1:12">
      <c r="A41" s="39"/>
      <c r="B41" s="22"/>
      <c r="C41" s="41"/>
      <c r="D41" s="74"/>
      <c r="E41" s="73" t="str">
        <f t="shared" si="0"/>
        <v/>
      </c>
      <c r="F41" s="73" t="str">
        <f t="shared" si="1"/>
        <v/>
      </c>
      <c r="G41" s="37" t="str">
        <f t="shared" si="2"/>
        <v/>
      </c>
      <c r="H41" s="37" t="str">
        <f t="shared" si="3"/>
        <v/>
      </c>
      <c r="I41" s="72" t="str">
        <f t="shared" si="4"/>
        <v/>
      </c>
      <c r="J41" s="72" t="str">
        <f t="shared" si="5"/>
        <v/>
      </c>
      <c r="K41" s="72" t="str">
        <f t="shared" si="6"/>
        <v/>
      </c>
      <c r="L41" s="43" t="str">
        <f t="shared" si="7"/>
        <v/>
      </c>
    </row>
    <row r="42" spans="1:12">
      <c r="A42" s="39"/>
      <c r="B42" s="22"/>
      <c r="C42" s="41"/>
      <c r="D42" s="74"/>
      <c r="E42" s="73" t="str">
        <f t="shared" si="0"/>
        <v/>
      </c>
      <c r="F42" s="73" t="str">
        <f t="shared" si="1"/>
        <v/>
      </c>
      <c r="G42" s="37" t="str">
        <f t="shared" si="2"/>
        <v/>
      </c>
      <c r="H42" s="37" t="str">
        <f t="shared" si="3"/>
        <v/>
      </c>
      <c r="I42" s="72" t="str">
        <f t="shared" si="4"/>
        <v/>
      </c>
      <c r="J42" s="72" t="str">
        <f t="shared" si="5"/>
        <v/>
      </c>
      <c r="K42" s="72" t="str">
        <f t="shared" si="6"/>
        <v/>
      </c>
      <c r="L42" s="43" t="str">
        <f t="shared" si="7"/>
        <v/>
      </c>
    </row>
    <row r="43" spans="1:12">
      <c r="A43" s="39"/>
      <c r="B43" s="22"/>
      <c r="C43" s="41"/>
      <c r="D43" s="74"/>
      <c r="E43" s="73" t="str">
        <f t="shared" si="0"/>
        <v/>
      </c>
      <c r="F43" s="73" t="str">
        <f t="shared" si="1"/>
        <v/>
      </c>
      <c r="G43" s="37" t="str">
        <f t="shared" si="2"/>
        <v/>
      </c>
      <c r="H43" s="37" t="str">
        <f t="shared" si="3"/>
        <v/>
      </c>
      <c r="I43" s="72" t="str">
        <f t="shared" si="4"/>
        <v/>
      </c>
      <c r="J43" s="72" t="str">
        <f t="shared" si="5"/>
        <v/>
      </c>
      <c r="K43" s="72" t="str">
        <f t="shared" si="6"/>
        <v/>
      </c>
      <c r="L43" s="43" t="str">
        <f t="shared" si="7"/>
        <v/>
      </c>
    </row>
    <row r="44" spans="1:12">
      <c r="A44" s="39"/>
      <c r="B44" s="22"/>
      <c r="C44" s="41"/>
      <c r="D44" s="74"/>
      <c r="E44" s="73" t="str">
        <f t="shared" si="0"/>
        <v/>
      </c>
      <c r="F44" s="73" t="str">
        <f t="shared" si="1"/>
        <v/>
      </c>
      <c r="G44" s="37" t="str">
        <f t="shared" si="2"/>
        <v/>
      </c>
      <c r="H44" s="37" t="str">
        <f t="shared" si="3"/>
        <v/>
      </c>
      <c r="I44" s="72" t="str">
        <f t="shared" si="4"/>
        <v/>
      </c>
      <c r="J44" s="72" t="str">
        <f t="shared" si="5"/>
        <v/>
      </c>
      <c r="K44" s="72" t="str">
        <f t="shared" si="6"/>
        <v/>
      </c>
      <c r="L44" s="43" t="str">
        <f t="shared" si="7"/>
        <v/>
      </c>
    </row>
    <row r="45" spans="1:12">
      <c r="A45" s="39"/>
      <c r="B45" s="22"/>
      <c r="C45" s="41"/>
      <c r="D45" s="74"/>
      <c r="E45" s="73" t="str">
        <f t="shared" si="0"/>
        <v/>
      </c>
      <c r="F45" s="73" t="str">
        <f t="shared" si="1"/>
        <v/>
      </c>
      <c r="G45" s="37" t="str">
        <f t="shared" si="2"/>
        <v/>
      </c>
      <c r="H45" s="37" t="str">
        <f t="shared" si="3"/>
        <v/>
      </c>
      <c r="I45" s="72" t="str">
        <f t="shared" si="4"/>
        <v/>
      </c>
      <c r="J45" s="72" t="str">
        <f t="shared" si="5"/>
        <v/>
      </c>
      <c r="K45" s="72" t="str">
        <f t="shared" si="6"/>
        <v/>
      </c>
      <c r="L45" s="43" t="str">
        <f t="shared" si="7"/>
        <v/>
      </c>
    </row>
    <row r="46" spans="1:12">
      <c r="A46" s="39"/>
      <c r="B46" s="22"/>
      <c r="C46" s="41"/>
      <c r="D46" s="74"/>
      <c r="E46" s="73" t="str">
        <f t="shared" si="0"/>
        <v/>
      </c>
      <c r="F46" s="73" t="str">
        <f t="shared" si="1"/>
        <v/>
      </c>
      <c r="G46" s="37" t="str">
        <f t="shared" si="2"/>
        <v/>
      </c>
      <c r="H46" s="37" t="str">
        <f t="shared" si="3"/>
        <v/>
      </c>
      <c r="I46" s="72" t="str">
        <f t="shared" si="4"/>
        <v/>
      </c>
      <c r="J46" s="72" t="str">
        <f t="shared" si="5"/>
        <v/>
      </c>
      <c r="K46" s="72" t="str">
        <f t="shared" si="6"/>
        <v/>
      </c>
      <c r="L46" s="43" t="str">
        <f t="shared" si="7"/>
        <v/>
      </c>
    </row>
    <row r="47" spans="1:12">
      <c r="A47" s="39"/>
      <c r="B47" s="22"/>
      <c r="C47" s="41"/>
      <c r="D47" s="74"/>
      <c r="E47" s="73" t="str">
        <f t="shared" si="0"/>
        <v/>
      </c>
      <c r="F47" s="73" t="str">
        <f t="shared" si="1"/>
        <v/>
      </c>
      <c r="G47" s="37" t="str">
        <f t="shared" si="2"/>
        <v/>
      </c>
      <c r="H47" s="37" t="str">
        <f t="shared" si="3"/>
        <v/>
      </c>
      <c r="I47" s="72" t="str">
        <f t="shared" si="4"/>
        <v/>
      </c>
      <c r="J47" s="72" t="str">
        <f t="shared" si="5"/>
        <v/>
      </c>
      <c r="K47" s="72" t="str">
        <f t="shared" si="6"/>
        <v/>
      </c>
      <c r="L47" s="43" t="str">
        <f t="shared" si="7"/>
        <v/>
      </c>
    </row>
    <row r="48" spans="1:12">
      <c r="A48" s="39"/>
      <c r="B48" s="22"/>
      <c r="C48" s="41"/>
      <c r="D48" s="74"/>
      <c r="E48" s="73" t="str">
        <f t="shared" si="0"/>
        <v/>
      </c>
      <c r="F48" s="73" t="str">
        <f t="shared" si="1"/>
        <v/>
      </c>
      <c r="G48" s="37" t="str">
        <f t="shared" si="2"/>
        <v/>
      </c>
      <c r="H48" s="37" t="str">
        <f t="shared" si="3"/>
        <v/>
      </c>
      <c r="I48" s="72" t="str">
        <f t="shared" si="4"/>
        <v/>
      </c>
      <c r="J48" s="72" t="str">
        <f t="shared" si="5"/>
        <v/>
      </c>
      <c r="K48" s="72" t="str">
        <f t="shared" si="6"/>
        <v/>
      </c>
      <c r="L48" s="43" t="str">
        <f t="shared" si="7"/>
        <v/>
      </c>
    </row>
    <row r="49" spans="1:12">
      <c r="A49" s="39"/>
      <c r="B49" s="22"/>
      <c r="C49" s="41"/>
      <c r="D49" s="74"/>
      <c r="E49" s="73" t="str">
        <f t="shared" si="0"/>
        <v/>
      </c>
      <c r="F49" s="73" t="str">
        <f t="shared" si="1"/>
        <v/>
      </c>
      <c r="G49" s="37" t="str">
        <f t="shared" si="2"/>
        <v/>
      </c>
      <c r="H49" s="37" t="str">
        <f t="shared" si="3"/>
        <v/>
      </c>
      <c r="I49" s="72" t="str">
        <f t="shared" si="4"/>
        <v/>
      </c>
      <c r="J49" s="72" t="str">
        <f t="shared" si="5"/>
        <v/>
      </c>
      <c r="K49" s="72" t="str">
        <f t="shared" si="6"/>
        <v/>
      </c>
      <c r="L49" s="43" t="str">
        <f t="shared" si="7"/>
        <v/>
      </c>
    </row>
    <row r="50" spans="1:12">
      <c r="A50" s="39"/>
      <c r="B50" s="22"/>
      <c r="C50" s="41"/>
      <c r="D50" s="74"/>
      <c r="E50" s="73" t="str">
        <f t="shared" si="0"/>
        <v/>
      </c>
      <c r="F50" s="73" t="str">
        <f t="shared" si="1"/>
        <v/>
      </c>
      <c r="G50" s="37" t="str">
        <f t="shared" si="2"/>
        <v/>
      </c>
      <c r="H50" s="37" t="str">
        <f t="shared" si="3"/>
        <v/>
      </c>
      <c r="I50" s="72" t="str">
        <f t="shared" si="4"/>
        <v/>
      </c>
      <c r="J50" s="72" t="str">
        <f t="shared" si="5"/>
        <v/>
      </c>
      <c r="K50" s="72" t="str">
        <f t="shared" si="6"/>
        <v/>
      </c>
      <c r="L50" s="43" t="str">
        <f t="shared" si="7"/>
        <v/>
      </c>
    </row>
    <row r="51" spans="1:12">
      <c r="A51" s="39"/>
      <c r="B51" s="22"/>
      <c r="C51" s="41"/>
      <c r="D51" s="74"/>
      <c r="E51" s="73" t="str">
        <f t="shared" si="0"/>
        <v/>
      </c>
      <c r="F51" s="73" t="str">
        <f t="shared" si="1"/>
        <v/>
      </c>
      <c r="G51" s="37" t="str">
        <f t="shared" si="2"/>
        <v/>
      </c>
      <c r="H51" s="37" t="str">
        <f t="shared" si="3"/>
        <v/>
      </c>
      <c r="I51" s="72" t="str">
        <f t="shared" si="4"/>
        <v/>
      </c>
      <c r="J51" s="72" t="str">
        <f t="shared" si="5"/>
        <v/>
      </c>
      <c r="K51" s="72" t="str">
        <f t="shared" si="6"/>
        <v/>
      </c>
      <c r="L51" s="43" t="str">
        <f t="shared" si="7"/>
        <v/>
      </c>
    </row>
    <row r="52" spans="1:12">
      <c r="A52" s="39"/>
      <c r="B52" s="22"/>
      <c r="C52" s="41"/>
      <c r="D52" s="74"/>
      <c r="E52" s="73" t="str">
        <f t="shared" si="0"/>
        <v/>
      </c>
      <c r="F52" s="73" t="str">
        <f t="shared" si="1"/>
        <v/>
      </c>
      <c r="G52" s="37" t="str">
        <f t="shared" si="2"/>
        <v/>
      </c>
      <c r="H52" s="37" t="str">
        <f t="shared" si="3"/>
        <v/>
      </c>
      <c r="I52" s="72" t="str">
        <f t="shared" si="4"/>
        <v/>
      </c>
      <c r="J52" s="72" t="str">
        <f t="shared" si="5"/>
        <v/>
      </c>
      <c r="K52" s="72" t="str">
        <f t="shared" si="6"/>
        <v/>
      </c>
      <c r="L52" s="43" t="str">
        <f t="shared" si="7"/>
        <v/>
      </c>
    </row>
    <row r="53" spans="1:12">
      <c r="A53" s="39"/>
      <c r="B53" s="22"/>
      <c r="C53" s="41"/>
      <c r="D53" s="74"/>
      <c r="E53" s="73" t="str">
        <f t="shared" si="0"/>
        <v/>
      </c>
      <c r="F53" s="73" t="str">
        <f t="shared" si="1"/>
        <v/>
      </c>
      <c r="G53" s="37" t="str">
        <f t="shared" si="2"/>
        <v/>
      </c>
      <c r="H53" s="37" t="str">
        <f t="shared" si="3"/>
        <v/>
      </c>
      <c r="I53" s="72" t="str">
        <f t="shared" si="4"/>
        <v/>
      </c>
      <c r="J53" s="72" t="str">
        <f t="shared" si="5"/>
        <v/>
      </c>
      <c r="K53" s="72" t="str">
        <f t="shared" si="6"/>
        <v/>
      </c>
      <c r="L53" s="43" t="str">
        <f t="shared" si="7"/>
        <v/>
      </c>
    </row>
    <row r="54" spans="1:12">
      <c r="A54" s="39"/>
      <c r="B54" s="22"/>
      <c r="C54" s="41"/>
      <c r="D54" s="74"/>
      <c r="E54" s="73" t="str">
        <f t="shared" si="0"/>
        <v/>
      </c>
      <c r="F54" s="73" t="str">
        <f t="shared" si="1"/>
        <v/>
      </c>
      <c r="G54" s="37" t="str">
        <f t="shared" si="2"/>
        <v/>
      </c>
      <c r="H54" s="37" t="str">
        <f t="shared" si="3"/>
        <v/>
      </c>
      <c r="I54" s="72" t="str">
        <f t="shared" si="4"/>
        <v/>
      </c>
      <c r="J54" s="72" t="str">
        <f t="shared" si="5"/>
        <v/>
      </c>
      <c r="K54" s="72" t="str">
        <f t="shared" si="6"/>
        <v/>
      </c>
      <c r="L54" s="43" t="str">
        <f t="shared" si="7"/>
        <v/>
      </c>
    </row>
    <row r="55" spans="1:12">
      <c r="A55" s="39"/>
      <c r="B55" s="22"/>
      <c r="C55" s="41"/>
      <c r="D55" s="74"/>
      <c r="E55" s="73" t="str">
        <f t="shared" si="0"/>
        <v/>
      </c>
      <c r="F55" s="73" t="str">
        <f t="shared" si="1"/>
        <v/>
      </c>
      <c r="G55" s="37" t="str">
        <f t="shared" si="2"/>
        <v/>
      </c>
      <c r="H55" s="37" t="str">
        <f t="shared" si="3"/>
        <v/>
      </c>
      <c r="I55" s="72" t="str">
        <f t="shared" si="4"/>
        <v/>
      </c>
      <c r="J55" s="72" t="str">
        <f t="shared" si="5"/>
        <v/>
      </c>
      <c r="K55" s="72" t="str">
        <f t="shared" si="6"/>
        <v/>
      </c>
      <c r="L55" s="43" t="str">
        <f t="shared" si="7"/>
        <v/>
      </c>
    </row>
    <row r="56" spans="1:12">
      <c r="A56" s="39"/>
      <c r="B56" s="22"/>
      <c r="C56" s="41"/>
      <c r="D56" s="74"/>
      <c r="E56" s="73" t="str">
        <f t="shared" si="0"/>
        <v/>
      </c>
      <c r="F56" s="73" t="str">
        <f t="shared" si="1"/>
        <v/>
      </c>
      <c r="G56" s="37" t="str">
        <f t="shared" si="2"/>
        <v/>
      </c>
      <c r="H56" s="37" t="str">
        <f t="shared" si="3"/>
        <v/>
      </c>
      <c r="I56" s="72" t="str">
        <f t="shared" si="4"/>
        <v/>
      </c>
      <c r="J56" s="72" t="str">
        <f t="shared" si="5"/>
        <v/>
      </c>
      <c r="K56" s="72" t="str">
        <f t="shared" si="6"/>
        <v/>
      </c>
      <c r="L56" s="43" t="str">
        <f t="shared" si="7"/>
        <v/>
      </c>
    </row>
    <row r="57" spans="1:12">
      <c r="A57" s="39"/>
      <c r="B57" s="22"/>
      <c r="C57" s="41"/>
      <c r="D57" s="74"/>
      <c r="E57" s="73" t="str">
        <f t="shared" si="0"/>
        <v/>
      </c>
      <c r="F57" s="73" t="str">
        <f t="shared" si="1"/>
        <v/>
      </c>
      <c r="G57" s="37" t="str">
        <f t="shared" si="2"/>
        <v/>
      </c>
      <c r="H57" s="37" t="str">
        <f t="shared" si="3"/>
        <v/>
      </c>
      <c r="I57" s="72" t="str">
        <f t="shared" si="4"/>
        <v/>
      </c>
      <c r="J57" s="72" t="str">
        <f t="shared" si="5"/>
        <v/>
      </c>
      <c r="K57" s="72" t="str">
        <f t="shared" si="6"/>
        <v/>
      </c>
      <c r="L57" s="43" t="str">
        <f t="shared" si="7"/>
        <v/>
      </c>
    </row>
    <row r="58" spans="1:12">
      <c r="A58" s="39"/>
      <c r="B58" s="22"/>
      <c r="C58" s="41"/>
      <c r="D58" s="74"/>
      <c r="E58" s="73" t="str">
        <f t="shared" si="0"/>
        <v/>
      </c>
      <c r="F58" s="73" t="str">
        <f t="shared" si="1"/>
        <v/>
      </c>
      <c r="G58" s="37" t="str">
        <f t="shared" si="2"/>
        <v/>
      </c>
      <c r="H58" s="37" t="str">
        <f t="shared" si="3"/>
        <v/>
      </c>
      <c r="I58" s="72" t="str">
        <f t="shared" si="4"/>
        <v/>
      </c>
      <c r="J58" s="72" t="str">
        <f t="shared" si="5"/>
        <v/>
      </c>
      <c r="K58" s="72" t="str">
        <f t="shared" si="6"/>
        <v/>
      </c>
      <c r="L58" s="43" t="str">
        <f t="shared" si="7"/>
        <v/>
      </c>
    </row>
    <row r="59" spans="1:12">
      <c r="A59" s="39"/>
      <c r="B59" s="22"/>
      <c r="C59" s="41"/>
      <c r="D59" s="74"/>
      <c r="E59" s="73" t="str">
        <f t="shared" si="0"/>
        <v/>
      </c>
      <c r="F59" s="73" t="str">
        <f t="shared" si="1"/>
        <v/>
      </c>
      <c r="G59" s="37" t="str">
        <f t="shared" si="2"/>
        <v/>
      </c>
      <c r="H59" s="37" t="str">
        <f t="shared" si="3"/>
        <v/>
      </c>
      <c r="I59" s="72" t="str">
        <f t="shared" si="4"/>
        <v/>
      </c>
      <c r="J59" s="72" t="str">
        <f t="shared" si="5"/>
        <v/>
      </c>
      <c r="K59" s="72" t="str">
        <f t="shared" si="6"/>
        <v/>
      </c>
      <c r="L59" s="43" t="str">
        <f t="shared" si="7"/>
        <v/>
      </c>
    </row>
    <row r="60" spans="1:12">
      <c r="A60" s="39"/>
      <c r="B60" s="22"/>
      <c r="C60" s="41"/>
      <c r="D60" s="74"/>
      <c r="E60" s="73" t="str">
        <f t="shared" si="0"/>
        <v/>
      </c>
      <c r="F60" s="73" t="str">
        <f t="shared" si="1"/>
        <v/>
      </c>
      <c r="G60" s="37" t="str">
        <f t="shared" si="2"/>
        <v/>
      </c>
      <c r="H60" s="37" t="str">
        <f t="shared" si="3"/>
        <v/>
      </c>
      <c r="I60" s="72" t="str">
        <f t="shared" si="4"/>
        <v/>
      </c>
      <c r="J60" s="72" t="str">
        <f t="shared" si="5"/>
        <v/>
      </c>
      <c r="K60" s="72" t="str">
        <f t="shared" si="6"/>
        <v/>
      </c>
      <c r="L60" s="43" t="str">
        <f t="shared" si="7"/>
        <v/>
      </c>
    </row>
    <row r="61" spans="1:12">
      <c r="A61" s="39"/>
      <c r="B61" s="22"/>
      <c r="C61" s="41"/>
      <c r="D61" s="74"/>
      <c r="E61" s="73" t="str">
        <f t="shared" si="0"/>
        <v/>
      </c>
      <c r="F61" s="73" t="str">
        <f t="shared" si="1"/>
        <v/>
      </c>
      <c r="G61" s="37" t="str">
        <f t="shared" si="2"/>
        <v/>
      </c>
      <c r="H61" s="37" t="str">
        <f t="shared" si="3"/>
        <v/>
      </c>
      <c r="I61" s="72" t="str">
        <f t="shared" si="4"/>
        <v/>
      </c>
      <c r="J61" s="72" t="str">
        <f t="shared" si="5"/>
        <v/>
      </c>
      <c r="K61" s="72" t="str">
        <f t="shared" si="6"/>
        <v/>
      </c>
      <c r="L61" s="43" t="str">
        <f t="shared" si="7"/>
        <v/>
      </c>
    </row>
    <row r="62" spans="1:12">
      <c r="A62" s="39"/>
      <c r="B62" s="22"/>
      <c r="C62" s="41"/>
      <c r="D62" s="74"/>
      <c r="E62" s="73" t="str">
        <f t="shared" si="0"/>
        <v/>
      </c>
      <c r="F62" s="73" t="str">
        <f t="shared" si="1"/>
        <v/>
      </c>
      <c r="G62" s="37" t="str">
        <f t="shared" si="2"/>
        <v/>
      </c>
      <c r="H62" s="37" t="str">
        <f t="shared" si="3"/>
        <v/>
      </c>
      <c r="I62" s="72" t="str">
        <f t="shared" si="4"/>
        <v/>
      </c>
      <c r="J62" s="72" t="str">
        <f t="shared" si="5"/>
        <v/>
      </c>
      <c r="K62" s="72" t="str">
        <f t="shared" si="6"/>
        <v/>
      </c>
      <c r="L62" s="43" t="str">
        <f t="shared" si="7"/>
        <v/>
      </c>
    </row>
    <row r="63" spans="1:12">
      <c r="A63" s="39"/>
      <c r="B63" s="22"/>
      <c r="C63" s="41"/>
      <c r="D63" s="74"/>
      <c r="E63" s="73" t="str">
        <f t="shared" si="0"/>
        <v/>
      </c>
      <c r="F63" s="73" t="str">
        <f t="shared" si="1"/>
        <v/>
      </c>
      <c r="G63" s="37" t="str">
        <f t="shared" si="2"/>
        <v/>
      </c>
      <c r="H63" s="37" t="str">
        <f t="shared" si="3"/>
        <v/>
      </c>
      <c r="I63" s="72" t="str">
        <f t="shared" si="4"/>
        <v/>
      </c>
      <c r="J63" s="72" t="str">
        <f t="shared" si="5"/>
        <v/>
      </c>
      <c r="K63" s="72" t="str">
        <f t="shared" si="6"/>
        <v/>
      </c>
      <c r="L63" s="43" t="str">
        <f t="shared" si="7"/>
        <v/>
      </c>
    </row>
    <row r="64" spans="1:12">
      <c r="A64" s="39"/>
      <c r="B64" s="22"/>
      <c r="C64" s="41"/>
      <c r="D64" s="74"/>
      <c r="E64" s="73" t="str">
        <f t="shared" si="0"/>
        <v/>
      </c>
      <c r="F64" s="73" t="str">
        <f t="shared" si="1"/>
        <v/>
      </c>
      <c r="G64" s="37" t="str">
        <f t="shared" si="2"/>
        <v/>
      </c>
      <c r="H64" s="37" t="str">
        <f t="shared" si="3"/>
        <v/>
      </c>
      <c r="I64" s="72" t="str">
        <f t="shared" si="4"/>
        <v/>
      </c>
      <c r="J64" s="72" t="str">
        <f t="shared" si="5"/>
        <v/>
      </c>
      <c r="K64" s="72" t="str">
        <f t="shared" si="6"/>
        <v/>
      </c>
      <c r="L64" s="43" t="str">
        <f t="shared" si="7"/>
        <v/>
      </c>
    </row>
    <row r="65" spans="1:12">
      <c r="A65" s="39"/>
      <c r="B65" s="22"/>
      <c r="C65" s="41"/>
      <c r="D65" s="74"/>
      <c r="E65" s="73" t="str">
        <f t="shared" si="0"/>
        <v/>
      </c>
      <c r="F65" s="73" t="str">
        <f t="shared" si="1"/>
        <v/>
      </c>
      <c r="G65" s="37" t="str">
        <f t="shared" si="2"/>
        <v/>
      </c>
      <c r="H65" s="37" t="str">
        <f t="shared" si="3"/>
        <v/>
      </c>
      <c r="I65" s="72" t="str">
        <f t="shared" si="4"/>
        <v/>
      </c>
      <c r="J65" s="72" t="str">
        <f t="shared" si="5"/>
        <v/>
      </c>
      <c r="K65" s="72" t="str">
        <f t="shared" si="6"/>
        <v/>
      </c>
      <c r="L65" s="43" t="str">
        <f t="shared" si="7"/>
        <v/>
      </c>
    </row>
    <row r="66" spans="1:12">
      <c r="A66" s="39"/>
      <c r="B66" s="22"/>
      <c r="C66" s="41"/>
      <c r="D66" s="74"/>
      <c r="E66" s="73" t="str">
        <f t="shared" si="0"/>
        <v/>
      </c>
      <c r="F66" s="73" t="str">
        <f t="shared" si="1"/>
        <v/>
      </c>
      <c r="G66" s="37" t="str">
        <f t="shared" si="2"/>
        <v/>
      </c>
      <c r="H66" s="37" t="str">
        <f t="shared" si="3"/>
        <v/>
      </c>
      <c r="I66" s="72" t="str">
        <f t="shared" si="4"/>
        <v/>
      </c>
      <c r="J66" s="72" t="str">
        <f t="shared" si="5"/>
        <v/>
      </c>
      <c r="K66" s="72" t="str">
        <f t="shared" si="6"/>
        <v/>
      </c>
      <c r="L66" s="43" t="str">
        <f t="shared" si="7"/>
        <v/>
      </c>
    </row>
    <row r="67" spans="1:12" ht="13.5" thickBot="1">
      <c r="A67" s="25"/>
      <c r="B67" s="23"/>
      <c r="C67" s="26"/>
      <c r="D67" s="26"/>
      <c r="E67" s="26"/>
      <c r="F67" s="26"/>
      <c r="G67" s="24"/>
      <c r="H67" s="24"/>
      <c r="I67" s="24"/>
      <c r="J67" s="24"/>
      <c r="K67" s="24"/>
      <c r="L67" s="44"/>
    </row>
    <row r="68" spans="1:12" ht="15">
      <c r="A68" s="27" t="str">
        <f ca="1">RevenueFormula_WarningInsertRow</f>
        <v>To maintain formulas integrity, if needed, insert rows only above row # 67 (copy an entire row from this tab and change the info as needed, or insert a blank row and then copy formulas)</v>
      </c>
      <c r="B68" s="28"/>
      <c r="C68" s="30"/>
      <c r="D68" s="30"/>
      <c r="E68" s="30"/>
      <c r="F68" s="30"/>
      <c r="G68" s="29"/>
      <c r="H68" s="27"/>
      <c r="I68" s="27"/>
      <c r="J68" s="27"/>
      <c r="K68" s="27"/>
      <c r="L68" s="27"/>
    </row>
    <row r="69" spans="1:12">
      <c r="A69" s="5"/>
      <c r="B69" s="31"/>
      <c r="C69" s="32"/>
      <c r="D69" s="32"/>
      <c r="E69" s="32"/>
      <c r="F69" s="32"/>
      <c r="G69" s="7"/>
      <c r="H69" s="5"/>
      <c r="I69" s="5"/>
      <c r="J69" s="5"/>
      <c r="K69" s="5"/>
      <c r="L69" s="5"/>
    </row>
    <row r="70" spans="1:12">
      <c r="A70" s="5"/>
      <c r="B70" s="31"/>
      <c r="C70" s="32"/>
      <c r="D70" s="32"/>
      <c r="E70" s="32"/>
      <c r="F70" s="32"/>
      <c r="G70" s="7"/>
      <c r="H70" s="5"/>
      <c r="I70" s="5"/>
      <c r="J70" s="5"/>
      <c r="K70" s="5"/>
      <c r="L70" s="5"/>
    </row>
    <row r="71" spans="1:12">
      <c r="A71" s="5"/>
      <c r="B71" s="31"/>
      <c r="C71" s="32"/>
      <c r="D71" s="32"/>
      <c r="E71" s="32"/>
      <c r="F71" s="32"/>
      <c r="G71" s="7"/>
      <c r="H71" s="5"/>
      <c r="I71" s="5"/>
      <c r="J71" s="5"/>
      <c r="K71" s="5"/>
      <c r="L71" s="5"/>
    </row>
    <row r="72" spans="1:12">
      <c r="A72" s="5"/>
      <c r="B72" s="31"/>
      <c r="C72" s="32"/>
      <c r="D72" s="32"/>
      <c r="E72" s="32"/>
      <c r="F72" s="32"/>
      <c r="G72" s="7"/>
      <c r="H72" s="5"/>
      <c r="I72" s="5"/>
      <c r="J72" s="5"/>
      <c r="K72" s="5"/>
      <c r="L72" s="5"/>
    </row>
    <row r="73" spans="1:12">
      <c r="A73" s="5"/>
      <c r="B73" s="31"/>
      <c r="C73" s="32"/>
      <c r="D73" s="32"/>
      <c r="E73" s="32"/>
      <c r="F73" s="32"/>
      <c r="G73" s="7"/>
      <c r="H73" s="5"/>
      <c r="I73" s="5"/>
      <c r="J73" s="5"/>
      <c r="K73" s="5"/>
      <c r="L73" s="5"/>
    </row>
    <row r="74" spans="1:12">
      <c r="A74" s="5"/>
      <c r="B74" s="31"/>
      <c r="C74" s="32"/>
      <c r="D74" s="32"/>
      <c r="E74" s="32"/>
      <c r="F74" s="32"/>
      <c r="G74" s="7"/>
      <c r="H74" s="5"/>
      <c r="I74" s="5"/>
      <c r="J74" s="5"/>
      <c r="K74" s="5"/>
      <c r="L74" s="5"/>
    </row>
    <row r="75" spans="1:12">
      <c r="A75" s="5"/>
      <c r="B75" s="31"/>
      <c r="C75" s="32"/>
      <c r="D75" s="32"/>
      <c r="E75" s="32"/>
      <c r="F75" s="32"/>
      <c r="G75" s="7"/>
      <c r="H75" s="5"/>
      <c r="I75" s="5"/>
      <c r="J75" s="5"/>
      <c r="K75" s="5"/>
      <c r="L75" s="5"/>
    </row>
    <row r="76" spans="1:12">
      <c r="A76" s="5"/>
      <c r="B76" s="31"/>
      <c r="C76" s="32"/>
      <c r="D76" s="32"/>
      <c r="E76" s="32"/>
      <c r="F76" s="32"/>
      <c r="G76" s="7"/>
      <c r="H76" s="5"/>
      <c r="I76" s="5"/>
      <c r="J76" s="5"/>
      <c r="K76" s="5"/>
      <c r="L76" s="5"/>
    </row>
    <row r="77" spans="1:12">
      <c r="A77" s="5"/>
      <c r="B77" s="31"/>
      <c r="C77" s="32"/>
      <c r="D77" s="32"/>
      <c r="E77" s="32"/>
      <c r="F77" s="32"/>
      <c r="G77" s="7"/>
      <c r="H77" s="5"/>
      <c r="I77" s="5"/>
      <c r="J77" s="5"/>
      <c r="K77" s="5"/>
      <c r="L77" s="5"/>
    </row>
    <row r="78" spans="1:12">
      <c r="A78" s="5"/>
      <c r="B78" s="31"/>
      <c r="C78" s="32"/>
      <c r="D78" s="32"/>
      <c r="E78" s="32"/>
      <c r="F78" s="32"/>
      <c r="G78" s="7"/>
      <c r="H78" s="5"/>
      <c r="I78" s="5"/>
      <c r="J78" s="5"/>
      <c r="K78" s="5"/>
      <c r="L78" s="5"/>
    </row>
    <row r="79" spans="1:12">
      <c r="A79" s="5"/>
      <c r="B79" s="31"/>
      <c r="C79" s="32"/>
      <c r="D79" s="32"/>
      <c r="E79" s="32"/>
      <c r="F79" s="32"/>
      <c r="G79" s="7"/>
      <c r="H79" s="5"/>
      <c r="I79" s="5"/>
      <c r="J79" s="5"/>
      <c r="K79" s="5"/>
      <c r="L79" s="5"/>
    </row>
    <row r="80" spans="1:12">
      <c r="A80" s="5"/>
      <c r="B80" s="31"/>
      <c r="C80" s="32"/>
      <c r="D80" s="32"/>
      <c r="E80" s="32"/>
      <c r="F80" s="32"/>
      <c r="G80" s="7"/>
      <c r="H80" s="5"/>
      <c r="I80" s="5"/>
      <c r="J80" s="5"/>
      <c r="K80" s="5"/>
      <c r="L80" s="5"/>
    </row>
    <row r="81" spans="1:12">
      <c r="A81" s="5"/>
      <c r="B81" s="31"/>
      <c r="C81" s="32"/>
      <c r="D81" s="32"/>
      <c r="E81" s="32"/>
      <c r="F81" s="32"/>
      <c r="G81" s="7"/>
      <c r="H81" s="5"/>
      <c r="I81" s="5"/>
      <c r="J81" s="5"/>
      <c r="K81" s="5"/>
      <c r="L81" s="5"/>
    </row>
    <row r="82" spans="1:12">
      <c r="A82" s="5"/>
      <c r="B82" s="31"/>
      <c r="C82" s="32"/>
      <c r="D82" s="32"/>
      <c r="E82" s="32"/>
      <c r="F82" s="32"/>
      <c r="G82" s="7"/>
      <c r="H82" s="5"/>
      <c r="I82" s="5"/>
      <c r="J82" s="5"/>
      <c r="K82" s="5"/>
      <c r="L82" s="5"/>
    </row>
    <row r="83" spans="1:12">
      <c r="A83" s="5"/>
      <c r="B83" s="31"/>
      <c r="C83" s="32"/>
      <c r="D83" s="32"/>
      <c r="E83" s="32"/>
      <c r="F83" s="32"/>
      <c r="G83" s="7"/>
      <c r="H83" s="5"/>
      <c r="I83" s="5"/>
      <c r="J83" s="5"/>
      <c r="K83" s="5"/>
      <c r="L83" s="5"/>
    </row>
    <row r="84" spans="1:12">
      <c r="A84" s="5"/>
      <c r="B84" s="31"/>
      <c r="C84" s="32"/>
      <c r="D84" s="32"/>
      <c r="E84" s="32"/>
      <c r="F84" s="32"/>
      <c r="G84" s="7"/>
      <c r="H84" s="5"/>
      <c r="I84" s="5"/>
      <c r="J84" s="5"/>
      <c r="K84" s="5"/>
      <c r="L84" s="5"/>
    </row>
    <row r="85" spans="1:12">
      <c r="A85" s="5"/>
      <c r="B85" s="31"/>
      <c r="C85" s="32"/>
      <c r="D85" s="32"/>
      <c r="E85" s="32"/>
      <c r="F85" s="32"/>
      <c r="G85" s="7"/>
      <c r="H85" s="5"/>
      <c r="I85" s="5"/>
      <c r="J85" s="5"/>
      <c r="K85" s="5"/>
      <c r="L85" s="5"/>
    </row>
    <row r="86" spans="1:12">
      <c r="A86" s="5"/>
      <c r="B86" s="31"/>
      <c r="C86" s="32"/>
      <c r="D86" s="32"/>
      <c r="E86" s="32"/>
      <c r="F86" s="32"/>
      <c r="G86" s="7"/>
      <c r="H86" s="5"/>
      <c r="I86" s="5"/>
      <c r="J86" s="5"/>
      <c r="K86" s="5"/>
      <c r="L86" s="5"/>
    </row>
    <row r="87" spans="1:12">
      <c r="A87" s="5"/>
      <c r="B87" s="31"/>
      <c r="C87" s="32"/>
      <c r="D87" s="32"/>
      <c r="E87" s="32"/>
      <c r="F87" s="32"/>
      <c r="G87" s="7"/>
      <c r="H87" s="5"/>
      <c r="I87" s="5"/>
      <c r="J87" s="5"/>
      <c r="K87" s="5"/>
      <c r="L87" s="5"/>
    </row>
    <row r="88" spans="1:12">
      <c r="A88" s="5"/>
      <c r="B88" s="31"/>
      <c r="C88" s="32"/>
      <c r="D88" s="32"/>
      <c r="E88" s="32"/>
      <c r="F88" s="32"/>
      <c r="G88" s="7"/>
      <c r="H88" s="5"/>
      <c r="I88" s="5"/>
      <c r="J88" s="5"/>
      <c r="K88" s="5"/>
      <c r="L88" s="5"/>
    </row>
    <row r="89" spans="1:12">
      <c r="A89" s="5"/>
      <c r="B89" s="31"/>
      <c r="C89" s="32"/>
      <c r="D89" s="32"/>
      <c r="E89" s="32"/>
      <c r="F89" s="32"/>
      <c r="G89" s="7"/>
      <c r="H89" s="5"/>
      <c r="I89" s="5"/>
      <c r="J89" s="5"/>
      <c r="K89" s="5"/>
      <c r="L89" s="5"/>
    </row>
    <row r="90" spans="1:12">
      <c r="A90" s="5"/>
      <c r="B90" s="31"/>
      <c r="C90" s="32"/>
      <c r="D90" s="32"/>
      <c r="E90" s="32"/>
      <c r="F90" s="32"/>
      <c r="G90" s="7"/>
      <c r="H90" s="5"/>
      <c r="I90" s="5"/>
      <c r="J90" s="5"/>
      <c r="K90" s="5"/>
      <c r="L90" s="5"/>
    </row>
    <row r="91" spans="1:12">
      <c r="A91" s="5"/>
      <c r="B91" s="31"/>
      <c r="C91" s="32"/>
      <c r="D91" s="32"/>
      <c r="E91" s="32"/>
      <c r="F91" s="32"/>
      <c r="G91" s="7"/>
      <c r="H91" s="5"/>
      <c r="I91" s="5"/>
      <c r="J91" s="5"/>
      <c r="K91" s="5"/>
      <c r="L91" s="5"/>
    </row>
    <row r="92" spans="1:12">
      <c r="A92" s="5"/>
      <c r="B92" s="31"/>
      <c r="C92" s="32"/>
      <c r="D92" s="32"/>
      <c r="E92" s="32"/>
      <c r="F92" s="32"/>
      <c r="G92" s="7"/>
      <c r="H92" s="5"/>
      <c r="I92" s="5"/>
      <c r="J92" s="5"/>
      <c r="K92" s="5"/>
      <c r="L92" s="5"/>
    </row>
    <row r="93" spans="1:12">
      <c r="A93" s="5"/>
      <c r="B93" s="31"/>
      <c r="C93" s="32"/>
      <c r="D93" s="32"/>
      <c r="E93" s="32"/>
      <c r="F93" s="32"/>
      <c r="G93" s="7"/>
      <c r="H93" s="5"/>
      <c r="I93" s="5"/>
      <c r="J93" s="5"/>
      <c r="K93" s="5"/>
      <c r="L93" s="5"/>
    </row>
    <row r="94" spans="1:12">
      <c r="A94" s="5"/>
      <c r="B94" s="31"/>
      <c r="C94" s="32"/>
      <c r="D94" s="32"/>
      <c r="E94" s="32"/>
      <c r="F94" s="32"/>
      <c r="G94" s="7"/>
      <c r="H94" s="5"/>
      <c r="I94" s="5"/>
      <c r="J94" s="5"/>
      <c r="K94" s="5"/>
      <c r="L94" s="5"/>
    </row>
    <row r="95" spans="1:12">
      <c r="A95" s="5"/>
      <c r="B95" s="31"/>
      <c r="C95" s="32"/>
      <c r="D95" s="32"/>
      <c r="E95" s="32"/>
      <c r="F95" s="32"/>
      <c r="G95" s="7"/>
      <c r="H95" s="5"/>
      <c r="I95" s="5"/>
      <c r="J95" s="5"/>
      <c r="K95" s="5"/>
      <c r="L95" s="5"/>
    </row>
    <row r="96" spans="1:12">
      <c r="A96" s="5"/>
      <c r="B96" s="31"/>
      <c r="C96" s="32"/>
      <c r="D96" s="32"/>
      <c r="E96" s="32"/>
      <c r="F96" s="32"/>
      <c r="G96" s="7"/>
      <c r="H96" s="5"/>
      <c r="I96" s="5"/>
      <c r="J96" s="5"/>
      <c r="K96" s="5"/>
      <c r="L96" s="5"/>
    </row>
    <row r="97" spans="1:12">
      <c r="A97" s="5"/>
      <c r="B97" s="31"/>
      <c r="C97" s="32"/>
      <c r="D97" s="32"/>
      <c r="E97" s="32"/>
      <c r="F97" s="32"/>
      <c r="G97" s="7"/>
      <c r="H97" s="5"/>
      <c r="I97" s="5"/>
      <c r="J97" s="5"/>
      <c r="K97" s="5"/>
      <c r="L97" s="5"/>
    </row>
    <row r="98" spans="1:12">
      <c r="A98" s="5"/>
      <c r="B98" s="31"/>
      <c r="C98" s="32"/>
      <c r="D98" s="32"/>
      <c r="E98" s="32"/>
      <c r="F98" s="32"/>
      <c r="G98" s="7"/>
      <c r="H98" s="5"/>
      <c r="I98" s="5"/>
      <c r="J98" s="5"/>
      <c r="K98" s="5"/>
      <c r="L98" s="5"/>
    </row>
    <row r="99" spans="1:12">
      <c r="A99" s="5"/>
      <c r="B99" s="31"/>
      <c r="C99" s="32"/>
      <c r="D99" s="32"/>
      <c r="E99" s="32"/>
      <c r="F99" s="32"/>
      <c r="G99" s="7"/>
      <c r="H99" s="5"/>
      <c r="I99" s="5"/>
      <c r="J99" s="5"/>
      <c r="K99" s="5"/>
      <c r="L99" s="5"/>
    </row>
    <row r="100" spans="1:12">
      <c r="A100" s="5"/>
      <c r="B100" s="31"/>
      <c r="C100" s="32"/>
      <c r="D100" s="32"/>
      <c r="E100" s="32"/>
      <c r="F100" s="32"/>
      <c r="G100" s="7"/>
      <c r="H100" s="5"/>
      <c r="I100" s="5"/>
      <c r="J100" s="5"/>
      <c r="K100" s="5"/>
      <c r="L100" s="5"/>
    </row>
    <row r="101" spans="1:12">
      <c r="A101" s="5"/>
      <c r="B101" s="31"/>
      <c r="C101" s="32"/>
      <c r="D101" s="32"/>
      <c r="E101" s="32"/>
      <c r="F101" s="32"/>
      <c r="G101" s="7"/>
      <c r="H101" s="5"/>
      <c r="I101" s="5"/>
      <c r="J101" s="5"/>
      <c r="K101" s="5"/>
      <c r="L101" s="5"/>
    </row>
    <row r="102" spans="1:12">
      <c r="A102" s="5"/>
      <c r="B102" s="31"/>
      <c r="C102" s="32"/>
      <c r="D102" s="32"/>
      <c r="E102" s="32"/>
      <c r="F102" s="32"/>
      <c r="G102" s="7"/>
      <c r="H102" s="5"/>
      <c r="I102" s="5"/>
      <c r="J102" s="5"/>
      <c r="K102" s="5"/>
      <c r="L102" s="5"/>
    </row>
    <row r="103" spans="1:12">
      <c r="A103" s="5"/>
      <c r="B103" s="31"/>
      <c r="C103" s="32"/>
      <c r="D103" s="32"/>
      <c r="E103" s="32"/>
      <c r="F103" s="32"/>
      <c r="G103" s="7"/>
      <c r="H103" s="5"/>
      <c r="I103" s="5"/>
      <c r="J103" s="5"/>
      <c r="K103" s="5"/>
      <c r="L103" s="5"/>
    </row>
    <row r="104" spans="1:12">
      <c r="A104" s="5"/>
      <c r="B104" s="31"/>
      <c r="C104" s="32"/>
      <c r="D104" s="32"/>
      <c r="E104" s="32"/>
      <c r="F104" s="32"/>
      <c r="G104" s="7"/>
      <c r="H104" s="5"/>
      <c r="I104" s="5"/>
      <c r="J104" s="5"/>
      <c r="K104" s="5"/>
      <c r="L104" s="5"/>
    </row>
    <row r="105" spans="1:12">
      <c r="A105" s="5"/>
      <c r="B105" s="31"/>
      <c r="C105" s="32"/>
      <c r="D105" s="32"/>
      <c r="E105" s="32"/>
      <c r="F105" s="32"/>
      <c r="G105" s="7"/>
      <c r="H105" s="5"/>
      <c r="I105" s="5"/>
      <c r="J105" s="5"/>
      <c r="K105" s="5"/>
      <c r="L105" s="5"/>
    </row>
    <row r="106" spans="1:12">
      <c r="A106" s="5"/>
      <c r="B106" s="31"/>
      <c r="C106" s="32"/>
      <c r="D106" s="32"/>
      <c r="E106" s="32"/>
      <c r="F106" s="32"/>
      <c r="G106" s="7"/>
      <c r="H106" s="5"/>
      <c r="I106" s="5"/>
      <c r="J106" s="5"/>
      <c r="K106" s="5"/>
      <c r="L106" s="5"/>
    </row>
    <row r="107" spans="1:12">
      <c r="A107" s="5"/>
      <c r="B107" s="31"/>
      <c r="C107" s="32"/>
      <c r="D107" s="32"/>
      <c r="E107" s="32"/>
      <c r="F107" s="32"/>
      <c r="G107" s="7"/>
      <c r="H107" s="5"/>
      <c r="I107" s="5"/>
      <c r="J107" s="5"/>
      <c r="K107" s="5"/>
      <c r="L107" s="5"/>
    </row>
    <row r="108" spans="1:12">
      <c r="A108" s="5"/>
      <c r="B108" s="31"/>
      <c r="C108" s="32"/>
      <c r="D108" s="32"/>
      <c r="E108" s="32"/>
      <c r="F108" s="32"/>
      <c r="G108" s="7"/>
      <c r="H108" s="5"/>
      <c r="I108" s="5"/>
      <c r="J108" s="5"/>
      <c r="K108" s="5"/>
      <c r="L108" s="5"/>
    </row>
    <row r="109" spans="1:12">
      <c r="A109" s="5"/>
      <c r="B109" s="31"/>
      <c r="C109" s="32"/>
      <c r="D109" s="32"/>
      <c r="E109" s="32"/>
      <c r="F109" s="32"/>
      <c r="G109" s="7"/>
      <c r="H109" s="5"/>
      <c r="I109" s="5"/>
      <c r="J109" s="5"/>
      <c r="K109" s="5"/>
      <c r="L109" s="5"/>
    </row>
    <row r="110" spans="1:12">
      <c r="A110" s="5"/>
      <c r="B110" s="31"/>
      <c r="C110" s="32"/>
      <c r="D110" s="32"/>
      <c r="E110" s="32"/>
      <c r="F110" s="32"/>
      <c r="G110" s="7"/>
      <c r="H110" s="5"/>
      <c r="I110" s="5"/>
      <c r="J110" s="5"/>
      <c r="K110" s="5"/>
      <c r="L110" s="5"/>
    </row>
    <row r="111" spans="1:12">
      <c r="A111" s="5"/>
      <c r="B111" s="31"/>
      <c r="C111" s="32"/>
      <c r="D111" s="32"/>
      <c r="E111" s="32"/>
      <c r="F111" s="32"/>
      <c r="G111" s="7"/>
      <c r="H111" s="5"/>
      <c r="I111" s="5"/>
      <c r="J111" s="5"/>
      <c r="K111" s="5"/>
      <c r="L111" s="5"/>
    </row>
    <row r="112" spans="1:12">
      <c r="A112" s="5"/>
      <c r="B112" s="31"/>
      <c r="C112" s="32"/>
      <c r="D112" s="32"/>
      <c r="E112" s="32"/>
      <c r="F112" s="32"/>
      <c r="G112" s="7"/>
      <c r="H112" s="5"/>
      <c r="I112" s="5"/>
      <c r="J112" s="5"/>
      <c r="K112" s="5"/>
      <c r="L112" s="5"/>
    </row>
    <row r="113" spans="1:12">
      <c r="A113" s="5"/>
      <c r="B113" s="31"/>
      <c r="C113" s="32"/>
      <c r="D113" s="32"/>
      <c r="E113" s="32"/>
      <c r="F113" s="32"/>
      <c r="G113" s="7"/>
      <c r="H113" s="5"/>
      <c r="I113" s="5"/>
      <c r="J113" s="5"/>
      <c r="K113" s="5"/>
      <c r="L113" s="5"/>
    </row>
    <row r="114" spans="1:12">
      <c r="A114" s="5"/>
      <c r="B114" s="31"/>
      <c r="C114" s="32"/>
      <c r="D114" s="32"/>
      <c r="E114" s="32"/>
      <c r="F114" s="32"/>
      <c r="G114" s="7"/>
      <c r="H114" s="5"/>
      <c r="I114" s="5"/>
      <c r="J114" s="5"/>
      <c r="K114" s="5"/>
      <c r="L114" s="5"/>
    </row>
    <row r="115" spans="1:12">
      <c r="A115" s="5"/>
      <c r="B115" s="31"/>
      <c r="C115" s="32"/>
      <c r="D115" s="32"/>
      <c r="E115" s="32"/>
      <c r="F115" s="32"/>
      <c r="G115" s="7"/>
      <c r="H115" s="5"/>
      <c r="I115" s="5"/>
      <c r="J115" s="5"/>
      <c r="K115" s="5"/>
      <c r="L115" s="5"/>
    </row>
    <row r="116" spans="1:12">
      <c r="A116" s="5"/>
      <c r="B116" s="31"/>
      <c r="C116" s="32"/>
      <c r="D116" s="32"/>
      <c r="E116" s="32"/>
      <c r="F116" s="32"/>
      <c r="G116" s="7"/>
      <c r="H116" s="5"/>
      <c r="I116" s="5"/>
      <c r="J116" s="5"/>
      <c r="K116" s="5"/>
      <c r="L116" s="5"/>
    </row>
    <row r="117" spans="1:12">
      <c r="A117" s="5"/>
      <c r="B117" s="31"/>
      <c r="C117" s="32"/>
      <c r="D117" s="32"/>
      <c r="E117" s="32"/>
      <c r="F117" s="32"/>
      <c r="G117" s="7"/>
      <c r="H117" s="5"/>
      <c r="I117" s="5"/>
      <c r="J117" s="5"/>
      <c r="K117" s="5"/>
      <c r="L117" s="5"/>
    </row>
  </sheetData>
  <autoFilter ref="A15:L66" xr:uid="{00000000-0009-0000-0000-000003000000}"/>
  <phoneticPr fontId="13" type="noConversion"/>
  <conditionalFormatting sqref="D16:D66">
    <cfRule type="expression" dxfId="4" priority="6" stopIfTrue="1">
      <formula>AND(B16="New CFS",ISBLANK(D16))</formula>
    </cfRule>
    <cfRule type="expression" dxfId="3" priority="7" stopIfTrue="1">
      <formula>AND(B16="New CFS",NOT(ISBLANK(D16)))</formula>
    </cfRule>
  </conditionalFormatting>
  <conditionalFormatting sqref="E16:L66">
    <cfRule type="expression" dxfId="2" priority="1" stopIfTrue="1">
      <formula>ISBLANK(E16)</formula>
    </cfRule>
  </conditionalFormatting>
  <conditionalFormatting sqref="H16:H66">
    <cfRule type="expression" dxfId="1" priority="3" stopIfTrue="1">
      <formula>AND(NOT(H16=""),NOT(H16=$C$3))</formula>
    </cfRule>
  </conditionalFormatting>
  <conditionalFormatting sqref="I16:I66">
    <cfRule type="expression" dxfId="0" priority="5" stopIfTrue="1">
      <formula>AND(NOT(I16=""),NOT(I16="-"),NOT(TEXT(I16,"000")=TEXT($C$4,"000")))</formula>
    </cfRule>
  </conditionalFormatting>
  <dataValidations count="20">
    <dataValidation type="whole" allowBlank="1" showErrorMessage="1" errorTitle="Budget Office" error="Please enter a round number." sqref="C16:C66" xr:uid="{00000000-0002-0000-0300-000000000000}">
      <formula1>-100000000</formula1>
      <formula2>100000000</formula2>
    </dataValidation>
    <dataValidation type="list" operator="equal" allowBlank="1" showInputMessage="1" showErrorMessage="1" errorTitle="Budget Office" error="Please use the drop donw list or enter the desired CFS in a &quot;000-0000-0000&quot; format (&quot;fund-department-program&quot;)._x000a__x000a_(&quot;College/Unit&quot; and &quot;Fund&quot; need to be selected above for the list to appear)" sqref="B16:B66" xr:uid="{00000000-0002-0000-0300-000001000000}">
      <formula1>Codes_AllowedCFS</formula1>
    </dataValidation>
    <dataValidation type="list" allowBlank="1" showInputMessage="1" showErrorMessage="1" errorTitle="Budget Office" error="Please use the drop-down list or enter the desired REVENUE account in a &quot;0000&quot; format (as listed in the &quot;Codes&quot; tab in the &quot;Codes_RevenueAccountsTable&quot; table)._x000a_" sqref="A16:A66" xr:uid="{00000000-0002-0000-0300-000002000000}">
      <formula1>Codes_RevenueAccounts</formula1>
    </dataValidation>
    <dataValidation allowBlank="1" showInputMessage="1" showErrorMessage="1" prompt="Input the &quot;REVENUE&quot; amount._x000a__x000a_Instructions:_x000a_- Enter a round number." sqref="C15" xr:uid="{00000000-0002-0000-0300-000003000000}"/>
    <dataValidation allowBlank="1" showInputMessage="1" showErrorMessage="1" prompt="Input the &quot;REVENUE&quot; account._x000a__x000a_Instructions:_x000a_- Use the drop-down list that appears when clicking inside the cell, or enter the desired account in a &quot;0000&quot; format" sqref="A15" xr:uid="{00000000-0002-0000-0300-000004000000}"/>
    <dataValidation allowBlank="1" showInputMessage="1" showErrorMessage="1" prompt="Input the &quot;REVENUE&quot; CFS._x000a__x000a_Instructions:_x000a_- Enter the desired CFS in a &quot;000-0000-0000&quot; format_x000a_(&quot;fund-department-program&quot;)._x000a__x000a_&quot;College/Unit&quot; and &quot;Fund&quot; must be selected on the Expense Form for the drop-down list to work." sqref="B15" xr:uid="{00000000-0002-0000-0300-000005000000}"/>
    <dataValidation allowBlank="1" showInputMessage="1" showErrorMessage="1" promptTitle="Formula needed if cell is green!" prompt="_x000a_It shows the &quot;REVENUE&quot; account description._x000a__x000a_Do not change formula." sqref="E15" xr:uid="{00000000-0002-0000-0300-000006000000}"/>
    <dataValidation allowBlank="1" showInputMessage="1" showErrorMessage="1" promptTitle="Formula needed if cell is green!" prompt="_x000a_It shows the &quot;REVENUE&quot; CFS description in a &quot;Department&quot; / &quot;Program&quot; format_x000a__x000a_Do not change formula." sqref="G15" xr:uid="{00000000-0002-0000-0300-000007000000}"/>
    <dataValidation allowBlank="1" showInputMessage="1" showErrorMessage="1" promptTitle="Formula needed if cell is green!" prompt="_x000a_It shows the &quot;REVENUE&quot; program._x000a__x000a_Do not change formula." sqref="K15" xr:uid="{00000000-0002-0000-0300-000008000000}"/>
    <dataValidation allowBlank="1" showInputMessage="1" showErrorMessage="1" promptTitle="Formula needed if cell is green!" prompt="_x000a_It shows the &quot;REVENUE&quot; ORG category corresponding to the account._x000a__x000a_Do not change formula." sqref="F15" xr:uid="{00000000-0002-0000-0300-000009000000}"/>
    <dataValidation allowBlank="1" showInputMessage="1" showErrorMessage="1" promptTitle="Formula needed if cell is green!" prompt="_x000a_It shows the &quot;EXPENSE&quot; account/CFS code._x000a__x000a_Do not change formula." sqref="L15" xr:uid="{00000000-0002-0000-0300-00000A000000}"/>
    <dataValidation allowBlank="1" showInputMessage="1" showErrorMessage="1" promptTitle="Formula needed if cell is green!" prompt="_x000a_It shows the &quot;REVENUE&quot; department._x000a__x000a_Do not change formula." sqref="J15" xr:uid="{00000000-0002-0000-0300-00000B000000}"/>
    <dataValidation allowBlank="1" showInputMessage="1" showErrorMessage="1" prompt="Input any pertinent notes._x000a__x000a_If a new CFS is used input the CFS here (cell will be RED)." sqref="D15" xr:uid="{00000000-0002-0000-0300-00000C000000}"/>
    <dataValidation allowBlank="1" showInputMessage="1" showErrorMessage="1" prompt="It shows the subtotals for the current selection given by the filtered values._x000a__x000a_No input needed." sqref="A10:B12" xr:uid="{00000000-0002-0000-0300-00000D000000}"/>
    <dataValidation allowBlank="1" showInputMessage="1" showErrorMessage="1" promptTitle="Formula needed if cell is green!" prompt="_x000a_It shows the &quot;REVENUE&quot; fund._x000a__x000a_Cell will be RED if Fund is not correct (the CFS needs to be changed)._x000a__x000a_Do not change formula." sqref="I15" xr:uid="{00000000-0002-0000-0300-00000E000000}"/>
    <dataValidation allowBlank="1" showInputMessage="1" showErrorMessage="1" promptTitle="Formula needed if cell is green!" prompt="_x000a_It shows the &quot;REVENUE&quot; College/Unit description._x000a__x000a_Cell will be RED if College/Unit is not correct (the CFS needs to be changed)._x000a__x000a_Do not change formula." sqref="H15" xr:uid="{00000000-0002-0000-0300-00000F000000}"/>
    <dataValidation allowBlank="1" showErrorMessage="1" sqref="C10:C12" xr:uid="{00000000-0002-0000-0300-000010000000}"/>
    <dataValidation allowBlank="1" showInputMessage="1" showErrorMessage="1" prompt="No input needed." sqref="A6:B8 A3:B4" xr:uid="{00000000-0002-0000-0300-000011000000}"/>
    <dataValidation allowBlank="1" showInputMessage="1" showErrorMessage="1" errorTitle="Budget Office" sqref="E16:L66" xr:uid="{00000000-0002-0000-0300-000012000000}"/>
    <dataValidation allowBlank="1" showInputMessage="1" showErrorMessage="1" promptTitle="Do not insert rows here!" prompt="_x000a_If needed, insert rows ONLY ABOVE the shaded row_x000a__x000a_Instructions:_x000a_Use one of the following methods:_x000a_- insert an empty row and then copy formulas (where applicable)._x000a_- copy an entire row from this tab and change input data (where applicable)." sqref="A68:L100" xr:uid="{00000000-0002-0000-0300-000013000000}"/>
  </dataValidations>
  <printOptions horizontalCentered="1"/>
  <pageMargins left="0.25" right="0.25" top="0.5" bottom="0.5" header="0.25" footer="0.25"/>
  <pageSetup scale="48" fitToHeight="0" orientation="landscape"/>
  <headerFooter alignWithMargins="0">
    <oddFooter>&amp;L&amp;8&amp;F&amp;C&amp;8page &amp;P of &amp;N&amp;R&amp;8&amp;A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rgb="FF99CCFF"/>
    <pageSetUpPr autoPageBreaks="0" fitToPage="1"/>
  </sheetPr>
  <dimension ref="A1:M18"/>
  <sheetViews>
    <sheetView zoomScale="70" zoomScaleNormal="70" zoomScalePageLayoutView="70" workbookViewId="0">
      <pane ySplit="1" topLeftCell="A2" activePane="bottomLeft" state="frozen"/>
      <selection pane="bottomLeft" activeCell="G27" sqref="G27"/>
    </sheetView>
  </sheetViews>
  <sheetFormatPr defaultColWidth="8.85546875" defaultRowHeight="12.75"/>
  <cols>
    <col min="1" max="1" width="20" style="54" customWidth="1"/>
    <col min="2" max="2" width="41.140625" style="54" customWidth="1"/>
    <col min="3" max="3" width="12.28515625" style="54" customWidth="1"/>
    <col min="4" max="4" width="44.85546875" style="54" customWidth="1"/>
    <col min="5" max="5" width="14.7109375" style="54" customWidth="1"/>
    <col min="6" max="6" width="4.28515625" style="54" customWidth="1"/>
    <col min="7" max="7" width="20" style="54" customWidth="1"/>
    <col min="8" max="8" width="41.140625" style="54" customWidth="1"/>
    <col min="9" max="9" width="12.28515625" style="54" customWidth="1"/>
    <col min="10" max="10" width="44.85546875" style="54" customWidth="1"/>
    <col min="11" max="11" width="14.7109375" style="54" customWidth="1"/>
    <col min="12" max="12" width="8.85546875" style="54"/>
    <col min="13" max="13" width="117.28515625" style="54" bestFit="1" customWidth="1"/>
    <col min="14" max="16384" width="8.85546875" style="54"/>
  </cols>
  <sheetData>
    <row r="1" spans="1:13" s="3" customFormat="1" ht="18.75" thickBot="1">
      <c r="A1" s="1" t="s">
        <v>15827</v>
      </c>
      <c r="B1" s="48"/>
      <c r="C1" s="49"/>
      <c r="D1" s="49"/>
      <c r="E1" s="49"/>
      <c r="F1" s="55"/>
      <c r="G1" s="55"/>
      <c r="H1" s="48"/>
      <c r="I1" s="49"/>
      <c r="J1" s="49"/>
      <c r="K1" s="49"/>
    </row>
    <row r="2" spans="1:13" ht="13.5" thickBot="1">
      <c r="M2" s="91"/>
    </row>
    <row r="3" spans="1:13">
      <c r="A3" s="75" t="s">
        <v>8058</v>
      </c>
      <c r="B3" s="62" t="str">
        <f>SummaryFormula_HeadingCollege</f>
        <v>-</v>
      </c>
      <c r="M3" s="97"/>
    </row>
    <row r="4" spans="1:13" ht="13.5" thickBot="1">
      <c r="A4" s="77" t="s">
        <v>6981</v>
      </c>
      <c r="B4" s="84" t="str">
        <f>SummaryFormula_HeadingFund</f>
        <v>-</v>
      </c>
      <c r="M4" s="97"/>
    </row>
    <row r="5" spans="1:13" ht="13.5" thickBot="1">
      <c r="M5" s="97"/>
    </row>
    <row r="6" spans="1:13" ht="13.5" thickBot="1">
      <c r="A6" s="90" t="s">
        <v>6985</v>
      </c>
      <c r="B6" s="89">
        <f>SummaryFormula_Expense</f>
        <v>0</v>
      </c>
      <c r="G6" s="90" t="s">
        <v>6984</v>
      </c>
      <c r="H6" s="89">
        <f>SummaryFormula_Revenue</f>
        <v>0</v>
      </c>
      <c r="M6" s="92" t="s">
        <v>6694</v>
      </c>
    </row>
    <row r="7" spans="1:13" ht="13.5" thickBot="1">
      <c r="A7" s="86"/>
      <c r="B7" s="86"/>
      <c r="G7" s="86"/>
      <c r="H7" s="86"/>
      <c r="M7" s="93" t="s">
        <v>6695</v>
      </c>
    </row>
    <row r="8" spans="1:13">
      <c r="A8" s="253" t="s">
        <v>6982</v>
      </c>
      <c r="B8" s="239" t="s">
        <v>6990</v>
      </c>
      <c r="C8" s="87"/>
      <c r="G8" s="253" t="s">
        <v>6982</v>
      </c>
      <c r="H8" s="239" t="s">
        <v>6990</v>
      </c>
      <c r="I8" s="87"/>
      <c r="M8" s="94" t="s">
        <v>6692</v>
      </c>
    </row>
    <row r="9" spans="1:13" ht="13.5" thickBot="1">
      <c r="A9" s="253" t="s">
        <v>6983</v>
      </c>
      <c r="B9" s="239" t="s">
        <v>6990</v>
      </c>
      <c r="C9" s="87"/>
      <c r="G9" s="253" t="s">
        <v>6983</v>
      </c>
      <c r="H9" s="239" t="s">
        <v>6990</v>
      </c>
      <c r="I9" s="87"/>
      <c r="M9" s="92" t="s">
        <v>6696</v>
      </c>
    </row>
    <row r="10" spans="1:13" ht="13.5" thickBot="1">
      <c r="A10" s="88"/>
      <c r="B10" s="88"/>
      <c r="G10" s="88"/>
      <c r="H10" s="88"/>
      <c r="M10" s="92"/>
    </row>
    <row r="11" spans="1:13">
      <c r="A11" s="248" t="s">
        <v>9357</v>
      </c>
      <c r="B11" s="246"/>
      <c r="C11" s="246"/>
      <c r="D11" s="246"/>
      <c r="E11" s="247"/>
      <c r="G11" s="248" t="s">
        <v>9356</v>
      </c>
      <c r="H11" s="246"/>
      <c r="I11" s="246"/>
      <c r="J11" s="246"/>
      <c r="K11" s="247"/>
      <c r="M11" s="92" t="s">
        <v>6697</v>
      </c>
    </row>
    <row r="12" spans="1:13">
      <c r="A12" s="249" t="s">
        <v>8062</v>
      </c>
      <c r="B12" s="237" t="s">
        <v>3945</v>
      </c>
      <c r="C12" s="237" t="s">
        <v>8063</v>
      </c>
      <c r="D12" s="237" t="s">
        <v>3946</v>
      </c>
      <c r="E12" s="240" t="s">
        <v>9355</v>
      </c>
      <c r="G12" s="249" t="s">
        <v>8062</v>
      </c>
      <c r="H12" s="237" t="s">
        <v>3945</v>
      </c>
      <c r="I12" s="237" t="s">
        <v>8063</v>
      </c>
      <c r="J12" s="237" t="s">
        <v>3946</v>
      </c>
      <c r="K12" s="240" t="s">
        <v>9355</v>
      </c>
      <c r="M12" s="92"/>
    </row>
    <row r="13" spans="1:13">
      <c r="A13" s="250" t="s">
        <v>8974</v>
      </c>
      <c r="B13" s="241" t="s">
        <v>74</v>
      </c>
      <c r="C13" s="241" t="s">
        <v>8974</v>
      </c>
      <c r="D13" s="241"/>
      <c r="E13" s="242"/>
      <c r="G13" s="250" t="s">
        <v>8974</v>
      </c>
      <c r="H13" s="241" t="s">
        <v>74</v>
      </c>
      <c r="I13" s="241" t="s">
        <v>8974</v>
      </c>
      <c r="J13" s="241"/>
      <c r="K13" s="242"/>
      <c r="M13" s="92" t="s">
        <v>6698</v>
      </c>
    </row>
    <row r="14" spans="1:13">
      <c r="A14" s="85"/>
      <c r="B14" s="241" t="s">
        <v>8974</v>
      </c>
      <c r="C14" s="241" t="s">
        <v>8974</v>
      </c>
      <c r="D14" s="241" t="s">
        <v>8974</v>
      </c>
      <c r="E14" s="242"/>
      <c r="G14" s="85"/>
      <c r="H14" s="241" t="s">
        <v>8974</v>
      </c>
      <c r="I14" s="241" t="s">
        <v>8974</v>
      </c>
      <c r="J14" s="241" t="s">
        <v>8974</v>
      </c>
      <c r="K14" s="242"/>
      <c r="M14" s="94" t="s">
        <v>6699</v>
      </c>
    </row>
    <row r="15" spans="1:13">
      <c r="A15" s="251" t="s">
        <v>2527</v>
      </c>
      <c r="B15" s="238"/>
      <c r="C15" s="238"/>
      <c r="D15" s="238"/>
      <c r="E15" s="243"/>
      <c r="G15" s="251" t="s">
        <v>2527</v>
      </c>
      <c r="H15" s="238"/>
      <c r="I15" s="238"/>
      <c r="J15" s="238"/>
      <c r="K15" s="243"/>
      <c r="M15" s="92"/>
    </row>
    <row r="16" spans="1:13" ht="13.5" thickBot="1">
      <c r="A16" s="252" t="s">
        <v>6989</v>
      </c>
      <c r="B16" s="245"/>
      <c r="C16" s="245"/>
      <c r="D16" s="245"/>
      <c r="E16" s="244"/>
      <c r="G16" s="252" t="s">
        <v>6989</v>
      </c>
      <c r="H16" s="245"/>
      <c r="I16" s="245"/>
      <c r="J16" s="245"/>
      <c r="K16" s="244"/>
      <c r="M16" s="92" t="s">
        <v>6693</v>
      </c>
    </row>
    <row r="17" spans="1:13">
      <c r="A17"/>
      <c r="B17"/>
      <c r="C17"/>
      <c r="D17"/>
      <c r="E17"/>
      <c r="G17"/>
      <c r="H17"/>
      <c r="I17"/>
      <c r="J17"/>
      <c r="K17"/>
      <c r="M17" s="95" t="s">
        <v>6700</v>
      </c>
    </row>
    <row r="18" spans="1:13" ht="13.5" thickBot="1">
      <c r="A18"/>
      <c r="B18"/>
      <c r="C18"/>
      <c r="D18"/>
      <c r="E18"/>
      <c r="G18"/>
      <c r="H18"/>
      <c r="I18"/>
      <c r="J18"/>
      <c r="K18"/>
      <c r="M18" s="96"/>
    </row>
  </sheetData>
  <phoneticPr fontId="13" type="noConversion"/>
  <dataValidations count="3">
    <dataValidation allowBlank="1" showInputMessage="1" showErrorMessage="1" prompt="It shows the total EXPENSE net change. _x000a__x000a_Refresh the Pivot Table for accurate information." sqref="A6" xr:uid="{00000000-0002-0000-0400-000000000000}"/>
    <dataValidation allowBlank="1" showInputMessage="1" showErrorMessage="1" prompt="It shows the total REVENUE net change. _x000a__x000a_Refresh the Pivot Table for accurate information." sqref="G6" xr:uid="{00000000-0002-0000-0400-000001000000}"/>
    <dataValidation allowBlank="1" showErrorMessage="1" sqref="A2:A4" xr:uid="{00000000-0002-0000-0400-000002000000}"/>
  </dataValidations>
  <printOptions horizontalCentered="1"/>
  <pageMargins left="0.25" right="0.25" top="0.5" bottom="0.5" header="0.25" footer="0.25"/>
  <pageSetup scale="50" fitToHeight="0" orientation="landscape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theme="1"/>
    <pageSetUpPr autoPageBreaks="0" fitToPage="1"/>
  </sheetPr>
  <dimension ref="A1:AR6076"/>
  <sheetViews>
    <sheetView zoomScale="70" zoomScaleNormal="70" zoomScalePageLayoutView="70" workbookViewId="0">
      <pane ySplit="5" topLeftCell="A6" activePane="bottomLeft" state="frozen"/>
      <selection pane="bottomLeft" activeCell="G26" sqref="G26"/>
    </sheetView>
  </sheetViews>
  <sheetFormatPr defaultColWidth="8.85546875" defaultRowHeight="12.75"/>
  <cols>
    <col min="1" max="1" width="2.42578125" style="16" customWidth="1"/>
    <col min="2" max="2" width="37.5703125" style="16" bestFit="1" customWidth="1"/>
    <col min="3" max="3" width="2.42578125" style="16" customWidth="1"/>
    <col min="4" max="4" width="9.28515625" style="16" customWidth="1"/>
    <col min="5" max="5" width="34.85546875" style="16" bestFit="1" customWidth="1"/>
    <col min="6" max="6" width="2.42578125" style="16" customWidth="1"/>
    <col min="7" max="7" width="10.42578125" style="16" customWidth="1"/>
    <col min="8" max="8" width="33" style="16" bestFit="1" customWidth="1"/>
    <col min="9" max="9" width="2.42578125" style="16" customWidth="1"/>
    <col min="10" max="10" width="12.42578125" style="16" customWidth="1"/>
    <col min="11" max="11" width="31" style="16" bestFit="1" customWidth="1"/>
    <col min="12" max="12" width="2.42578125" style="16" customWidth="1"/>
    <col min="13" max="13" width="11" style="16" bestFit="1" customWidth="1"/>
    <col min="14" max="14" width="34.42578125" style="16" customWidth="1"/>
    <col min="15" max="15" width="2.42578125" style="16" customWidth="1"/>
    <col min="16" max="16" width="11.7109375" style="16" customWidth="1"/>
    <col min="17" max="17" width="32.42578125" style="16" customWidth="1"/>
    <col min="18" max="18" width="2.42578125" style="16" customWidth="1"/>
    <col min="19" max="19" width="10.42578125" style="16" customWidth="1"/>
    <col min="20" max="20" width="36.85546875" style="16" customWidth="1"/>
    <col min="21" max="21" width="2.42578125" style="16" customWidth="1"/>
    <col min="22" max="22" width="12.140625" style="217" customWidth="1"/>
    <col min="23" max="23" width="15.85546875" style="217" customWidth="1"/>
    <col min="24" max="24" width="32.85546875" style="217" customWidth="1"/>
    <col min="25" max="25" width="29.28515625" style="217" bestFit="1" customWidth="1"/>
    <col min="26" max="26" width="2.42578125" style="16" customWidth="1"/>
    <col min="27" max="27" width="20.42578125" style="16" customWidth="1"/>
    <col min="28" max="28" width="2.42578125" style="16" customWidth="1"/>
    <col min="29" max="29" width="34.85546875" style="217" customWidth="1"/>
    <col min="30" max="30" width="38.28515625" style="217" customWidth="1"/>
    <col min="31" max="31" width="40.140625" style="217" customWidth="1"/>
    <col min="32" max="32" width="14.42578125" style="217" customWidth="1"/>
    <col min="33" max="33" width="12.140625" style="217" customWidth="1"/>
    <col min="34" max="34" width="2.42578125" style="16" customWidth="1"/>
    <col min="35" max="35" width="8.42578125" style="217" customWidth="1"/>
    <col min="36" max="36" width="19.85546875" style="217" customWidth="1"/>
    <col min="37" max="37" width="2.42578125" style="16" customWidth="1"/>
    <col min="38" max="38" width="18.28515625" style="16" customWidth="1"/>
    <col min="39" max="39" width="9.140625" style="16" customWidth="1"/>
    <col min="40" max="40" width="10.140625" style="16" customWidth="1"/>
    <col min="41" max="41" width="8.85546875" style="16"/>
    <col min="42" max="42" width="2.42578125" style="16" customWidth="1"/>
    <col min="43" max="43" width="8.42578125" style="16" customWidth="1"/>
    <col min="44" max="44" width="17.140625" style="16" customWidth="1"/>
    <col min="45" max="16384" width="8.85546875" style="16"/>
  </cols>
  <sheetData>
    <row r="1" spans="1:44" s="3" customFormat="1" ht="18.75" thickBot="1">
      <c r="A1" s="2"/>
      <c r="B1" s="1" t="s">
        <v>15429</v>
      </c>
      <c r="C1" s="2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7"/>
      <c r="S1" s="206"/>
      <c r="T1" s="206"/>
      <c r="U1" s="206"/>
      <c r="V1" s="206"/>
      <c r="W1" s="206"/>
      <c r="X1" s="206"/>
      <c r="Y1" s="206"/>
      <c r="Z1" s="206"/>
      <c r="AA1" s="208"/>
      <c r="AB1" s="206"/>
      <c r="AC1" s="208"/>
      <c r="AD1" s="208"/>
      <c r="AE1" s="208"/>
      <c r="AF1" s="208"/>
      <c r="AG1" s="208"/>
      <c r="AH1" s="206"/>
      <c r="AI1" s="208"/>
      <c r="AJ1" s="208"/>
      <c r="AK1" s="206"/>
      <c r="AL1" s="209"/>
      <c r="AM1" s="209"/>
      <c r="AN1" s="209"/>
      <c r="AO1" s="209"/>
      <c r="AP1" s="206"/>
      <c r="AQ1" s="208"/>
      <c r="AR1" s="206"/>
    </row>
    <row r="2" spans="1:44" s="222" customFormat="1" ht="13.5" thickBot="1">
      <c r="A2" s="120"/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1"/>
      <c r="R2" s="221"/>
      <c r="S2" s="221"/>
      <c r="T2" s="221"/>
      <c r="U2" s="221"/>
      <c r="V2" s="221"/>
      <c r="W2" s="221"/>
      <c r="X2" s="221"/>
      <c r="Y2" s="221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P2" s="220"/>
      <c r="AQ2" s="220"/>
      <c r="AR2" s="220"/>
    </row>
    <row r="3" spans="1:44" s="4" customFormat="1" ht="13.5" thickBot="1">
      <c r="A3" s="6"/>
      <c r="B3" s="270" t="s">
        <v>3506</v>
      </c>
      <c r="C3" s="256"/>
      <c r="D3" s="264" t="s">
        <v>9147</v>
      </c>
      <c r="E3" s="274"/>
      <c r="F3" s="256"/>
      <c r="G3" s="264" t="s">
        <v>6975</v>
      </c>
      <c r="H3" s="274"/>
      <c r="I3" s="256"/>
      <c r="J3" s="264" t="s">
        <v>6976</v>
      </c>
      <c r="K3" s="274"/>
      <c r="L3" s="256"/>
      <c r="M3" s="264" t="s">
        <v>6977</v>
      </c>
      <c r="N3" s="274"/>
      <c r="O3" s="256"/>
      <c r="P3" s="264" t="s">
        <v>6978</v>
      </c>
      <c r="Q3" s="274"/>
      <c r="R3" s="257"/>
      <c r="S3" s="264" t="s">
        <v>6979</v>
      </c>
      <c r="T3" s="274"/>
      <c r="U3" s="256"/>
      <c r="V3" s="271" t="s">
        <v>6980</v>
      </c>
      <c r="W3" s="272"/>
      <c r="X3" s="272"/>
      <c r="Y3" s="273"/>
      <c r="Z3" s="256"/>
      <c r="AA3" s="270" t="s">
        <v>9146</v>
      </c>
      <c r="AB3" s="256"/>
      <c r="AC3" s="267"/>
      <c r="AD3" s="268"/>
      <c r="AE3" s="268"/>
      <c r="AF3" s="268"/>
      <c r="AG3" s="269"/>
      <c r="AH3" s="256"/>
      <c r="AI3" s="264" t="s">
        <v>3508</v>
      </c>
      <c r="AJ3" s="265"/>
      <c r="AK3" s="256"/>
      <c r="AL3" s="264"/>
      <c r="AM3" s="266"/>
      <c r="AN3" s="266"/>
      <c r="AO3" s="265"/>
      <c r="AP3" s="256"/>
      <c r="AQ3" s="264" t="s">
        <v>3507</v>
      </c>
      <c r="AR3" s="265"/>
    </row>
    <row r="4" spans="1:44" s="4" customFormat="1">
      <c r="A4" s="11"/>
      <c r="B4" s="63"/>
      <c r="C4" s="11"/>
      <c r="D4" s="9" t="s">
        <v>8052</v>
      </c>
      <c r="E4" s="10"/>
      <c r="F4" s="11"/>
      <c r="G4" s="9" t="s">
        <v>9144</v>
      </c>
      <c r="H4" s="10"/>
      <c r="I4" s="11"/>
      <c r="J4" s="9" t="s">
        <v>9145</v>
      </c>
      <c r="K4" s="10"/>
      <c r="L4" s="11"/>
      <c r="M4" s="9" t="s">
        <v>8053</v>
      </c>
      <c r="N4" s="10"/>
      <c r="O4" s="11"/>
      <c r="P4" s="9" t="s">
        <v>8054</v>
      </c>
      <c r="Q4" s="10"/>
      <c r="R4" s="14"/>
      <c r="S4" s="9" t="s">
        <v>8055</v>
      </c>
      <c r="T4" s="10"/>
      <c r="U4" s="11"/>
      <c r="V4" s="9" t="s">
        <v>8057</v>
      </c>
      <c r="W4" s="12"/>
      <c r="X4" s="12"/>
      <c r="Y4" s="10"/>
      <c r="Z4" s="11"/>
      <c r="AA4" s="13"/>
      <c r="AB4" s="11"/>
      <c r="AC4" s="66" t="s">
        <v>3509</v>
      </c>
      <c r="AD4" s="67"/>
      <c r="AE4" s="67"/>
      <c r="AF4" s="67"/>
      <c r="AG4" s="68"/>
      <c r="AH4" s="11"/>
      <c r="AI4" s="66" t="s">
        <v>3512</v>
      </c>
      <c r="AJ4" s="68"/>
      <c r="AK4" s="11"/>
      <c r="AL4" s="66" t="s">
        <v>3516</v>
      </c>
      <c r="AM4" s="67"/>
      <c r="AN4" s="67"/>
      <c r="AO4" s="68"/>
      <c r="AP4" s="6"/>
      <c r="AQ4" s="66" t="s">
        <v>3513</v>
      </c>
      <c r="AR4" s="65"/>
    </row>
    <row r="5" spans="1:44" s="4" customFormat="1" ht="13.5" thickBot="1">
      <c r="A5" s="15"/>
      <c r="B5" s="163" t="s">
        <v>8058</v>
      </c>
      <c r="C5" s="15"/>
      <c r="D5" s="166" t="s">
        <v>8061</v>
      </c>
      <c r="E5" s="167" t="s">
        <v>8058</v>
      </c>
      <c r="F5" s="15"/>
      <c r="G5" s="166" t="s">
        <v>8059</v>
      </c>
      <c r="H5" s="167" t="s">
        <v>8060</v>
      </c>
      <c r="I5" s="15"/>
      <c r="J5" s="166" t="s">
        <v>8059</v>
      </c>
      <c r="K5" s="167" t="s">
        <v>8060</v>
      </c>
      <c r="L5" s="15"/>
      <c r="M5" s="166" t="s">
        <v>8059</v>
      </c>
      <c r="N5" s="167" t="s">
        <v>8060</v>
      </c>
      <c r="O5" s="15"/>
      <c r="P5" s="166" t="s">
        <v>8059</v>
      </c>
      <c r="Q5" s="167" t="s">
        <v>8060</v>
      </c>
      <c r="R5" s="15"/>
      <c r="S5" s="166" t="s">
        <v>8059</v>
      </c>
      <c r="T5" s="167" t="s">
        <v>8060</v>
      </c>
      <c r="U5" s="15"/>
      <c r="V5" s="176" t="s">
        <v>8063</v>
      </c>
      <c r="W5" s="177" t="s">
        <v>8064</v>
      </c>
      <c r="X5" s="177" t="s">
        <v>8065</v>
      </c>
      <c r="Y5" s="178" t="s">
        <v>8060</v>
      </c>
      <c r="Z5" s="15"/>
      <c r="AA5" s="163" t="s">
        <v>8062</v>
      </c>
      <c r="AB5" s="15"/>
      <c r="AC5" s="184" t="s">
        <v>3510</v>
      </c>
      <c r="AD5" s="185" t="s">
        <v>3511</v>
      </c>
      <c r="AE5" s="185" t="s">
        <v>3517</v>
      </c>
      <c r="AF5" s="185" t="s">
        <v>8062</v>
      </c>
      <c r="AG5" s="186" t="s">
        <v>2523</v>
      </c>
      <c r="AH5" s="15"/>
      <c r="AI5" s="218"/>
      <c r="AJ5" s="219" t="s">
        <v>3514</v>
      </c>
      <c r="AK5" s="15"/>
      <c r="AL5" s="184" t="s">
        <v>2524</v>
      </c>
      <c r="AM5" s="185" t="s">
        <v>2525</v>
      </c>
      <c r="AN5" s="185" t="s">
        <v>2526</v>
      </c>
      <c r="AO5" s="186" t="s">
        <v>3515</v>
      </c>
      <c r="AP5" s="6"/>
      <c r="AQ5" s="193"/>
      <c r="AR5" s="194"/>
    </row>
    <row r="6" spans="1:44">
      <c r="A6" s="18"/>
      <c r="B6" s="165" t="s">
        <v>13893</v>
      </c>
      <c r="C6" s="18"/>
      <c r="D6" s="168" t="s">
        <v>8067</v>
      </c>
      <c r="E6" s="169" t="s">
        <v>13892</v>
      </c>
      <c r="F6" s="18"/>
      <c r="G6" s="171" t="s">
        <v>8070</v>
      </c>
      <c r="H6" s="172" t="s">
        <v>8071</v>
      </c>
      <c r="I6" s="18"/>
      <c r="J6" s="171" t="s">
        <v>12934</v>
      </c>
      <c r="K6" s="172" t="s">
        <v>12935</v>
      </c>
      <c r="L6" s="18"/>
      <c r="M6" s="171" t="s">
        <v>8066</v>
      </c>
      <c r="N6" s="172" t="s">
        <v>8073</v>
      </c>
      <c r="O6" s="18"/>
      <c r="P6" s="171" t="s">
        <v>8067</v>
      </c>
      <c r="Q6" s="172" t="s">
        <v>8068</v>
      </c>
      <c r="R6" s="18"/>
      <c r="S6" s="171" t="s">
        <v>8067</v>
      </c>
      <c r="T6" s="172" t="s">
        <v>4280</v>
      </c>
      <c r="U6" s="18"/>
      <c r="V6" s="168" t="s">
        <v>12934</v>
      </c>
      <c r="W6" s="159" t="s">
        <v>13208</v>
      </c>
      <c r="X6" s="159" t="s">
        <v>12935</v>
      </c>
      <c r="Y6" s="212" t="s">
        <v>13245</v>
      </c>
      <c r="Z6" s="18"/>
      <c r="AA6" s="181" t="s">
        <v>10764</v>
      </c>
      <c r="AB6" s="18"/>
      <c r="AC6" s="195" t="str">
        <f t="shared" ref="AC6:AC69" si="0">CodesFormula_1</f>
        <v>ALLOTHER</v>
      </c>
      <c r="AD6" s="200" t="str">
        <f t="shared" ref="AD6:AD69" si="1">CodesFormula_2</f>
        <v>ALLOTHER-000</v>
      </c>
      <c r="AE6" s="200" t="str">
        <f t="shared" ref="AE6:AE69" si="2">CodesFormula_3</f>
        <v>ALLOTHER-000-1</v>
      </c>
      <c r="AF6" s="201" t="s">
        <v>10764</v>
      </c>
      <c r="AG6" s="202" t="str">
        <f t="shared" ref="AG6:AG69" si="3">CodesFormula_4</f>
        <v>000</v>
      </c>
      <c r="AH6" s="18"/>
      <c r="AI6" s="195" t="str">
        <f t="shared" ref="AI6:AI69" si="4">CodesFormula_5</f>
        <v>-</v>
      </c>
      <c r="AJ6" s="202" t="str">
        <f t="shared" ref="AJ6:AJ69" si="5">CodesFormula_6</f>
        <v>-</v>
      </c>
      <c r="AK6" s="18"/>
      <c r="AL6" s="187" t="str">
        <f t="shared" ref="AL6:AL69" si="6">CodesFormula_7</f>
        <v>-</v>
      </c>
      <c r="AM6" s="188" t="str">
        <f t="shared" ref="AM6:AM69" si="7">CodesFormula_8</f>
        <v>-</v>
      </c>
      <c r="AN6" s="188" t="str">
        <f t="shared" ref="AN6:AN69" si="8">CodesFormula_9</f>
        <v>-</v>
      </c>
      <c r="AO6" s="189" t="s">
        <v>8066</v>
      </c>
      <c r="AP6" s="18"/>
      <c r="AQ6" s="195" t="str">
        <f>CodesFormula_10</f>
        <v>-</v>
      </c>
      <c r="AR6" s="196" t="str">
        <f t="shared" ref="AR6:AR69" si="9">CodesFormula_11</f>
        <v>-</v>
      </c>
    </row>
    <row r="7" spans="1:44">
      <c r="A7" s="18"/>
      <c r="B7" s="236" t="s">
        <v>13894</v>
      </c>
      <c r="C7" s="18"/>
      <c r="D7" s="170" t="s">
        <v>8076</v>
      </c>
      <c r="E7" s="118" t="s">
        <v>13943</v>
      </c>
      <c r="F7" s="18"/>
      <c r="G7" s="173" t="s">
        <v>8078</v>
      </c>
      <c r="H7" s="17" t="s">
        <v>8079</v>
      </c>
      <c r="I7" s="18"/>
      <c r="J7" s="173" t="s">
        <v>12936</v>
      </c>
      <c r="K7" s="17" t="s">
        <v>12937</v>
      </c>
      <c r="L7" s="18"/>
      <c r="M7" s="173" t="s">
        <v>8069</v>
      </c>
      <c r="N7" s="17" t="s">
        <v>8081</v>
      </c>
      <c r="O7" s="18"/>
      <c r="P7" s="173" t="s">
        <v>8076</v>
      </c>
      <c r="Q7" s="118" t="s">
        <v>13021</v>
      </c>
      <c r="R7" s="18"/>
      <c r="S7" s="173" t="s">
        <v>8082</v>
      </c>
      <c r="T7" s="17" t="s">
        <v>8083</v>
      </c>
      <c r="U7" s="18"/>
      <c r="V7" s="170" t="s">
        <v>12936</v>
      </c>
      <c r="W7" s="158" t="s">
        <v>13209</v>
      </c>
      <c r="X7" s="158" t="s">
        <v>12937</v>
      </c>
      <c r="Y7" s="213" t="s">
        <v>5857</v>
      </c>
      <c r="Z7" s="18"/>
      <c r="AA7" s="182" t="s">
        <v>8866</v>
      </c>
      <c r="AB7" s="18"/>
      <c r="AC7" s="197" t="str">
        <f t="shared" si="0"/>
        <v>ALLOTHER</v>
      </c>
      <c r="AD7" s="263" t="str">
        <f t="shared" si="1"/>
        <v>ALLOTHER-100</v>
      </c>
      <c r="AE7" s="263" t="str">
        <f t="shared" si="2"/>
        <v>ALLOTHER-100-1</v>
      </c>
      <c r="AF7" s="119" t="s">
        <v>8866</v>
      </c>
      <c r="AG7" s="64" t="str">
        <f t="shared" si="3"/>
        <v>100</v>
      </c>
      <c r="AH7" s="18"/>
      <c r="AI7" s="197" t="str">
        <f t="shared" si="4"/>
        <v>-</v>
      </c>
      <c r="AJ7" s="64" t="str">
        <f t="shared" si="5"/>
        <v>-</v>
      </c>
      <c r="AK7" s="18"/>
      <c r="AL7" s="190" t="str">
        <f t="shared" si="6"/>
        <v>-</v>
      </c>
      <c r="AM7" s="69" t="str">
        <f t="shared" si="7"/>
        <v>-</v>
      </c>
      <c r="AN7" s="69" t="str">
        <f t="shared" si="8"/>
        <v>-</v>
      </c>
      <c r="AO7" s="70" t="s">
        <v>8069</v>
      </c>
      <c r="AP7" s="18"/>
      <c r="AQ7" s="197" t="str">
        <f>CodesFormula_10</f>
        <v>-</v>
      </c>
      <c r="AR7" s="71" t="str">
        <f t="shared" si="9"/>
        <v>-</v>
      </c>
    </row>
    <row r="8" spans="1:44">
      <c r="A8" s="18"/>
      <c r="B8" s="164" t="s">
        <v>13895</v>
      </c>
      <c r="C8" s="18"/>
      <c r="D8" s="170" t="s">
        <v>14932</v>
      </c>
      <c r="E8" s="118" t="s">
        <v>14929</v>
      </c>
      <c r="F8" s="18"/>
      <c r="G8" s="173" t="s">
        <v>8867</v>
      </c>
      <c r="H8" s="17" t="s">
        <v>8868</v>
      </c>
      <c r="I8" s="18"/>
      <c r="J8" s="173" t="s">
        <v>12938</v>
      </c>
      <c r="K8" s="17" t="s">
        <v>12939</v>
      </c>
      <c r="L8" s="18"/>
      <c r="M8" s="173" t="s">
        <v>8870</v>
      </c>
      <c r="N8" s="17" t="s">
        <v>8871</v>
      </c>
      <c r="O8" s="18"/>
      <c r="P8" s="173" t="s">
        <v>14932</v>
      </c>
      <c r="Q8" s="118" t="s">
        <v>14951</v>
      </c>
      <c r="R8" s="18"/>
      <c r="S8" s="173" t="s">
        <v>13030</v>
      </c>
      <c r="T8" s="17" t="s">
        <v>13031</v>
      </c>
      <c r="U8" s="18"/>
      <c r="V8" s="170" t="s">
        <v>12938</v>
      </c>
      <c r="W8" s="158" t="s">
        <v>13210</v>
      </c>
      <c r="X8" s="158" t="s">
        <v>12939</v>
      </c>
      <c r="Y8" s="213" t="s">
        <v>13246</v>
      </c>
      <c r="Z8" s="18"/>
      <c r="AA8" s="182" t="s">
        <v>8877</v>
      </c>
      <c r="AB8" s="18"/>
      <c r="AC8" s="197" t="str">
        <f t="shared" si="0"/>
        <v>ALLOTHER</v>
      </c>
      <c r="AD8" s="263" t="str">
        <f t="shared" si="1"/>
        <v>ALLOTHER-100</v>
      </c>
      <c r="AE8" s="263" t="str">
        <f t="shared" si="2"/>
        <v>ALLOTHER-100-2</v>
      </c>
      <c r="AF8" s="119" t="s">
        <v>8877</v>
      </c>
      <c r="AG8" s="64" t="str">
        <f t="shared" si="3"/>
        <v>100</v>
      </c>
      <c r="AH8" s="18"/>
      <c r="AI8" s="197" t="str">
        <f t="shared" si="4"/>
        <v>-</v>
      </c>
      <c r="AJ8" s="64" t="str">
        <f t="shared" si="5"/>
        <v>-</v>
      </c>
      <c r="AK8" s="18"/>
      <c r="AL8" s="190" t="str">
        <f t="shared" si="6"/>
        <v>-</v>
      </c>
      <c r="AM8" s="69" t="str">
        <f t="shared" si="7"/>
        <v>-</v>
      </c>
      <c r="AN8" s="69" t="str">
        <f t="shared" si="8"/>
        <v>-</v>
      </c>
      <c r="AO8" s="70" t="s">
        <v>8870</v>
      </c>
      <c r="AP8" s="18"/>
      <c r="AQ8" s="197" t="str">
        <f>CodesFormula_10</f>
        <v>-</v>
      </c>
      <c r="AR8" s="71" t="str">
        <f t="shared" si="9"/>
        <v>-</v>
      </c>
    </row>
    <row r="9" spans="1:44">
      <c r="A9" s="18"/>
      <c r="B9" s="164" t="s">
        <v>13896</v>
      </c>
      <c r="C9" s="18"/>
      <c r="D9" s="170" t="s">
        <v>13464</v>
      </c>
      <c r="E9" s="118" t="s">
        <v>13946</v>
      </c>
      <c r="F9" s="18"/>
      <c r="G9" s="173" t="s">
        <v>8878</v>
      </c>
      <c r="H9" s="17" t="s">
        <v>8879</v>
      </c>
      <c r="I9" s="18"/>
      <c r="J9" s="173" t="s">
        <v>12940</v>
      </c>
      <c r="K9" s="17" t="s">
        <v>12941</v>
      </c>
      <c r="L9" s="18"/>
      <c r="M9" s="173" t="s">
        <v>955</v>
      </c>
      <c r="N9" s="17" t="s">
        <v>956</v>
      </c>
      <c r="O9" s="18"/>
      <c r="P9" s="173" t="s">
        <v>13464</v>
      </c>
      <c r="Q9" s="118" t="s">
        <v>13479</v>
      </c>
      <c r="R9" s="18"/>
      <c r="S9" s="173" t="s">
        <v>11680</v>
      </c>
      <c r="T9" s="17" t="s">
        <v>11681</v>
      </c>
      <c r="U9" s="18"/>
      <c r="V9" s="170" t="s">
        <v>12940</v>
      </c>
      <c r="W9" s="158" t="s">
        <v>13211</v>
      </c>
      <c r="X9" s="158" t="s">
        <v>12941</v>
      </c>
      <c r="Y9" s="213" t="s">
        <v>13247</v>
      </c>
      <c r="Z9" s="18"/>
      <c r="AA9" s="182" t="s">
        <v>8895</v>
      </c>
      <c r="AB9" s="18"/>
      <c r="AC9" s="197" t="str">
        <f t="shared" si="0"/>
        <v>ALLOTHER</v>
      </c>
      <c r="AD9" s="263" t="str">
        <f t="shared" si="1"/>
        <v>ALLOTHER-100</v>
      </c>
      <c r="AE9" s="263" t="str">
        <f t="shared" si="2"/>
        <v>ALLOTHER-100-3</v>
      </c>
      <c r="AF9" s="119" t="s">
        <v>8895</v>
      </c>
      <c r="AG9" s="64" t="str">
        <f t="shared" si="3"/>
        <v>100</v>
      </c>
      <c r="AH9" s="18"/>
      <c r="AI9" s="197" t="str">
        <f t="shared" si="4"/>
        <v>-</v>
      </c>
      <c r="AJ9" s="64" t="str">
        <f t="shared" si="5"/>
        <v>-</v>
      </c>
      <c r="AK9" s="18"/>
      <c r="AL9" s="190" t="str">
        <f t="shared" si="6"/>
        <v>-</v>
      </c>
      <c r="AM9" s="69" t="str">
        <f t="shared" si="7"/>
        <v>-</v>
      </c>
      <c r="AN9" s="69" t="str">
        <f t="shared" si="8"/>
        <v>-</v>
      </c>
      <c r="AO9" s="161" t="s">
        <v>955</v>
      </c>
      <c r="AP9" s="18"/>
      <c r="AQ9" s="197" t="str">
        <f>CodesFormula_10</f>
        <v>-</v>
      </c>
      <c r="AR9" s="71" t="str">
        <f t="shared" si="9"/>
        <v>-</v>
      </c>
    </row>
    <row r="10" spans="1:44">
      <c r="A10" s="18"/>
      <c r="B10" s="164" t="s">
        <v>13897</v>
      </c>
      <c r="C10" s="18"/>
      <c r="D10" s="170" t="s">
        <v>13975</v>
      </c>
      <c r="E10" s="118" t="s">
        <v>13940</v>
      </c>
      <c r="F10" s="18"/>
      <c r="G10" s="173" t="s">
        <v>8886</v>
      </c>
      <c r="H10" s="17" t="s">
        <v>8887</v>
      </c>
      <c r="I10" s="18"/>
      <c r="J10" s="173" t="s">
        <v>12942</v>
      </c>
      <c r="K10" s="17" t="s">
        <v>12943</v>
      </c>
      <c r="L10" s="18"/>
      <c r="M10" s="173" t="s">
        <v>11299</v>
      </c>
      <c r="N10" s="17" t="s">
        <v>11305</v>
      </c>
      <c r="O10" s="18"/>
      <c r="P10" s="173" t="s">
        <v>13975</v>
      </c>
      <c r="Q10" s="118" t="s">
        <v>13991</v>
      </c>
      <c r="R10" s="18"/>
      <c r="S10" s="173" t="s">
        <v>11682</v>
      </c>
      <c r="T10" s="17" t="s">
        <v>11681</v>
      </c>
      <c r="U10" s="18"/>
      <c r="V10" s="170" t="s">
        <v>12942</v>
      </c>
      <c r="W10" s="158" t="s">
        <v>13212</v>
      </c>
      <c r="X10" s="158" t="s">
        <v>12943</v>
      </c>
      <c r="Y10" s="213" t="s">
        <v>13248</v>
      </c>
      <c r="Z10" s="18"/>
      <c r="AA10" s="182" t="s">
        <v>6605</v>
      </c>
      <c r="AB10" s="18"/>
      <c r="AC10" s="197" t="str">
        <f t="shared" si="0"/>
        <v>ALLOTHER</v>
      </c>
      <c r="AD10" s="263" t="str">
        <f t="shared" si="1"/>
        <v>ALLOTHER-100</v>
      </c>
      <c r="AE10" s="263" t="str">
        <f t="shared" si="2"/>
        <v>ALLOTHER-100-4</v>
      </c>
      <c r="AF10" s="119" t="s">
        <v>6605</v>
      </c>
      <c r="AG10" s="64" t="str">
        <f t="shared" si="3"/>
        <v>100</v>
      </c>
      <c r="AH10" s="18"/>
      <c r="AI10" s="197" t="str">
        <f t="shared" si="4"/>
        <v>-</v>
      </c>
      <c r="AJ10" s="64" t="str">
        <f t="shared" si="5"/>
        <v>-</v>
      </c>
      <c r="AK10" s="18"/>
      <c r="AL10" s="190" t="str">
        <f t="shared" si="6"/>
        <v>-</v>
      </c>
      <c r="AM10" s="69" t="str">
        <f t="shared" si="7"/>
        <v>-</v>
      </c>
      <c r="AN10" s="69" t="str">
        <f t="shared" si="8"/>
        <v>-</v>
      </c>
      <c r="AO10" s="161" t="s">
        <v>11299</v>
      </c>
      <c r="AP10" s="18"/>
      <c r="AQ10" s="197" t="str">
        <f>CodesFormula_10</f>
        <v>-</v>
      </c>
      <c r="AR10" s="71" t="str">
        <f t="shared" si="9"/>
        <v>-</v>
      </c>
    </row>
    <row r="11" spans="1:44">
      <c r="A11" s="18"/>
      <c r="B11" s="164" t="s">
        <v>13898</v>
      </c>
      <c r="C11" s="18"/>
      <c r="D11" s="170" t="s">
        <v>6609</v>
      </c>
      <c r="E11" s="118" t="s">
        <v>13924</v>
      </c>
      <c r="F11" s="18"/>
      <c r="G11" s="173" t="s">
        <v>8896</v>
      </c>
      <c r="H11" s="17" t="s">
        <v>8897</v>
      </c>
      <c r="I11" s="18"/>
      <c r="J11" s="173" t="s">
        <v>12944</v>
      </c>
      <c r="K11" s="17" t="s">
        <v>12945</v>
      </c>
      <c r="L11" s="18"/>
      <c r="M11" s="173" t="s">
        <v>10050</v>
      </c>
      <c r="N11" s="17" t="s">
        <v>13512</v>
      </c>
      <c r="O11" s="18"/>
      <c r="P11" s="173" t="s">
        <v>6609</v>
      </c>
      <c r="Q11" s="118" t="s">
        <v>13480</v>
      </c>
      <c r="R11" s="18"/>
      <c r="S11" s="173" t="s">
        <v>8872</v>
      </c>
      <c r="T11" s="17" t="s">
        <v>8873</v>
      </c>
      <c r="U11" s="18"/>
      <c r="V11" s="170" t="s">
        <v>12944</v>
      </c>
      <c r="W11" s="158" t="s">
        <v>13213</v>
      </c>
      <c r="X11" s="158" t="s">
        <v>12945</v>
      </c>
      <c r="Y11" s="213" t="s">
        <v>13249</v>
      </c>
      <c r="Z11" s="18"/>
      <c r="AA11" s="182" t="s">
        <v>11987</v>
      </c>
      <c r="AB11" s="18"/>
      <c r="AC11" s="197" t="str">
        <f t="shared" si="0"/>
        <v>ALLOTHER</v>
      </c>
      <c r="AD11" s="263" t="str">
        <f t="shared" si="1"/>
        <v>ALLOTHER-100</v>
      </c>
      <c r="AE11" s="263" t="str">
        <f t="shared" si="2"/>
        <v>ALLOTHER-100-5</v>
      </c>
      <c r="AF11" s="119" t="s">
        <v>11987</v>
      </c>
      <c r="AG11" s="64" t="str">
        <f t="shared" si="3"/>
        <v>100</v>
      </c>
      <c r="AH11" s="18"/>
      <c r="AI11" s="197" t="str">
        <f t="shared" si="4"/>
        <v>-</v>
      </c>
      <c r="AJ11" s="64" t="str">
        <f t="shared" si="5"/>
        <v>-</v>
      </c>
      <c r="AK11" s="18"/>
      <c r="AL11" s="190" t="str">
        <f t="shared" si="6"/>
        <v>-</v>
      </c>
      <c r="AM11" s="69" t="str">
        <f t="shared" si="7"/>
        <v>-</v>
      </c>
      <c r="AN11" s="69" t="str">
        <f t="shared" si="8"/>
        <v>-</v>
      </c>
      <c r="AO11" s="161" t="s">
        <v>10050</v>
      </c>
      <c r="AP11" s="18"/>
      <c r="AQ11" s="197" t="str">
        <f>CodesFormula_10</f>
        <v>-</v>
      </c>
      <c r="AR11" s="71" t="str">
        <f t="shared" si="9"/>
        <v>-</v>
      </c>
    </row>
    <row r="12" spans="1:44">
      <c r="A12" s="18"/>
      <c r="B12" s="164" t="s">
        <v>13899</v>
      </c>
      <c r="C12" s="18"/>
      <c r="D12" s="170" t="s">
        <v>10072</v>
      </c>
      <c r="E12" s="118" t="s">
        <v>13974</v>
      </c>
      <c r="F12" s="18"/>
      <c r="G12" s="173" t="s">
        <v>6606</v>
      </c>
      <c r="H12" s="17" t="s">
        <v>6607</v>
      </c>
      <c r="I12" s="18"/>
      <c r="J12" s="173" t="s">
        <v>12946</v>
      </c>
      <c r="K12" s="17" t="s">
        <v>12947</v>
      </c>
      <c r="L12" s="18"/>
      <c r="M12" s="173" t="s">
        <v>10051</v>
      </c>
      <c r="N12" s="17" t="s">
        <v>10052</v>
      </c>
      <c r="O12" s="18"/>
      <c r="P12" s="173" t="s">
        <v>10072</v>
      </c>
      <c r="Q12" s="118" t="s">
        <v>10073</v>
      </c>
      <c r="R12" s="18"/>
      <c r="S12" s="173" t="s">
        <v>8882</v>
      </c>
      <c r="T12" s="17" t="s">
        <v>11683</v>
      </c>
      <c r="U12" s="18"/>
      <c r="V12" s="170" t="s">
        <v>12946</v>
      </c>
      <c r="W12" s="158" t="s">
        <v>13214</v>
      </c>
      <c r="X12" s="158" t="s">
        <v>12947</v>
      </c>
      <c r="Y12" s="213" t="s">
        <v>13250</v>
      </c>
      <c r="Z12" s="18"/>
      <c r="AA12" s="182" t="s">
        <v>6618</v>
      </c>
      <c r="AB12" s="18"/>
      <c r="AC12" s="197" t="str">
        <f t="shared" si="0"/>
        <v>ALLOTHER</v>
      </c>
      <c r="AD12" s="263" t="str">
        <f t="shared" si="1"/>
        <v>ALLOTHER-100</v>
      </c>
      <c r="AE12" s="263" t="str">
        <f t="shared" si="2"/>
        <v>ALLOTHER-100-6</v>
      </c>
      <c r="AF12" s="119" t="s">
        <v>6618</v>
      </c>
      <c r="AG12" s="64" t="str">
        <f t="shared" si="3"/>
        <v>100</v>
      </c>
      <c r="AH12" s="18"/>
      <c r="AI12" s="197" t="str">
        <f t="shared" si="4"/>
        <v>-</v>
      </c>
      <c r="AJ12" s="64" t="str">
        <f t="shared" si="5"/>
        <v>-</v>
      </c>
      <c r="AK12" s="18"/>
      <c r="AL12" s="190" t="str">
        <f t="shared" si="6"/>
        <v>-</v>
      </c>
      <c r="AM12" s="69" t="str">
        <f t="shared" si="7"/>
        <v>-</v>
      </c>
      <c r="AN12" s="69" t="str">
        <f t="shared" si="8"/>
        <v>-</v>
      </c>
      <c r="AO12" s="70" t="s">
        <v>10051</v>
      </c>
      <c r="AP12" s="18"/>
      <c r="AQ12" s="197" t="str">
        <f>CodesFormula_10</f>
        <v>-</v>
      </c>
      <c r="AR12" s="71" t="str">
        <f t="shared" si="9"/>
        <v>-</v>
      </c>
    </row>
    <row r="13" spans="1:44">
      <c r="A13" s="18"/>
      <c r="B13" s="164" t="s">
        <v>13900</v>
      </c>
      <c r="C13" s="18"/>
      <c r="D13" s="170" t="s">
        <v>10074</v>
      </c>
      <c r="E13" s="118" t="s">
        <v>13916</v>
      </c>
      <c r="F13" s="18"/>
      <c r="G13" s="173" t="s">
        <v>6616</v>
      </c>
      <c r="H13" s="17" t="s">
        <v>6617</v>
      </c>
      <c r="I13" s="18"/>
      <c r="J13" s="173" t="s">
        <v>12948</v>
      </c>
      <c r="K13" s="17" t="s">
        <v>12949</v>
      </c>
      <c r="L13" s="18"/>
      <c r="M13" s="173" t="s">
        <v>11631</v>
      </c>
      <c r="N13" s="17" t="s">
        <v>13513</v>
      </c>
      <c r="O13" s="18"/>
      <c r="P13" s="173" t="s">
        <v>10074</v>
      </c>
      <c r="Q13" s="118" t="s">
        <v>10075</v>
      </c>
      <c r="R13" s="18"/>
      <c r="S13" s="173" t="s">
        <v>8890</v>
      </c>
      <c r="T13" s="17" t="s">
        <v>8891</v>
      </c>
      <c r="U13" s="18"/>
      <c r="V13" s="170" t="s">
        <v>12948</v>
      </c>
      <c r="W13" s="158" t="s">
        <v>13215</v>
      </c>
      <c r="X13" s="158" t="s">
        <v>12949</v>
      </c>
      <c r="Y13" s="213" t="s">
        <v>13251</v>
      </c>
      <c r="Z13" s="18"/>
      <c r="AA13" s="182" t="s">
        <v>6639</v>
      </c>
      <c r="AB13" s="18"/>
      <c r="AC13" s="197" t="str">
        <f t="shared" si="0"/>
        <v>ALLOTHER</v>
      </c>
      <c r="AD13" s="263" t="str">
        <f t="shared" si="1"/>
        <v>ALLOTHER-100</v>
      </c>
      <c r="AE13" s="263" t="str">
        <f t="shared" si="2"/>
        <v>ALLOTHER-100-7</v>
      </c>
      <c r="AF13" s="119" t="s">
        <v>6639</v>
      </c>
      <c r="AG13" s="64" t="str">
        <f t="shared" si="3"/>
        <v>100</v>
      </c>
      <c r="AH13" s="18"/>
      <c r="AI13" s="197" t="str">
        <f t="shared" si="4"/>
        <v>-</v>
      </c>
      <c r="AJ13" s="64" t="str">
        <f t="shared" si="5"/>
        <v>-</v>
      </c>
      <c r="AK13" s="18"/>
      <c r="AL13" s="190" t="str">
        <f t="shared" si="6"/>
        <v>-</v>
      </c>
      <c r="AM13" s="69" t="str">
        <f t="shared" si="7"/>
        <v>-</v>
      </c>
      <c r="AN13" s="69" t="str">
        <f t="shared" si="8"/>
        <v>-</v>
      </c>
      <c r="AO13" s="70" t="s">
        <v>11631</v>
      </c>
      <c r="AP13" s="18"/>
      <c r="AQ13" s="197" t="str">
        <f>CodesFormula_10</f>
        <v>-</v>
      </c>
      <c r="AR13" s="71" t="str">
        <f t="shared" si="9"/>
        <v>-</v>
      </c>
    </row>
    <row r="14" spans="1:44">
      <c r="A14" s="18"/>
      <c r="B14" s="164" t="s">
        <v>13901</v>
      </c>
      <c r="C14" s="18"/>
      <c r="D14" s="170" t="s">
        <v>13465</v>
      </c>
      <c r="E14" s="118" t="s">
        <v>13916</v>
      </c>
      <c r="F14" s="18"/>
      <c r="G14" s="173" t="s">
        <v>6626</v>
      </c>
      <c r="H14" s="17" t="s">
        <v>6627</v>
      </c>
      <c r="I14" s="18"/>
      <c r="J14" s="173" t="s">
        <v>12950</v>
      </c>
      <c r="K14" s="17" t="s">
        <v>12951</v>
      </c>
      <c r="L14" s="18"/>
      <c r="M14" s="173" t="s">
        <v>8880</v>
      </c>
      <c r="N14" s="17" t="s">
        <v>8881</v>
      </c>
      <c r="O14" s="18"/>
      <c r="P14" s="173" t="s">
        <v>13465</v>
      </c>
      <c r="Q14" s="118" t="s">
        <v>13481</v>
      </c>
      <c r="R14" s="18"/>
      <c r="S14" s="173" t="s">
        <v>8900</v>
      </c>
      <c r="T14" s="17" t="s">
        <v>8901</v>
      </c>
      <c r="U14" s="18"/>
      <c r="V14" s="170" t="s">
        <v>12950</v>
      </c>
      <c r="W14" s="158" t="s">
        <v>13216</v>
      </c>
      <c r="X14" s="158" t="s">
        <v>12951</v>
      </c>
      <c r="Y14" s="213" t="s">
        <v>13252</v>
      </c>
      <c r="Z14" s="18"/>
      <c r="AA14" s="182" t="s">
        <v>4203</v>
      </c>
      <c r="AB14" s="18"/>
      <c r="AC14" s="197" t="str">
        <f t="shared" si="0"/>
        <v>ALLOTHER</v>
      </c>
      <c r="AD14" s="263" t="str">
        <f t="shared" si="1"/>
        <v>ALLOTHER-100</v>
      </c>
      <c r="AE14" s="263" t="str">
        <f t="shared" si="2"/>
        <v>ALLOTHER-100-8</v>
      </c>
      <c r="AF14" s="119" t="s">
        <v>4203</v>
      </c>
      <c r="AG14" s="64" t="str">
        <f t="shared" si="3"/>
        <v>100</v>
      </c>
      <c r="AH14" s="18"/>
      <c r="AI14" s="197" t="str">
        <f t="shared" si="4"/>
        <v>-</v>
      </c>
      <c r="AJ14" s="64" t="str">
        <f t="shared" si="5"/>
        <v>-</v>
      </c>
      <c r="AK14" s="18"/>
      <c r="AL14" s="190" t="str">
        <f t="shared" si="6"/>
        <v>-</v>
      </c>
      <c r="AM14" s="69" t="str">
        <f t="shared" si="7"/>
        <v>-</v>
      </c>
      <c r="AN14" s="69" t="str">
        <f t="shared" si="8"/>
        <v>-</v>
      </c>
      <c r="AO14" s="70" t="s">
        <v>8880</v>
      </c>
      <c r="AP14" s="18"/>
      <c r="AQ14" s="197" t="str">
        <f>CodesFormula_10</f>
        <v>-</v>
      </c>
      <c r="AR14" s="71" t="str">
        <f t="shared" si="9"/>
        <v>-</v>
      </c>
    </row>
    <row r="15" spans="1:44">
      <c r="A15" s="18"/>
      <c r="B15" s="164" t="s">
        <v>13892</v>
      </c>
      <c r="C15" s="18"/>
      <c r="D15" s="170" t="s">
        <v>13976</v>
      </c>
      <c r="E15" s="118" t="s">
        <v>13895</v>
      </c>
      <c r="F15" s="18"/>
      <c r="G15" s="173" t="s">
        <v>944</v>
      </c>
      <c r="H15" s="17" t="s">
        <v>945</v>
      </c>
      <c r="I15" s="18"/>
      <c r="J15" s="173" t="s">
        <v>12952</v>
      </c>
      <c r="K15" s="17" t="s">
        <v>12953</v>
      </c>
      <c r="L15" s="18"/>
      <c r="M15" s="173" t="s">
        <v>11632</v>
      </c>
      <c r="N15" s="17" t="s">
        <v>11633</v>
      </c>
      <c r="O15" s="18"/>
      <c r="P15" s="173" t="s">
        <v>13976</v>
      </c>
      <c r="Q15" s="118" t="s">
        <v>13992</v>
      </c>
      <c r="R15" s="18"/>
      <c r="S15" s="173" t="s">
        <v>6609</v>
      </c>
      <c r="T15" s="17" t="s">
        <v>6610</v>
      </c>
      <c r="U15" s="18"/>
      <c r="V15" s="170" t="s">
        <v>12952</v>
      </c>
      <c r="W15" s="158" t="s">
        <v>13217</v>
      </c>
      <c r="X15" s="158" t="s">
        <v>12953</v>
      </c>
      <c r="Y15" s="213" t="s">
        <v>6611</v>
      </c>
      <c r="Z15" s="18"/>
      <c r="AA15" s="182" t="s">
        <v>664</v>
      </c>
      <c r="AB15" s="18"/>
      <c r="AC15" s="197" t="str">
        <f t="shared" si="0"/>
        <v>ALLOTHER</v>
      </c>
      <c r="AD15" s="263" t="str">
        <f t="shared" si="1"/>
        <v>ALLOTHER-100</v>
      </c>
      <c r="AE15" s="263" t="str">
        <f t="shared" si="2"/>
        <v>ALLOTHER-100-9</v>
      </c>
      <c r="AF15" s="119" t="s">
        <v>664</v>
      </c>
      <c r="AG15" s="64" t="str">
        <f t="shared" si="3"/>
        <v>100</v>
      </c>
      <c r="AH15" s="18"/>
      <c r="AI15" s="197" t="str">
        <f t="shared" si="4"/>
        <v>-</v>
      </c>
      <c r="AJ15" s="64" t="str">
        <f t="shared" si="5"/>
        <v>-</v>
      </c>
      <c r="AK15" s="18"/>
      <c r="AL15" s="190" t="str">
        <f t="shared" si="6"/>
        <v>-</v>
      </c>
      <c r="AM15" s="69" t="str">
        <f t="shared" si="7"/>
        <v>-</v>
      </c>
      <c r="AN15" s="69" t="str">
        <f t="shared" si="8"/>
        <v>-</v>
      </c>
      <c r="AO15" s="70" t="s">
        <v>11632</v>
      </c>
      <c r="AP15" s="18"/>
      <c r="AQ15" s="197" t="str">
        <f>CodesFormula_10</f>
        <v>-</v>
      </c>
      <c r="AR15" s="71" t="str">
        <f t="shared" si="9"/>
        <v>-</v>
      </c>
    </row>
    <row r="16" spans="1:44">
      <c r="A16" s="18"/>
      <c r="B16" s="164" t="s">
        <v>13902</v>
      </c>
      <c r="C16" s="18"/>
      <c r="D16" s="170" t="s">
        <v>13466</v>
      </c>
      <c r="E16" s="118" t="s">
        <v>13930</v>
      </c>
      <c r="F16" s="18"/>
      <c r="G16" s="173" t="s">
        <v>6637</v>
      </c>
      <c r="H16" s="17" t="s">
        <v>6638</v>
      </c>
      <c r="I16" s="18"/>
      <c r="J16" s="173" t="s">
        <v>12954</v>
      </c>
      <c r="K16" s="17" t="s">
        <v>12955</v>
      </c>
      <c r="L16" s="18"/>
      <c r="M16" s="173" t="s">
        <v>8888</v>
      </c>
      <c r="N16" s="17" t="s">
        <v>8889</v>
      </c>
      <c r="O16" s="18"/>
      <c r="P16" s="173" t="s">
        <v>13466</v>
      </c>
      <c r="Q16" s="118" t="s">
        <v>13461</v>
      </c>
      <c r="R16" s="18"/>
      <c r="S16" s="173" t="s">
        <v>6621</v>
      </c>
      <c r="T16" s="17" t="s">
        <v>6622</v>
      </c>
      <c r="U16" s="18"/>
      <c r="V16" s="170" t="s">
        <v>12954</v>
      </c>
      <c r="W16" s="158" t="s">
        <v>13218</v>
      </c>
      <c r="X16" s="158" t="s">
        <v>12955</v>
      </c>
      <c r="Y16" s="213" t="s">
        <v>13253</v>
      </c>
      <c r="Z16" s="18"/>
      <c r="AA16" s="182" t="s">
        <v>1255</v>
      </c>
      <c r="AB16" s="18"/>
      <c r="AC16" s="197" t="str">
        <f t="shared" si="0"/>
        <v>ALLOTHER</v>
      </c>
      <c r="AD16" s="263" t="str">
        <f t="shared" si="1"/>
        <v>ALLOTHER-100</v>
      </c>
      <c r="AE16" s="263" t="str">
        <f t="shared" si="2"/>
        <v>ALLOTHER-100-10</v>
      </c>
      <c r="AF16" s="119" t="s">
        <v>1255</v>
      </c>
      <c r="AG16" s="64" t="str">
        <f t="shared" si="3"/>
        <v>100</v>
      </c>
      <c r="AH16" s="18"/>
      <c r="AI16" s="197" t="str">
        <f t="shared" si="4"/>
        <v>-</v>
      </c>
      <c r="AJ16" s="64" t="str">
        <f t="shared" si="5"/>
        <v>-</v>
      </c>
      <c r="AK16" s="18"/>
      <c r="AL16" s="190" t="str">
        <f t="shared" si="6"/>
        <v>-</v>
      </c>
      <c r="AM16" s="69" t="str">
        <f t="shared" si="7"/>
        <v>-</v>
      </c>
      <c r="AN16" s="69" t="str">
        <f t="shared" si="8"/>
        <v>-</v>
      </c>
      <c r="AO16" s="70" t="s">
        <v>8888</v>
      </c>
      <c r="AP16" s="18"/>
      <c r="AQ16" s="197" t="str">
        <f>CodesFormula_10</f>
        <v>-</v>
      </c>
      <c r="AR16" s="71" t="str">
        <f t="shared" si="9"/>
        <v>-</v>
      </c>
    </row>
    <row r="17" spans="1:44">
      <c r="A17" s="18"/>
      <c r="B17" s="164" t="s">
        <v>13903</v>
      </c>
      <c r="C17" s="18"/>
      <c r="D17" s="170" t="s">
        <v>14933</v>
      </c>
      <c r="E17" s="118" t="s">
        <v>15461</v>
      </c>
      <c r="F17" s="18"/>
      <c r="G17" s="173" t="s">
        <v>6649</v>
      </c>
      <c r="H17" s="17" t="s">
        <v>12914</v>
      </c>
      <c r="I17" s="18"/>
      <c r="J17" s="173" t="s">
        <v>12956</v>
      </c>
      <c r="K17" s="17" t="s">
        <v>12957</v>
      </c>
      <c r="L17" s="18"/>
      <c r="M17" s="173" t="s">
        <v>13987</v>
      </c>
      <c r="N17" s="17" t="s">
        <v>13988</v>
      </c>
      <c r="O17" s="18"/>
      <c r="P17" s="173" t="s">
        <v>14933</v>
      </c>
      <c r="Q17" s="118" t="s">
        <v>14952</v>
      </c>
      <c r="R17" s="18"/>
      <c r="S17" s="173" t="s">
        <v>6631</v>
      </c>
      <c r="T17" s="17" t="s">
        <v>6632</v>
      </c>
      <c r="U17" s="18"/>
      <c r="V17" s="170" t="s">
        <v>12956</v>
      </c>
      <c r="W17" s="158" t="s">
        <v>13219</v>
      </c>
      <c r="X17" s="158" t="s">
        <v>12957</v>
      </c>
      <c r="Y17" s="213" t="s">
        <v>1254</v>
      </c>
      <c r="Z17" s="18"/>
      <c r="AA17" s="182" t="s">
        <v>15163</v>
      </c>
      <c r="AB17" s="18"/>
      <c r="AC17" s="197" t="str">
        <f t="shared" si="0"/>
        <v>ALLOTHER</v>
      </c>
      <c r="AD17" s="263" t="str">
        <f t="shared" si="1"/>
        <v>ALLOTHER-100</v>
      </c>
      <c r="AE17" s="263" t="str">
        <f t="shared" si="2"/>
        <v>ALLOTHER-100-11</v>
      </c>
      <c r="AF17" s="119" t="s">
        <v>15163</v>
      </c>
      <c r="AG17" s="64" t="str">
        <f t="shared" si="3"/>
        <v>100</v>
      </c>
      <c r="AH17" s="18"/>
      <c r="AI17" s="197" t="str">
        <f t="shared" si="4"/>
        <v>-</v>
      </c>
      <c r="AJ17" s="64" t="str">
        <f t="shared" si="5"/>
        <v>-</v>
      </c>
      <c r="AK17" s="18"/>
      <c r="AL17" s="190" t="str">
        <f t="shared" si="6"/>
        <v>-</v>
      </c>
      <c r="AM17" s="69" t="str">
        <f t="shared" si="7"/>
        <v>-</v>
      </c>
      <c r="AN17" s="69" t="str">
        <f t="shared" si="8"/>
        <v>-</v>
      </c>
      <c r="AO17" s="70" t="s">
        <v>13987</v>
      </c>
      <c r="AP17" s="18"/>
      <c r="AQ17" s="197" t="str">
        <f>CodesFormula_10</f>
        <v>-</v>
      </c>
      <c r="AR17" s="71" t="str">
        <f t="shared" si="9"/>
        <v>-</v>
      </c>
    </row>
    <row r="18" spans="1:44">
      <c r="A18" s="18"/>
      <c r="B18" s="164" t="s">
        <v>13904</v>
      </c>
      <c r="C18" s="18"/>
      <c r="D18" s="170" t="s">
        <v>13467</v>
      </c>
      <c r="E18" s="118" t="s">
        <v>13907</v>
      </c>
      <c r="F18" s="18"/>
      <c r="G18" s="173" t="s">
        <v>4202</v>
      </c>
      <c r="H18" s="17" t="s">
        <v>12915</v>
      </c>
      <c r="I18" s="18"/>
      <c r="J18" s="173" t="s">
        <v>12958</v>
      </c>
      <c r="K18" s="17" t="s">
        <v>12959</v>
      </c>
      <c r="L18" s="18"/>
      <c r="M18" s="173" t="s">
        <v>8898</v>
      </c>
      <c r="N18" s="17" t="s">
        <v>8899</v>
      </c>
      <c r="O18" s="18"/>
      <c r="P18" s="173" t="s">
        <v>13467</v>
      </c>
      <c r="Q18" s="118" t="s">
        <v>13460</v>
      </c>
      <c r="R18" s="18"/>
      <c r="S18" s="173" t="s">
        <v>6642</v>
      </c>
      <c r="T18" s="17" t="s">
        <v>6643</v>
      </c>
      <c r="U18" s="18"/>
      <c r="V18" s="170" t="s">
        <v>12958</v>
      </c>
      <c r="W18" s="158" t="s">
        <v>13220</v>
      </c>
      <c r="X18" s="158" t="s">
        <v>12959</v>
      </c>
      <c r="Y18" s="213" t="s">
        <v>13254</v>
      </c>
      <c r="Z18" s="18"/>
      <c r="AA18" s="182" t="s">
        <v>4239</v>
      </c>
      <c r="AB18" s="18"/>
      <c r="AC18" s="197" t="str">
        <f t="shared" si="0"/>
        <v>ALLOTHER</v>
      </c>
      <c r="AD18" s="263" t="str">
        <f t="shared" si="1"/>
        <v>ALLOTHER-100</v>
      </c>
      <c r="AE18" s="263" t="str">
        <f t="shared" si="2"/>
        <v>ALLOTHER-100-12</v>
      </c>
      <c r="AF18" s="119" t="s">
        <v>4239</v>
      </c>
      <c r="AG18" s="64" t="str">
        <f t="shared" si="3"/>
        <v>100</v>
      </c>
      <c r="AH18" s="18"/>
      <c r="AI18" s="197" t="str">
        <f t="shared" si="4"/>
        <v>-</v>
      </c>
      <c r="AJ18" s="64" t="str">
        <f t="shared" si="5"/>
        <v>-</v>
      </c>
      <c r="AK18" s="18"/>
      <c r="AL18" s="190" t="str">
        <f t="shared" si="6"/>
        <v>-</v>
      </c>
      <c r="AM18" s="69" t="str">
        <f t="shared" si="7"/>
        <v>-</v>
      </c>
      <c r="AN18" s="69" t="str">
        <f t="shared" si="8"/>
        <v>-</v>
      </c>
      <c r="AO18" s="70" t="s">
        <v>8898</v>
      </c>
      <c r="AP18" s="18"/>
      <c r="AQ18" s="197" t="str">
        <f>CodesFormula_10</f>
        <v>-</v>
      </c>
      <c r="AR18" s="71" t="str">
        <f t="shared" si="9"/>
        <v>-</v>
      </c>
    </row>
    <row r="19" spans="1:44">
      <c r="A19" s="18"/>
      <c r="B19" s="164" t="s">
        <v>13905</v>
      </c>
      <c r="C19" s="18"/>
      <c r="D19" s="170" t="s">
        <v>15430</v>
      </c>
      <c r="E19" s="118" t="s">
        <v>15446</v>
      </c>
      <c r="F19" s="18"/>
      <c r="G19" s="173" t="s">
        <v>4210</v>
      </c>
      <c r="H19" s="17" t="s">
        <v>4211</v>
      </c>
      <c r="I19" s="18"/>
      <c r="J19" s="173" t="s">
        <v>12960</v>
      </c>
      <c r="K19" s="17" t="s">
        <v>12961</v>
      </c>
      <c r="L19" s="18"/>
      <c r="M19" s="173" t="s">
        <v>6608</v>
      </c>
      <c r="N19" s="17" t="s">
        <v>14939</v>
      </c>
      <c r="O19" s="18"/>
      <c r="P19" s="173" t="s">
        <v>15430</v>
      </c>
      <c r="Q19" s="17" t="s">
        <v>15431</v>
      </c>
      <c r="R19" s="18"/>
      <c r="S19" s="173" t="s">
        <v>15467</v>
      </c>
      <c r="T19" s="17" t="s">
        <v>15468</v>
      </c>
      <c r="U19" s="18"/>
      <c r="V19" s="170" t="s">
        <v>12960</v>
      </c>
      <c r="W19" s="158" t="s">
        <v>13221</v>
      </c>
      <c r="X19" s="158" t="s">
        <v>12961</v>
      </c>
      <c r="Y19" s="213" t="s">
        <v>13255</v>
      </c>
      <c r="Z19" s="18"/>
      <c r="AA19" s="182" t="s">
        <v>6706</v>
      </c>
      <c r="AB19" s="18"/>
      <c r="AC19" s="197" t="str">
        <f t="shared" si="0"/>
        <v>ALLOTHER</v>
      </c>
      <c r="AD19" s="263" t="str">
        <f t="shared" si="1"/>
        <v>ALLOTHER-100</v>
      </c>
      <c r="AE19" s="263" t="str">
        <f t="shared" si="2"/>
        <v>ALLOTHER-100-13</v>
      </c>
      <c r="AF19" s="119" t="s">
        <v>6706</v>
      </c>
      <c r="AG19" s="64" t="str">
        <f t="shared" si="3"/>
        <v>100</v>
      </c>
      <c r="AH19" s="18"/>
      <c r="AI19" s="197" t="str">
        <f t="shared" si="4"/>
        <v>-</v>
      </c>
      <c r="AJ19" s="64" t="str">
        <f t="shared" si="5"/>
        <v>-</v>
      </c>
      <c r="AK19" s="18"/>
      <c r="AL19" s="190" t="str">
        <f t="shared" si="6"/>
        <v>-</v>
      </c>
      <c r="AM19" s="69" t="str">
        <f t="shared" si="7"/>
        <v>-</v>
      </c>
      <c r="AN19" s="69" t="str">
        <f t="shared" si="8"/>
        <v>-</v>
      </c>
      <c r="AO19" s="70" t="s">
        <v>6608</v>
      </c>
      <c r="AP19" s="18"/>
      <c r="AQ19" s="197" t="str">
        <f>CodesFormula_10</f>
        <v>-</v>
      </c>
      <c r="AR19" s="71" t="str">
        <f t="shared" si="9"/>
        <v>-</v>
      </c>
    </row>
    <row r="20" spans="1:44">
      <c r="A20" s="18"/>
      <c r="B20" s="164" t="s">
        <v>13906</v>
      </c>
      <c r="C20" s="18"/>
      <c r="D20" s="170" t="s">
        <v>13468</v>
      </c>
      <c r="E20" s="118" t="s">
        <v>13967</v>
      </c>
      <c r="F20" s="18"/>
      <c r="G20" s="173" t="s">
        <v>4219</v>
      </c>
      <c r="H20" s="17" t="s">
        <v>4220</v>
      </c>
      <c r="I20" s="18"/>
      <c r="J20" s="173" t="s">
        <v>12962</v>
      </c>
      <c r="K20" s="17" t="s">
        <v>12963</v>
      </c>
      <c r="L20" s="18"/>
      <c r="M20" s="173" t="s">
        <v>6619</v>
      </c>
      <c r="N20" s="17" t="s">
        <v>6620</v>
      </c>
      <c r="O20" s="18"/>
      <c r="P20" s="173" t="s">
        <v>13468</v>
      </c>
      <c r="Q20" s="118" t="s">
        <v>13482</v>
      </c>
      <c r="R20" s="18"/>
      <c r="S20" s="173" t="s">
        <v>4196</v>
      </c>
      <c r="T20" s="17" t="s">
        <v>4197</v>
      </c>
      <c r="U20" s="18"/>
      <c r="V20" s="170" t="s">
        <v>12962</v>
      </c>
      <c r="W20" s="158" t="s">
        <v>13222</v>
      </c>
      <c r="X20" s="158" t="s">
        <v>12963</v>
      </c>
      <c r="Y20" s="213" t="s">
        <v>13256</v>
      </c>
      <c r="Z20" s="18"/>
      <c r="AA20" s="182" t="s">
        <v>11988</v>
      </c>
      <c r="AB20" s="18"/>
      <c r="AC20" s="197" t="str">
        <f t="shared" si="0"/>
        <v>ALLOTHER</v>
      </c>
      <c r="AD20" s="263" t="str">
        <f t="shared" si="1"/>
        <v>ALLOTHER-100</v>
      </c>
      <c r="AE20" s="263" t="str">
        <f t="shared" si="2"/>
        <v>ALLOTHER-100-14</v>
      </c>
      <c r="AF20" s="119" t="s">
        <v>11988</v>
      </c>
      <c r="AG20" s="64" t="str">
        <f t="shared" si="3"/>
        <v>100</v>
      </c>
      <c r="AH20" s="18"/>
      <c r="AI20" s="197" t="str">
        <f t="shared" si="4"/>
        <v>-</v>
      </c>
      <c r="AJ20" s="64" t="str">
        <f t="shared" si="5"/>
        <v>-</v>
      </c>
      <c r="AK20" s="18"/>
      <c r="AL20" s="190" t="str">
        <f t="shared" si="6"/>
        <v>-</v>
      </c>
      <c r="AM20" s="69" t="str">
        <f t="shared" si="7"/>
        <v>-</v>
      </c>
      <c r="AN20" s="69" t="str">
        <f t="shared" si="8"/>
        <v>-</v>
      </c>
      <c r="AO20" s="70" t="s">
        <v>6619</v>
      </c>
      <c r="AP20" s="18"/>
      <c r="AQ20" s="197" t="str">
        <f>CodesFormula_10</f>
        <v>-</v>
      </c>
      <c r="AR20" s="71" t="str">
        <f t="shared" si="9"/>
        <v>-</v>
      </c>
    </row>
    <row r="21" spans="1:44">
      <c r="A21" s="18"/>
      <c r="B21" s="236" t="s">
        <v>13907</v>
      </c>
      <c r="C21" s="18"/>
      <c r="D21" s="170" t="s">
        <v>15432</v>
      </c>
      <c r="E21" s="118" t="s">
        <v>13924</v>
      </c>
      <c r="F21" s="18"/>
      <c r="G21" s="173" t="s">
        <v>4229</v>
      </c>
      <c r="H21" s="17" t="s">
        <v>4230</v>
      </c>
      <c r="I21" s="18"/>
      <c r="J21" s="173" t="s">
        <v>12964</v>
      </c>
      <c r="K21" s="17" t="s">
        <v>12965</v>
      </c>
      <c r="L21" s="18"/>
      <c r="M21" s="173" t="s">
        <v>6629</v>
      </c>
      <c r="N21" s="17" t="s">
        <v>6630</v>
      </c>
      <c r="O21" s="18"/>
      <c r="P21" s="173" t="s">
        <v>15432</v>
      </c>
      <c r="Q21" s="17" t="s">
        <v>15433</v>
      </c>
      <c r="R21" s="18"/>
      <c r="S21" s="173" t="s">
        <v>6646</v>
      </c>
      <c r="T21" s="17" t="s">
        <v>4206</v>
      </c>
      <c r="U21" s="18"/>
      <c r="V21" s="170" t="s">
        <v>12964</v>
      </c>
      <c r="W21" s="158" t="s">
        <v>13223</v>
      </c>
      <c r="X21" s="158" t="s">
        <v>12965</v>
      </c>
      <c r="Y21" s="213" t="s">
        <v>9602</v>
      </c>
      <c r="Z21" s="18"/>
      <c r="AA21" s="182" t="s">
        <v>6747</v>
      </c>
      <c r="AB21" s="18"/>
      <c r="AC21" s="197" t="str">
        <f t="shared" si="0"/>
        <v>ALLOTHER</v>
      </c>
      <c r="AD21" s="263" t="str">
        <f t="shared" si="1"/>
        <v>ALLOTHER-100</v>
      </c>
      <c r="AE21" s="263" t="str">
        <f t="shared" si="2"/>
        <v>ALLOTHER-100-15</v>
      </c>
      <c r="AF21" s="119" t="s">
        <v>6747</v>
      </c>
      <c r="AG21" s="64" t="str">
        <f t="shared" si="3"/>
        <v>100</v>
      </c>
      <c r="AH21" s="18"/>
      <c r="AI21" s="197" t="str">
        <f t="shared" si="4"/>
        <v>-</v>
      </c>
      <c r="AJ21" s="64" t="str">
        <f t="shared" si="5"/>
        <v>-</v>
      </c>
      <c r="AK21" s="18"/>
      <c r="AL21" s="190" t="str">
        <f t="shared" si="6"/>
        <v>-</v>
      </c>
      <c r="AM21" s="69" t="str">
        <f t="shared" si="7"/>
        <v>-</v>
      </c>
      <c r="AN21" s="69" t="str">
        <f t="shared" si="8"/>
        <v>-</v>
      </c>
      <c r="AO21" s="70" t="s">
        <v>6629</v>
      </c>
      <c r="AP21" s="18"/>
      <c r="AQ21" s="197" t="str">
        <f>CodesFormula_10</f>
        <v>-</v>
      </c>
      <c r="AR21" s="71" t="str">
        <f t="shared" si="9"/>
        <v>-</v>
      </c>
    </row>
    <row r="22" spans="1:44">
      <c r="A22" s="18"/>
      <c r="B22" s="236" t="s">
        <v>14339</v>
      </c>
      <c r="C22" s="18"/>
      <c r="D22" s="170" t="s">
        <v>13469</v>
      </c>
      <c r="E22" s="118" t="s">
        <v>13923</v>
      </c>
      <c r="F22" s="18"/>
      <c r="G22" s="173" t="s">
        <v>4237</v>
      </c>
      <c r="H22" s="17" t="s">
        <v>4238</v>
      </c>
      <c r="I22" s="18"/>
      <c r="J22" s="173" t="s">
        <v>12966</v>
      </c>
      <c r="K22" s="17" t="s">
        <v>12967</v>
      </c>
      <c r="L22" s="18"/>
      <c r="M22" s="173" t="s">
        <v>6640</v>
      </c>
      <c r="N22" s="17" t="s">
        <v>6641</v>
      </c>
      <c r="O22" s="18"/>
      <c r="P22" s="173" t="s">
        <v>13469</v>
      </c>
      <c r="Q22" s="118" t="s">
        <v>13483</v>
      </c>
      <c r="R22" s="18"/>
      <c r="S22" s="173" t="s">
        <v>4199</v>
      </c>
      <c r="T22" s="17" t="s">
        <v>4215</v>
      </c>
      <c r="U22" s="18"/>
      <c r="V22" s="170" t="s">
        <v>12966</v>
      </c>
      <c r="W22" s="158" t="s">
        <v>13224</v>
      </c>
      <c r="X22" s="158" t="s">
        <v>12967</v>
      </c>
      <c r="Y22" s="213" t="s">
        <v>13257</v>
      </c>
      <c r="Z22" s="18"/>
      <c r="AA22" s="182" t="s">
        <v>6759</v>
      </c>
      <c r="AB22" s="18"/>
      <c r="AC22" s="197" t="str">
        <f t="shared" si="0"/>
        <v>ALLOTHER</v>
      </c>
      <c r="AD22" s="263" t="str">
        <f t="shared" si="1"/>
        <v>ALLOTHER-100</v>
      </c>
      <c r="AE22" s="263" t="str">
        <f t="shared" si="2"/>
        <v>ALLOTHER-100-16</v>
      </c>
      <c r="AF22" s="119" t="s">
        <v>6759</v>
      </c>
      <c r="AG22" s="64" t="str">
        <f t="shared" si="3"/>
        <v>100</v>
      </c>
      <c r="AH22" s="18"/>
      <c r="AI22" s="197" t="str">
        <f t="shared" si="4"/>
        <v>-</v>
      </c>
      <c r="AJ22" s="64" t="str">
        <f t="shared" si="5"/>
        <v>-</v>
      </c>
      <c r="AK22" s="18"/>
      <c r="AL22" s="190" t="str">
        <f t="shared" si="6"/>
        <v>-</v>
      </c>
      <c r="AM22" s="69" t="str">
        <f t="shared" si="7"/>
        <v>-</v>
      </c>
      <c r="AN22" s="69" t="str">
        <f t="shared" si="8"/>
        <v>-</v>
      </c>
      <c r="AO22" s="70" t="s">
        <v>6640</v>
      </c>
      <c r="AP22" s="18"/>
      <c r="AQ22" s="197" t="str">
        <f>CodesFormula_10</f>
        <v>-</v>
      </c>
      <c r="AR22" s="71" t="str">
        <f t="shared" si="9"/>
        <v>-</v>
      </c>
    </row>
    <row r="23" spans="1:44">
      <c r="A23" s="18"/>
      <c r="B23" s="236" t="s">
        <v>13908</v>
      </c>
      <c r="C23" s="18"/>
      <c r="D23" s="170" t="s">
        <v>15425</v>
      </c>
      <c r="E23" s="118" t="s">
        <v>15426</v>
      </c>
      <c r="F23" s="18"/>
      <c r="G23" s="173" t="s">
        <v>6703</v>
      </c>
      <c r="H23" s="17" t="s">
        <v>6704</v>
      </c>
      <c r="I23" s="18"/>
      <c r="J23" s="173" t="s">
        <v>12968</v>
      </c>
      <c r="K23" s="17" t="s">
        <v>12969</v>
      </c>
      <c r="L23" s="18"/>
      <c r="M23" s="173" t="s">
        <v>4194</v>
      </c>
      <c r="N23" s="17" t="s">
        <v>4195</v>
      </c>
      <c r="O23" s="18"/>
      <c r="P23" s="173" t="s">
        <v>15425</v>
      </c>
      <c r="Q23" s="118" t="s">
        <v>15427</v>
      </c>
      <c r="R23" s="18"/>
      <c r="S23" s="173" t="s">
        <v>4208</v>
      </c>
      <c r="T23" s="17" t="s">
        <v>4233</v>
      </c>
      <c r="U23" s="18"/>
      <c r="V23" s="170" t="s">
        <v>12968</v>
      </c>
      <c r="W23" s="158" t="s">
        <v>13225</v>
      </c>
      <c r="X23" s="158" t="s">
        <v>12969</v>
      </c>
      <c r="Y23" s="213" t="s">
        <v>4224</v>
      </c>
      <c r="Z23" s="18"/>
      <c r="AA23" s="182" t="s">
        <v>10001</v>
      </c>
      <c r="AB23" s="18"/>
      <c r="AC23" s="197" t="str">
        <f t="shared" si="0"/>
        <v>ALLOTHER</v>
      </c>
      <c r="AD23" s="263" t="str">
        <f t="shared" si="1"/>
        <v>ALLOTHER-100</v>
      </c>
      <c r="AE23" s="263" t="str">
        <f t="shared" si="2"/>
        <v>ALLOTHER-100-17</v>
      </c>
      <c r="AF23" s="119" t="s">
        <v>10001</v>
      </c>
      <c r="AG23" s="64" t="str">
        <f t="shared" si="3"/>
        <v>100</v>
      </c>
      <c r="AH23" s="18"/>
      <c r="AI23" s="197" t="str">
        <f t="shared" si="4"/>
        <v>-</v>
      </c>
      <c r="AJ23" s="64" t="str">
        <f t="shared" si="5"/>
        <v>-</v>
      </c>
      <c r="AK23" s="18"/>
      <c r="AL23" s="190" t="str">
        <f t="shared" si="6"/>
        <v>-</v>
      </c>
      <c r="AM23" s="69" t="str">
        <f t="shared" si="7"/>
        <v>-</v>
      </c>
      <c r="AN23" s="69" t="str">
        <f t="shared" si="8"/>
        <v>-</v>
      </c>
      <c r="AO23" s="70" t="s">
        <v>4194</v>
      </c>
      <c r="AP23" s="18"/>
      <c r="AQ23" s="197" t="str">
        <f>CodesFormula_10</f>
        <v>-</v>
      </c>
      <c r="AR23" s="71" t="str">
        <f t="shared" si="9"/>
        <v>-</v>
      </c>
    </row>
    <row r="24" spans="1:44">
      <c r="A24" s="18"/>
      <c r="B24" s="236" t="s">
        <v>13909</v>
      </c>
      <c r="C24" s="18"/>
      <c r="D24" s="170" t="s">
        <v>13470</v>
      </c>
      <c r="E24" s="118" t="s">
        <v>13923</v>
      </c>
      <c r="F24" s="18"/>
      <c r="G24" s="173" t="s">
        <v>6715</v>
      </c>
      <c r="H24" s="17" t="s">
        <v>6716</v>
      </c>
      <c r="I24" s="18"/>
      <c r="J24" s="173" t="s">
        <v>12970</v>
      </c>
      <c r="K24" s="17" t="s">
        <v>12971</v>
      </c>
      <c r="L24" s="18"/>
      <c r="M24" s="173" t="s">
        <v>4204</v>
      </c>
      <c r="N24" s="17" t="s">
        <v>4205</v>
      </c>
      <c r="O24" s="18"/>
      <c r="P24" s="173" t="s">
        <v>13470</v>
      </c>
      <c r="Q24" s="118" t="s">
        <v>13484</v>
      </c>
      <c r="R24" s="18"/>
      <c r="S24" s="173" t="s">
        <v>4217</v>
      </c>
      <c r="T24" s="17" t="s">
        <v>4242</v>
      </c>
      <c r="U24" s="18"/>
      <c r="V24" s="170" t="s">
        <v>12970</v>
      </c>
      <c r="W24" s="158" t="s">
        <v>13226</v>
      </c>
      <c r="X24" s="158" t="s">
        <v>12971</v>
      </c>
      <c r="Y24" s="213" t="s">
        <v>13258</v>
      </c>
      <c r="Z24" s="18"/>
      <c r="AA24" s="182" t="s">
        <v>10013</v>
      </c>
      <c r="AB24" s="18"/>
      <c r="AC24" s="197" t="str">
        <f t="shared" si="0"/>
        <v>ALLOTHER</v>
      </c>
      <c r="AD24" s="263" t="str">
        <f t="shared" si="1"/>
        <v>ALLOTHER-100</v>
      </c>
      <c r="AE24" s="263" t="str">
        <f t="shared" si="2"/>
        <v>ALLOTHER-100-18</v>
      </c>
      <c r="AF24" s="119" t="s">
        <v>10013</v>
      </c>
      <c r="AG24" s="64" t="str">
        <f t="shared" si="3"/>
        <v>100</v>
      </c>
      <c r="AH24" s="18"/>
      <c r="AI24" s="197" t="str">
        <f t="shared" si="4"/>
        <v>-</v>
      </c>
      <c r="AJ24" s="64" t="str">
        <f t="shared" si="5"/>
        <v>-</v>
      </c>
      <c r="AK24" s="18"/>
      <c r="AL24" s="190" t="str">
        <f t="shared" si="6"/>
        <v>-</v>
      </c>
      <c r="AM24" s="69" t="str">
        <f t="shared" si="7"/>
        <v>-</v>
      </c>
      <c r="AN24" s="69" t="str">
        <f t="shared" si="8"/>
        <v>-</v>
      </c>
      <c r="AO24" s="70" t="s">
        <v>4204</v>
      </c>
      <c r="AP24" s="18"/>
      <c r="AQ24" s="197" t="str">
        <f>CodesFormula_10</f>
        <v>-</v>
      </c>
      <c r="AR24" s="71" t="str">
        <f t="shared" si="9"/>
        <v>-</v>
      </c>
    </row>
    <row r="25" spans="1:44">
      <c r="A25" s="18"/>
      <c r="B25" s="164" t="s">
        <v>13910</v>
      </c>
      <c r="C25" s="18"/>
      <c r="D25" s="170" t="s">
        <v>13471</v>
      </c>
      <c r="E25" s="118" t="s">
        <v>13948</v>
      </c>
      <c r="F25" s="18"/>
      <c r="G25" s="173" t="s">
        <v>6725</v>
      </c>
      <c r="H25" s="17" t="s">
        <v>6726</v>
      </c>
      <c r="I25" s="18"/>
      <c r="J25" s="173" t="s">
        <v>12972</v>
      </c>
      <c r="K25" s="254" t="s">
        <v>12973</v>
      </c>
      <c r="L25" s="18"/>
      <c r="M25" s="173" t="s">
        <v>4212</v>
      </c>
      <c r="N25" s="17" t="s">
        <v>4213</v>
      </c>
      <c r="O25" s="18"/>
      <c r="P25" s="173" t="s">
        <v>13471</v>
      </c>
      <c r="Q25" s="118" t="s">
        <v>13485</v>
      </c>
      <c r="R25" s="18"/>
      <c r="S25" s="173" t="s">
        <v>6709</v>
      </c>
      <c r="T25" s="17" t="s">
        <v>10113</v>
      </c>
      <c r="U25" s="18"/>
      <c r="V25" s="170" t="s">
        <v>12972</v>
      </c>
      <c r="W25" s="158" t="s">
        <v>13227</v>
      </c>
      <c r="X25" s="158" t="s">
        <v>12973</v>
      </c>
      <c r="Y25" s="213" t="s">
        <v>13259</v>
      </c>
      <c r="Z25" s="18"/>
      <c r="AA25" s="182" t="s">
        <v>10024</v>
      </c>
      <c r="AB25" s="18"/>
      <c r="AC25" s="197" t="str">
        <f t="shared" si="0"/>
        <v>ALLOTHER</v>
      </c>
      <c r="AD25" s="263" t="str">
        <f t="shared" si="1"/>
        <v>ALLOTHER-100</v>
      </c>
      <c r="AE25" s="263" t="str">
        <f t="shared" si="2"/>
        <v>ALLOTHER-100-19</v>
      </c>
      <c r="AF25" s="119" t="s">
        <v>10024</v>
      </c>
      <c r="AG25" s="64" t="str">
        <f t="shared" si="3"/>
        <v>100</v>
      </c>
      <c r="AH25" s="18"/>
      <c r="AI25" s="197" t="str">
        <f t="shared" si="4"/>
        <v>-</v>
      </c>
      <c r="AJ25" s="64" t="str">
        <f t="shared" si="5"/>
        <v>-</v>
      </c>
      <c r="AK25" s="18"/>
      <c r="AL25" s="190" t="str">
        <f t="shared" si="6"/>
        <v>-</v>
      </c>
      <c r="AM25" s="69" t="str">
        <f t="shared" si="7"/>
        <v>-</v>
      </c>
      <c r="AN25" s="69" t="str">
        <f t="shared" si="8"/>
        <v>-</v>
      </c>
      <c r="AO25" s="70" t="s">
        <v>4212</v>
      </c>
      <c r="AP25" s="18"/>
      <c r="AQ25" s="197" t="str">
        <f>CodesFormula_10</f>
        <v>-</v>
      </c>
      <c r="AR25" s="71" t="str">
        <f t="shared" si="9"/>
        <v>-</v>
      </c>
    </row>
    <row r="26" spans="1:44">
      <c r="A26" s="18"/>
      <c r="B26" s="164" t="s">
        <v>14926</v>
      </c>
      <c r="C26" s="18"/>
      <c r="D26" s="170" t="s">
        <v>13472</v>
      </c>
      <c r="E26" s="118" t="s">
        <v>13960</v>
      </c>
      <c r="F26" s="18"/>
      <c r="G26" s="173" t="s">
        <v>6736</v>
      </c>
      <c r="H26" s="17" t="s">
        <v>6737</v>
      </c>
      <c r="I26" s="18"/>
      <c r="J26" s="173" t="s">
        <v>12974</v>
      </c>
      <c r="K26" s="17" t="s">
        <v>12975</v>
      </c>
      <c r="L26" s="18"/>
      <c r="M26" s="173" t="s">
        <v>4221</v>
      </c>
      <c r="N26" s="17" t="s">
        <v>4222</v>
      </c>
      <c r="O26" s="18"/>
      <c r="P26" s="173" t="s">
        <v>13472</v>
      </c>
      <c r="Q26" s="118" t="s">
        <v>13462</v>
      </c>
      <c r="R26" s="18"/>
      <c r="S26" s="173" t="s">
        <v>6719</v>
      </c>
      <c r="T26" s="17" t="s">
        <v>6720</v>
      </c>
      <c r="U26" s="18"/>
      <c r="V26" s="170" t="s">
        <v>12974</v>
      </c>
      <c r="W26" s="158" t="s">
        <v>13228</v>
      </c>
      <c r="X26" s="158" t="s">
        <v>12975</v>
      </c>
      <c r="Y26" s="213" t="s">
        <v>13260</v>
      </c>
      <c r="Z26" s="18"/>
      <c r="AA26" s="182" t="s">
        <v>10034</v>
      </c>
      <c r="AB26" s="18"/>
      <c r="AC26" s="197" t="str">
        <f t="shared" si="0"/>
        <v>ALLOTHER</v>
      </c>
      <c r="AD26" s="263" t="str">
        <f t="shared" si="1"/>
        <v>ALLOTHER-100</v>
      </c>
      <c r="AE26" s="263" t="str">
        <f t="shared" si="2"/>
        <v>ALLOTHER-100-20</v>
      </c>
      <c r="AF26" s="119" t="s">
        <v>10034</v>
      </c>
      <c r="AG26" s="64" t="str">
        <f t="shared" si="3"/>
        <v>100</v>
      </c>
      <c r="AH26" s="18"/>
      <c r="AI26" s="197" t="str">
        <f t="shared" si="4"/>
        <v>-</v>
      </c>
      <c r="AJ26" s="64" t="str">
        <f t="shared" si="5"/>
        <v>-</v>
      </c>
      <c r="AK26" s="18"/>
      <c r="AL26" s="190" t="str">
        <f t="shared" si="6"/>
        <v>-</v>
      </c>
      <c r="AM26" s="69" t="str">
        <f t="shared" si="7"/>
        <v>-</v>
      </c>
      <c r="AN26" s="69" t="str">
        <f t="shared" si="8"/>
        <v>-</v>
      </c>
      <c r="AO26" s="70" t="s">
        <v>4221</v>
      </c>
      <c r="AP26" s="18"/>
      <c r="AQ26" s="197" t="str">
        <f>CodesFormula_10</f>
        <v>-</v>
      </c>
      <c r="AR26" s="71" t="str">
        <f t="shared" si="9"/>
        <v>-</v>
      </c>
    </row>
    <row r="27" spans="1:44">
      <c r="A27" s="18"/>
      <c r="B27" s="236" t="s">
        <v>14927</v>
      </c>
      <c r="C27" s="18"/>
      <c r="D27" s="170" t="s">
        <v>6621</v>
      </c>
      <c r="E27" s="118" t="s">
        <v>13893</v>
      </c>
      <c r="F27" s="18"/>
      <c r="G27" s="173" t="s">
        <v>6744</v>
      </c>
      <c r="H27" s="17" t="s">
        <v>6745</v>
      </c>
      <c r="I27" s="18"/>
      <c r="J27" s="173" t="s">
        <v>12976</v>
      </c>
      <c r="K27" s="17" t="s">
        <v>12977</v>
      </c>
      <c r="L27" s="18"/>
      <c r="M27" s="173" t="s">
        <v>4231</v>
      </c>
      <c r="N27" s="17" t="s">
        <v>4232</v>
      </c>
      <c r="O27" s="18"/>
      <c r="P27" s="173" t="s">
        <v>6621</v>
      </c>
      <c r="Q27" s="118" t="s">
        <v>13486</v>
      </c>
      <c r="R27" s="18"/>
      <c r="S27" s="173" t="s">
        <v>998</v>
      </c>
      <c r="T27" s="17" t="s">
        <v>10114</v>
      </c>
      <c r="U27" s="18"/>
      <c r="V27" s="170" t="s">
        <v>12976</v>
      </c>
      <c r="W27" s="158" t="s">
        <v>13229</v>
      </c>
      <c r="X27" s="158" t="s">
        <v>12977</v>
      </c>
      <c r="Y27" s="213" t="s">
        <v>6731</v>
      </c>
      <c r="Z27" s="18"/>
      <c r="AA27" s="182" t="s">
        <v>7814</v>
      </c>
      <c r="AB27" s="18"/>
      <c r="AC27" s="197" t="str">
        <f t="shared" si="0"/>
        <v>ALLOTHER</v>
      </c>
      <c r="AD27" s="263" t="str">
        <f t="shared" si="1"/>
        <v>ALLOTHER-100</v>
      </c>
      <c r="AE27" s="263" t="str">
        <f t="shared" si="2"/>
        <v>ALLOTHER-100-21</v>
      </c>
      <c r="AF27" s="119" t="s">
        <v>7814</v>
      </c>
      <c r="AG27" s="64" t="str">
        <f t="shared" si="3"/>
        <v>100</v>
      </c>
      <c r="AH27" s="18"/>
      <c r="AI27" s="197" t="str">
        <f t="shared" si="4"/>
        <v>-</v>
      </c>
      <c r="AJ27" s="64" t="str">
        <f t="shared" si="5"/>
        <v>-</v>
      </c>
      <c r="AK27" s="18"/>
      <c r="AL27" s="190" t="str">
        <f t="shared" si="6"/>
        <v>-</v>
      </c>
      <c r="AM27" s="69" t="str">
        <f t="shared" si="7"/>
        <v>-</v>
      </c>
      <c r="AN27" s="69" t="str">
        <f t="shared" si="8"/>
        <v>-</v>
      </c>
      <c r="AO27" s="70" t="s">
        <v>4231</v>
      </c>
      <c r="AP27" s="18"/>
      <c r="AQ27" s="197" t="str">
        <f>CodesFormula_10</f>
        <v>-</v>
      </c>
      <c r="AR27" s="71" t="str">
        <f t="shared" si="9"/>
        <v>-</v>
      </c>
    </row>
    <row r="28" spans="1:44">
      <c r="A28" s="18"/>
      <c r="B28" s="236" t="s">
        <v>14928</v>
      </c>
      <c r="C28" s="18"/>
      <c r="D28" s="170" t="s">
        <v>13473</v>
      </c>
      <c r="E28" s="118" t="s">
        <v>13958</v>
      </c>
      <c r="F28" s="18"/>
      <c r="G28" s="173" t="s">
        <v>6756</v>
      </c>
      <c r="H28" s="17" t="s">
        <v>6757</v>
      </c>
      <c r="I28" s="18"/>
      <c r="J28" s="173" t="s">
        <v>12978</v>
      </c>
      <c r="K28" s="17" t="s">
        <v>12979</v>
      </c>
      <c r="L28" s="18"/>
      <c r="M28" s="173" t="s">
        <v>4240</v>
      </c>
      <c r="N28" s="17" t="s">
        <v>4241</v>
      </c>
      <c r="O28" s="18"/>
      <c r="P28" s="173" t="s">
        <v>13473</v>
      </c>
      <c r="Q28" s="118" t="s">
        <v>10076</v>
      </c>
      <c r="R28" s="18"/>
      <c r="S28" s="173" t="s">
        <v>999</v>
      </c>
      <c r="T28" s="17" t="s">
        <v>10113</v>
      </c>
      <c r="U28" s="18"/>
      <c r="V28" s="170" t="s">
        <v>12978</v>
      </c>
      <c r="W28" s="158" t="s">
        <v>13230</v>
      </c>
      <c r="X28" s="158" t="s">
        <v>12979</v>
      </c>
      <c r="Y28" s="213" t="s">
        <v>13261</v>
      </c>
      <c r="Z28" s="18"/>
      <c r="AA28" s="182" t="s">
        <v>7825</v>
      </c>
      <c r="AB28" s="18"/>
      <c r="AC28" s="197" t="str">
        <f t="shared" si="0"/>
        <v>ALLOTHER</v>
      </c>
      <c r="AD28" s="263" t="str">
        <f t="shared" si="1"/>
        <v>ALLOTHER-100</v>
      </c>
      <c r="AE28" s="263" t="str">
        <f t="shared" si="2"/>
        <v>ALLOTHER-100-22</v>
      </c>
      <c r="AF28" s="119" t="s">
        <v>7825</v>
      </c>
      <c r="AG28" s="64" t="str">
        <f t="shared" si="3"/>
        <v>100</v>
      </c>
      <c r="AH28" s="18"/>
      <c r="AI28" s="197" t="str">
        <f t="shared" si="4"/>
        <v>-</v>
      </c>
      <c r="AJ28" s="64" t="str">
        <f t="shared" si="5"/>
        <v>-</v>
      </c>
      <c r="AK28" s="18"/>
      <c r="AL28" s="190" t="str">
        <f t="shared" si="6"/>
        <v>-</v>
      </c>
      <c r="AM28" s="69" t="str">
        <f t="shared" si="7"/>
        <v>-</v>
      </c>
      <c r="AN28" s="69" t="str">
        <f t="shared" si="8"/>
        <v>-</v>
      </c>
      <c r="AO28" s="70" t="s">
        <v>4240</v>
      </c>
      <c r="AP28" s="18"/>
      <c r="AQ28" s="197" t="str">
        <f>CodesFormula_10</f>
        <v>-</v>
      </c>
      <c r="AR28" s="71" t="str">
        <f t="shared" si="9"/>
        <v>-</v>
      </c>
    </row>
    <row r="29" spans="1:44">
      <c r="A29" s="18"/>
      <c r="B29" s="236" t="s">
        <v>13911</v>
      </c>
      <c r="C29" s="18"/>
      <c r="D29" s="170" t="s">
        <v>15434</v>
      </c>
      <c r="E29" s="118" t="s">
        <v>15447</v>
      </c>
      <c r="F29" s="18"/>
      <c r="G29" s="173" t="s">
        <v>9999</v>
      </c>
      <c r="H29" s="17" t="s">
        <v>10000</v>
      </c>
      <c r="I29" s="18"/>
      <c r="J29" s="173" t="s">
        <v>12980</v>
      </c>
      <c r="K29" s="17" t="s">
        <v>12981</v>
      </c>
      <c r="L29" s="18"/>
      <c r="M29" s="173" t="s">
        <v>6707</v>
      </c>
      <c r="N29" s="17" t="s">
        <v>6708</v>
      </c>
      <c r="O29" s="18"/>
      <c r="P29" s="173" t="s">
        <v>15434</v>
      </c>
      <c r="Q29" s="17" t="s">
        <v>15435</v>
      </c>
      <c r="R29" s="18"/>
      <c r="S29" s="173" t="s">
        <v>10079</v>
      </c>
      <c r="T29" s="17" t="s">
        <v>11684</v>
      </c>
      <c r="U29" s="18"/>
      <c r="V29" s="170" t="s">
        <v>12980</v>
      </c>
      <c r="W29" s="158" t="s">
        <v>13231</v>
      </c>
      <c r="X29" s="158" t="s">
        <v>12981</v>
      </c>
      <c r="Y29" s="213" t="s">
        <v>13262</v>
      </c>
      <c r="Z29" s="18"/>
      <c r="AA29" s="182" t="s">
        <v>7834</v>
      </c>
      <c r="AB29" s="18"/>
      <c r="AC29" s="197" t="str">
        <f t="shared" si="0"/>
        <v>ALLOTHER</v>
      </c>
      <c r="AD29" s="263" t="str">
        <f t="shared" si="1"/>
        <v>ALLOTHER-100</v>
      </c>
      <c r="AE29" s="263" t="str">
        <f t="shared" si="2"/>
        <v>ALLOTHER-100-23</v>
      </c>
      <c r="AF29" s="119" t="s">
        <v>7834</v>
      </c>
      <c r="AG29" s="64" t="str">
        <f t="shared" si="3"/>
        <v>100</v>
      </c>
      <c r="AH29" s="18"/>
      <c r="AI29" s="197" t="str">
        <f t="shared" si="4"/>
        <v>-</v>
      </c>
      <c r="AJ29" s="64" t="str">
        <f t="shared" si="5"/>
        <v>-</v>
      </c>
      <c r="AK29" s="18"/>
      <c r="AL29" s="190" t="str">
        <f t="shared" si="6"/>
        <v>-</v>
      </c>
      <c r="AM29" s="69" t="str">
        <f t="shared" si="7"/>
        <v>-</v>
      </c>
      <c r="AN29" s="69" t="str">
        <f t="shared" si="8"/>
        <v>-</v>
      </c>
      <c r="AO29" s="70" t="s">
        <v>6707</v>
      </c>
      <c r="AP29" s="18"/>
      <c r="AQ29" s="197" t="str">
        <f>CodesFormula_10</f>
        <v>-</v>
      </c>
      <c r="AR29" s="71" t="str">
        <f t="shared" si="9"/>
        <v>-</v>
      </c>
    </row>
    <row r="30" spans="1:44">
      <c r="A30" s="18"/>
      <c r="B30" s="164" t="s">
        <v>13912</v>
      </c>
      <c r="C30" s="18"/>
      <c r="D30" s="170" t="s">
        <v>15436</v>
      </c>
      <c r="E30" s="118" t="s">
        <v>15448</v>
      </c>
      <c r="F30" s="18"/>
      <c r="G30" s="173" t="s">
        <v>10010</v>
      </c>
      <c r="H30" s="17" t="s">
        <v>10011</v>
      </c>
      <c r="I30" s="18"/>
      <c r="J30" s="173" t="s">
        <v>12982</v>
      </c>
      <c r="K30" s="17" t="s">
        <v>12983</v>
      </c>
      <c r="L30" s="18"/>
      <c r="M30" s="173" t="s">
        <v>6717</v>
      </c>
      <c r="N30" s="17" t="s">
        <v>6718</v>
      </c>
      <c r="O30" s="18"/>
      <c r="P30" s="173" t="s">
        <v>15436</v>
      </c>
      <c r="Q30" s="17" t="s">
        <v>15437</v>
      </c>
      <c r="R30" s="18"/>
      <c r="S30" s="173" t="s">
        <v>10081</v>
      </c>
      <c r="T30" s="17" t="s">
        <v>11685</v>
      </c>
      <c r="U30" s="18"/>
      <c r="V30" s="170" t="s">
        <v>12982</v>
      </c>
      <c r="W30" s="158" t="s">
        <v>13232</v>
      </c>
      <c r="X30" s="158" t="s">
        <v>12983</v>
      </c>
      <c r="Y30" s="213" t="s">
        <v>6645</v>
      </c>
      <c r="Z30" s="18"/>
      <c r="AA30" s="182" t="s">
        <v>7843</v>
      </c>
      <c r="AB30" s="18"/>
      <c r="AC30" s="197" t="str">
        <f t="shared" si="0"/>
        <v>ALLOTHER</v>
      </c>
      <c r="AD30" s="263" t="str">
        <f t="shared" si="1"/>
        <v>ALLOTHER-100</v>
      </c>
      <c r="AE30" s="263" t="str">
        <f t="shared" si="2"/>
        <v>ALLOTHER-100-24</v>
      </c>
      <c r="AF30" s="119" t="s">
        <v>7843</v>
      </c>
      <c r="AG30" s="64" t="str">
        <f t="shared" si="3"/>
        <v>100</v>
      </c>
      <c r="AH30" s="18"/>
      <c r="AI30" s="197" t="str">
        <f t="shared" si="4"/>
        <v>-</v>
      </c>
      <c r="AJ30" s="64" t="str">
        <f t="shared" si="5"/>
        <v>-</v>
      </c>
      <c r="AK30" s="18"/>
      <c r="AL30" s="190" t="str">
        <f t="shared" si="6"/>
        <v>-</v>
      </c>
      <c r="AM30" s="69" t="str">
        <f t="shared" si="7"/>
        <v>-</v>
      </c>
      <c r="AN30" s="69" t="str">
        <f t="shared" si="8"/>
        <v>-</v>
      </c>
      <c r="AO30" s="70" t="s">
        <v>6717</v>
      </c>
      <c r="AP30" s="18"/>
      <c r="AQ30" s="197" t="str">
        <f>CodesFormula_10</f>
        <v>-</v>
      </c>
      <c r="AR30" s="71" t="str">
        <f t="shared" si="9"/>
        <v>-</v>
      </c>
    </row>
    <row r="31" spans="1:44">
      <c r="A31" s="18"/>
      <c r="B31" s="236" t="s">
        <v>13913</v>
      </c>
      <c r="C31" s="18"/>
      <c r="D31" s="170" t="s">
        <v>13474</v>
      </c>
      <c r="E31" s="118" t="s">
        <v>13897</v>
      </c>
      <c r="F31" s="18"/>
      <c r="G31" s="173" t="s">
        <v>10021</v>
      </c>
      <c r="H31" s="17" t="s">
        <v>10022</v>
      </c>
      <c r="I31" s="18"/>
      <c r="J31" s="173" t="s">
        <v>12984</v>
      </c>
      <c r="K31" s="17" t="s">
        <v>12985</v>
      </c>
      <c r="L31" s="18"/>
      <c r="M31" s="173" t="s">
        <v>6727</v>
      </c>
      <c r="N31" s="17" t="s">
        <v>6728</v>
      </c>
      <c r="O31" s="18"/>
      <c r="P31" s="173" t="s">
        <v>13474</v>
      </c>
      <c r="Q31" s="118" t="s">
        <v>13459</v>
      </c>
      <c r="R31" s="18"/>
      <c r="S31" s="173" t="s">
        <v>10082</v>
      </c>
      <c r="T31" s="17" t="s">
        <v>11686</v>
      </c>
      <c r="U31" s="18"/>
      <c r="V31" s="170" t="s">
        <v>12984</v>
      </c>
      <c r="W31" s="158" t="s">
        <v>13233</v>
      </c>
      <c r="X31" s="158" t="s">
        <v>12985</v>
      </c>
      <c r="Y31" s="213" t="s">
        <v>954</v>
      </c>
      <c r="Z31" s="18"/>
      <c r="AA31" s="182" t="s">
        <v>7854</v>
      </c>
      <c r="AB31" s="18"/>
      <c r="AC31" s="197" t="str">
        <f t="shared" si="0"/>
        <v>ALLOTHER</v>
      </c>
      <c r="AD31" s="263" t="str">
        <f t="shared" si="1"/>
        <v>ALLOTHER-100</v>
      </c>
      <c r="AE31" s="263" t="str">
        <f t="shared" si="2"/>
        <v>ALLOTHER-100-25</v>
      </c>
      <c r="AF31" s="119" t="s">
        <v>7854</v>
      </c>
      <c r="AG31" s="64" t="str">
        <f t="shared" si="3"/>
        <v>100</v>
      </c>
      <c r="AH31" s="18"/>
      <c r="AI31" s="197" t="str">
        <f t="shared" si="4"/>
        <v>-</v>
      </c>
      <c r="AJ31" s="64" t="str">
        <f t="shared" si="5"/>
        <v>-</v>
      </c>
      <c r="AK31" s="18"/>
      <c r="AL31" s="190" t="str">
        <f t="shared" si="6"/>
        <v>-</v>
      </c>
      <c r="AM31" s="69" t="str">
        <f t="shared" si="7"/>
        <v>-</v>
      </c>
      <c r="AN31" s="69" t="str">
        <f t="shared" si="8"/>
        <v>-</v>
      </c>
      <c r="AO31" s="70" t="s">
        <v>6727</v>
      </c>
      <c r="AP31" s="18"/>
      <c r="AQ31" s="197" t="str">
        <f>CodesFormula_10</f>
        <v>-</v>
      </c>
      <c r="AR31" s="71" t="str">
        <f t="shared" si="9"/>
        <v>-</v>
      </c>
    </row>
    <row r="32" spans="1:44">
      <c r="A32" s="18"/>
      <c r="B32" s="236" t="s">
        <v>13914</v>
      </c>
      <c r="C32" s="18"/>
      <c r="D32" s="170" t="s">
        <v>13977</v>
      </c>
      <c r="E32" s="118" t="s">
        <v>14387</v>
      </c>
      <c r="F32" s="18"/>
      <c r="G32" s="173" t="s">
        <v>10031</v>
      </c>
      <c r="H32" s="17" t="s">
        <v>10032</v>
      </c>
      <c r="I32" s="18"/>
      <c r="J32" s="173" t="s">
        <v>12986</v>
      </c>
      <c r="K32" s="17" t="s">
        <v>12987</v>
      </c>
      <c r="L32" s="18"/>
      <c r="M32" s="173" t="s">
        <v>6739</v>
      </c>
      <c r="N32" s="17" t="s">
        <v>6740</v>
      </c>
      <c r="O32" s="18"/>
      <c r="P32" s="173" t="s">
        <v>13977</v>
      </c>
      <c r="Q32" s="118" t="s">
        <v>13993</v>
      </c>
      <c r="R32" s="18"/>
      <c r="S32" s="173" t="s">
        <v>11687</v>
      </c>
      <c r="T32" s="17" t="s">
        <v>11688</v>
      </c>
      <c r="U32" s="18"/>
      <c r="V32" s="170" t="s">
        <v>12986</v>
      </c>
      <c r="W32" s="158" t="s">
        <v>13234</v>
      </c>
      <c r="X32" s="158" t="s">
        <v>12987</v>
      </c>
      <c r="Y32" s="213" t="s">
        <v>13263</v>
      </c>
      <c r="Z32" s="18"/>
      <c r="AA32" s="182" t="s">
        <v>5441</v>
      </c>
      <c r="AB32" s="18"/>
      <c r="AC32" s="197" t="str">
        <f t="shared" si="0"/>
        <v>ALLOTHER</v>
      </c>
      <c r="AD32" s="263" t="str">
        <f t="shared" si="1"/>
        <v>ALLOTHER-100</v>
      </c>
      <c r="AE32" s="263" t="str">
        <f t="shared" si="2"/>
        <v>ALLOTHER-100-26</v>
      </c>
      <c r="AF32" s="119" t="s">
        <v>5441</v>
      </c>
      <c r="AG32" s="64" t="str">
        <f t="shared" si="3"/>
        <v>100</v>
      </c>
      <c r="AH32" s="18"/>
      <c r="AI32" s="197" t="str">
        <f t="shared" si="4"/>
        <v>-</v>
      </c>
      <c r="AJ32" s="64" t="str">
        <f t="shared" si="5"/>
        <v>-</v>
      </c>
      <c r="AK32" s="18"/>
      <c r="AL32" s="190" t="str">
        <f t="shared" si="6"/>
        <v>-</v>
      </c>
      <c r="AM32" s="69" t="str">
        <f t="shared" si="7"/>
        <v>-</v>
      </c>
      <c r="AN32" s="69" t="str">
        <f t="shared" si="8"/>
        <v>-</v>
      </c>
      <c r="AO32" s="161" t="s">
        <v>6739</v>
      </c>
      <c r="AP32" s="18"/>
      <c r="AQ32" s="197" t="str">
        <f>CodesFormula_10</f>
        <v>-</v>
      </c>
      <c r="AR32" s="71" t="str">
        <f t="shared" si="9"/>
        <v>-</v>
      </c>
    </row>
    <row r="33" spans="1:44">
      <c r="A33" s="18"/>
      <c r="B33" s="164" t="s">
        <v>14340</v>
      </c>
      <c r="C33" s="18"/>
      <c r="D33" s="170" t="s">
        <v>10077</v>
      </c>
      <c r="E33" s="118" t="s">
        <v>14931</v>
      </c>
      <c r="F33" s="18"/>
      <c r="G33" s="173" t="s">
        <v>7812</v>
      </c>
      <c r="H33" s="17" t="s">
        <v>7813</v>
      </c>
      <c r="I33" s="18"/>
      <c r="J33" s="173" t="s">
        <v>12988</v>
      </c>
      <c r="K33" s="17" t="s">
        <v>12989</v>
      </c>
      <c r="L33" s="18"/>
      <c r="M33" s="173" t="s">
        <v>6748</v>
      </c>
      <c r="N33" s="17" t="s">
        <v>6749</v>
      </c>
      <c r="O33" s="18"/>
      <c r="P33" s="173" t="s">
        <v>10077</v>
      </c>
      <c r="Q33" s="118" t="s">
        <v>14953</v>
      </c>
      <c r="R33" s="18"/>
      <c r="S33" s="173" t="s">
        <v>12286</v>
      </c>
      <c r="T33" s="17" t="s">
        <v>12287</v>
      </c>
      <c r="U33" s="18"/>
      <c r="V33" s="170" t="s">
        <v>12988</v>
      </c>
      <c r="W33" s="158" t="s">
        <v>13235</v>
      </c>
      <c r="X33" s="158" t="s">
        <v>12989</v>
      </c>
      <c r="Y33" s="213" t="s">
        <v>13264</v>
      </c>
      <c r="Z33" s="18"/>
      <c r="AA33" s="182" t="s">
        <v>10765</v>
      </c>
      <c r="AB33" s="18"/>
      <c r="AC33" s="197" t="str">
        <f t="shared" si="0"/>
        <v>ALLOTHER</v>
      </c>
      <c r="AD33" s="263" t="str">
        <f t="shared" si="1"/>
        <v>ALLOTHER-100</v>
      </c>
      <c r="AE33" s="263" t="str">
        <f t="shared" si="2"/>
        <v>ALLOTHER-100-27</v>
      </c>
      <c r="AF33" s="119" t="s">
        <v>10765</v>
      </c>
      <c r="AG33" s="64" t="str">
        <f t="shared" si="3"/>
        <v>100</v>
      </c>
      <c r="AH33" s="18"/>
      <c r="AI33" s="197" t="str">
        <f t="shared" si="4"/>
        <v>-</v>
      </c>
      <c r="AJ33" s="64" t="str">
        <f t="shared" si="5"/>
        <v>-</v>
      </c>
      <c r="AK33" s="18"/>
      <c r="AL33" s="190" t="str">
        <f t="shared" si="6"/>
        <v>-</v>
      </c>
      <c r="AM33" s="69" t="str">
        <f t="shared" si="7"/>
        <v>-</v>
      </c>
      <c r="AN33" s="69" t="str">
        <f t="shared" si="8"/>
        <v>-</v>
      </c>
      <c r="AO33" s="70" t="s">
        <v>6748</v>
      </c>
      <c r="AP33" s="18"/>
      <c r="AQ33" s="197" t="str">
        <f>CodesFormula_10</f>
        <v>-</v>
      </c>
      <c r="AR33" s="71" t="str">
        <f t="shared" si="9"/>
        <v>-</v>
      </c>
    </row>
    <row r="34" spans="1:44">
      <c r="A34" s="18"/>
      <c r="B34" s="236" t="s">
        <v>13915</v>
      </c>
      <c r="C34" s="18"/>
      <c r="D34" s="170" t="s">
        <v>15438</v>
      </c>
      <c r="E34" s="118" t="s">
        <v>15449</v>
      </c>
      <c r="F34" s="18"/>
      <c r="G34" s="173" t="s">
        <v>7824</v>
      </c>
      <c r="H34" s="17" t="s">
        <v>12916</v>
      </c>
      <c r="I34" s="18"/>
      <c r="J34" s="173" t="s">
        <v>12990</v>
      </c>
      <c r="K34" s="17" t="s">
        <v>12991</v>
      </c>
      <c r="L34" s="18"/>
      <c r="M34" s="173" t="s">
        <v>6760</v>
      </c>
      <c r="N34" s="17" t="s">
        <v>6761</v>
      </c>
      <c r="O34" s="18"/>
      <c r="P34" s="173" t="s">
        <v>15438</v>
      </c>
      <c r="Q34" s="17" t="s">
        <v>15439</v>
      </c>
      <c r="R34" s="18"/>
      <c r="S34" s="173" t="s">
        <v>12288</v>
      </c>
      <c r="T34" s="17" t="s">
        <v>12287</v>
      </c>
      <c r="U34" s="18"/>
      <c r="V34" s="170" t="s">
        <v>12990</v>
      </c>
      <c r="W34" s="158" t="s">
        <v>13236</v>
      </c>
      <c r="X34" s="158" t="s">
        <v>12991</v>
      </c>
      <c r="Y34" s="213" t="s">
        <v>13265</v>
      </c>
      <c r="Z34" s="18"/>
      <c r="AA34" s="182" t="s">
        <v>5452</v>
      </c>
      <c r="AB34" s="18"/>
      <c r="AC34" s="197" t="str">
        <f t="shared" si="0"/>
        <v>ALLOTHER</v>
      </c>
      <c r="AD34" s="263" t="str">
        <f t="shared" si="1"/>
        <v>ALLOTHER-100</v>
      </c>
      <c r="AE34" s="263" t="str">
        <f t="shared" si="2"/>
        <v>ALLOTHER-100-28</v>
      </c>
      <c r="AF34" s="119" t="s">
        <v>5452</v>
      </c>
      <c r="AG34" s="64" t="str">
        <f t="shared" si="3"/>
        <v>100</v>
      </c>
      <c r="AH34" s="18"/>
      <c r="AI34" s="197" t="str">
        <f t="shared" si="4"/>
        <v>-</v>
      </c>
      <c r="AJ34" s="64" t="str">
        <f t="shared" si="5"/>
        <v>-</v>
      </c>
      <c r="AK34" s="18"/>
      <c r="AL34" s="190" t="str">
        <f t="shared" si="6"/>
        <v>-</v>
      </c>
      <c r="AM34" s="69" t="str">
        <f t="shared" si="7"/>
        <v>-</v>
      </c>
      <c r="AN34" s="69" t="str">
        <f t="shared" si="8"/>
        <v>-</v>
      </c>
      <c r="AO34" s="70" t="s">
        <v>6760</v>
      </c>
      <c r="AP34" s="18"/>
      <c r="AQ34" s="197" t="str">
        <f>CodesFormula_10</f>
        <v>-</v>
      </c>
      <c r="AR34" s="71" t="str">
        <f t="shared" si="9"/>
        <v>-</v>
      </c>
    </row>
    <row r="35" spans="1:44">
      <c r="A35" s="18"/>
      <c r="B35" s="164" t="s">
        <v>13916</v>
      </c>
      <c r="C35" s="18"/>
      <c r="D35" s="170" t="s">
        <v>8863</v>
      </c>
      <c r="E35" s="118" t="s">
        <v>13942</v>
      </c>
      <c r="F35" s="18"/>
      <c r="G35" s="173" t="s">
        <v>7833</v>
      </c>
      <c r="H35" s="17" t="s">
        <v>12917</v>
      </c>
      <c r="I35" s="18"/>
      <c r="J35" s="173" t="s">
        <v>12992</v>
      </c>
      <c r="K35" s="17" t="s">
        <v>12993</v>
      </c>
      <c r="L35" s="18"/>
      <c r="M35" s="170" t="s">
        <v>957</v>
      </c>
      <c r="N35" s="118" t="s">
        <v>958</v>
      </c>
      <c r="O35" s="18"/>
      <c r="P35" s="173" t="s">
        <v>8863</v>
      </c>
      <c r="Q35" s="118" t="s">
        <v>8864</v>
      </c>
      <c r="R35" s="18"/>
      <c r="S35" s="173" t="s">
        <v>12289</v>
      </c>
      <c r="T35" s="17" t="s">
        <v>12287</v>
      </c>
      <c r="U35" s="18"/>
      <c r="V35" s="170" t="s">
        <v>12992</v>
      </c>
      <c r="W35" s="158" t="s">
        <v>13237</v>
      </c>
      <c r="X35" s="158" t="s">
        <v>12993</v>
      </c>
      <c r="Y35" s="213" t="s">
        <v>13266</v>
      </c>
      <c r="Z35" s="18"/>
      <c r="AA35" s="182" t="s">
        <v>5461</v>
      </c>
      <c r="AB35" s="18"/>
      <c r="AC35" s="197" t="str">
        <f t="shared" si="0"/>
        <v>ALLOTHER</v>
      </c>
      <c r="AD35" s="263" t="str">
        <f t="shared" si="1"/>
        <v>ALLOTHER-100</v>
      </c>
      <c r="AE35" s="263" t="str">
        <f t="shared" si="2"/>
        <v>ALLOTHER-100-29</v>
      </c>
      <c r="AF35" s="119" t="s">
        <v>5461</v>
      </c>
      <c r="AG35" s="64" t="str">
        <f t="shared" si="3"/>
        <v>100</v>
      </c>
      <c r="AH35" s="18"/>
      <c r="AI35" s="197" t="str">
        <f t="shared" si="4"/>
        <v>-</v>
      </c>
      <c r="AJ35" s="64" t="str">
        <f t="shared" si="5"/>
        <v>-</v>
      </c>
      <c r="AK35" s="18"/>
      <c r="AL35" s="190" t="str">
        <f t="shared" si="6"/>
        <v>-</v>
      </c>
      <c r="AM35" s="69" t="str">
        <f t="shared" si="7"/>
        <v>-</v>
      </c>
      <c r="AN35" s="69" t="str">
        <f t="shared" si="8"/>
        <v>-</v>
      </c>
      <c r="AO35" s="70" t="s">
        <v>957</v>
      </c>
      <c r="AP35" s="18"/>
      <c r="AQ35" s="197" t="str">
        <f>CodesFormula_10</f>
        <v>-</v>
      </c>
      <c r="AR35" s="71" t="str">
        <f t="shared" si="9"/>
        <v>-</v>
      </c>
    </row>
    <row r="36" spans="1:44">
      <c r="A36" s="18"/>
      <c r="B36" s="164" t="s">
        <v>13917</v>
      </c>
      <c r="C36" s="18"/>
      <c r="D36" s="170" t="s">
        <v>8875</v>
      </c>
      <c r="E36" s="118" t="s">
        <v>13933</v>
      </c>
      <c r="F36" s="18"/>
      <c r="G36" s="173" t="s">
        <v>7841</v>
      </c>
      <c r="H36" s="17" t="s">
        <v>7842</v>
      </c>
      <c r="I36" s="18"/>
      <c r="J36" s="173" t="s">
        <v>12994</v>
      </c>
      <c r="K36" s="17" t="s">
        <v>12995</v>
      </c>
      <c r="L36" s="18"/>
      <c r="M36" s="173" t="s">
        <v>10053</v>
      </c>
      <c r="N36" s="17" t="s">
        <v>13514</v>
      </c>
      <c r="O36" s="18"/>
      <c r="P36" s="173" t="s">
        <v>8875</v>
      </c>
      <c r="Q36" s="118" t="s">
        <v>8876</v>
      </c>
      <c r="R36" s="18"/>
      <c r="S36" s="173" t="s">
        <v>12290</v>
      </c>
      <c r="T36" s="17" t="s">
        <v>10113</v>
      </c>
      <c r="U36" s="18"/>
      <c r="V36" s="170" t="s">
        <v>12994</v>
      </c>
      <c r="W36" s="158" t="s">
        <v>13238</v>
      </c>
      <c r="X36" s="158" t="s">
        <v>12995</v>
      </c>
      <c r="Y36" s="213" t="s">
        <v>13267</v>
      </c>
      <c r="Z36" s="18"/>
      <c r="AA36" s="182" t="s">
        <v>11409</v>
      </c>
      <c r="AB36" s="18"/>
      <c r="AC36" s="197" t="str">
        <f t="shared" si="0"/>
        <v>ALLOTHER</v>
      </c>
      <c r="AD36" s="263" t="str">
        <f t="shared" si="1"/>
        <v>ALLOTHER-100</v>
      </c>
      <c r="AE36" s="263" t="str">
        <f t="shared" si="2"/>
        <v>ALLOTHER-100-30</v>
      </c>
      <c r="AF36" s="119" t="s">
        <v>11409</v>
      </c>
      <c r="AG36" s="64" t="str">
        <f t="shared" si="3"/>
        <v>100</v>
      </c>
      <c r="AH36" s="18"/>
      <c r="AI36" s="197" t="str">
        <f t="shared" si="4"/>
        <v>-</v>
      </c>
      <c r="AJ36" s="64" t="str">
        <f t="shared" si="5"/>
        <v>-</v>
      </c>
      <c r="AK36" s="18"/>
      <c r="AL36" s="190" t="str">
        <f t="shared" si="6"/>
        <v>-</v>
      </c>
      <c r="AM36" s="69" t="str">
        <f t="shared" si="7"/>
        <v>-</v>
      </c>
      <c r="AN36" s="69" t="str">
        <f t="shared" si="8"/>
        <v>-</v>
      </c>
      <c r="AO36" s="70" t="s">
        <v>10053</v>
      </c>
      <c r="AP36" s="18"/>
      <c r="AQ36" s="197" t="str">
        <f>CodesFormula_10</f>
        <v>-</v>
      </c>
      <c r="AR36" s="71" t="str">
        <f t="shared" si="9"/>
        <v>-</v>
      </c>
    </row>
    <row r="37" spans="1:44">
      <c r="A37" s="18"/>
      <c r="B37" s="164" t="s">
        <v>14336</v>
      </c>
      <c r="C37" s="18"/>
      <c r="D37" s="170" t="s">
        <v>8885</v>
      </c>
      <c r="E37" s="118" t="s">
        <v>13910</v>
      </c>
      <c r="F37" s="18"/>
      <c r="G37" s="173" t="s">
        <v>7852</v>
      </c>
      <c r="H37" s="17" t="s">
        <v>7853</v>
      </c>
      <c r="I37" s="18"/>
      <c r="J37" s="173" t="s">
        <v>12996</v>
      </c>
      <c r="K37" s="17" t="s">
        <v>12997</v>
      </c>
      <c r="L37" s="18"/>
      <c r="M37" s="173" t="s">
        <v>11634</v>
      </c>
      <c r="N37" s="17" t="s">
        <v>11635</v>
      </c>
      <c r="O37" s="18"/>
      <c r="P37" s="173" t="s">
        <v>8885</v>
      </c>
      <c r="Q37" s="118" t="s">
        <v>968</v>
      </c>
      <c r="R37" s="18"/>
      <c r="S37" s="173" t="s">
        <v>13032</v>
      </c>
      <c r="T37" s="17" t="s">
        <v>10113</v>
      </c>
      <c r="U37" s="18"/>
      <c r="V37" s="170" t="s">
        <v>12996</v>
      </c>
      <c r="W37" s="158" t="s">
        <v>13239</v>
      </c>
      <c r="X37" s="158" t="s">
        <v>12997</v>
      </c>
      <c r="Y37" s="213" t="s">
        <v>13268</v>
      </c>
      <c r="Z37" s="18"/>
      <c r="AA37" s="182" t="s">
        <v>5471</v>
      </c>
      <c r="AB37" s="18"/>
      <c r="AC37" s="197" t="str">
        <f t="shared" si="0"/>
        <v>ALLOTHER</v>
      </c>
      <c r="AD37" s="263" t="str">
        <f t="shared" si="1"/>
        <v>ALLOTHER-100</v>
      </c>
      <c r="AE37" s="263" t="str">
        <f t="shared" si="2"/>
        <v>ALLOTHER-100-31</v>
      </c>
      <c r="AF37" s="119" t="s">
        <v>5471</v>
      </c>
      <c r="AG37" s="64" t="str">
        <f t="shared" si="3"/>
        <v>100</v>
      </c>
      <c r="AH37" s="18"/>
      <c r="AI37" s="197" t="str">
        <f t="shared" si="4"/>
        <v>-</v>
      </c>
      <c r="AJ37" s="64" t="str">
        <f t="shared" si="5"/>
        <v>-</v>
      </c>
      <c r="AK37" s="18"/>
      <c r="AL37" s="190" t="str">
        <f t="shared" si="6"/>
        <v>-</v>
      </c>
      <c r="AM37" s="69" t="str">
        <f t="shared" si="7"/>
        <v>-</v>
      </c>
      <c r="AN37" s="69" t="str">
        <f t="shared" si="8"/>
        <v>-</v>
      </c>
      <c r="AO37" s="70" t="s">
        <v>11634</v>
      </c>
      <c r="AP37" s="18"/>
      <c r="AQ37" s="197" t="str">
        <f>CodesFormula_10</f>
        <v>-</v>
      </c>
      <c r="AR37" s="71" t="str">
        <f t="shared" si="9"/>
        <v>-</v>
      </c>
    </row>
    <row r="38" spans="1:44">
      <c r="A38" s="18"/>
      <c r="B38" s="236" t="s">
        <v>15462</v>
      </c>
      <c r="C38" s="18"/>
      <c r="D38" s="170" t="s">
        <v>8893</v>
      </c>
      <c r="E38" s="118" t="s">
        <v>13898</v>
      </c>
      <c r="F38" s="18"/>
      <c r="G38" s="173" t="s">
        <v>5439</v>
      </c>
      <c r="H38" s="17" t="s">
        <v>5440</v>
      </c>
      <c r="I38" s="18"/>
      <c r="J38" s="173" t="s">
        <v>12998</v>
      </c>
      <c r="K38" s="17" t="s">
        <v>12999</v>
      </c>
      <c r="L38" s="18"/>
      <c r="M38" s="173" t="s">
        <v>13008</v>
      </c>
      <c r="N38" s="17" t="s">
        <v>13014</v>
      </c>
      <c r="O38" s="18"/>
      <c r="P38" s="173" t="s">
        <v>8893</v>
      </c>
      <c r="Q38" s="17" t="s">
        <v>14954</v>
      </c>
      <c r="R38" s="18"/>
      <c r="S38" s="173" t="s">
        <v>13033</v>
      </c>
      <c r="T38" s="17" t="s">
        <v>10113</v>
      </c>
      <c r="U38" s="18"/>
      <c r="V38" s="170" t="s">
        <v>12998</v>
      </c>
      <c r="W38" s="158" t="s">
        <v>13240</v>
      </c>
      <c r="X38" s="158" t="s">
        <v>12999</v>
      </c>
      <c r="Y38" s="213" t="s">
        <v>13269</v>
      </c>
      <c r="Z38" s="18"/>
      <c r="AA38" s="182" t="s">
        <v>5479</v>
      </c>
      <c r="AB38" s="18"/>
      <c r="AC38" s="197" t="str">
        <f t="shared" si="0"/>
        <v>ALLOTHER</v>
      </c>
      <c r="AD38" s="263" t="str">
        <f t="shared" si="1"/>
        <v>ALLOTHER-100</v>
      </c>
      <c r="AE38" s="263" t="str">
        <f t="shared" si="2"/>
        <v>ALLOTHER-100-32</v>
      </c>
      <c r="AF38" s="119" t="s">
        <v>5479</v>
      </c>
      <c r="AG38" s="64" t="str">
        <f t="shared" si="3"/>
        <v>100</v>
      </c>
      <c r="AH38" s="18"/>
      <c r="AI38" s="197" t="str">
        <f t="shared" si="4"/>
        <v>-</v>
      </c>
      <c r="AJ38" s="64" t="str">
        <f t="shared" si="5"/>
        <v>-</v>
      </c>
      <c r="AK38" s="18"/>
      <c r="AL38" s="190" t="str">
        <f t="shared" si="6"/>
        <v>-</v>
      </c>
      <c r="AM38" s="69" t="str">
        <f t="shared" si="7"/>
        <v>-</v>
      </c>
      <c r="AN38" s="69" t="str">
        <f t="shared" si="8"/>
        <v>-</v>
      </c>
      <c r="AO38" s="70" t="s">
        <v>13008</v>
      </c>
      <c r="AP38" s="18"/>
      <c r="AQ38" s="197" t="str">
        <f>CodesFormula_10</f>
        <v>-</v>
      </c>
      <c r="AR38" s="71" t="str">
        <f t="shared" si="9"/>
        <v>-</v>
      </c>
    </row>
    <row r="39" spans="1:44">
      <c r="A39" s="18"/>
      <c r="B39" s="164" t="s">
        <v>14383</v>
      </c>
      <c r="C39" s="18"/>
      <c r="D39" s="170" t="s">
        <v>8904</v>
      </c>
      <c r="E39" s="118" t="s">
        <v>13935</v>
      </c>
      <c r="F39" s="18"/>
      <c r="G39" s="173" t="s">
        <v>5450</v>
      </c>
      <c r="H39" s="17" t="s">
        <v>5451</v>
      </c>
      <c r="I39" s="18"/>
      <c r="J39" s="173" t="s">
        <v>13000</v>
      </c>
      <c r="K39" s="17" t="s">
        <v>13001</v>
      </c>
      <c r="L39" s="18"/>
      <c r="M39" s="173" t="s">
        <v>13009</v>
      </c>
      <c r="N39" s="17" t="s">
        <v>13015</v>
      </c>
      <c r="O39" s="18"/>
      <c r="P39" s="173" t="s">
        <v>8904</v>
      </c>
      <c r="Q39" s="17" t="s">
        <v>8905</v>
      </c>
      <c r="R39" s="18"/>
      <c r="S39" s="173" t="s">
        <v>13522</v>
      </c>
      <c r="T39" s="17" t="s">
        <v>10113</v>
      </c>
      <c r="U39" s="18"/>
      <c r="V39" s="170" t="s">
        <v>13000</v>
      </c>
      <c r="W39" s="158" t="s">
        <v>13241</v>
      </c>
      <c r="X39" s="158" t="s">
        <v>13001</v>
      </c>
      <c r="Y39" s="213" t="s">
        <v>7819</v>
      </c>
      <c r="Z39" s="18"/>
      <c r="AA39" s="182" t="s">
        <v>5487</v>
      </c>
      <c r="AB39" s="18"/>
      <c r="AC39" s="197" t="str">
        <f t="shared" si="0"/>
        <v>ALLOTHER</v>
      </c>
      <c r="AD39" s="263" t="str">
        <f t="shared" si="1"/>
        <v>ALLOTHER-100</v>
      </c>
      <c r="AE39" s="263" t="str">
        <f t="shared" si="2"/>
        <v>ALLOTHER-100-33</v>
      </c>
      <c r="AF39" s="119" t="s">
        <v>5487</v>
      </c>
      <c r="AG39" s="64" t="str">
        <f t="shared" si="3"/>
        <v>100</v>
      </c>
      <c r="AH39" s="18"/>
      <c r="AI39" s="197" t="str">
        <f t="shared" si="4"/>
        <v>-</v>
      </c>
      <c r="AJ39" s="64" t="str">
        <f t="shared" si="5"/>
        <v>-</v>
      </c>
      <c r="AK39" s="18"/>
      <c r="AL39" s="190" t="str">
        <f t="shared" si="6"/>
        <v>-</v>
      </c>
      <c r="AM39" s="69" t="str">
        <f t="shared" si="7"/>
        <v>-</v>
      </c>
      <c r="AN39" s="69" t="str">
        <f t="shared" si="8"/>
        <v>-</v>
      </c>
      <c r="AO39" s="161" t="s">
        <v>13009</v>
      </c>
      <c r="AP39" s="18"/>
      <c r="AQ39" s="197" t="str">
        <f>CodesFormula_10</f>
        <v>-</v>
      </c>
      <c r="AR39" s="71" t="str">
        <f t="shared" si="9"/>
        <v>-</v>
      </c>
    </row>
    <row r="40" spans="1:44">
      <c r="A40" s="18"/>
      <c r="B40" s="164" t="s">
        <v>13918</v>
      </c>
      <c r="C40" s="18"/>
      <c r="D40" s="170" t="s">
        <v>6613</v>
      </c>
      <c r="E40" s="118" t="s">
        <v>13892</v>
      </c>
      <c r="F40" s="18"/>
      <c r="G40" s="173" t="s">
        <v>5459</v>
      </c>
      <c r="H40" s="17" t="s">
        <v>5460</v>
      </c>
      <c r="I40" s="18"/>
      <c r="J40" s="173" t="s">
        <v>13002</v>
      </c>
      <c r="K40" s="17" t="s">
        <v>13003</v>
      </c>
      <c r="L40" s="18"/>
      <c r="M40" s="173" t="s">
        <v>11636</v>
      </c>
      <c r="N40" s="17" t="s">
        <v>11637</v>
      </c>
      <c r="O40" s="18"/>
      <c r="P40" s="173" t="s">
        <v>6613</v>
      </c>
      <c r="Q40" s="17" t="s">
        <v>6614</v>
      </c>
      <c r="R40" s="18"/>
      <c r="S40" s="173" t="s">
        <v>10115</v>
      </c>
      <c r="T40" s="17" t="s">
        <v>10116</v>
      </c>
      <c r="U40" s="18"/>
      <c r="V40" s="170" t="s">
        <v>13002</v>
      </c>
      <c r="W40" s="158" t="s">
        <v>13242</v>
      </c>
      <c r="X40" s="158" t="s">
        <v>13003</v>
      </c>
      <c r="Y40" s="213" t="s">
        <v>13270</v>
      </c>
      <c r="Z40" s="18"/>
      <c r="AA40" s="182" t="s">
        <v>5495</v>
      </c>
      <c r="AB40" s="18"/>
      <c r="AC40" s="197" t="str">
        <f t="shared" si="0"/>
        <v>ALLOTHER</v>
      </c>
      <c r="AD40" s="263" t="str">
        <f t="shared" si="1"/>
        <v>ALLOTHER-100</v>
      </c>
      <c r="AE40" s="263" t="str">
        <f t="shared" si="2"/>
        <v>ALLOTHER-100-34</v>
      </c>
      <c r="AF40" s="119" t="s">
        <v>5495</v>
      </c>
      <c r="AG40" s="64" t="str">
        <f t="shared" si="3"/>
        <v>100</v>
      </c>
      <c r="AH40" s="18"/>
      <c r="AI40" s="197" t="str">
        <f t="shared" si="4"/>
        <v>-</v>
      </c>
      <c r="AJ40" s="64" t="str">
        <f t="shared" si="5"/>
        <v>-</v>
      </c>
      <c r="AK40" s="18"/>
      <c r="AL40" s="190" t="str">
        <f t="shared" si="6"/>
        <v>-</v>
      </c>
      <c r="AM40" s="69" t="str">
        <f t="shared" si="7"/>
        <v>-</v>
      </c>
      <c r="AN40" s="69" t="str">
        <f t="shared" si="8"/>
        <v>-</v>
      </c>
      <c r="AO40" s="70" t="s">
        <v>11636</v>
      </c>
      <c r="AP40" s="18"/>
      <c r="AQ40" s="197" t="str">
        <f>CodesFormula_10</f>
        <v>-</v>
      </c>
      <c r="AR40" s="71" t="str">
        <f t="shared" si="9"/>
        <v>-</v>
      </c>
    </row>
    <row r="41" spans="1:44">
      <c r="A41" s="18"/>
      <c r="B41" s="164" t="s">
        <v>13919</v>
      </c>
      <c r="C41" s="18"/>
      <c r="D41" s="170" t="s">
        <v>6634</v>
      </c>
      <c r="E41" s="118" t="s">
        <v>13963</v>
      </c>
      <c r="F41" s="18"/>
      <c r="G41" s="173" t="s">
        <v>5469</v>
      </c>
      <c r="H41" s="17" t="s">
        <v>5470</v>
      </c>
      <c r="I41" s="18"/>
      <c r="J41" s="173" t="s">
        <v>13004</v>
      </c>
      <c r="K41" s="17" t="s">
        <v>13005</v>
      </c>
      <c r="L41" s="18"/>
      <c r="M41" s="173" t="s">
        <v>11638</v>
      </c>
      <c r="N41" s="17" t="s">
        <v>15466</v>
      </c>
      <c r="O41" s="18"/>
      <c r="P41" s="173" t="s">
        <v>6634</v>
      </c>
      <c r="Q41" s="17" t="s">
        <v>6635</v>
      </c>
      <c r="R41" s="18"/>
      <c r="S41" s="173" t="s">
        <v>10117</v>
      </c>
      <c r="T41" s="17" t="s">
        <v>10118</v>
      </c>
      <c r="U41" s="18"/>
      <c r="V41" s="170" t="s">
        <v>13004</v>
      </c>
      <c r="W41" s="158" t="s">
        <v>13243</v>
      </c>
      <c r="X41" s="158" t="s">
        <v>13005</v>
      </c>
      <c r="Y41" s="213" t="s">
        <v>13271</v>
      </c>
      <c r="Z41" s="18"/>
      <c r="AA41" s="182" t="s">
        <v>5505</v>
      </c>
      <c r="AB41" s="18"/>
      <c r="AC41" s="197" t="str">
        <f t="shared" si="0"/>
        <v>ALLOTHER</v>
      </c>
      <c r="AD41" s="263" t="str">
        <f t="shared" si="1"/>
        <v>ALLOTHER-100</v>
      </c>
      <c r="AE41" s="263" t="str">
        <f t="shared" si="2"/>
        <v>ALLOTHER-100-35</v>
      </c>
      <c r="AF41" s="119" t="s">
        <v>5505</v>
      </c>
      <c r="AG41" s="64" t="str">
        <f t="shared" si="3"/>
        <v>100</v>
      </c>
      <c r="AH41" s="18"/>
      <c r="AI41" s="197" t="str">
        <f t="shared" si="4"/>
        <v>-</v>
      </c>
      <c r="AJ41" s="64" t="str">
        <f t="shared" si="5"/>
        <v>-</v>
      </c>
      <c r="AK41" s="18"/>
      <c r="AL41" s="190" t="str">
        <f t="shared" si="6"/>
        <v>-</v>
      </c>
      <c r="AM41" s="69" t="str">
        <f t="shared" si="7"/>
        <v>-</v>
      </c>
      <c r="AN41" s="69" t="str">
        <f t="shared" si="8"/>
        <v>-</v>
      </c>
      <c r="AO41" s="70" t="s">
        <v>11638</v>
      </c>
      <c r="AP41" s="18"/>
      <c r="AQ41" s="197" t="str">
        <f>CodesFormula_10</f>
        <v>-</v>
      </c>
      <c r="AR41" s="71" t="str">
        <f t="shared" si="9"/>
        <v>-</v>
      </c>
    </row>
    <row r="42" spans="1:44" ht="13.5" thickBot="1">
      <c r="A42" s="18"/>
      <c r="B42" s="164" t="s">
        <v>15450</v>
      </c>
      <c r="C42" s="18"/>
      <c r="D42" s="170" t="s">
        <v>13978</v>
      </c>
      <c r="E42" s="118" t="s">
        <v>13942</v>
      </c>
      <c r="F42" s="18"/>
      <c r="G42" s="173" t="s">
        <v>5477</v>
      </c>
      <c r="H42" s="17" t="s">
        <v>5478</v>
      </c>
      <c r="I42" s="18"/>
      <c r="J42" s="174" t="s">
        <v>13006</v>
      </c>
      <c r="K42" s="175" t="s">
        <v>13007</v>
      </c>
      <c r="L42" s="18"/>
      <c r="M42" s="173" t="s">
        <v>10002</v>
      </c>
      <c r="N42" s="17" t="s">
        <v>10003</v>
      </c>
      <c r="O42" s="18"/>
      <c r="P42" s="173" t="s">
        <v>13978</v>
      </c>
      <c r="Q42" s="17" t="s">
        <v>13994</v>
      </c>
      <c r="R42" s="18"/>
      <c r="S42" s="173" t="s">
        <v>10119</v>
      </c>
      <c r="T42" s="17" t="s">
        <v>10120</v>
      </c>
      <c r="U42" s="18"/>
      <c r="V42" s="179" t="s">
        <v>13006</v>
      </c>
      <c r="W42" s="180" t="s">
        <v>13244</v>
      </c>
      <c r="X42" s="180" t="s">
        <v>13007</v>
      </c>
      <c r="Y42" s="214" t="s">
        <v>13272</v>
      </c>
      <c r="Z42" s="18"/>
      <c r="AA42" s="182" t="s">
        <v>9295</v>
      </c>
      <c r="AB42" s="18"/>
      <c r="AC42" s="197" t="str">
        <f t="shared" si="0"/>
        <v>ALLOTHER</v>
      </c>
      <c r="AD42" s="263" t="str">
        <f t="shared" si="1"/>
        <v>ALLOTHER-100</v>
      </c>
      <c r="AE42" s="263" t="str">
        <f t="shared" si="2"/>
        <v>ALLOTHER-100-36</v>
      </c>
      <c r="AF42" s="119" t="s">
        <v>9295</v>
      </c>
      <c r="AG42" s="64" t="str">
        <f t="shared" si="3"/>
        <v>100</v>
      </c>
      <c r="AH42" s="18"/>
      <c r="AI42" s="197" t="str">
        <f t="shared" si="4"/>
        <v>-</v>
      </c>
      <c r="AJ42" s="64" t="str">
        <f t="shared" si="5"/>
        <v>-</v>
      </c>
      <c r="AK42" s="18"/>
      <c r="AL42" s="190" t="str">
        <f t="shared" si="6"/>
        <v>-</v>
      </c>
      <c r="AM42" s="69" t="str">
        <f t="shared" si="7"/>
        <v>-</v>
      </c>
      <c r="AN42" s="69" t="str">
        <f t="shared" si="8"/>
        <v>-</v>
      </c>
      <c r="AO42" s="70" t="s">
        <v>10002</v>
      </c>
      <c r="AP42" s="18"/>
      <c r="AQ42" s="197" t="str">
        <f>CodesFormula_10</f>
        <v>-</v>
      </c>
      <c r="AR42" s="71" t="str">
        <f t="shared" si="9"/>
        <v>-</v>
      </c>
    </row>
    <row r="43" spans="1:44">
      <c r="A43" s="18"/>
      <c r="B43" s="236" t="s">
        <v>15446</v>
      </c>
      <c r="C43" s="18"/>
      <c r="D43" s="170" t="s">
        <v>6646</v>
      </c>
      <c r="E43" s="118" t="s">
        <v>13951</v>
      </c>
      <c r="F43" s="18"/>
      <c r="G43" s="173" t="s">
        <v>5485</v>
      </c>
      <c r="H43" s="17" t="s">
        <v>5486</v>
      </c>
      <c r="I43" s="18"/>
      <c r="J43" s="210"/>
      <c r="K43" s="211"/>
      <c r="L43" s="18"/>
      <c r="M43" s="173" t="s">
        <v>10014</v>
      </c>
      <c r="N43" s="17" t="s">
        <v>13515</v>
      </c>
      <c r="O43" s="18"/>
      <c r="P43" s="173" t="s">
        <v>6646</v>
      </c>
      <c r="Q43" s="17" t="s">
        <v>6647</v>
      </c>
      <c r="R43" s="18"/>
      <c r="S43" s="173" t="s">
        <v>10121</v>
      </c>
      <c r="T43" s="17" t="s">
        <v>10122</v>
      </c>
      <c r="U43" s="18"/>
      <c r="V43" s="203"/>
      <c r="W43" s="204"/>
      <c r="X43" s="204"/>
      <c r="Y43" s="205"/>
      <c r="Z43" s="18"/>
      <c r="AA43" s="182" t="s">
        <v>9305</v>
      </c>
      <c r="AB43" s="18"/>
      <c r="AC43" s="197" t="str">
        <f t="shared" si="0"/>
        <v>ALLOTHER</v>
      </c>
      <c r="AD43" s="263" t="str">
        <f t="shared" si="1"/>
        <v>ALLOTHER-100</v>
      </c>
      <c r="AE43" s="263" t="str">
        <f t="shared" si="2"/>
        <v>ALLOTHER-100-37</v>
      </c>
      <c r="AF43" s="119" t="s">
        <v>9305</v>
      </c>
      <c r="AG43" s="64" t="str">
        <f t="shared" si="3"/>
        <v>100</v>
      </c>
      <c r="AH43" s="18"/>
      <c r="AI43" s="197" t="str">
        <f t="shared" si="4"/>
        <v>-</v>
      </c>
      <c r="AJ43" s="64" t="str">
        <f t="shared" si="5"/>
        <v>-</v>
      </c>
      <c r="AK43" s="18"/>
      <c r="AL43" s="190" t="str">
        <f t="shared" si="6"/>
        <v>-</v>
      </c>
      <c r="AM43" s="69" t="str">
        <f t="shared" si="7"/>
        <v>-</v>
      </c>
      <c r="AN43" s="69" t="str">
        <f t="shared" si="8"/>
        <v>-</v>
      </c>
      <c r="AO43" s="70" t="s">
        <v>10014</v>
      </c>
      <c r="AP43" s="18"/>
      <c r="AQ43" s="197" t="str">
        <f>CodesFormula_10</f>
        <v>-</v>
      </c>
      <c r="AR43" s="71" t="str">
        <f t="shared" si="9"/>
        <v>-</v>
      </c>
    </row>
    <row r="44" spans="1:44">
      <c r="A44" s="18"/>
      <c r="B44" s="164" t="s">
        <v>13920</v>
      </c>
      <c r="C44" s="18"/>
      <c r="D44" s="170" t="s">
        <v>4199</v>
      </c>
      <c r="E44" s="118" t="s">
        <v>13904</v>
      </c>
      <c r="F44" s="18"/>
      <c r="G44" s="173" t="s">
        <v>5494</v>
      </c>
      <c r="H44" s="17" t="s">
        <v>11621</v>
      </c>
      <c r="I44" s="18"/>
      <c r="J44" s="210"/>
      <c r="K44" s="211"/>
      <c r="L44" s="18"/>
      <c r="M44" s="173" t="s">
        <v>10035</v>
      </c>
      <c r="N44" s="17" t="s">
        <v>10036</v>
      </c>
      <c r="O44" s="18"/>
      <c r="P44" s="173" t="s">
        <v>4199</v>
      </c>
      <c r="Q44" s="17" t="s">
        <v>4200</v>
      </c>
      <c r="R44" s="18"/>
      <c r="S44" s="173" t="s">
        <v>10123</v>
      </c>
      <c r="T44" s="17" t="s">
        <v>10124</v>
      </c>
      <c r="U44" s="18"/>
      <c r="V44" s="203"/>
      <c r="W44" s="204"/>
      <c r="X44" s="204"/>
      <c r="Y44" s="205"/>
      <c r="Z44" s="18"/>
      <c r="AA44" s="182" t="s">
        <v>9315</v>
      </c>
      <c r="AB44" s="18"/>
      <c r="AC44" s="197" t="str">
        <f t="shared" si="0"/>
        <v>ALLOTHER</v>
      </c>
      <c r="AD44" s="263" t="str">
        <f t="shared" si="1"/>
        <v>ALLOTHER-100</v>
      </c>
      <c r="AE44" s="263" t="str">
        <f t="shared" si="2"/>
        <v>ALLOTHER-100-38</v>
      </c>
      <c r="AF44" s="119" t="s">
        <v>9315</v>
      </c>
      <c r="AG44" s="64" t="str">
        <f t="shared" si="3"/>
        <v>100</v>
      </c>
      <c r="AH44" s="18"/>
      <c r="AI44" s="197" t="str">
        <f t="shared" si="4"/>
        <v>-</v>
      </c>
      <c r="AJ44" s="64" t="str">
        <f t="shared" si="5"/>
        <v>-</v>
      </c>
      <c r="AK44" s="18"/>
      <c r="AL44" s="190" t="str">
        <f t="shared" si="6"/>
        <v>-</v>
      </c>
      <c r="AM44" s="69" t="str">
        <f t="shared" si="7"/>
        <v>-</v>
      </c>
      <c r="AN44" s="69" t="str">
        <f t="shared" si="8"/>
        <v>-</v>
      </c>
      <c r="AO44" s="70" t="s">
        <v>10035</v>
      </c>
      <c r="AP44" s="18"/>
      <c r="AQ44" s="197" t="str">
        <f>CodesFormula_10</f>
        <v>-</v>
      </c>
      <c r="AR44" s="71" t="str">
        <f t="shared" si="9"/>
        <v>-</v>
      </c>
    </row>
    <row r="45" spans="1:44">
      <c r="A45" s="18"/>
      <c r="B45" s="164" t="s">
        <v>13921</v>
      </c>
      <c r="C45" s="18"/>
      <c r="D45" s="170" t="s">
        <v>4208</v>
      </c>
      <c r="E45" s="118" t="s">
        <v>13950</v>
      </c>
      <c r="F45" s="18"/>
      <c r="G45" s="173" t="s">
        <v>11302</v>
      </c>
      <c r="H45" s="17" t="s">
        <v>11303</v>
      </c>
      <c r="I45" s="18"/>
      <c r="J45" s="210"/>
      <c r="K45" s="211"/>
      <c r="L45" s="18"/>
      <c r="M45" s="173" t="s">
        <v>7815</v>
      </c>
      <c r="N45" s="17" t="s">
        <v>7816</v>
      </c>
      <c r="O45" s="18"/>
      <c r="P45" s="173" t="s">
        <v>4208</v>
      </c>
      <c r="Q45" s="17" t="s">
        <v>4214</v>
      </c>
      <c r="R45" s="18"/>
      <c r="S45" s="173" t="s">
        <v>10125</v>
      </c>
      <c r="T45" s="17" t="s">
        <v>10126</v>
      </c>
      <c r="U45" s="18"/>
      <c r="V45" s="203"/>
      <c r="W45" s="204"/>
      <c r="X45" s="204"/>
      <c r="Y45" s="205"/>
      <c r="Z45" s="18"/>
      <c r="AA45" s="182" t="s">
        <v>9323</v>
      </c>
      <c r="AB45" s="18"/>
      <c r="AC45" s="197" t="str">
        <f t="shared" si="0"/>
        <v>ALLOTHER</v>
      </c>
      <c r="AD45" s="263" t="str">
        <f t="shared" si="1"/>
        <v>ALLOTHER-100</v>
      </c>
      <c r="AE45" s="263" t="str">
        <f t="shared" si="2"/>
        <v>ALLOTHER-100-39</v>
      </c>
      <c r="AF45" s="119" t="s">
        <v>9323</v>
      </c>
      <c r="AG45" s="64" t="str">
        <f t="shared" si="3"/>
        <v>100</v>
      </c>
      <c r="AH45" s="18"/>
      <c r="AI45" s="197" t="str">
        <f t="shared" si="4"/>
        <v>-</v>
      </c>
      <c r="AJ45" s="64" t="str">
        <f t="shared" si="5"/>
        <v>-</v>
      </c>
      <c r="AK45" s="18"/>
      <c r="AL45" s="190" t="str">
        <f t="shared" si="6"/>
        <v>-</v>
      </c>
      <c r="AM45" s="69" t="str">
        <f t="shared" si="7"/>
        <v>-</v>
      </c>
      <c r="AN45" s="69" t="str">
        <f t="shared" si="8"/>
        <v>-</v>
      </c>
      <c r="AO45" s="161" t="s">
        <v>7815</v>
      </c>
      <c r="AP45" s="18"/>
      <c r="AQ45" s="197" t="str">
        <f>CodesFormula_10</f>
        <v>-</v>
      </c>
      <c r="AR45" s="71" t="str">
        <f t="shared" si="9"/>
        <v>-</v>
      </c>
    </row>
    <row r="46" spans="1:44">
      <c r="A46" s="18"/>
      <c r="B46" s="164" t="s">
        <v>15447</v>
      </c>
      <c r="C46" s="18"/>
      <c r="D46" s="170" t="s">
        <v>4217</v>
      </c>
      <c r="E46" s="118" t="s">
        <v>13953</v>
      </c>
      <c r="F46" s="18"/>
      <c r="G46" s="173" t="s">
        <v>5503</v>
      </c>
      <c r="H46" s="17" t="s">
        <v>5504</v>
      </c>
      <c r="I46" s="18"/>
      <c r="J46" s="210"/>
      <c r="K46" s="211"/>
      <c r="L46" s="18"/>
      <c r="M46" s="173" t="s">
        <v>11639</v>
      </c>
      <c r="N46" s="17" t="s">
        <v>11640</v>
      </c>
      <c r="O46" s="18"/>
      <c r="P46" s="173" t="s">
        <v>4217</v>
      </c>
      <c r="Q46" s="17" t="s">
        <v>4223</v>
      </c>
      <c r="R46" s="18"/>
      <c r="S46" s="173" t="s">
        <v>10127</v>
      </c>
      <c r="T46" s="17" t="s">
        <v>10128</v>
      </c>
      <c r="U46" s="18"/>
      <c r="V46" s="203"/>
      <c r="W46" s="204"/>
      <c r="X46" s="204"/>
      <c r="Y46" s="205"/>
      <c r="Z46" s="18"/>
      <c r="AA46" s="182" t="s">
        <v>9332</v>
      </c>
      <c r="AB46" s="18"/>
      <c r="AC46" s="197" t="str">
        <f t="shared" si="0"/>
        <v>ALLOTHER</v>
      </c>
      <c r="AD46" s="263" t="str">
        <f t="shared" si="1"/>
        <v>ALLOTHER-100</v>
      </c>
      <c r="AE46" s="263" t="str">
        <f t="shared" si="2"/>
        <v>ALLOTHER-100-40</v>
      </c>
      <c r="AF46" s="119" t="s">
        <v>9332</v>
      </c>
      <c r="AG46" s="64" t="str">
        <f t="shared" si="3"/>
        <v>100</v>
      </c>
      <c r="AH46" s="18"/>
      <c r="AI46" s="197" t="str">
        <f t="shared" si="4"/>
        <v>-</v>
      </c>
      <c r="AJ46" s="64" t="str">
        <f t="shared" si="5"/>
        <v>-</v>
      </c>
      <c r="AK46" s="18"/>
      <c r="AL46" s="190" t="str">
        <f t="shared" si="6"/>
        <v>-</v>
      </c>
      <c r="AM46" s="69" t="str">
        <f t="shared" si="7"/>
        <v>-</v>
      </c>
      <c r="AN46" s="69" t="str">
        <f t="shared" si="8"/>
        <v>-</v>
      </c>
      <c r="AO46" s="70" t="s">
        <v>11639</v>
      </c>
      <c r="AP46" s="18"/>
      <c r="AQ46" s="197" t="str">
        <f>CodesFormula_10</f>
        <v>-</v>
      </c>
      <c r="AR46" s="71" t="str">
        <f t="shared" si="9"/>
        <v>-</v>
      </c>
    </row>
    <row r="47" spans="1:44">
      <c r="A47" s="18"/>
      <c r="B47" s="164" t="s">
        <v>13922</v>
      </c>
      <c r="C47" s="18"/>
      <c r="D47" s="170" t="s">
        <v>6719</v>
      </c>
      <c r="E47" s="118" t="s">
        <v>13911</v>
      </c>
      <c r="F47" s="18"/>
      <c r="G47" s="173" t="s">
        <v>11622</v>
      </c>
      <c r="H47" s="17" t="s">
        <v>11623</v>
      </c>
      <c r="I47" s="18"/>
      <c r="J47" s="210"/>
      <c r="K47" s="211"/>
      <c r="L47" s="18"/>
      <c r="M47" s="173" t="s">
        <v>7826</v>
      </c>
      <c r="N47" s="17" t="s">
        <v>7827</v>
      </c>
      <c r="O47" s="18"/>
      <c r="P47" s="173" t="s">
        <v>6719</v>
      </c>
      <c r="Q47" s="17" t="s">
        <v>9679</v>
      </c>
      <c r="R47" s="18"/>
      <c r="S47" s="173" t="s">
        <v>10129</v>
      </c>
      <c r="T47" s="17" t="s">
        <v>10130</v>
      </c>
      <c r="U47" s="18"/>
      <c r="V47" s="203"/>
      <c r="W47" s="204"/>
      <c r="X47" s="204"/>
      <c r="Y47" s="205"/>
      <c r="Z47" s="18"/>
      <c r="AA47" s="182" t="s">
        <v>15164</v>
      </c>
      <c r="AB47" s="18"/>
      <c r="AC47" s="197" t="str">
        <f t="shared" si="0"/>
        <v>ALLOTHER</v>
      </c>
      <c r="AD47" s="263" t="str">
        <f t="shared" si="1"/>
        <v>ALLOTHER-100</v>
      </c>
      <c r="AE47" s="263" t="str">
        <f t="shared" si="2"/>
        <v>ALLOTHER-100-41</v>
      </c>
      <c r="AF47" s="119" t="s">
        <v>15164</v>
      </c>
      <c r="AG47" s="64" t="str">
        <f t="shared" si="3"/>
        <v>100</v>
      </c>
      <c r="AH47" s="18"/>
      <c r="AI47" s="197" t="str">
        <f t="shared" si="4"/>
        <v>-</v>
      </c>
      <c r="AJ47" s="64" t="str">
        <f t="shared" si="5"/>
        <v>-</v>
      </c>
      <c r="AK47" s="18"/>
      <c r="AL47" s="190" t="str">
        <f t="shared" si="6"/>
        <v>-</v>
      </c>
      <c r="AM47" s="69" t="str">
        <f t="shared" si="7"/>
        <v>-</v>
      </c>
      <c r="AN47" s="69" t="str">
        <f t="shared" si="8"/>
        <v>-</v>
      </c>
      <c r="AO47" s="70" t="s">
        <v>7826</v>
      </c>
      <c r="AP47" s="18"/>
      <c r="AQ47" s="197" t="str">
        <f>CodesFormula_10</f>
        <v>-</v>
      </c>
      <c r="AR47" s="71" t="str">
        <f t="shared" si="9"/>
        <v>-</v>
      </c>
    </row>
    <row r="48" spans="1:44">
      <c r="A48" s="18"/>
      <c r="B48" s="164" t="s">
        <v>13923</v>
      </c>
      <c r="C48" s="18"/>
      <c r="D48" s="170" t="s">
        <v>998</v>
      </c>
      <c r="E48" s="118" t="s">
        <v>15463</v>
      </c>
      <c r="F48" s="18"/>
      <c r="G48" s="173" t="s">
        <v>946</v>
      </c>
      <c r="H48" s="17" t="s">
        <v>947</v>
      </c>
      <c r="I48" s="18"/>
      <c r="J48" s="210"/>
      <c r="K48" s="211"/>
      <c r="L48" s="18"/>
      <c r="M48" s="173" t="s">
        <v>7835</v>
      </c>
      <c r="N48" s="17" t="s">
        <v>959</v>
      </c>
      <c r="O48" s="18"/>
      <c r="P48" s="173" t="s">
        <v>998</v>
      </c>
      <c r="Q48" s="17" t="s">
        <v>15451</v>
      </c>
      <c r="R48" s="18"/>
      <c r="S48" s="173" t="s">
        <v>10131</v>
      </c>
      <c r="T48" s="17" t="s">
        <v>10132</v>
      </c>
      <c r="U48" s="18"/>
      <c r="V48" s="203"/>
      <c r="W48" s="204"/>
      <c r="X48" s="204"/>
      <c r="Y48" s="205"/>
      <c r="Z48" s="18"/>
      <c r="AA48" s="182" t="s">
        <v>15573</v>
      </c>
      <c r="AB48" s="18"/>
      <c r="AC48" s="197" t="str">
        <f t="shared" si="0"/>
        <v>ALLOTHER</v>
      </c>
      <c r="AD48" s="263" t="str">
        <f t="shared" si="1"/>
        <v>ALLOTHER-100</v>
      </c>
      <c r="AE48" s="263" t="str">
        <f t="shared" si="2"/>
        <v>ALLOTHER-100-42</v>
      </c>
      <c r="AF48" s="119" t="s">
        <v>15573</v>
      </c>
      <c r="AG48" s="64" t="str">
        <f t="shared" si="3"/>
        <v>100</v>
      </c>
      <c r="AH48" s="18"/>
      <c r="AI48" s="197" t="str">
        <f t="shared" si="4"/>
        <v>-</v>
      </c>
      <c r="AJ48" s="64" t="str">
        <f t="shared" si="5"/>
        <v>-</v>
      </c>
      <c r="AK48" s="18"/>
      <c r="AL48" s="190" t="str">
        <f t="shared" si="6"/>
        <v>-</v>
      </c>
      <c r="AM48" s="69" t="str">
        <f t="shared" si="7"/>
        <v>-</v>
      </c>
      <c r="AN48" s="69" t="str">
        <f t="shared" si="8"/>
        <v>-</v>
      </c>
      <c r="AO48" s="70" t="s">
        <v>7835</v>
      </c>
      <c r="AP48" s="18"/>
      <c r="AQ48" s="197" t="str">
        <f>CodesFormula_10</f>
        <v>-</v>
      </c>
      <c r="AR48" s="71" t="str">
        <f t="shared" si="9"/>
        <v>-</v>
      </c>
    </row>
    <row r="49" spans="1:44">
      <c r="A49" s="18"/>
      <c r="B49" s="164" t="s">
        <v>13924</v>
      </c>
      <c r="C49" s="18"/>
      <c r="D49" s="170" t="s">
        <v>999</v>
      </c>
      <c r="E49" s="118" t="s">
        <v>13949</v>
      </c>
      <c r="F49" s="18"/>
      <c r="G49" s="173" t="s">
        <v>9293</v>
      </c>
      <c r="H49" s="17" t="s">
        <v>9294</v>
      </c>
      <c r="I49" s="18"/>
      <c r="J49" s="210"/>
      <c r="K49" s="211"/>
      <c r="L49" s="18"/>
      <c r="M49" s="173" t="s">
        <v>10054</v>
      </c>
      <c r="N49" s="17" t="s">
        <v>10055</v>
      </c>
      <c r="O49" s="18"/>
      <c r="P49" s="173" t="s">
        <v>999</v>
      </c>
      <c r="Q49" s="17" t="s">
        <v>10078</v>
      </c>
      <c r="R49" s="18"/>
      <c r="S49" s="173" t="s">
        <v>10133</v>
      </c>
      <c r="T49" s="17" t="s">
        <v>10134</v>
      </c>
      <c r="U49" s="18"/>
      <c r="V49" s="203"/>
      <c r="W49" s="204"/>
      <c r="X49" s="204"/>
      <c r="Y49" s="205"/>
      <c r="Z49" s="18"/>
      <c r="AA49" s="182" t="s">
        <v>15574</v>
      </c>
      <c r="AB49" s="18"/>
      <c r="AC49" s="197" t="str">
        <f t="shared" si="0"/>
        <v>ALLOTHER</v>
      </c>
      <c r="AD49" s="263" t="str">
        <f t="shared" si="1"/>
        <v>ALLOTHER-100</v>
      </c>
      <c r="AE49" s="263" t="str">
        <f t="shared" si="2"/>
        <v>ALLOTHER-100-43</v>
      </c>
      <c r="AF49" s="119" t="s">
        <v>15574</v>
      </c>
      <c r="AG49" s="64" t="str">
        <f t="shared" si="3"/>
        <v>100</v>
      </c>
      <c r="AH49" s="18"/>
      <c r="AI49" s="197" t="str">
        <f t="shared" si="4"/>
        <v>-</v>
      </c>
      <c r="AJ49" s="64" t="str">
        <f t="shared" si="5"/>
        <v>-</v>
      </c>
      <c r="AK49" s="18"/>
      <c r="AL49" s="190" t="str">
        <f t="shared" si="6"/>
        <v>-</v>
      </c>
      <c r="AM49" s="69" t="str">
        <f t="shared" si="7"/>
        <v>-</v>
      </c>
      <c r="AN49" s="69" t="str">
        <f t="shared" si="8"/>
        <v>-</v>
      </c>
      <c r="AO49" s="70" t="s">
        <v>10054</v>
      </c>
      <c r="AP49" s="18"/>
      <c r="AQ49" s="197" t="str">
        <f>CodesFormula_10</f>
        <v>-</v>
      </c>
      <c r="AR49" s="71" t="str">
        <f t="shared" si="9"/>
        <v>-</v>
      </c>
    </row>
    <row r="50" spans="1:44">
      <c r="A50" s="18"/>
      <c r="B50" s="236" t="s">
        <v>13925</v>
      </c>
      <c r="C50" s="18"/>
      <c r="D50" s="170" t="s">
        <v>10079</v>
      </c>
      <c r="E50" s="118" t="s">
        <v>13955</v>
      </c>
      <c r="F50" s="18"/>
      <c r="G50" s="173" t="s">
        <v>9303</v>
      </c>
      <c r="H50" s="17" t="s">
        <v>9304</v>
      </c>
      <c r="I50" s="18"/>
      <c r="J50" s="210"/>
      <c r="K50" s="211"/>
      <c r="L50" s="18"/>
      <c r="M50" s="173" t="s">
        <v>11641</v>
      </c>
      <c r="N50" s="17" t="s">
        <v>11642</v>
      </c>
      <c r="O50" s="18"/>
      <c r="P50" s="173" t="s">
        <v>10079</v>
      </c>
      <c r="Q50" s="17" t="s">
        <v>10080</v>
      </c>
      <c r="R50" s="18"/>
      <c r="S50" s="173" t="s">
        <v>10135</v>
      </c>
      <c r="T50" s="17" t="s">
        <v>10136</v>
      </c>
      <c r="U50" s="18"/>
      <c r="V50" s="203"/>
      <c r="W50" s="204"/>
      <c r="X50" s="204"/>
      <c r="Y50" s="205"/>
      <c r="Z50" s="18"/>
      <c r="AA50" s="182" t="s">
        <v>9341</v>
      </c>
      <c r="AB50" s="18"/>
      <c r="AC50" s="197" t="str">
        <f t="shared" si="0"/>
        <v>ALLOTHER</v>
      </c>
      <c r="AD50" s="263" t="str">
        <f t="shared" si="1"/>
        <v>ALLOTHER-100</v>
      </c>
      <c r="AE50" s="263" t="str">
        <f t="shared" si="2"/>
        <v>ALLOTHER-100-44</v>
      </c>
      <c r="AF50" s="119" t="s">
        <v>9341</v>
      </c>
      <c r="AG50" s="64" t="str">
        <f t="shared" si="3"/>
        <v>100</v>
      </c>
      <c r="AH50" s="18"/>
      <c r="AI50" s="197" t="str">
        <f t="shared" si="4"/>
        <v>-</v>
      </c>
      <c r="AJ50" s="64" t="str">
        <f t="shared" si="5"/>
        <v>-</v>
      </c>
      <c r="AK50" s="18"/>
      <c r="AL50" s="190" t="str">
        <f t="shared" si="6"/>
        <v>-</v>
      </c>
      <c r="AM50" s="69" t="str">
        <f t="shared" si="7"/>
        <v>-</v>
      </c>
      <c r="AN50" s="69" t="str">
        <f t="shared" si="8"/>
        <v>-</v>
      </c>
      <c r="AO50" s="70" t="s">
        <v>11641</v>
      </c>
      <c r="AP50" s="18"/>
      <c r="AQ50" s="197" t="str">
        <f>CodesFormula_10</f>
        <v>-</v>
      </c>
      <c r="AR50" s="71" t="str">
        <f t="shared" si="9"/>
        <v>-</v>
      </c>
    </row>
    <row r="51" spans="1:44">
      <c r="A51" s="18"/>
      <c r="B51" s="236" t="s">
        <v>15460</v>
      </c>
      <c r="C51" s="18"/>
      <c r="D51" s="170" t="s">
        <v>10081</v>
      </c>
      <c r="E51" s="118" t="s">
        <v>13957</v>
      </c>
      <c r="F51" s="18"/>
      <c r="G51" s="173" t="s">
        <v>9313</v>
      </c>
      <c r="H51" s="17" t="s">
        <v>9314</v>
      </c>
      <c r="I51" s="18"/>
      <c r="J51" s="210"/>
      <c r="K51" s="211"/>
      <c r="L51" s="18"/>
      <c r="M51" s="173" t="s">
        <v>7844</v>
      </c>
      <c r="N51" s="17" t="s">
        <v>7845</v>
      </c>
      <c r="O51" s="18"/>
      <c r="P51" s="173" t="s">
        <v>10081</v>
      </c>
      <c r="Q51" s="17" t="s">
        <v>10724</v>
      </c>
      <c r="R51" s="18"/>
      <c r="S51" s="173" t="s">
        <v>10137</v>
      </c>
      <c r="T51" s="17" t="s">
        <v>10138</v>
      </c>
      <c r="U51" s="18"/>
      <c r="V51" s="203"/>
      <c r="W51" s="204"/>
      <c r="X51" s="204"/>
      <c r="Y51" s="205"/>
      <c r="Z51" s="18"/>
      <c r="AA51" s="182" t="s">
        <v>9351</v>
      </c>
      <c r="AB51" s="18"/>
      <c r="AC51" s="197" t="str">
        <f t="shared" si="0"/>
        <v>ALLOTHER</v>
      </c>
      <c r="AD51" s="263" t="str">
        <f t="shared" si="1"/>
        <v>ALLOTHER-100</v>
      </c>
      <c r="AE51" s="263" t="str">
        <f t="shared" si="2"/>
        <v>ALLOTHER-100-45</v>
      </c>
      <c r="AF51" s="119" t="s">
        <v>9351</v>
      </c>
      <c r="AG51" s="64" t="str">
        <f t="shared" si="3"/>
        <v>100</v>
      </c>
      <c r="AH51" s="18"/>
      <c r="AI51" s="197" t="str">
        <f t="shared" si="4"/>
        <v>-</v>
      </c>
      <c r="AJ51" s="64" t="str">
        <f t="shared" si="5"/>
        <v>-</v>
      </c>
      <c r="AK51" s="18"/>
      <c r="AL51" s="190" t="str">
        <f t="shared" si="6"/>
        <v>-</v>
      </c>
      <c r="AM51" s="69" t="str">
        <f t="shared" si="7"/>
        <v>-</v>
      </c>
      <c r="AN51" s="69" t="str">
        <f t="shared" si="8"/>
        <v>-</v>
      </c>
      <c r="AO51" s="70" t="s">
        <v>7844</v>
      </c>
      <c r="AP51" s="18"/>
      <c r="AQ51" s="197" t="str">
        <f>CodesFormula_10</f>
        <v>-</v>
      </c>
      <c r="AR51" s="71" t="str">
        <f t="shared" si="9"/>
        <v>-</v>
      </c>
    </row>
    <row r="52" spans="1:44">
      <c r="A52" s="18"/>
      <c r="B52" s="236" t="s">
        <v>15461</v>
      </c>
      <c r="C52" s="18"/>
      <c r="D52" s="170" t="s">
        <v>10082</v>
      </c>
      <c r="E52" s="118" t="s">
        <v>13954</v>
      </c>
      <c r="F52" s="18"/>
      <c r="G52" s="173" t="s">
        <v>9321</v>
      </c>
      <c r="H52" s="17" t="s">
        <v>9322</v>
      </c>
      <c r="I52" s="18"/>
      <c r="J52" s="210"/>
      <c r="K52" s="211"/>
      <c r="L52" s="18"/>
      <c r="M52" s="173" t="s">
        <v>5442</v>
      </c>
      <c r="N52" s="17" t="s">
        <v>5443</v>
      </c>
      <c r="O52" s="18"/>
      <c r="P52" s="173" t="s">
        <v>10082</v>
      </c>
      <c r="Q52" s="17" t="s">
        <v>10083</v>
      </c>
      <c r="R52" s="18"/>
      <c r="S52" s="173" t="s">
        <v>10139</v>
      </c>
      <c r="T52" s="17" t="s">
        <v>10140</v>
      </c>
      <c r="U52" s="18"/>
      <c r="V52" s="203"/>
      <c r="W52" s="204"/>
      <c r="X52" s="204"/>
      <c r="Y52" s="205"/>
      <c r="Z52" s="18"/>
      <c r="AA52" s="182" t="s">
        <v>4610</v>
      </c>
      <c r="AB52" s="18"/>
      <c r="AC52" s="197" t="str">
        <f t="shared" si="0"/>
        <v>ALLOTHER</v>
      </c>
      <c r="AD52" s="263" t="str">
        <f t="shared" si="1"/>
        <v>ALLOTHER-100</v>
      </c>
      <c r="AE52" s="263" t="str">
        <f t="shared" si="2"/>
        <v>ALLOTHER-100-46</v>
      </c>
      <c r="AF52" s="119" t="s">
        <v>4610</v>
      </c>
      <c r="AG52" s="64" t="str">
        <f t="shared" si="3"/>
        <v>100</v>
      </c>
      <c r="AH52" s="18"/>
      <c r="AI52" s="197" t="str">
        <f t="shared" si="4"/>
        <v>-</v>
      </c>
      <c r="AJ52" s="64" t="str">
        <f t="shared" si="5"/>
        <v>-</v>
      </c>
      <c r="AK52" s="18"/>
      <c r="AL52" s="190" t="str">
        <f t="shared" si="6"/>
        <v>-</v>
      </c>
      <c r="AM52" s="69" t="str">
        <f t="shared" si="7"/>
        <v>-</v>
      </c>
      <c r="AN52" s="69" t="str">
        <f t="shared" si="8"/>
        <v>-</v>
      </c>
      <c r="AO52" s="70" t="s">
        <v>5442</v>
      </c>
      <c r="AP52" s="18"/>
      <c r="AQ52" s="197" t="str">
        <f>CodesFormula_10</f>
        <v>-</v>
      </c>
      <c r="AR52" s="71" t="str">
        <f t="shared" si="9"/>
        <v>-</v>
      </c>
    </row>
    <row r="53" spans="1:44">
      <c r="A53" s="18"/>
      <c r="B53" s="236" t="s">
        <v>13926</v>
      </c>
      <c r="C53" s="18"/>
      <c r="D53" s="170" t="s">
        <v>11687</v>
      </c>
      <c r="E53" s="118" t="s">
        <v>13954</v>
      </c>
      <c r="F53" s="18"/>
      <c r="G53" s="173" t="s">
        <v>9330</v>
      </c>
      <c r="H53" s="17" t="s">
        <v>9331</v>
      </c>
      <c r="I53" s="18"/>
      <c r="J53" s="210"/>
      <c r="K53" s="211"/>
      <c r="L53" s="18"/>
      <c r="M53" s="173" t="s">
        <v>5453</v>
      </c>
      <c r="N53" s="17" t="s">
        <v>960</v>
      </c>
      <c r="O53" s="18"/>
      <c r="P53" s="173" t="s">
        <v>11687</v>
      </c>
      <c r="Q53" s="17" t="s">
        <v>13487</v>
      </c>
      <c r="R53" s="18"/>
      <c r="S53" s="173" t="s">
        <v>10141</v>
      </c>
      <c r="T53" s="17" t="s">
        <v>10142</v>
      </c>
      <c r="U53" s="18"/>
      <c r="V53" s="203"/>
      <c r="W53" s="204"/>
      <c r="X53" s="204"/>
      <c r="Y53" s="205"/>
      <c r="Z53" s="18"/>
      <c r="AA53" s="182" t="s">
        <v>4618</v>
      </c>
      <c r="AB53" s="18"/>
      <c r="AC53" s="197" t="str">
        <f t="shared" si="0"/>
        <v>ALLOTHER</v>
      </c>
      <c r="AD53" s="263" t="str">
        <f t="shared" si="1"/>
        <v>ALLOTHER-100</v>
      </c>
      <c r="AE53" s="263" t="str">
        <f t="shared" si="2"/>
        <v>ALLOTHER-100-47</v>
      </c>
      <c r="AF53" s="119" t="s">
        <v>4618</v>
      </c>
      <c r="AG53" s="64" t="str">
        <f t="shared" si="3"/>
        <v>100</v>
      </c>
      <c r="AH53" s="18"/>
      <c r="AI53" s="197" t="str">
        <f t="shared" si="4"/>
        <v>-</v>
      </c>
      <c r="AJ53" s="64" t="str">
        <f t="shared" si="5"/>
        <v>-</v>
      </c>
      <c r="AK53" s="18"/>
      <c r="AL53" s="190" t="str">
        <f t="shared" si="6"/>
        <v>-</v>
      </c>
      <c r="AM53" s="69" t="str">
        <f t="shared" si="7"/>
        <v>-</v>
      </c>
      <c r="AN53" s="69" t="str">
        <f t="shared" si="8"/>
        <v>-</v>
      </c>
      <c r="AO53" s="70" t="s">
        <v>5453</v>
      </c>
      <c r="AP53" s="18"/>
      <c r="AQ53" s="197" t="str">
        <f>CodesFormula_10</f>
        <v>-</v>
      </c>
      <c r="AR53" s="71" t="str">
        <f t="shared" si="9"/>
        <v>-</v>
      </c>
    </row>
    <row r="54" spans="1:44">
      <c r="A54" s="18"/>
      <c r="B54" s="164" t="s">
        <v>15448</v>
      </c>
      <c r="C54" s="18"/>
      <c r="D54" s="170" t="s">
        <v>10115</v>
      </c>
      <c r="E54" s="118" t="s">
        <v>14384</v>
      </c>
      <c r="F54" s="18"/>
      <c r="G54" s="173" t="s">
        <v>9339</v>
      </c>
      <c r="H54" s="17" t="s">
        <v>9340</v>
      </c>
      <c r="I54" s="18"/>
      <c r="J54" s="210"/>
      <c r="K54" s="211"/>
      <c r="L54" s="18"/>
      <c r="M54" s="173" t="s">
        <v>10056</v>
      </c>
      <c r="N54" s="17" t="s">
        <v>10057</v>
      </c>
      <c r="O54" s="18"/>
      <c r="P54" s="173" t="s">
        <v>10115</v>
      </c>
      <c r="Q54" s="17" t="s">
        <v>14404</v>
      </c>
      <c r="R54" s="18"/>
      <c r="S54" s="173" t="s">
        <v>11309</v>
      </c>
      <c r="T54" s="17" t="s">
        <v>11310</v>
      </c>
      <c r="U54" s="18"/>
      <c r="V54" s="203"/>
      <c r="W54" s="204"/>
      <c r="X54" s="204"/>
      <c r="Y54" s="205"/>
      <c r="Z54" s="18"/>
      <c r="AA54" s="182" t="s">
        <v>4627</v>
      </c>
      <c r="AB54" s="18"/>
      <c r="AC54" s="197" t="str">
        <f t="shared" si="0"/>
        <v>ALLOTHER</v>
      </c>
      <c r="AD54" s="263" t="str">
        <f t="shared" si="1"/>
        <v>ALLOTHER-100</v>
      </c>
      <c r="AE54" s="263" t="str">
        <f t="shared" si="2"/>
        <v>ALLOTHER-100-48</v>
      </c>
      <c r="AF54" s="119" t="s">
        <v>4627</v>
      </c>
      <c r="AG54" s="64" t="str">
        <f t="shared" si="3"/>
        <v>100</v>
      </c>
      <c r="AH54" s="18"/>
      <c r="AI54" s="197" t="str">
        <f t="shared" si="4"/>
        <v>-</v>
      </c>
      <c r="AJ54" s="64" t="str">
        <f t="shared" si="5"/>
        <v>-</v>
      </c>
      <c r="AK54" s="18"/>
      <c r="AL54" s="190" t="str">
        <f t="shared" si="6"/>
        <v>-</v>
      </c>
      <c r="AM54" s="69" t="str">
        <f t="shared" si="7"/>
        <v>-</v>
      </c>
      <c r="AN54" s="69" t="str">
        <f t="shared" si="8"/>
        <v>-</v>
      </c>
      <c r="AO54" s="70" t="s">
        <v>10056</v>
      </c>
      <c r="AP54" s="18"/>
      <c r="AQ54" s="197" t="str">
        <f>CodesFormula_10</f>
        <v>-</v>
      </c>
      <c r="AR54" s="71" t="str">
        <f t="shared" si="9"/>
        <v>-</v>
      </c>
    </row>
    <row r="55" spans="1:44">
      <c r="A55" s="18"/>
      <c r="B55" s="164" t="s">
        <v>937</v>
      </c>
      <c r="C55" s="18"/>
      <c r="D55" s="170" t="s">
        <v>10117</v>
      </c>
      <c r="E55" s="118" t="s">
        <v>14385</v>
      </c>
      <c r="F55" s="18"/>
      <c r="G55" s="173" t="s">
        <v>9349</v>
      </c>
      <c r="H55" s="17" t="s">
        <v>9350</v>
      </c>
      <c r="I55" s="18"/>
      <c r="J55" s="210"/>
      <c r="K55" s="211"/>
      <c r="L55" s="18"/>
      <c r="M55" s="173" t="s">
        <v>11643</v>
      </c>
      <c r="N55" s="17" t="s">
        <v>11644</v>
      </c>
      <c r="O55" s="18"/>
      <c r="P55" s="173" t="s">
        <v>10117</v>
      </c>
      <c r="Q55" s="17" t="s">
        <v>14405</v>
      </c>
      <c r="R55" s="18"/>
      <c r="S55" s="173" t="s">
        <v>11689</v>
      </c>
      <c r="T55" s="17" t="s">
        <v>11690</v>
      </c>
      <c r="U55" s="18"/>
      <c r="V55" s="203"/>
      <c r="W55" s="204"/>
      <c r="X55" s="204"/>
      <c r="Y55" s="205"/>
      <c r="Z55" s="18"/>
      <c r="AA55" s="182" t="s">
        <v>4635</v>
      </c>
      <c r="AB55" s="18"/>
      <c r="AC55" s="197" t="str">
        <f t="shared" si="0"/>
        <v>ALLOTHER</v>
      </c>
      <c r="AD55" s="263" t="str">
        <f t="shared" si="1"/>
        <v>ALLOTHER-100</v>
      </c>
      <c r="AE55" s="263" t="str">
        <f t="shared" si="2"/>
        <v>ALLOTHER-100-49</v>
      </c>
      <c r="AF55" s="119" t="s">
        <v>4635</v>
      </c>
      <c r="AG55" s="64" t="str">
        <f t="shared" si="3"/>
        <v>100</v>
      </c>
      <c r="AH55" s="18"/>
      <c r="AI55" s="197" t="str">
        <f t="shared" si="4"/>
        <v>-</v>
      </c>
      <c r="AJ55" s="64" t="str">
        <f t="shared" si="5"/>
        <v>-</v>
      </c>
      <c r="AK55" s="18"/>
      <c r="AL55" s="190" t="str">
        <f t="shared" si="6"/>
        <v>-</v>
      </c>
      <c r="AM55" s="69" t="str">
        <f t="shared" si="7"/>
        <v>-</v>
      </c>
      <c r="AN55" s="69" t="str">
        <f t="shared" si="8"/>
        <v>-</v>
      </c>
      <c r="AO55" s="70" t="s">
        <v>11643</v>
      </c>
      <c r="AP55" s="18"/>
      <c r="AQ55" s="197" t="str">
        <f>CodesFormula_10</f>
        <v>-</v>
      </c>
      <c r="AR55" s="71" t="str">
        <f t="shared" si="9"/>
        <v>-</v>
      </c>
    </row>
    <row r="56" spans="1:44">
      <c r="A56" s="18"/>
      <c r="B56" s="164" t="s">
        <v>14337</v>
      </c>
      <c r="C56" s="18"/>
      <c r="D56" s="170" t="s">
        <v>10135</v>
      </c>
      <c r="E56" s="118" t="s">
        <v>13904</v>
      </c>
      <c r="F56" s="18"/>
      <c r="G56" s="173" t="s">
        <v>4608</v>
      </c>
      <c r="H56" s="17" t="s">
        <v>4609</v>
      </c>
      <c r="I56" s="18"/>
      <c r="J56" s="210"/>
      <c r="K56" s="211"/>
      <c r="L56" s="18"/>
      <c r="M56" s="173" t="s">
        <v>13010</v>
      </c>
      <c r="N56" s="17" t="s">
        <v>13516</v>
      </c>
      <c r="O56" s="18"/>
      <c r="P56" s="173" t="s">
        <v>10135</v>
      </c>
      <c r="Q56" s="17" t="s">
        <v>12282</v>
      </c>
      <c r="R56" s="18"/>
      <c r="S56" s="173" t="s">
        <v>12291</v>
      </c>
      <c r="T56" s="17" t="s">
        <v>12292</v>
      </c>
      <c r="U56" s="18"/>
      <c r="V56" s="203"/>
      <c r="W56" s="204"/>
      <c r="X56" s="204"/>
      <c r="Y56" s="205"/>
      <c r="Z56" s="18"/>
      <c r="AA56" s="182" t="s">
        <v>7074</v>
      </c>
      <c r="AB56" s="18"/>
      <c r="AC56" s="197" t="str">
        <f t="shared" si="0"/>
        <v>ALLOTHER</v>
      </c>
      <c r="AD56" s="263" t="str">
        <f t="shared" si="1"/>
        <v>ALLOTHER-100</v>
      </c>
      <c r="AE56" s="263" t="str">
        <f t="shared" si="2"/>
        <v>ALLOTHER-100-50</v>
      </c>
      <c r="AF56" s="119" t="s">
        <v>7074</v>
      </c>
      <c r="AG56" s="64" t="str">
        <f t="shared" si="3"/>
        <v>100</v>
      </c>
      <c r="AH56" s="18"/>
      <c r="AI56" s="197" t="str">
        <f t="shared" si="4"/>
        <v>-</v>
      </c>
      <c r="AJ56" s="64" t="str">
        <f t="shared" si="5"/>
        <v>-</v>
      </c>
      <c r="AK56" s="18"/>
      <c r="AL56" s="190" t="str">
        <f t="shared" si="6"/>
        <v>-</v>
      </c>
      <c r="AM56" s="69" t="str">
        <f t="shared" si="7"/>
        <v>-</v>
      </c>
      <c r="AN56" s="69" t="str">
        <f t="shared" si="8"/>
        <v>-</v>
      </c>
      <c r="AO56" s="70" t="s">
        <v>13010</v>
      </c>
      <c r="AP56" s="18"/>
      <c r="AQ56" s="197" t="str">
        <f>CodesFormula_10</f>
        <v>-</v>
      </c>
      <c r="AR56" s="71" t="str">
        <f t="shared" si="9"/>
        <v>-</v>
      </c>
    </row>
    <row r="57" spans="1:44">
      <c r="A57" s="18"/>
      <c r="B57" s="236" t="s">
        <v>13927</v>
      </c>
      <c r="C57" s="18"/>
      <c r="D57" s="170" t="s">
        <v>10137</v>
      </c>
      <c r="E57" s="118" t="s">
        <v>13904</v>
      </c>
      <c r="F57" s="18"/>
      <c r="G57" s="173" t="s">
        <v>4617</v>
      </c>
      <c r="H57" s="17" t="s">
        <v>12918</v>
      </c>
      <c r="I57" s="18"/>
      <c r="J57" s="210"/>
      <c r="K57" s="211"/>
      <c r="L57" s="18"/>
      <c r="M57" s="173" t="s">
        <v>5462</v>
      </c>
      <c r="N57" s="17" t="s">
        <v>5463</v>
      </c>
      <c r="O57" s="18"/>
      <c r="P57" s="173" t="s">
        <v>10137</v>
      </c>
      <c r="Q57" s="17" t="s">
        <v>15440</v>
      </c>
      <c r="R57" s="18"/>
      <c r="S57" s="173" t="s">
        <v>13034</v>
      </c>
      <c r="T57" s="17" t="s">
        <v>13035</v>
      </c>
      <c r="U57" s="18"/>
      <c r="V57" s="203"/>
      <c r="W57" s="204"/>
      <c r="X57" s="204"/>
      <c r="Y57" s="205"/>
      <c r="Z57" s="18"/>
      <c r="AA57" s="182" t="s">
        <v>9468</v>
      </c>
      <c r="AB57" s="18"/>
      <c r="AC57" s="197" t="str">
        <f t="shared" si="0"/>
        <v>ALLOTHER</v>
      </c>
      <c r="AD57" s="263" t="str">
        <f t="shared" si="1"/>
        <v>ALLOTHER-100</v>
      </c>
      <c r="AE57" s="263" t="str">
        <f t="shared" si="2"/>
        <v>ALLOTHER-100-51</v>
      </c>
      <c r="AF57" s="119" t="s">
        <v>9468</v>
      </c>
      <c r="AG57" s="64" t="str">
        <f t="shared" si="3"/>
        <v>100</v>
      </c>
      <c r="AH57" s="18"/>
      <c r="AI57" s="197" t="str">
        <f t="shared" si="4"/>
        <v>-</v>
      </c>
      <c r="AJ57" s="64" t="str">
        <f t="shared" si="5"/>
        <v>-</v>
      </c>
      <c r="AK57" s="18"/>
      <c r="AL57" s="190" t="str">
        <f t="shared" si="6"/>
        <v>-</v>
      </c>
      <c r="AM57" s="69" t="str">
        <f t="shared" si="7"/>
        <v>-</v>
      </c>
      <c r="AN57" s="69" t="str">
        <f t="shared" si="8"/>
        <v>-</v>
      </c>
      <c r="AO57" s="70" t="s">
        <v>5462</v>
      </c>
      <c r="AP57" s="18"/>
      <c r="AQ57" s="197" t="str">
        <f>CodesFormula_10</f>
        <v>-</v>
      </c>
      <c r="AR57" s="71" t="str">
        <f t="shared" si="9"/>
        <v>-</v>
      </c>
    </row>
    <row r="58" spans="1:44">
      <c r="A58" s="18"/>
      <c r="B58" s="164" t="s">
        <v>13928</v>
      </c>
      <c r="C58" s="18"/>
      <c r="D58" s="170" t="s">
        <v>10139</v>
      </c>
      <c r="E58" s="118" t="s">
        <v>13904</v>
      </c>
      <c r="F58" s="18"/>
      <c r="G58" s="173" t="s">
        <v>4625</v>
      </c>
      <c r="H58" s="17" t="s">
        <v>4626</v>
      </c>
      <c r="I58" s="18"/>
      <c r="J58" s="210"/>
      <c r="K58" s="211"/>
      <c r="L58" s="18"/>
      <c r="M58" s="173" t="s">
        <v>5480</v>
      </c>
      <c r="N58" s="17" t="s">
        <v>961</v>
      </c>
      <c r="O58" s="18"/>
      <c r="P58" s="173" t="s">
        <v>10139</v>
      </c>
      <c r="Q58" s="17" t="s">
        <v>15441</v>
      </c>
      <c r="R58" s="18"/>
      <c r="S58" s="173" t="s">
        <v>13036</v>
      </c>
      <c r="T58" s="17" t="s">
        <v>13037</v>
      </c>
      <c r="U58" s="18"/>
      <c r="V58" s="203"/>
      <c r="W58" s="204"/>
      <c r="X58" s="204"/>
      <c r="Y58" s="205"/>
      <c r="Z58" s="18"/>
      <c r="AA58" s="182" t="s">
        <v>9478</v>
      </c>
      <c r="AB58" s="18"/>
      <c r="AC58" s="197" t="str">
        <f t="shared" si="0"/>
        <v>ALLOTHER</v>
      </c>
      <c r="AD58" s="263" t="str">
        <f t="shared" si="1"/>
        <v>ALLOTHER-100</v>
      </c>
      <c r="AE58" s="263" t="str">
        <f t="shared" si="2"/>
        <v>ALLOTHER-100-52</v>
      </c>
      <c r="AF58" s="119" t="s">
        <v>9478</v>
      </c>
      <c r="AG58" s="64" t="str">
        <f t="shared" si="3"/>
        <v>100</v>
      </c>
      <c r="AH58" s="18"/>
      <c r="AI58" s="197" t="str">
        <f t="shared" si="4"/>
        <v>-</v>
      </c>
      <c r="AJ58" s="64" t="str">
        <f t="shared" si="5"/>
        <v>-</v>
      </c>
      <c r="AK58" s="18"/>
      <c r="AL58" s="190" t="str">
        <f t="shared" si="6"/>
        <v>-</v>
      </c>
      <c r="AM58" s="69" t="str">
        <f t="shared" si="7"/>
        <v>-</v>
      </c>
      <c r="AN58" s="69" t="str">
        <f t="shared" si="8"/>
        <v>-</v>
      </c>
      <c r="AO58" s="70" t="s">
        <v>5480</v>
      </c>
      <c r="AP58" s="18"/>
      <c r="AQ58" s="197" t="str">
        <f>CodesFormula_10</f>
        <v>-</v>
      </c>
      <c r="AR58" s="71" t="str">
        <f t="shared" si="9"/>
        <v>-</v>
      </c>
    </row>
    <row r="59" spans="1:44">
      <c r="A59" s="18"/>
      <c r="B59" s="164" t="s">
        <v>14335</v>
      </c>
      <c r="C59" s="18"/>
      <c r="D59" s="170" t="s">
        <v>11607</v>
      </c>
      <c r="E59" s="118" t="s">
        <v>13899</v>
      </c>
      <c r="F59" s="18"/>
      <c r="G59" s="173" t="s">
        <v>4634</v>
      </c>
      <c r="H59" s="17" t="s">
        <v>10733</v>
      </c>
      <c r="I59" s="18"/>
      <c r="J59" s="210"/>
      <c r="K59" s="211"/>
      <c r="L59" s="18"/>
      <c r="M59" s="173" t="s">
        <v>14940</v>
      </c>
      <c r="N59" s="17" t="s">
        <v>14941</v>
      </c>
      <c r="O59" s="18"/>
      <c r="P59" s="173" t="s">
        <v>11607</v>
      </c>
      <c r="Q59" s="17" t="s">
        <v>11657</v>
      </c>
      <c r="R59" s="18"/>
      <c r="S59" s="173" t="s">
        <v>13038</v>
      </c>
      <c r="T59" s="17" t="s">
        <v>13039</v>
      </c>
      <c r="U59" s="18"/>
      <c r="V59" s="203"/>
      <c r="W59" s="204"/>
      <c r="X59" s="204"/>
      <c r="Y59" s="205"/>
      <c r="Z59" s="18"/>
      <c r="AA59" s="182" t="s">
        <v>9488</v>
      </c>
      <c r="AB59" s="18"/>
      <c r="AC59" s="197" t="str">
        <f t="shared" si="0"/>
        <v>ALLOTHER</v>
      </c>
      <c r="AD59" s="263" t="str">
        <f t="shared" si="1"/>
        <v>ALLOTHER-100</v>
      </c>
      <c r="AE59" s="263" t="str">
        <f t="shared" si="2"/>
        <v>ALLOTHER-100-53</v>
      </c>
      <c r="AF59" s="119" t="s">
        <v>9488</v>
      </c>
      <c r="AG59" s="64" t="str">
        <f t="shared" si="3"/>
        <v>100</v>
      </c>
      <c r="AH59" s="18"/>
      <c r="AI59" s="197" t="str">
        <f t="shared" si="4"/>
        <v>-</v>
      </c>
      <c r="AJ59" s="64" t="str">
        <f t="shared" si="5"/>
        <v>-</v>
      </c>
      <c r="AK59" s="18"/>
      <c r="AL59" s="190" t="str">
        <f t="shared" si="6"/>
        <v>-</v>
      </c>
      <c r="AM59" s="69" t="str">
        <f t="shared" si="7"/>
        <v>-</v>
      </c>
      <c r="AN59" s="69" t="str">
        <f t="shared" si="8"/>
        <v>-</v>
      </c>
      <c r="AO59" s="70" t="s">
        <v>14940</v>
      </c>
      <c r="AP59" s="18"/>
      <c r="AQ59" s="197" t="str">
        <f>CodesFormula_10</f>
        <v>-</v>
      </c>
      <c r="AR59" s="71" t="str">
        <f t="shared" si="9"/>
        <v>-</v>
      </c>
    </row>
    <row r="60" spans="1:44">
      <c r="A60" s="18"/>
      <c r="B60" s="236" t="s">
        <v>13929</v>
      </c>
      <c r="C60" s="18"/>
      <c r="D60" s="170" t="s">
        <v>11608</v>
      </c>
      <c r="E60" s="118" t="s">
        <v>13901</v>
      </c>
      <c r="F60" s="18"/>
      <c r="G60" s="173" t="s">
        <v>7072</v>
      </c>
      <c r="H60" s="17" t="s">
        <v>7073</v>
      </c>
      <c r="I60" s="18"/>
      <c r="J60" s="210"/>
      <c r="K60" s="211"/>
      <c r="L60" s="18"/>
      <c r="M60" s="173" t="s">
        <v>11645</v>
      </c>
      <c r="N60" s="17" t="s">
        <v>11646</v>
      </c>
      <c r="O60" s="18"/>
      <c r="P60" s="173" t="s">
        <v>11608</v>
      </c>
      <c r="Q60" s="17" t="s">
        <v>11658</v>
      </c>
      <c r="R60" s="18"/>
      <c r="S60" s="173" t="s">
        <v>13040</v>
      </c>
      <c r="T60" s="17" t="s">
        <v>13041</v>
      </c>
      <c r="U60" s="18"/>
      <c r="V60" s="203"/>
      <c r="W60" s="204"/>
      <c r="X60" s="204"/>
      <c r="Y60" s="205"/>
      <c r="Z60" s="18"/>
      <c r="AA60" s="182" t="s">
        <v>9494</v>
      </c>
      <c r="AB60" s="18"/>
      <c r="AC60" s="197" t="str">
        <f t="shared" si="0"/>
        <v>ALLOTHER</v>
      </c>
      <c r="AD60" s="263" t="str">
        <f t="shared" si="1"/>
        <v>ALLOTHER-100</v>
      </c>
      <c r="AE60" s="263" t="str">
        <f t="shared" si="2"/>
        <v>ALLOTHER-100-54</v>
      </c>
      <c r="AF60" s="119" t="s">
        <v>9494</v>
      </c>
      <c r="AG60" s="64" t="str">
        <f t="shared" si="3"/>
        <v>100</v>
      </c>
      <c r="AH60" s="18"/>
      <c r="AI60" s="197" t="str">
        <f t="shared" si="4"/>
        <v>-</v>
      </c>
      <c r="AJ60" s="64" t="str">
        <f t="shared" si="5"/>
        <v>-</v>
      </c>
      <c r="AK60" s="18"/>
      <c r="AL60" s="190" t="str">
        <f t="shared" si="6"/>
        <v>-</v>
      </c>
      <c r="AM60" s="69" t="str">
        <f t="shared" si="7"/>
        <v>-</v>
      </c>
      <c r="AN60" s="69" t="str">
        <f t="shared" si="8"/>
        <v>-</v>
      </c>
      <c r="AO60" s="70" t="s">
        <v>11645</v>
      </c>
      <c r="AP60" s="18"/>
      <c r="AQ60" s="197" t="str">
        <f>CodesFormula_10</f>
        <v>-</v>
      </c>
      <c r="AR60" s="71" t="str">
        <f t="shared" si="9"/>
        <v>-</v>
      </c>
    </row>
    <row r="61" spans="1:44">
      <c r="A61" s="18"/>
      <c r="B61" s="164" t="s">
        <v>13930</v>
      </c>
      <c r="C61" s="18"/>
      <c r="D61" s="170" t="s">
        <v>11609</v>
      </c>
      <c r="E61" s="118" t="s">
        <v>13901</v>
      </c>
      <c r="F61" s="18"/>
      <c r="G61" s="173" t="s">
        <v>9466</v>
      </c>
      <c r="H61" s="17" t="s">
        <v>9467</v>
      </c>
      <c r="I61" s="18"/>
      <c r="J61" s="210"/>
      <c r="K61" s="211"/>
      <c r="L61" s="18"/>
      <c r="M61" s="173" t="s">
        <v>5488</v>
      </c>
      <c r="N61" s="17" t="s">
        <v>5489</v>
      </c>
      <c r="O61" s="18"/>
      <c r="P61" s="173" t="s">
        <v>11609</v>
      </c>
      <c r="Q61" s="17" t="s">
        <v>11659</v>
      </c>
      <c r="R61" s="18"/>
      <c r="S61" s="173" t="s">
        <v>13042</v>
      </c>
      <c r="T61" s="17" t="s">
        <v>13043</v>
      </c>
      <c r="U61" s="18"/>
      <c r="V61" s="203"/>
      <c r="W61" s="204"/>
      <c r="X61" s="204"/>
      <c r="Y61" s="205"/>
      <c r="Z61" s="18"/>
      <c r="AA61" s="182" t="s">
        <v>9503</v>
      </c>
      <c r="AB61" s="18"/>
      <c r="AC61" s="197" t="str">
        <f t="shared" si="0"/>
        <v>ALLOTHER</v>
      </c>
      <c r="AD61" s="263" t="str">
        <f t="shared" si="1"/>
        <v>ALLOTHER-100</v>
      </c>
      <c r="AE61" s="263" t="str">
        <f t="shared" si="2"/>
        <v>ALLOTHER-100-55</v>
      </c>
      <c r="AF61" s="119" t="s">
        <v>9503</v>
      </c>
      <c r="AG61" s="64" t="str">
        <f t="shared" si="3"/>
        <v>100</v>
      </c>
      <c r="AH61" s="18"/>
      <c r="AI61" s="197" t="str">
        <f t="shared" si="4"/>
        <v>-</v>
      </c>
      <c r="AJ61" s="64" t="str">
        <f t="shared" si="5"/>
        <v>-</v>
      </c>
      <c r="AK61" s="18"/>
      <c r="AL61" s="190" t="str">
        <f t="shared" si="6"/>
        <v>-</v>
      </c>
      <c r="AM61" s="69" t="str">
        <f t="shared" si="7"/>
        <v>-</v>
      </c>
      <c r="AN61" s="69" t="str">
        <f t="shared" si="8"/>
        <v>-</v>
      </c>
      <c r="AO61" s="70" t="s">
        <v>5488</v>
      </c>
      <c r="AP61" s="18"/>
      <c r="AQ61" s="197" t="str">
        <f>CodesFormula_10</f>
        <v>-</v>
      </c>
      <c r="AR61" s="71" t="str">
        <f t="shared" si="9"/>
        <v>-</v>
      </c>
    </row>
    <row r="62" spans="1:44">
      <c r="A62" s="18"/>
      <c r="B62" s="164" t="s">
        <v>13931</v>
      </c>
      <c r="C62" s="18"/>
      <c r="D62" s="170" t="s">
        <v>11610</v>
      </c>
      <c r="E62" s="118" t="s">
        <v>13901</v>
      </c>
      <c r="F62" s="18"/>
      <c r="G62" s="173" t="s">
        <v>9476</v>
      </c>
      <c r="H62" s="17" t="s">
        <v>9477</v>
      </c>
      <c r="I62" s="18"/>
      <c r="J62" s="210"/>
      <c r="K62" s="211"/>
      <c r="L62" s="18"/>
      <c r="M62" s="173" t="s">
        <v>5496</v>
      </c>
      <c r="N62" s="17" t="s">
        <v>5497</v>
      </c>
      <c r="O62" s="18"/>
      <c r="P62" s="173" t="s">
        <v>11610</v>
      </c>
      <c r="Q62" s="17" t="s">
        <v>11660</v>
      </c>
      <c r="R62" s="18"/>
      <c r="S62" s="173" t="s">
        <v>13523</v>
      </c>
      <c r="T62" s="17" t="s">
        <v>13524</v>
      </c>
      <c r="U62" s="18"/>
      <c r="V62" s="203"/>
      <c r="W62" s="204"/>
      <c r="X62" s="204"/>
      <c r="Y62" s="205"/>
      <c r="Z62" s="18"/>
      <c r="AA62" s="182" t="s">
        <v>9510</v>
      </c>
      <c r="AB62" s="18"/>
      <c r="AC62" s="197" t="str">
        <f t="shared" si="0"/>
        <v>ALLOTHER</v>
      </c>
      <c r="AD62" s="263" t="str">
        <f t="shared" si="1"/>
        <v>ALLOTHER-100</v>
      </c>
      <c r="AE62" s="263" t="str">
        <f t="shared" si="2"/>
        <v>ALLOTHER-100-56</v>
      </c>
      <c r="AF62" s="119" t="s">
        <v>9510</v>
      </c>
      <c r="AG62" s="64" t="str">
        <f t="shared" si="3"/>
        <v>100</v>
      </c>
      <c r="AH62" s="18"/>
      <c r="AI62" s="197" t="str">
        <f t="shared" si="4"/>
        <v>-</v>
      </c>
      <c r="AJ62" s="64" t="str">
        <f t="shared" si="5"/>
        <v>-</v>
      </c>
      <c r="AK62" s="18"/>
      <c r="AL62" s="190" t="str">
        <f t="shared" si="6"/>
        <v>-</v>
      </c>
      <c r="AM62" s="69" t="str">
        <f t="shared" si="7"/>
        <v>-</v>
      </c>
      <c r="AN62" s="69" t="str">
        <f t="shared" si="8"/>
        <v>-</v>
      </c>
      <c r="AO62" s="70" t="s">
        <v>5496</v>
      </c>
      <c r="AP62" s="18"/>
      <c r="AQ62" s="197" t="str">
        <f>CodesFormula_10</f>
        <v>-</v>
      </c>
      <c r="AR62" s="71" t="str">
        <f t="shared" si="9"/>
        <v>-</v>
      </c>
    </row>
    <row r="63" spans="1:44">
      <c r="A63" s="18"/>
      <c r="B63" s="236" t="s">
        <v>13932</v>
      </c>
      <c r="C63" s="18"/>
      <c r="D63" s="170" t="s">
        <v>11611</v>
      </c>
      <c r="E63" s="118" t="s">
        <v>13901</v>
      </c>
      <c r="F63" s="18"/>
      <c r="G63" s="173" t="s">
        <v>9486</v>
      </c>
      <c r="H63" s="17" t="s">
        <v>9487</v>
      </c>
      <c r="I63" s="18"/>
      <c r="J63" s="210"/>
      <c r="K63" s="211"/>
      <c r="L63" s="18"/>
      <c r="M63" s="173" t="s">
        <v>5506</v>
      </c>
      <c r="N63" s="17" t="s">
        <v>962</v>
      </c>
      <c r="O63" s="18"/>
      <c r="P63" s="173" t="s">
        <v>11611</v>
      </c>
      <c r="Q63" s="17" t="s">
        <v>11661</v>
      </c>
      <c r="R63" s="18"/>
      <c r="S63" s="173" t="s">
        <v>13997</v>
      </c>
      <c r="T63" s="17" t="s">
        <v>13998</v>
      </c>
      <c r="U63" s="18"/>
      <c r="V63" s="203"/>
      <c r="W63" s="204"/>
      <c r="X63" s="204"/>
      <c r="Y63" s="205"/>
      <c r="Z63" s="18"/>
      <c r="AA63" s="182" t="s">
        <v>9516</v>
      </c>
      <c r="AB63" s="18"/>
      <c r="AC63" s="197" t="str">
        <f t="shared" si="0"/>
        <v>ALLOTHER</v>
      </c>
      <c r="AD63" s="263" t="str">
        <f t="shared" si="1"/>
        <v>ALLOTHER-100</v>
      </c>
      <c r="AE63" s="263" t="str">
        <f t="shared" si="2"/>
        <v>ALLOTHER-100-57</v>
      </c>
      <c r="AF63" s="119" t="s">
        <v>9516</v>
      </c>
      <c r="AG63" s="64" t="str">
        <f t="shared" si="3"/>
        <v>100</v>
      </c>
      <c r="AH63" s="18"/>
      <c r="AI63" s="197" t="str">
        <f t="shared" si="4"/>
        <v>-</v>
      </c>
      <c r="AJ63" s="64" t="str">
        <f t="shared" si="5"/>
        <v>-</v>
      </c>
      <c r="AK63" s="18"/>
      <c r="AL63" s="190" t="str">
        <f t="shared" si="6"/>
        <v>-</v>
      </c>
      <c r="AM63" s="69" t="str">
        <f t="shared" si="7"/>
        <v>-</v>
      </c>
      <c r="AN63" s="69" t="str">
        <f t="shared" si="8"/>
        <v>-</v>
      </c>
      <c r="AO63" s="70" t="s">
        <v>5506</v>
      </c>
      <c r="AP63" s="18"/>
      <c r="AQ63" s="197" t="str">
        <f>CodesFormula_10</f>
        <v>-</v>
      </c>
      <c r="AR63" s="71" t="str">
        <f t="shared" si="9"/>
        <v>-</v>
      </c>
    </row>
    <row r="64" spans="1:44">
      <c r="A64" s="18"/>
      <c r="B64" s="164" t="s">
        <v>13933</v>
      </c>
      <c r="C64" s="18"/>
      <c r="D64" s="170" t="s">
        <v>11612</v>
      </c>
      <c r="E64" s="118" t="s">
        <v>13901</v>
      </c>
      <c r="F64" s="18"/>
      <c r="G64" s="173" t="s">
        <v>9492</v>
      </c>
      <c r="H64" s="17" t="s">
        <v>9493</v>
      </c>
      <c r="I64" s="18"/>
      <c r="J64" s="210"/>
      <c r="K64" s="211"/>
      <c r="L64" s="18"/>
      <c r="M64" s="173" t="s">
        <v>14942</v>
      </c>
      <c r="N64" s="17" t="s">
        <v>14943</v>
      </c>
      <c r="O64" s="18"/>
      <c r="P64" s="173" t="s">
        <v>11612</v>
      </c>
      <c r="Q64" s="17" t="s">
        <v>11662</v>
      </c>
      <c r="R64" s="18"/>
      <c r="S64" s="173" t="s">
        <v>13999</v>
      </c>
      <c r="T64" s="17" t="s">
        <v>14000</v>
      </c>
      <c r="U64" s="18"/>
      <c r="V64" s="203"/>
      <c r="W64" s="204"/>
      <c r="X64" s="204"/>
      <c r="Y64" s="205"/>
      <c r="Z64" s="18"/>
      <c r="AA64" s="182" t="s">
        <v>9521</v>
      </c>
      <c r="AB64" s="18"/>
      <c r="AC64" s="197" t="str">
        <f t="shared" si="0"/>
        <v>ALLOTHER</v>
      </c>
      <c r="AD64" s="263" t="str">
        <f t="shared" si="1"/>
        <v>ALLOTHER-100</v>
      </c>
      <c r="AE64" s="263" t="str">
        <f t="shared" si="2"/>
        <v>ALLOTHER-100-58</v>
      </c>
      <c r="AF64" s="119" t="s">
        <v>9521</v>
      </c>
      <c r="AG64" s="64" t="str">
        <f t="shared" si="3"/>
        <v>100</v>
      </c>
      <c r="AH64" s="18"/>
      <c r="AI64" s="197" t="str">
        <f t="shared" si="4"/>
        <v>-</v>
      </c>
      <c r="AJ64" s="64" t="str">
        <f t="shared" si="5"/>
        <v>-</v>
      </c>
      <c r="AK64" s="18"/>
      <c r="AL64" s="190" t="str">
        <f t="shared" si="6"/>
        <v>-</v>
      </c>
      <c r="AM64" s="69" t="str">
        <f t="shared" si="7"/>
        <v>-</v>
      </c>
      <c r="AN64" s="69" t="str">
        <f t="shared" si="8"/>
        <v>-</v>
      </c>
      <c r="AO64" s="70" t="s">
        <v>14942</v>
      </c>
      <c r="AP64" s="18"/>
      <c r="AQ64" s="197" t="str">
        <f>CodesFormula_10</f>
        <v>-</v>
      </c>
      <c r="AR64" s="71" t="str">
        <f t="shared" si="9"/>
        <v>-</v>
      </c>
    </row>
    <row r="65" spans="1:44">
      <c r="A65" s="18"/>
      <c r="B65" s="164" t="s">
        <v>14929</v>
      </c>
      <c r="C65" s="18"/>
      <c r="D65" s="170" t="s">
        <v>11613</v>
      </c>
      <c r="E65" s="118" t="s">
        <v>13901</v>
      </c>
      <c r="F65" s="18"/>
      <c r="G65" s="173" t="s">
        <v>9501</v>
      </c>
      <c r="H65" s="17" t="s">
        <v>9502</v>
      </c>
      <c r="I65" s="18"/>
      <c r="J65" s="210"/>
      <c r="K65" s="211"/>
      <c r="L65" s="18"/>
      <c r="M65" s="173" t="s">
        <v>11647</v>
      </c>
      <c r="N65" s="17" t="s">
        <v>11648</v>
      </c>
      <c r="O65" s="18"/>
      <c r="P65" s="173" t="s">
        <v>11613</v>
      </c>
      <c r="Q65" s="17" t="s">
        <v>11663</v>
      </c>
      <c r="R65" s="18"/>
      <c r="S65" s="173" t="s">
        <v>14959</v>
      </c>
      <c r="T65" s="17" t="s">
        <v>14960</v>
      </c>
      <c r="U65" s="18"/>
      <c r="V65" s="203"/>
      <c r="W65" s="204"/>
      <c r="X65" s="204"/>
      <c r="Y65" s="205"/>
      <c r="Z65" s="18"/>
      <c r="AA65" s="182" t="s">
        <v>9528</v>
      </c>
      <c r="AB65" s="18"/>
      <c r="AC65" s="197" t="str">
        <f t="shared" si="0"/>
        <v>ALLOTHER</v>
      </c>
      <c r="AD65" s="263" t="str">
        <f t="shared" si="1"/>
        <v>ALLOTHER-100</v>
      </c>
      <c r="AE65" s="263" t="str">
        <f t="shared" si="2"/>
        <v>ALLOTHER-100-59</v>
      </c>
      <c r="AF65" s="119" t="s">
        <v>9528</v>
      </c>
      <c r="AG65" s="64" t="str">
        <f t="shared" si="3"/>
        <v>100</v>
      </c>
      <c r="AH65" s="18"/>
      <c r="AI65" s="197" t="str">
        <f t="shared" si="4"/>
        <v>-</v>
      </c>
      <c r="AJ65" s="64" t="str">
        <f t="shared" si="5"/>
        <v>-</v>
      </c>
      <c r="AK65" s="18"/>
      <c r="AL65" s="190" t="str">
        <f t="shared" si="6"/>
        <v>-</v>
      </c>
      <c r="AM65" s="69" t="str">
        <f t="shared" si="7"/>
        <v>-</v>
      </c>
      <c r="AN65" s="69" t="str">
        <f t="shared" si="8"/>
        <v>-</v>
      </c>
      <c r="AO65" s="70" t="s">
        <v>11647</v>
      </c>
      <c r="AP65" s="18"/>
      <c r="AQ65" s="197" t="str">
        <f>CodesFormula_10</f>
        <v>-</v>
      </c>
      <c r="AR65" s="71" t="str">
        <f t="shared" si="9"/>
        <v>-</v>
      </c>
    </row>
    <row r="66" spans="1:44">
      <c r="A66" s="18"/>
      <c r="B66" s="164" t="s">
        <v>13934</v>
      </c>
      <c r="C66" s="18"/>
      <c r="D66" s="170" t="s">
        <v>11614</v>
      </c>
      <c r="E66" s="118" t="s">
        <v>13900</v>
      </c>
      <c r="F66" s="18"/>
      <c r="G66" s="173" t="s">
        <v>9508</v>
      </c>
      <c r="H66" s="17" t="s">
        <v>9509</v>
      </c>
      <c r="I66" s="18"/>
      <c r="J66" s="210"/>
      <c r="K66" s="211"/>
      <c r="L66" s="18"/>
      <c r="M66" s="173" t="s">
        <v>9296</v>
      </c>
      <c r="N66" s="17" t="s">
        <v>9297</v>
      </c>
      <c r="O66" s="18"/>
      <c r="P66" s="173" t="s">
        <v>11614</v>
      </c>
      <c r="Q66" s="17" t="s">
        <v>11664</v>
      </c>
      <c r="R66" s="18"/>
      <c r="S66" s="173" t="s">
        <v>14961</v>
      </c>
      <c r="T66" s="17" t="s">
        <v>14962</v>
      </c>
      <c r="U66" s="18"/>
      <c r="V66" s="203"/>
      <c r="W66" s="204"/>
      <c r="X66" s="204"/>
      <c r="Y66" s="205"/>
      <c r="Z66" s="18"/>
      <c r="AA66" s="182" t="s">
        <v>9535</v>
      </c>
      <c r="AB66" s="18"/>
      <c r="AC66" s="197" t="str">
        <f t="shared" si="0"/>
        <v>ALLOTHER</v>
      </c>
      <c r="AD66" s="263" t="str">
        <f t="shared" si="1"/>
        <v>ALLOTHER-100</v>
      </c>
      <c r="AE66" s="263" t="str">
        <f t="shared" si="2"/>
        <v>ALLOTHER-100-60</v>
      </c>
      <c r="AF66" s="119" t="s">
        <v>9535</v>
      </c>
      <c r="AG66" s="64" t="str">
        <f t="shared" si="3"/>
        <v>100</v>
      </c>
      <c r="AH66" s="18"/>
      <c r="AI66" s="197" t="str">
        <f t="shared" si="4"/>
        <v>-</v>
      </c>
      <c r="AJ66" s="64" t="str">
        <f t="shared" si="5"/>
        <v>-</v>
      </c>
      <c r="AK66" s="18"/>
      <c r="AL66" s="190" t="str">
        <f t="shared" si="6"/>
        <v>-</v>
      </c>
      <c r="AM66" s="69" t="str">
        <f t="shared" si="7"/>
        <v>-</v>
      </c>
      <c r="AN66" s="69" t="str">
        <f t="shared" si="8"/>
        <v>-</v>
      </c>
      <c r="AO66" s="70" t="s">
        <v>9296</v>
      </c>
      <c r="AP66" s="18"/>
      <c r="AQ66" s="197" t="str">
        <f>CodesFormula_10</f>
        <v>-</v>
      </c>
      <c r="AR66" s="71" t="str">
        <f t="shared" si="9"/>
        <v>-</v>
      </c>
    </row>
    <row r="67" spans="1:44">
      <c r="A67" s="18"/>
      <c r="B67" s="164" t="s">
        <v>14338</v>
      </c>
      <c r="C67" s="18"/>
      <c r="D67" s="170" t="s">
        <v>11615</v>
      </c>
      <c r="E67" s="118" t="s">
        <v>13900</v>
      </c>
      <c r="F67" s="18"/>
      <c r="G67" s="173" t="s">
        <v>9515</v>
      </c>
      <c r="H67" s="17" t="s">
        <v>12919</v>
      </c>
      <c r="I67" s="18"/>
      <c r="J67" s="210"/>
      <c r="K67" s="211"/>
      <c r="L67" s="18"/>
      <c r="M67" s="173" t="s">
        <v>11649</v>
      </c>
      <c r="N67" s="17" t="s">
        <v>11650</v>
      </c>
      <c r="O67" s="18"/>
      <c r="P67" s="173" t="s">
        <v>11615</v>
      </c>
      <c r="Q67" s="17" t="s">
        <v>11665</v>
      </c>
      <c r="R67" s="18"/>
      <c r="S67" s="173" t="s">
        <v>6729</v>
      </c>
      <c r="T67" s="17" t="s">
        <v>6730</v>
      </c>
      <c r="U67" s="18"/>
      <c r="V67" s="203"/>
      <c r="W67" s="204"/>
      <c r="X67" s="204"/>
      <c r="Y67" s="205"/>
      <c r="Z67" s="18"/>
      <c r="AA67" s="182" t="s">
        <v>10766</v>
      </c>
      <c r="AB67" s="18"/>
      <c r="AC67" s="197" t="str">
        <f t="shared" si="0"/>
        <v>ALLOTHER</v>
      </c>
      <c r="AD67" s="263" t="str">
        <f t="shared" si="1"/>
        <v>ALLOTHER-100</v>
      </c>
      <c r="AE67" s="263" t="str">
        <f t="shared" si="2"/>
        <v>ALLOTHER-100-61</v>
      </c>
      <c r="AF67" s="119" t="s">
        <v>10766</v>
      </c>
      <c r="AG67" s="64" t="str">
        <f t="shared" si="3"/>
        <v>100</v>
      </c>
      <c r="AH67" s="18"/>
      <c r="AI67" s="197" t="str">
        <f t="shared" si="4"/>
        <v>-</v>
      </c>
      <c r="AJ67" s="64" t="str">
        <f t="shared" si="5"/>
        <v>-</v>
      </c>
      <c r="AK67" s="18"/>
      <c r="AL67" s="190" t="str">
        <f t="shared" si="6"/>
        <v>-</v>
      </c>
      <c r="AM67" s="69" t="str">
        <f t="shared" si="7"/>
        <v>-</v>
      </c>
      <c r="AN67" s="69" t="str">
        <f t="shared" si="8"/>
        <v>-</v>
      </c>
      <c r="AO67" s="161" t="s">
        <v>11649</v>
      </c>
      <c r="AP67" s="18"/>
      <c r="AQ67" s="197" t="str">
        <f>CodesFormula_10</f>
        <v>-</v>
      </c>
      <c r="AR67" s="71" t="str">
        <f t="shared" si="9"/>
        <v>-</v>
      </c>
    </row>
    <row r="68" spans="1:44">
      <c r="A68" s="18"/>
      <c r="B68" s="164" t="s">
        <v>13935</v>
      </c>
      <c r="C68" s="18"/>
      <c r="D68" s="170" t="s">
        <v>11616</v>
      </c>
      <c r="E68" s="118" t="s">
        <v>13900</v>
      </c>
      <c r="F68" s="18"/>
      <c r="G68" s="173" t="s">
        <v>9520</v>
      </c>
      <c r="H68" s="17" t="s">
        <v>12920</v>
      </c>
      <c r="I68" s="18"/>
      <c r="J68" s="210"/>
      <c r="K68" s="211"/>
      <c r="L68" s="18"/>
      <c r="M68" s="173" t="s">
        <v>9306</v>
      </c>
      <c r="N68" s="17" t="s">
        <v>9307</v>
      </c>
      <c r="O68" s="18"/>
      <c r="P68" s="173" t="s">
        <v>11616</v>
      </c>
      <c r="Q68" s="17" t="s">
        <v>11666</v>
      </c>
      <c r="R68" s="18"/>
      <c r="S68" s="173" t="s">
        <v>6750</v>
      </c>
      <c r="T68" s="17" t="s">
        <v>6751</v>
      </c>
      <c r="U68" s="18"/>
      <c r="V68" s="203"/>
      <c r="W68" s="204"/>
      <c r="X68" s="204"/>
      <c r="Y68" s="205"/>
      <c r="Z68" s="18"/>
      <c r="AA68" s="182" t="s">
        <v>10767</v>
      </c>
      <c r="AB68" s="18"/>
      <c r="AC68" s="197" t="str">
        <f t="shared" si="0"/>
        <v>ALLOTHER</v>
      </c>
      <c r="AD68" s="263" t="str">
        <f t="shared" si="1"/>
        <v>ALLOTHER-100</v>
      </c>
      <c r="AE68" s="263" t="str">
        <f t="shared" si="2"/>
        <v>ALLOTHER-100-62</v>
      </c>
      <c r="AF68" s="119" t="s">
        <v>10767</v>
      </c>
      <c r="AG68" s="64" t="str">
        <f t="shared" si="3"/>
        <v>100</v>
      </c>
      <c r="AH68" s="18"/>
      <c r="AI68" s="197" t="str">
        <f t="shared" si="4"/>
        <v>-</v>
      </c>
      <c r="AJ68" s="64" t="str">
        <f t="shared" si="5"/>
        <v>-</v>
      </c>
      <c r="AK68" s="18"/>
      <c r="AL68" s="190" t="str">
        <f t="shared" si="6"/>
        <v>-</v>
      </c>
      <c r="AM68" s="69" t="str">
        <f t="shared" si="7"/>
        <v>-</v>
      </c>
      <c r="AN68" s="69" t="str">
        <f t="shared" si="8"/>
        <v>-</v>
      </c>
      <c r="AO68" s="161" t="s">
        <v>9306</v>
      </c>
      <c r="AP68" s="18"/>
      <c r="AQ68" s="197" t="str">
        <f>CodesFormula_10</f>
        <v>-</v>
      </c>
      <c r="AR68" s="71" t="str">
        <f t="shared" si="9"/>
        <v>-</v>
      </c>
    </row>
    <row r="69" spans="1:44">
      <c r="A69" s="18"/>
      <c r="B69" s="164" t="s">
        <v>13936</v>
      </c>
      <c r="C69" s="18"/>
      <c r="D69" s="170" t="s">
        <v>4227</v>
      </c>
      <c r="E69" s="118" t="s">
        <v>13911</v>
      </c>
      <c r="F69" s="18"/>
      <c r="G69" s="173" t="s">
        <v>9527</v>
      </c>
      <c r="H69" s="17" t="s">
        <v>12921</v>
      </c>
      <c r="I69" s="18"/>
      <c r="J69" s="210"/>
      <c r="K69" s="211"/>
      <c r="L69" s="18"/>
      <c r="M69" s="173" t="s">
        <v>9324</v>
      </c>
      <c r="N69" s="17" t="s">
        <v>9325</v>
      </c>
      <c r="O69" s="18"/>
      <c r="P69" s="173" t="s">
        <v>4227</v>
      </c>
      <c r="Q69" s="17" t="s">
        <v>969</v>
      </c>
      <c r="R69" s="18"/>
      <c r="S69" s="173" t="s">
        <v>6762</v>
      </c>
      <c r="T69" s="17" t="s">
        <v>6763</v>
      </c>
      <c r="U69" s="18"/>
      <c r="V69" s="203"/>
      <c r="W69" s="204"/>
      <c r="X69" s="204"/>
      <c r="Y69" s="205"/>
      <c r="Z69" s="18"/>
      <c r="AA69" s="182" t="s">
        <v>12630</v>
      </c>
      <c r="AB69" s="18"/>
      <c r="AC69" s="197" t="str">
        <f t="shared" si="0"/>
        <v>ALLOTHER</v>
      </c>
      <c r="AD69" s="263" t="str">
        <f t="shared" si="1"/>
        <v>ALLOTHER-100</v>
      </c>
      <c r="AE69" s="263" t="str">
        <f t="shared" si="2"/>
        <v>ALLOTHER-100-63</v>
      </c>
      <c r="AF69" s="119" t="s">
        <v>12630</v>
      </c>
      <c r="AG69" s="64" t="str">
        <f t="shared" si="3"/>
        <v>100</v>
      </c>
      <c r="AH69" s="18"/>
      <c r="AI69" s="197" t="str">
        <f t="shared" si="4"/>
        <v>-</v>
      </c>
      <c r="AJ69" s="64" t="str">
        <f t="shared" si="5"/>
        <v>-</v>
      </c>
      <c r="AK69" s="18"/>
      <c r="AL69" s="190" t="str">
        <f t="shared" si="6"/>
        <v>-</v>
      </c>
      <c r="AM69" s="69" t="str">
        <f t="shared" si="7"/>
        <v>-</v>
      </c>
      <c r="AN69" s="69" t="str">
        <f t="shared" si="8"/>
        <v>-</v>
      </c>
      <c r="AO69" s="70" t="s">
        <v>9324</v>
      </c>
      <c r="AP69" s="18"/>
      <c r="AQ69" s="197" t="str">
        <f>CodesFormula_10</f>
        <v>-</v>
      </c>
      <c r="AR69" s="71" t="str">
        <f t="shared" si="9"/>
        <v>-</v>
      </c>
    </row>
    <row r="70" spans="1:44">
      <c r="A70" s="18"/>
      <c r="B70" s="164" t="s">
        <v>14334</v>
      </c>
      <c r="C70" s="18"/>
      <c r="D70" s="170" t="s">
        <v>4235</v>
      </c>
      <c r="E70" s="118" t="s">
        <v>13911</v>
      </c>
      <c r="F70" s="18"/>
      <c r="G70" s="173" t="s">
        <v>9533</v>
      </c>
      <c r="H70" s="17" t="s">
        <v>9534</v>
      </c>
      <c r="I70" s="18"/>
      <c r="J70" s="210"/>
      <c r="K70" s="211"/>
      <c r="L70" s="18"/>
      <c r="M70" s="173" t="s">
        <v>9333</v>
      </c>
      <c r="N70" s="17" t="s">
        <v>9334</v>
      </c>
      <c r="O70" s="18"/>
      <c r="P70" s="173" t="s">
        <v>4235</v>
      </c>
      <c r="Q70" s="17" t="s">
        <v>4236</v>
      </c>
      <c r="R70" s="18"/>
      <c r="S70" s="173" t="s">
        <v>10143</v>
      </c>
      <c r="T70" s="17" t="s">
        <v>10144</v>
      </c>
      <c r="U70" s="18"/>
      <c r="V70" s="203"/>
      <c r="W70" s="204"/>
      <c r="X70" s="204"/>
      <c r="Y70" s="205"/>
      <c r="Z70" s="18"/>
      <c r="AA70" s="182" t="s">
        <v>14625</v>
      </c>
      <c r="AB70" s="18"/>
      <c r="AC70" s="197" t="str">
        <f t="shared" ref="AC70:AC133" si="10">CodesFormula_1</f>
        <v>ALLOTHER</v>
      </c>
      <c r="AD70" s="263" t="str">
        <f t="shared" ref="AD70:AD133" si="11">CodesFormula_2</f>
        <v>ALLOTHER-100</v>
      </c>
      <c r="AE70" s="263" t="str">
        <f t="shared" ref="AE70:AE133" si="12">CodesFormula_3</f>
        <v>ALLOTHER-100-64</v>
      </c>
      <c r="AF70" s="119" t="s">
        <v>14625</v>
      </c>
      <c r="AG70" s="64" t="str">
        <f t="shared" ref="AG70:AG133" si="13">CodesFormula_4</f>
        <v>100</v>
      </c>
      <c r="AH70" s="18"/>
      <c r="AI70" s="197" t="str">
        <f t="shared" ref="AI70:AI133" si="14">CodesFormula_5</f>
        <v>-</v>
      </c>
      <c r="AJ70" s="64" t="str">
        <f t="shared" ref="AJ70:AJ133" si="15">CodesFormula_6</f>
        <v>-</v>
      </c>
      <c r="AK70" s="18"/>
      <c r="AL70" s="190" t="str">
        <f t="shared" ref="AL70:AL133" si="16">CodesFormula_7</f>
        <v>-</v>
      </c>
      <c r="AM70" s="69" t="str">
        <f t="shared" ref="AM70:AM133" si="17">CodesFormula_8</f>
        <v>-</v>
      </c>
      <c r="AN70" s="69" t="str">
        <f t="shared" ref="AN70:AN133" si="18">CodesFormula_9</f>
        <v>-</v>
      </c>
      <c r="AO70" s="70" t="s">
        <v>9333</v>
      </c>
      <c r="AP70" s="18"/>
      <c r="AQ70" s="197" t="str">
        <f>CodesFormula_10</f>
        <v>-</v>
      </c>
      <c r="AR70" s="71" t="str">
        <f t="shared" ref="AR70:AR133" si="19">CodesFormula_11</f>
        <v>-</v>
      </c>
    </row>
    <row r="71" spans="1:44">
      <c r="A71" s="18"/>
      <c r="B71" s="236" t="s">
        <v>13937</v>
      </c>
      <c r="C71" s="18"/>
      <c r="D71" s="170" t="s">
        <v>6701</v>
      </c>
      <c r="E71" s="118" t="s">
        <v>13911</v>
      </c>
      <c r="F71" s="18"/>
      <c r="G71" s="173" t="s">
        <v>9540</v>
      </c>
      <c r="H71" s="17" t="s">
        <v>9541</v>
      </c>
      <c r="I71" s="18"/>
      <c r="J71" s="210"/>
      <c r="K71" s="211"/>
      <c r="L71" s="18"/>
      <c r="M71" s="173" t="s">
        <v>11651</v>
      </c>
      <c r="N71" s="17" t="s">
        <v>13517</v>
      </c>
      <c r="O71" s="18"/>
      <c r="P71" s="173" t="s">
        <v>6701</v>
      </c>
      <c r="Q71" s="17" t="s">
        <v>6702</v>
      </c>
      <c r="R71" s="18"/>
      <c r="S71" s="173" t="s">
        <v>10004</v>
      </c>
      <c r="T71" s="17" t="s">
        <v>10005</v>
      </c>
      <c r="U71" s="18"/>
      <c r="V71" s="203"/>
      <c r="W71" s="204"/>
      <c r="X71" s="204"/>
      <c r="Y71" s="205"/>
      <c r="Z71" s="18"/>
      <c r="AA71" s="182" t="s">
        <v>9542</v>
      </c>
      <c r="AB71" s="18"/>
      <c r="AC71" s="197" t="str">
        <f t="shared" si="10"/>
        <v>ALLOTHER</v>
      </c>
      <c r="AD71" s="263" t="str">
        <f t="shared" si="11"/>
        <v>ALLOTHER-100</v>
      </c>
      <c r="AE71" s="263" t="str">
        <f t="shared" si="12"/>
        <v>ALLOTHER-100-65</v>
      </c>
      <c r="AF71" s="119" t="s">
        <v>9542</v>
      </c>
      <c r="AG71" s="64" t="str">
        <f t="shared" si="13"/>
        <v>100</v>
      </c>
      <c r="AH71" s="18"/>
      <c r="AI71" s="197" t="str">
        <f t="shared" si="14"/>
        <v>-</v>
      </c>
      <c r="AJ71" s="64" t="str">
        <f t="shared" si="15"/>
        <v>-</v>
      </c>
      <c r="AK71" s="18"/>
      <c r="AL71" s="190" t="str">
        <f t="shared" si="16"/>
        <v>-</v>
      </c>
      <c r="AM71" s="69" t="str">
        <f t="shared" si="17"/>
        <v>-</v>
      </c>
      <c r="AN71" s="69" t="str">
        <f t="shared" si="18"/>
        <v>-</v>
      </c>
      <c r="AO71" s="70" t="s">
        <v>11651</v>
      </c>
      <c r="AP71" s="18"/>
      <c r="AQ71" s="197" t="str">
        <f>CodesFormula_10</f>
        <v>-</v>
      </c>
      <c r="AR71" s="71" t="str">
        <f t="shared" si="19"/>
        <v>-</v>
      </c>
    </row>
    <row r="72" spans="1:44">
      <c r="A72" s="18"/>
      <c r="B72" s="164" t="s">
        <v>13938</v>
      </c>
      <c r="C72" s="18"/>
      <c r="D72" s="170" t="s">
        <v>6713</v>
      </c>
      <c r="E72" s="118" t="s">
        <v>13911</v>
      </c>
      <c r="F72" s="18"/>
      <c r="G72" s="173" t="s">
        <v>9548</v>
      </c>
      <c r="H72" s="17" t="s">
        <v>9549</v>
      </c>
      <c r="I72" s="18"/>
      <c r="J72" s="210"/>
      <c r="K72" s="211"/>
      <c r="L72" s="18"/>
      <c r="M72" s="173" t="s">
        <v>9342</v>
      </c>
      <c r="N72" s="17" t="s">
        <v>9343</v>
      </c>
      <c r="O72" s="18"/>
      <c r="P72" s="173" t="s">
        <v>6713</v>
      </c>
      <c r="Q72" s="17" t="s">
        <v>6714</v>
      </c>
      <c r="R72" s="18"/>
      <c r="S72" s="173" t="s">
        <v>10015</v>
      </c>
      <c r="T72" s="17" t="s">
        <v>10016</v>
      </c>
      <c r="U72" s="18"/>
      <c r="V72" s="203"/>
      <c r="W72" s="204"/>
      <c r="X72" s="204"/>
      <c r="Y72" s="205"/>
      <c r="Z72" s="18"/>
      <c r="AA72" s="182" t="s">
        <v>9550</v>
      </c>
      <c r="AB72" s="18"/>
      <c r="AC72" s="197" t="str">
        <f t="shared" si="10"/>
        <v>ALLOTHER</v>
      </c>
      <c r="AD72" s="263" t="str">
        <f t="shared" si="11"/>
        <v>ALLOTHER-100</v>
      </c>
      <c r="AE72" s="263" t="str">
        <f t="shared" si="12"/>
        <v>ALLOTHER-100-66</v>
      </c>
      <c r="AF72" s="119" t="s">
        <v>9550</v>
      </c>
      <c r="AG72" s="64" t="str">
        <f t="shared" si="13"/>
        <v>100</v>
      </c>
      <c r="AH72" s="18"/>
      <c r="AI72" s="197" t="str">
        <f t="shared" si="14"/>
        <v>-</v>
      </c>
      <c r="AJ72" s="64" t="str">
        <f t="shared" si="15"/>
        <v>-</v>
      </c>
      <c r="AK72" s="18"/>
      <c r="AL72" s="190" t="str">
        <f t="shared" si="16"/>
        <v>-</v>
      </c>
      <c r="AM72" s="69" t="str">
        <f t="shared" si="17"/>
        <v>-</v>
      </c>
      <c r="AN72" s="69" t="str">
        <f t="shared" si="18"/>
        <v>-</v>
      </c>
      <c r="AO72" s="70" t="s">
        <v>9342</v>
      </c>
      <c r="AP72" s="18"/>
      <c r="AQ72" s="197" t="str">
        <f>CodesFormula_10</f>
        <v>-</v>
      </c>
      <c r="AR72" s="71" t="str">
        <f t="shared" si="19"/>
        <v>-</v>
      </c>
    </row>
    <row r="73" spans="1:44">
      <c r="A73" s="18"/>
      <c r="B73" s="164" t="s">
        <v>13939</v>
      </c>
      <c r="C73" s="18"/>
      <c r="D73" s="170" t="s">
        <v>6723</v>
      </c>
      <c r="E73" s="118" t="s">
        <v>13911</v>
      </c>
      <c r="F73" s="18"/>
      <c r="G73" s="173" t="s">
        <v>9557</v>
      </c>
      <c r="H73" s="17" t="s">
        <v>9558</v>
      </c>
      <c r="I73" s="18"/>
      <c r="J73" s="210"/>
      <c r="K73" s="211"/>
      <c r="L73" s="18"/>
      <c r="M73" s="173" t="s">
        <v>9352</v>
      </c>
      <c r="N73" s="17" t="s">
        <v>9353</v>
      </c>
      <c r="O73" s="18"/>
      <c r="P73" s="173" t="s">
        <v>6723</v>
      </c>
      <c r="Q73" s="17" t="s">
        <v>6724</v>
      </c>
      <c r="R73" s="18"/>
      <c r="S73" s="173" t="s">
        <v>10084</v>
      </c>
      <c r="T73" s="17" t="s">
        <v>10085</v>
      </c>
      <c r="U73" s="18"/>
      <c r="V73" s="203"/>
      <c r="W73" s="204"/>
      <c r="X73" s="204"/>
      <c r="Y73" s="205"/>
      <c r="Z73" s="18"/>
      <c r="AA73" s="182" t="s">
        <v>9559</v>
      </c>
      <c r="AB73" s="18"/>
      <c r="AC73" s="197" t="str">
        <f t="shared" si="10"/>
        <v>ALLOTHER</v>
      </c>
      <c r="AD73" s="263" t="str">
        <f t="shared" si="11"/>
        <v>ALLOTHER-100</v>
      </c>
      <c r="AE73" s="263" t="str">
        <f t="shared" si="12"/>
        <v>ALLOTHER-100-67</v>
      </c>
      <c r="AF73" s="119" t="s">
        <v>9559</v>
      </c>
      <c r="AG73" s="64" t="str">
        <f t="shared" si="13"/>
        <v>100</v>
      </c>
      <c r="AH73" s="18"/>
      <c r="AI73" s="197" t="str">
        <f t="shared" si="14"/>
        <v>-</v>
      </c>
      <c r="AJ73" s="64" t="str">
        <f t="shared" si="15"/>
        <v>-</v>
      </c>
      <c r="AK73" s="18"/>
      <c r="AL73" s="190" t="str">
        <f t="shared" si="16"/>
        <v>-</v>
      </c>
      <c r="AM73" s="69" t="str">
        <f t="shared" si="17"/>
        <v>-</v>
      </c>
      <c r="AN73" s="69" t="str">
        <f t="shared" si="18"/>
        <v>-</v>
      </c>
      <c r="AO73" s="70" t="s">
        <v>9352</v>
      </c>
      <c r="AP73" s="18"/>
      <c r="AQ73" s="197" t="str">
        <f>CodesFormula_10</f>
        <v>-</v>
      </c>
      <c r="AR73" s="71" t="str">
        <f t="shared" si="19"/>
        <v>-</v>
      </c>
    </row>
    <row r="74" spans="1:44">
      <c r="A74" s="18"/>
      <c r="B74" s="164" t="s">
        <v>13940</v>
      </c>
      <c r="C74" s="18"/>
      <c r="D74" s="170" t="s">
        <v>6734</v>
      </c>
      <c r="E74" s="118" t="s">
        <v>13911</v>
      </c>
      <c r="F74" s="18"/>
      <c r="G74" s="173" t="s">
        <v>9567</v>
      </c>
      <c r="H74" s="17" t="s">
        <v>9568</v>
      </c>
      <c r="I74" s="18"/>
      <c r="J74" s="210"/>
      <c r="K74" s="211"/>
      <c r="L74" s="18"/>
      <c r="M74" s="173" t="s">
        <v>4611</v>
      </c>
      <c r="N74" s="17" t="s">
        <v>11676</v>
      </c>
      <c r="O74" s="18"/>
      <c r="P74" s="173" t="s">
        <v>6734</v>
      </c>
      <c r="Q74" s="17" t="s">
        <v>6735</v>
      </c>
      <c r="R74" s="18"/>
      <c r="S74" s="173" t="s">
        <v>10025</v>
      </c>
      <c r="T74" s="17" t="s">
        <v>10026</v>
      </c>
      <c r="U74" s="18"/>
      <c r="V74" s="203"/>
      <c r="W74" s="204"/>
      <c r="X74" s="204"/>
      <c r="Y74" s="205"/>
      <c r="Z74" s="18"/>
      <c r="AA74" s="182" t="s">
        <v>9569</v>
      </c>
      <c r="AB74" s="18"/>
      <c r="AC74" s="197" t="str">
        <f t="shared" si="10"/>
        <v>ALLOTHER</v>
      </c>
      <c r="AD74" s="263" t="str">
        <f t="shared" si="11"/>
        <v>ALLOTHER-100</v>
      </c>
      <c r="AE74" s="263" t="str">
        <f t="shared" si="12"/>
        <v>ALLOTHER-100-68</v>
      </c>
      <c r="AF74" s="119" t="s">
        <v>9569</v>
      </c>
      <c r="AG74" s="64" t="str">
        <f t="shared" si="13"/>
        <v>100</v>
      </c>
      <c r="AH74" s="18"/>
      <c r="AI74" s="197" t="str">
        <f t="shared" si="14"/>
        <v>-</v>
      </c>
      <c r="AJ74" s="64" t="str">
        <f t="shared" si="15"/>
        <v>-</v>
      </c>
      <c r="AK74" s="18"/>
      <c r="AL74" s="190" t="str">
        <f t="shared" si="16"/>
        <v>-</v>
      </c>
      <c r="AM74" s="69" t="str">
        <f t="shared" si="17"/>
        <v>-</v>
      </c>
      <c r="AN74" s="69" t="str">
        <f t="shared" si="18"/>
        <v>-</v>
      </c>
      <c r="AO74" s="70" t="s">
        <v>4611</v>
      </c>
      <c r="AP74" s="18"/>
      <c r="AQ74" s="197" t="str">
        <f>CodesFormula_10</f>
        <v>-</v>
      </c>
      <c r="AR74" s="71" t="str">
        <f t="shared" si="19"/>
        <v>-</v>
      </c>
    </row>
    <row r="75" spans="1:44">
      <c r="A75" s="18"/>
      <c r="B75" s="164" t="s">
        <v>13941</v>
      </c>
      <c r="C75" s="18"/>
      <c r="D75" s="170" t="s">
        <v>6743</v>
      </c>
      <c r="E75" s="118" t="s">
        <v>13911</v>
      </c>
      <c r="F75" s="18"/>
      <c r="G75" s="173" t="s">
        <v>9576</v>
      </c>
      <c r="H75" s="17" t="s">
        <v>9577</v>
      </c>
      <c r="I75" s="18"/>
      <c r="J75" s="210"/>
      <c r="K75" s="211"/>
      <c r="L75" s="18"/>
      <c r="M75" s="228" t="s">
        <v>4619</v>
      </c>
      <c r="N75" s="229" t="s">
        <v>4620</v>
      </c>
      <c r="O75" s="18"/>
      <c r="P75" s="173" t="s">
        <v>6743</v>
      </c>
      <c r="Q75" s="17" t="s">
        <v>970</v>
      </c>
      <c r="R75" s="18"/>
      <c r="S75" s="173" t="s">
        <v>10037</v>
      </c>
      <c r="T75" s="17" t="s">
        <v>10038</v>
      </c>
      <c r="U75" s="18"/>
      <c r="V75" s="203"/>
      <c r="W75" s="204"/>
      <c r="X75" s="204"/>
      <c r="Y75" s="205"/>
      <c r="Z75" s="18"/>
      <c r="AA75" s="182" t="s">
        <v>9578</v>
      </c>
      <c r="AB75" s="18"/>
      <c r="AC75" s="197" t="str">
        <f t="shared" si="10"/>
        <v>ALLOTHER</v>
      </c>
      <c r="AD75" s="263" t="str">
        <f t="shared" si="11"/>
        <v>ALLOTHER-100</v>
      </c>
      <c r="AE75" s="263" t="str">
        <f t="shared" si="12"/>
        <v>ALLOTHER-100-69</v>
      </c>
      <c r="AF75" s="119" t="s">
        <v>9578</v>
      </c>
      <c r="AG75" s="64" t="str">
        <f t="shared" si="13"/>
        <v>100</v>
      </c>
      <c r="AH75" s="18"/>
      <c r="AI75" s="197" t="str">
        <f t="shared" si="14"/>
        <v>-</v>
      </c>
      <c r="AJ75" s="64" t="str">
        <f t="shared" si="15"/>
        <v>-</v>
      </c>
      <c r="AK75" s="18"/>
      <c r="AL75" s="190" t="str">
        <f t="shared" si="16"/>
        <v>-</v>
      </c>
      <c r="AM75" s="69" t="str">
        <f t="shared" si="17"/>
        <v>-</v>
      </c>
      <c r="AN75" s="69" t="str">
        <f t="shared" si="18"/>
        <v>-</v>
      </c>
      <c r="AO75" s="70" t="s">
        <v>4619</v>
      </c>
      <c r="AP75" s="18"/>
      <c r="AQ75" s="197" t="str">
        <f>CodesFormula_10</f>
        <v>-</v>
      </c>
      <c r="AR75" s="71" t="str">
        <f t="shared" si="19"/>
        <v>-</v>
      </c>
    </row>
    <row r="76" spans="1:44">
      <c r="A76" s="18"/>
      <c r="B76" s="164" t="s">
        <v>13942</v>
      </c>
      <c r="C76" s="18"/>
      <c r="D76" s="170" t="s">
        <v>6754</v>
      </c>
      <c r="E76" s="118" t="s">
        <v>13911</v>
      </c>
      <c r="F76" s="18"/>
      <c r="G76" s="173" t="s">
        <v>9584</v>
      </c>
      <c r="H76" s="17" t="s">
        <v>12922</v>
      </c>
      <c r="I76" s="18"/>
      <c r="J76" s="210"/>
      <c r="K76" s="211"/>
      <c r="L76" s="18"/>
      <c r="M76" s="173" t="s">
        <v>963</v>
      </c>
      <c r="N76" s="17" t="s">
        <v>964</v>
      </c>
      <c r="O76" s="18"/>
      <c r="P76" s="173" t="s">
        <v>6754</v>
      </c>
      <c r="Q76" s="17" t="s">
        <v>6755</v>
      </c>
      <c r="R76" s="18"/>
      <c r="S76" s="173" t="s">
        <v>7817</v>
      </c>
      <c r="T76" s="17" t="s">
        <v>7818</v>
      </c>
      <c r="U76" s="18"/>
      <c r="V76" s="203"/>
      <c r="W76" s="204"/>
      <c r="X76" s="204"/>
      <c r="Y76" s="205"/>
      <c r="Z76" s="18"/>
      <c r="AA76" s="182" t="s">
        <v>9585</v>
      </c>
      <c r="AB76" s="18"/>
      <c r="AC76" s="197" t="str">
        <f t="shared" si="10"/>
        <v>ALLOTHER</v>
      </c>
      <c r="AD76" s="263" t="str">
        <f t="shared" si="11"/>
        <v>ALLOTHER-100</v>
      </c>
      <c r="AE76" s="263" t="str">
        <f t="shared" si="12"/>
        <v>ALLOTHER-100-70</v>
      </c>
      <c r="AF76" s="119" t="s">
        <v>9585</v>
      </c>
      <c r="AG76" s="64" t="str">
        <f t="shared" si="13"/>
        <v>100</v>
      </c>
      <c r="AH76" s="18"/>
      <c r="AI76" s="197" t="str">
        <f t="shared" si="14"/>
        <v>-</v>
      </c>
      <c r="AJ76" s="64" t="str">
        <f t="shared" si="15"/>
        <v>-</v>
      </c>
      <c r="AK76" s="18"/>
      <c r="AL76" s="190" t="str">
        <f t="shared" si="16"/>
        <v>-</v>
      </c>
      <c r="AM76" s="69" t="str">
        <f t="shared" si="17"/>
        <v>-</v>
      </c>
      <c r="AN76" s="69" t="str">
        <f t="shared" si="18"/>
        <v>-</v>
      </c>
      <c r="AO76" s="70" t="s">
        <v>963</v>
      </c>
      <c r="AP76" s="18"/>
      <c r="AQ76" s="197" t="str">
        <f>CodesFormula_10</f>
        <v>-</v>
      </c>
      <c r="AR76" s="71" t="str">
        <f t="shared" si="19"/>
        <v>-</v>
      </c>
    </row>
    <row r="77" spans="1:44">
      <c r="A77" s="18"/>
      <c r="B77" s="164" t="s">
        <v>13943</v>
      </c>
      <c r="C77" s="18"/>
      <c r="D77" s="170" t="s">
        <v>9997</v>
      </c>
      <c r="E77" s="118" t="s">
        <v>13911</v>
      </c>
      <c r="F77" s="18"/>
      <c r="G77" s="173" t="s">
        <v>9592</v>
      </c>
      <c r="H77" s="17" t="s">
        <v>9593</v>
      </c>
      <c r="I77" s="18"/>
      <c r="J77" s="210"/>
      <c r="K77" s="211"/>
      <c r="L77" s="18"/>
      <c r="M77" s="173" t="s">
        <v>13011</v>
      </c>
      <c r="N77" s="17" t="s">
        <v>13016</v>
      </c>
      <c r="O77" s="18"/>
      <c r="P77" s="173" t="s">
        <v>9997</v>
      </c>
      <c r="Q77" s="17" t="s">
        <v>9998</v>
      </c>
      <c r="R77" s="18"/>
      <c r="S77" s="173" t="s">
        <v>7828</v>
      </c>
      <c r="T77" s="17" t="s">
        <v>7829</v>
      </c>
      <c r="U77" s="18"/>
      <c r="V77" s="203"/>
      <c r="W77" s="204"/>
      <c r="X77" s="204"/>
      <c r="Y77" s="205"/>
      <c r="Z77" s="18"/>
      <c r="AA77" s="182" t="s">
        <v>9594</v>
      </c>
      <c r="AB77" s="18"/>
      <c r="AC77" s="197" t="str">
        <f t="shared" si="10"/>
        <v>ALLOTHER</v>
      </c>
      <c r="AD77" s="263" t="str">
        <f t="shared" si="11"/>
        <v>ALLOTHER-100</v>
      </c>
      <c r="AE77" s="263" t="str">
        <f t="shared" si="12"/>
        <v>ALLOTHER-100-71</v>
      </c>
      <c r="AF77" s="119" t="s">
        <v>9594</v>
      </c>
      <c r="AG77" s="64" t="str">
        <f t="shared" si="13"/>
        <v>100</v>
      </c>
      <c r="AH77" s="18"/>
      <c r="AI77" s="197" t="str">
        <f t="shared" si="14"/>
        <v>-</v>
      </c>
      <c r="AJ77" s="64" t="str">
        <f t="shared" si="15"/>
        <v>-</v>
      </c>
      <c r="AK77" s="18"/>
      <c r="AL77" s="190" t="str">
        <f t="shared" si="16"/>
        <v>-</v>
      </c>
      <c r="AM77" s="69" t="str">
        <f t="shared" si="17"/>
        <v>-</v>
      </c>
      <c r="AN77" s="69" t="str">
        <f t="shared" si="18"/>
        <v>-</v>
      </c>
      <c r="AO77" s="70" t="s">
        <v>13011</v>
      </c>
      <c r="AP77" s="18"/>
      <c r="AQ77" s="197" t="str">
        <f>CodesFormula_10</f>
        <v>-</v>
      </c>
      <c r="AR77" s="71" t="str">
        <f t="shared" si="19"/>
        <v>-</v>
      </c>
    </row>
    <row r="78" spans="1:44">
      <c r="A78" s="18"/>
      <c r="B78" s="164" t="s">
        <v>13944</v>
      </c>
      <c r="C78" s="18"/>
      <c r="D78" s="170" t="s">
        <v>10008</v>
      </c>
      <c r="E78" s="118" t="s">
        <v>13911</v>
      </c>
      <c r="F78" s="18"/>
      <c r="G78" s="173" t="s">
        <v>9604</v>
      </c>
      <c r="H78" s="17" t="s">
        <v>9605</v>
      </c>
      <c r="I78" s="18"/>
      <c r="J78" s="210"/>
      <c r="K78" s="211"/>
      <c r="L78" s="18"/>
      <c r="M78" s="173" t="s">
        <v>11652</v>
      </c>
      <c r="N78" s="17" t="s">
        <v>11653</v>
      </c>
      <c r="O78" s="18"/>
      <c r="P78" s="173" t="s">
        <v>10008</v>
      </c>
      <c r="Q78" s="17" t="s">
        <v>10009</v>
      </c>
      <c r="R78" s="18"/>
      <c r="S78" s="173" t="s">
        <v>7836</v>
      </c>
      <c r="T78" s="17" t="s">
        <v>7837</v>
      </c>
      <c r="U78" s="18"/>
      <c r="V78" s="203"/>
      <c r="W78" s="204"/>
      <c r="X78" s="204"/>
      <c r="Y78" s="205"/>
      <c r="Z78" s="18"/>
      <c r="AA78" s="182" t="s">
        <v>9606</v>
      </c>
      <c r="AB78" s="18"/>
      <c r="AC78" s="197" t="str">
        <f t="shared" si="10"/>
        <v>ALLOTHER</v>
      </c>
      <c r="AD78" s="263" t="str">
        <f t="shared" si="11"/>
        <v>ALLOTHER-100</v>
      </c>
      <c r="AE78" s="263" t="str">
        <f t="shared" si="12"/>
        <v>ALLOTHER-100-72</v>
      </c>
      <c r="AF78" s="119" t="s">
        <v>9606</v>
      </c>
      <c r="AG78" s="64" t="str">
        <f t="shared" si="13"/>
        <v>100</v>
      </c>
      <c r="AH78" s="18"/>
      <c r="AI78" s="197" t="str">
        <f t="shared" si="14"/>
        <v>-</v>
      </c>
      <c r="AJ78" s="64" t="str">
        <f t="shared" si="15"/>
        <v>-</v>
      </c>
      <c r="AK78" s="18"/>
      <c r="AL78" s="190" t="str">
        <f t="shared" si="16"/>
        <v>-</v>
      </c>
      <c r="AM78" s="69" t="str">
        <f t="shared" si="17"/>
        <v>-</v>
      </c>
      <c r="AN78" s="69" t="str">
        <f t="shared" si="18"/>
        <v>-</v>
      </c>
      <c r="AO78" s="70" t="s">
        <v>11652</v>
      </c>
      <c r="AP78" s="18"/>
      <c r="AQ78" s="197" t="str">
        <f>CodesFormula_10</f>
        <v>-</v>
      </c>
      <c r="AR78" s="71" t="str">
        <f t="shared" si="19"/>
        <v>-</v>
      </c>
    </row>
    <row r="79" spans="1:44">
      <c r="A79" s="18"/>
      <c r="B79" s="164" t="s">
        <v>13945</v>
      </c>
      <c r="C79" s="18"/>
      <c r="D79" s="170" t="s">
        <v>10086</v>
      </c>
      <c r="E79" s="118" t="s">
        <v>13911</v>
      </c>
      <c r="F79" s="18"/>
      <c r="G79" s="173" t="s">
        <v>8093</v>
      </c>
      <c r="H79" s="17" t="s">
        <v>8094</v>
      </c>
      <c r="I79" s="18"/>
      <c r="J79" s="210"/>
      <c r="K79" s="211"/>
      <c r="L79" s="18"/>
      <c r="M79" s="173" t="s">
        <v>4628</v>
      </c>
      <c r="N79" s="17" t="s">
        <v>4629</v>
      </c>
      <c r="O79" s="18"/>
      <c r="P79" s="173" t="s">
        <v>10086</v>
      </c>
      <c r="Q79" s="17" t="s">
        <v>10087</v>
      </c>
      <c r="R79" s="18"/>
      <c r="S79" s="173" t="s">
        <v>7846</v>
      </c>
      <c r="T79" s="17" t="s">
        <v>7847</v>
      </c>
      <c r="U79" s="18"/>
      <c r="V79" s="203"/>
      <c r="W79" s="204"/>
      <c r="X79" s="204"/>
      <c r="Y79" s="205"/>
      <c r="Z79" s="18"/>
      <c r="AA79" s="182" t="s">
        <v>8095</v>
      </c>
      <c r="AB79" s="18"/>
      <c r="AC79" s="197" t="str">
        <f t="shared" si="10"/>
        <v>ALLOTHER</v>
      </c>
      <c r="AD79" s="263" t="str">
        <f t="shared" si="11"/>
        <v>ALLOTHER-100</v>
      </c>
      <c r="AE79" s="263" t="str">
        <f t="shared" si="12"/>
        <v>ALLOTHER-100-73</v>
      </c>
      <c r="AF79" s="119" t="s">
        <v>8095</v>
      </c>
      <c r="AG79" s="64" t="str">
        <f t="shared" si="13"/>
        <v>100</v>
      </c>
      <c r="AH79" s="18"/>
      <c r="AI79" s="197" t="str">
        <f t="shared" si="14"/>
        <v>-</v>
      </c>
      <c r="AJ79" s="64" t="str">
        <f t="shared" si="15"/>
        <v>-</v>
      </c>
      <c r="AK79" s="18"/>
      <c r="AL79" s="190" t="str">
        <f t="shared" si="16"/>
        <v>-</v>
      </c>
      <c r="AM79" s="69" t="str">
        <f t="shared" si="17"/>
        <v>-</v>
      </c>
      <c r="AN79" s="69" t="str">
        <f t="shared" si="18"/>
        <v>-</v>
      </c>
      <c r="AO79" s="70" t="s">
        <v>4628</v>
      </c>
      <c r="AP79" s="18"/>
      <c r="AQ79" s="197" t="str">
        <f>CodesFormula_10</f>
        <v>-</v>
      </c>
      <c r="AR79" s="71" t="str">
        <f t="shared" si="19"/>
        <v>-</v>
      </c>
    </row>
    <row r="80" spans="1:44">
      <c r="A80" s="18"/>
      <c r="B80" s="164" t="s">
        <v>13946</v>
      </c>
      <c r="C80" s="18"/>
      <c r="D80" s="170" t="s">
        <v>10088</v>
      </c>
      <c r="E80" s="118" t="s">
        <v>13911</v>
      </c>
      <c r="F80" s="18"/>
      <c r="G80" s="173" t="s">
        <v>8104</v>
      </c>
      <c r="H80" s="17" t="s">
        <v>5848</v>
      </c>
      <c r="I80" s="18"/>
      <c r="J80" s="210"/>
      <c r="K80" s="211"/>
      <c r="L80" s="18"/>
      <c r="M80" s="173" t="s">
        <v>4636</v>
      </c>
      <c r="N80" s="17" t="s">
        <v>4637</v>
      </c>
      <c r="O80" s="18"/>
      <c r="P80" s="173" t="s">
        <v>10088</v>
      </c>
      <c r="Q80" s="17" t="s">
        <v>10089</v>
      </c>
      <c r="R80" s="18"/>
      <c r="S80" s="173" t="s">
        <v>7855</v>
      </c>
      <c r="T80" s="17" t="s">
        <v>7856</v>
      </c>
      <c r="U80" s="18"/>
      <c r="V80" s="203"/>
      <c r="W80" s="204"/>
      <c r="X80" s="204"/>
      <c r="Y80" s="205"/>
      <c r="Z80" s="18"/>
      <c r="AA80" s="182" t="s">
        <v>5849</v>
      </c>
      <c r="AB80" s="18"/>
      <c r="AC80" s="197" t="str">
        <f t="shared" si="10"/>
        <v>ALLOTHER</v>
      </c>
      <c r="AD80" s="263" t="str">
        <f t="shared" si="11"/>
        <v>ALLOTHER-100</v>
      </c>
      <c r="AE80" s="263" t="str">
        <f t="shared" si="12"/>
        <v>ALLOTHER-100-74</v>
      </c>
      <c r="AF80" s="119" t="s">
        <v>5849</v>
      </c>
      <c r="AG80" s="64" t="str">
        <f t="shared" si="13"/>
        <v>100</v>
      </c>
      <c r="AH80" s="18"/>
      <c r="AI80" s="197" t="str">
        <f t="shared" si="14"/>
        <v>-</v>
      </c>
      <c r="AJ80" s="64" t="str">
        <f t="shared" si="15"/>
        <v>-</v>
      </c>
      <c r="AK80" s="18"/>
      <c r="AL80" s="190" t="str">
        <f t="shared" si="16"/>
        <v>-</v>
      </c>
      <c r="AM80" s="69" t="str">
        <f t="shared" si="17"/>
        <v>-</v>
      </c>
      <c r="AN80" s="69" t="str">
        <f t="shared" si="18"/>
        <v>-</v>
      </c>
      <c r="AO80" s="70" t="s">
        <v>4636</v>
      </c>
      <c r="AP80" s="18"/>
      <c r="AQ80" s="197" t="str">
        <f>CodesFormula_10</f>
        <v>-</v>
      </c>
      <c r="AR80" s="71" t="str">
        <f t="shared" si="19"/>
        <v>-</v>
      </c>
    </row>
    <row r="81" spans="1:44">
      <c r="A81" s="18"/>
      <c r="B81" s="164" t="s">
        <v>13947</v>
      </c>
      <c r="C81" s="18"/>
      <c r="D81" s="170" t="s">
        <v>10090</v>
      </c>
      <c r="E81" s="118" t="s">
        <v>13911</v>
      </c>
      <c r="F81" s="18"/>
      <c r="G81" s="173" t="s">
        <v>5859</v>
      </c>
      <c r="H81" s="17" t="s">
        <v>5860</v>
      </c>
      <c r="I81" s="18"/>
      <c r="J81" s="210"/>
      <c r="K81" s="211"/>
      <c r="L81" s="18"/>
      <c r="M81" s="228" t="s">
        <v>9469</v>
      </c>
      <c r="N81" s="229" t="s">
        <v>9470</v>
      </c>
      <c r="O81" s="18"/>
      <c r="P81" s="173" t="s">
        <v>10090</v>
      </c>
      <c r="Q81" s="17" t="s">
        <v>10091</v>
      </c>
      <c r="R81" s="18"/>
      <c r="S81" s="173" t="s">
        <v>5444</v>
      </c>
      <c r="T81" s="17" t="s">
        <v>5445</v>
      </c>
      <c r="U81" s="18"/>
      <c r="V81" s="203"/>
      <c r="W81" s="204"/>
      <c r="X81" s="204"/>
      <c r="Y81" s="205"/>
      <c r="Z81" s="18"/>
      <c r="AA81" s="182" t="s">
        <v>5861</v>
      </c>
      <c r="AB81" s="18"/>
      <c r="AC81" s="197" t="str">
        <f t="shared" si="10"/>
        <v>ALLOTHER</v>
      </c>
      <c r="AD81" s="263" t="str">
        <f t="shared" si="11"/>
        <v>ALLOTHER-100</v>
      </c>
      <c r="AE81" s="263" t="str">
        <f t="shared" si="12"/>
        <v>ALLOTHER-100-75</v>
      </c>
      <c r="AF81" s="119" t="s">
        <v>5861</v>
      </c>
      <c r="AG81" s="64" t="str">
        <f t="shared" si="13"/>
        <v>100</v>
      </c>
      <c r="AH81" s="18"/>
      <c r="AI81" s="197" t="str">
        <f t="shared" si="14"/>
        <v>-</v>
      </c>
      <c r="AJ81" s="64" t="str">
        <f t="shared" si="15"/>
        <v>-</v>
      </c>
      <c r="AK81" s="18"/>
      <c r="AL81" s="190" t="str">
        <f t="shared" si="16"/>
        <v>-</v>
      </c>
      <c r="AM81" s="69" t="str">
        <f t="shared" si="17"/>
        <v>-</v>
      </c>
      <c r="AN81" s="69" t="str">
        <f t="shared" si="18"/>
        <v>-</v>
      </c>
      <c r="AO81" s="161" t="s">
        <v>9469</v>
      </c>
      <c r="AP81" s="18"/>
      <c r="AQ81" s="197" t="str">
        <f>CodesFormula_10</f>
        <v>-</v>
      </c>
      <c r="AR81" s="71" t="str">
        <f t="shared" si="19"/>
        <v>-</v>
      </c>
    </row>
    <row r="82" spans="1:44">
      <c r="A82" s="18"/>
      <c r="B82" s="164" t="s">
        <v>13948</v>
      </c>
      <c r="C82" s="18"/>
      <c r="D82" s="170" t="s">
        <v>10092</v>
      </c>
      <c r="E82" s="118" t="s">
        <v>13911</v>
      </c>
      <c r="F82" s="18"/>
      <c r="G82" s="173" t="s">
        <v>5870</v>
      </c>
      <c r="H82" s="17" t="s">
        <v>5871</v>
      </c>
      <c r="I82" s="18"/>
      <c r="J82" s="210"/>
      <c r="K82" s="211"/>
      <c r="L82" s="18"/>
      <c r="M82" s="170" t="s">
        <v>965</v>
      </c>
      <c r="N82" s="118" t="s">
        <v>966</v>
      </c>
      <c r="O82" s="18"/>
      <c r="P82" s="173" t="s">
        <v>10092</v>
      </c>
      <c r="Q82" s="17" t="s">
        <v>10093</v>
      </c>
      <c r="R82" s="18"/>
      <c r="S82" s="173" t="s">
        <v>5454</v>
      </c>
      <c r="T82" s="17" t="s">
        <v>5455</v>
      </c>
      <c r="U82" s="18"/>
      <c r="V82" s="203"/>
      <c r="W82" s="204"/>
      <c r="X82" s="204"/>
      <c r="Y82" s="205"/>
      <c r="Z82" s="18"/>
      <c r="AA82" s="182" t="s">
        <v>5872</v>
      </c>
      <c r="AB82" s="18"/>
      <c r="AC82" s="197" t="str">
        <f t="shared" si="10"/>
        <v>ALLOTHER</v>
      </c>
      <c r="AD82" s="263" t="str">
        <f t="shared" si="11"/>
        <v>ALLOTHER-100</v>
      </c>
      <c r="AE82" s="263" t="str">
        <f t="shared" si="12"/>
        <v>ALLOTHER-100-76</v>
      </c>
      <c r="AF82" s="119" t="s">
        <v>5872</v>
      </c>
      <c r="AG82" s="64" t="str">
        <f t="shared" si="13"/>
        <v>100</v>
      </c>
      <c r="AH82" s="18"/>
      <c r="AI82" s="197" t="str">
        <f t="shared" si="14"/>
        <v>-</v>
      </c>
      <c r="AJ82" s="64" t="str">
        <f t="shared" si="15"/>
        <v>-</v>
      </c>
      <c r="AK82" s="18"/>
      <c r="AL82" s="190" t="str">
        <f t="shared" si="16"/>
        <v>-</v>
      </c>
      <c r="AM82" s="69" t="str">
        <f t="shared" si="17"/>
        <v>-</v>
      </c>
      <c r="AN82" s="69" t="str">
        <f t="shared" si="18"/>
        <v>-</v>
      </c>
      <c r="AO82" s="70" t="s">
        <v>965</v>
      </c>
      <c r="AP82" s="18"/>
      <c r="AQ82" s="197" t="str">
        <f>CodesFormula_10</f>
        <v>-</v>
      </c>
      <c r="AR82" s="71" t="str">
        <f t="shared" si="19"/>
        <v>-</v>
      </c>
    </row>
    <row r="83" spans="1:44">
      <c r="A83" s="18"/>
      <c r="B83" s="164" t="s">
        <v>13949</v>
      </c>
      <c r="C83" s="18"/>
      <c r="D83" s="170" t="s">
        <v>10019</v>
      </c>
      <c r="E83" s="118" t="s">
        <v>13902</v>
      </c>
      <c r="F83" s="18"/>
      <c r="G83" s="173" t="s">
        <v>5880</v>
      </c>
      <c r="H83" s="17" t="s">
        <v>5881</v>
      </c>
      <c r="I83" s="18"/>
      <c r="J83" s="210"/>
      <c r="K83" s="211"/>
      <c r="L83" s="18"/>
      <c r="M83" s="228" t="s">
        <v>13012</v>
      </c>
      <c r="N83" s="229" t="s">
        <v>13017</v>
      </c>
      <c r="O83" s="18"/>
      <c r="P83" s="173" t="s">
        <v>10019</v>
      </c>
      <c r="Q83" s="17" t="s">
        <v>10020</v>
      </c>
      <c r="R83" s="18"/>
      <c r="S83" s="173" t="s">
        <v>5464</v>
      </c>
      <c r="T83" s="17" t="s">
        <v>5465</v>
      </c>
      <c r="U83" s="18"/>
      <c r="V83" s="203"/>
      <c r="W83" s="204"/>
      <c r="X83" s="204"/>
      <c r="Y83" s="205"/>
      <c r="Z83" s="18"/>
      <c r="AA83" s="182" t="s">
        <v>9556</v>
      </c>
      <c r="AB83" s="18"/>
      <c r="AC83" s="197" t="str">
        <f t="shared" si="10"/>
        <v>ALLOTHER</v>
      </c>
      <c r="AD83" s="263" t="str">
        <f t="shared" si="11"/>
        <v>ALLOTHER-100</v>
      </c>
      <c r="AE83" s="263" t="str">
        <f t="shared" si="12"/>
        <v>ALLOTHER-100-77</v>
      </c>
      <c r="AF83" s="119" t="s">
        <v>9556</v>
      </c>
      <c r="AG83" s="64" t="str">
        <f t="shared" si="13"/>
        <v>100</v>
      </c>
      <c r="AH83" s="18"/>
      <c r="AI83" s="197" t="str">
        <f t="shared" si="14"/>
        <v>-</v>
      </c>
      <c r="AJ83" s="64" t="str">
        <f t="shared" si="15"/>
        <v>-</v>
      </c>
      <c r="AK83" s="18"/>
      <c r="AL83" s="190" t="str">
        <f t="shared" si="16"/>
        <v>-</v>
      </c>
      <c r="AM83" s="69" t="str">
        <f t="shared" si="17"/>
        <v>-</v>
      </c>
      <c r="AN83" s="69" t="str">
        <f t="shared" si="18"/>
        <v>-</v>
      </c>
      <c r="AO83" s="70" t="s">
        <v>13012</v>
      </c>
      <c r="AP83" s="18"/>
      <c r="AQ83" s="197" t="str">
        <f>CodesFormula_10</f>
        <v>-</v>
      </c>
      <c r="AR83" s="71" t="str">
        <f t="shared" si="19"/>
        <v>-</v>
      </c>
    </row>
    <row r="84" spans="1:44">
      <c r="A84" s="18"/>
      <c r="B84" s="164" t="s">
        <v>13950</v>
      </c>
      <c r="C84" s="18"/>
      <c r="D84" s="170" t="s">
        <v>10029</v>
      </c>
      <c r="E84" s="118" t="s">
        <v>13902</v>
      </c>
      <c r="F84" s="18"/>
      <c r="G84" s="173" t="s">
        <v>5891</v>
      </c>
      <c r="H84" s="17" t="s">
        <v>5892</v>
      </c>
      <c r="I84" s="18"/>
      <c r="J84" s="210"/>
      <c r="K84" s="211"/>
      <c r="L84" s="18"/>
      <c r="M84" s="173" t="s">
        <v>13518</v>
      </c>
      <c r="N84" s="17" t="s">
        <v>13519</v>
      </c>
      <c r="O84" s="18"/>
      <c r="P84" s="173" t="s">
        <v>10029</v>
      </c>
      <c r="Q84" s="17" t="s">
        <v>10030</v>
      </c>
      <c r="R84" s="18"/>
      <c r="S84" s="173" t="s">
        <v>5472</v>
      </c>
      <c r="T84" s="17" t="s">
        <v>5473</v>
      </c>
      <c r="U84" s="18"/>
      <c r="V84" s="203"/>
      <c r="W84" s="204"/>
      <c r="X84" s="204"/>
      <c r="Y84" s="205"/>
      <c r="Z84" s="18"/>
      <c r="AA84" s="182" t="s">
        <v>10768</v>
      </c>
      <c r="AB84" s="18"/>
      <c r="AC84" s="197" t="str">
        <f t="shared" si="10"/>
        <v>ALLOTHER</v>
      </c>
      <c r="AD84" s="263" t="str">
        <f t="shared" si="11"/>
        <v>ALLOTHER-100</v>
      </c>
      <c r="AE84" s="263" t="str">
        <f t="shared" si="12"/>
        <v>ALLOTHER-100-78</v>
      </c>
      <c r="AF84" s="119" t="s">
        <v>10768</v>
      </c>
      <c r="AG84" s="64" t="str">
        <f t="shared" si="13"/>
        <v>100</v>
      </c>
      <c r="AH84" s="18"/>
      <c r="AI84" s="197" t="str">
        <f t="shared" si="14"/>
        <v>-</v>
      </c>
      <c r="AJ84" s="64" t="str">
        <f t="shared" si="15"/>
        <v>-</v>
      </c>
      <c r="AK84" s="18"/>
      <c r="AL84" s="190" t="str">
        <f t="shared" si="16"/>
        <v>-</v>
      </c>
      <c r="AM84" s="69" t="str">
        <f t="shared" si="17"/>
        <v>-</v>
      </c>
      <c r="AN84" s="69" t="str">
        <f t="shared" si="18"/>
        <v>-</v>
      </c>
      <c r="AO84" s="70" t="s">
        <v>13518</v>
      </c>
      <c r="AP84" s="18"/>
      <c r="AQ84" s="197" t="str">
        <f>CodesFormula_10</f>
        <v>-</v>
      </c>
      <c r="AR84" s="71" t="str">
        <f t="shared" si="19"/>
        <v>-</v>
      </c>
    </row>
    <row r="85" spans="1:44">
      <c r="A85" s="18"/>
      <c r="B85" s="164" t="s">
        <v>13951</v>
      </c>
      <c r="C85" s="18"/>
      <c r="D85" s="170" t="s">
        <v>7810</v>
      </c>
      <c r="E85" s="118" t="s">
        <v>13911</v>
      </c>
      <c r="F85" s="18"/>
      <c r="G85" s="173" t="s">
        <v>5902</v>
      </c>
      <c r="H85" s="17" t="s">
        <v>5903</v>
      </c>
      <c r="I85" s="18"/>
      <c r="J85" s="210"/>
      <c r="K85" s="211"/>
      <c r="L85" s="18"/>
      <c r="M85" s="173" t="s">
        <v>14944</v>
      </c>
      <c r="N85" s="17" t="s">
        <v>14945</v>
      </c>
      <c r="O85" s="18"/>
      <c r="P85" s="173" t="s">
        <v>7810</v>
      </c>
      <c r="Q85" s="17" t="s">
        <v>7811</v>
      </c>
      <c r="R85" s="18"/>
      <c r="S85" s="173" t="s">
        <v>5481</v>
      </c>
      <c r="T85" s="17" t="s">
        <v>5482</v>
      </c>
      <c r="U85" s="18"/>
      <c r="V85" s="203"/>
      <c r="W85" s="204"/>
      <c r="X85" s="204"/>
      <c r="Y85" s="205"/>
      <c r="Z85" s="18"/>
      <c r="AA85" s="182" t="s">
        <v>11410</v>
      </c>
      <c r="AB85" s="18"/>
      <c r="AC85" s="197" t="str">
        <f t="shared" si="10"/>
        <v>ALLOTHER</v>
      </c>
      <c r="AD85" s="263" t="str">
        <f t="shared" si="11"/>
        <v>ALLOTHER-100</v>
      </c>
      <c r="AE85" s="263" t="str">
        <f t="shared" si="12"/>
        <v>ALLOTHER-100-79</v>
      </c>
      <c r="AF85" s="119" t="s">
        <v>11410</v>
      </c>
      <c r="AG85" s="64" t="str">
        <f t="shared" si="13"/>
        <v>100</v>
      </c>
      <c r="AH85" s="18"/>
      <c r="AI85" s="197" t="str">
        <f t="shared" si="14"/>
        <v>-</v>
      </c>
      <c r="AJ85" s="64" t="str">
        <f t="shared" si="15"/>
        <v>-</v>
      </c>
      <c r="AK85" s="18"/>
      <c r="AL85" s="190" t="str">
        <f t="shared" si="16"/>
        <v>-</v>
      </c>
      <c r="AM85" s="69" t="str">
        <f t="shared" si="17"/>
        <v>-</v>
      </c>
      <c r="AN85" s="69" t="str">
        <f t="shared" si="18"/>
        <v>-</v>
      </c>
      <c r="AO85" s="70" t="s">
        <v>14944</v>
      </c>
      <c r="AP85" s="18"/>
      <c r="AQ85" s="197" t="str">
        <f>CodesFormula_10</f>
        <v>-</v>
      </c>
      <c r="AR85" s="71" t="str">
        <f t="shared" si="19"/>
        <v>-</v>
      </c>
    </row>
    <row r="86" spans="1:44">
      <c r="A86" s="18"/>
      <c r="B86" s="164" t="s">
        <v>13952</v>
      </c>
      <c r="C86" s="18"/>
      <c r="D86" s="170" t="s">
        <v>7822</v>
      </c>
      <c r="E86" s="118" t="s">
        <v>13902</v>
      </c>
      <c r="F86" s="18"/>
      <c r="G86" s="173" t="s">
        <v>8315</v>
      </c>
      <c r="H86" s="17" t="s">
        <v>8316</v>
      </c>
      <c r="I86" s="18"/>
      <c r="J86" s="210"/>
      <c r="K86" s="211"/>
      <c r="L86" s="18"/>
      <c r="M86" s="173" t="s">
        <v>14946</v>
      </c>
      <c r="N86" s="17" t="s">
        <v>14947</v>
      </c>
      <c r="O86" s="18"/>
      <c r="P86" s="173" t="s">
        <v>7822</v>
      </c>
      <c r="Q86" s="17" t="s">
        <v>7823</v>
      </c>
      <c r="R86" s="18"/>
      <c r="S86" s="173" t="s">
        <v>5490</v>
      </c>
      <c r="T86" s="17" t="s">
        <v>5491</v>
      </c>
      <c r="U86" s="18"/>
      <c r="V86" s="203"/>
      <c r="W86" s="204"/>
      <c r="X86" s="204"/>
      <c r="Y86" s="205"/>
      <c r="Z86" s="18"/>
      <c r="AA86" s="182" t="s">
        <v>11411</v>
      </c>
      <c r="AB86" s="18"/>
      <c r="AC86" s="197" t="str">
        <f t="shared" si="10"/>
        <v>ALLOTHER</v>
      </c>
      <c r="AD86" s="263" t="str">
        <f t="shared" si="11"/>
        <v>ALLOTHER-100</v>
      </c>
      <c r="AE86" s="263" t="str">
        <f t="shared" si="12"/>
        <v>ALLOTHER-100-80</v>
      </c>
      <c r="AF86" s="119" t="s">
        <v>11411</v>
      </c>
      <c r="AG86" s="64" t="str">
        <f t="shared" si="13"/>
        <v>100</v>
      </c>
      <c r="AH86" s="18"/>
      <c r="AI86" s="197" t="str">
        <f t="shared" si="14"/>
        <v>-</v>
      </c>
      <c r="AJ86" s="64" t="str">
        <f t="shared" si="15"/>
        <v>-</v>
      </c>
      <c r="AK86" s="18"/>
      <c r="AL86" s="190" t="str">
        <f t="shared" si="16"/>
        <v>-</v>
      </c>
      <c r="AM86" s="69" t="str">
        <f t="shared" si="17"/>
        <v>-</v>
      </c>
      <c r="AN86" s="69" t="str">
        <f t="shared" si="18"/>
        <v>-</v>
      </c>
      <c r="AO86" s="70" t="s">
        <v>14946</v>
      </c>
      <c r="AP86" s="18"/>
      <c r="AQ86" s="197" t="str">
        <f>CodesFormula_10</f>
        <v>-</v>
      </c>
      <c r="AR86" s="71" t="str">
        <f t="shared" si="19"/>
        <v>-</v>
      </c>
    </row>
    <row r="87" spans="1:44">
      <c r="A87" s="18"/>
      <c r="B87" s="164" t="s">
        <v>13953</v>
      </c>
      <c r="C87" s="18"/>
      <c r="D87" s="170" t="s">
        <v>7831</v>
      </c>
      <c r="E87" s="118" t="s">
        <v>13902</v>
      </c>
      <c r="F87" s="18"/>
      <c r="G87" s="173" t="s">
        <v>8982</v>
      </c>
      <c r="H87" s="17" t="s">
        <v>8983</v>
      </c>
      <c r="I87" s="18"/>
      <c r="J87" s="210"/>
      <c r="K87" s="211"/>
      <c r="L87" s="18"/>
      <c r="M87" s="173" t="s">
        <v>14948</v>
      </c>
      <c r="N87" s="17" t="s">
        <v>14949</v>
      </c>
      <c r="O87" s="18"/>
      <c r="P87" s="173" t="s">
        <v>7831</v>
      </c>
      <c r="Q87" s="17" t="s">
        <v>7832</v>
      </c>
      <c r="R87" s="18"/>
      <c r="S87" s="173" t="s">
        <v>5498</v>
      </c>
      <c r="T87" s="17" t="s">
        <v>5499</v>
      </c>
      <c r="U87" s="18"/>
      <c r="V87" s="203"/>
      <c r="W87" s="204"/>
      <c r="X87" s="204"/>
      <c r="Y87" s="205"/>
      <c r="Z87" s="18"/>
      <c r="AA87" s="182" t="s">
        <v>12631</v>
      </c>
      <c r="AB87" s="18"/>
      <c r="AC87" s="197" t="str">
        <f t="shared" si="10"/>
        <v>ALLOTHER</v>
      </c>
      <c r="AD87" s="263" t="str">
        <f t="shared" si="11"/>
        <v>ALLOTHER-100</v>
      </c>
      <c r="AE87" s="263" t="str">
        <f t="shared" si="12"/>
        <v>ALLOTHER-100-81</v>
      </c>
      <c r="AF87" s="119" t="s">
        <v>12631</v>
      </c>
      <c r="AG87" s="64" t="str">
        <f t="shared" si="13"/>
        <v>100</v>
      </c>
      <c r="AH87" s="18"/>
      <c r="AI87" s="197" t="str">
        <f t="shared" si="14"/>
        <v>-</v>
      </c>
      <c r="AJ87" s="64" t="str">
        <f t="shared" si="15"/>
        <v>-</v>
      </c>
      <c r="AK87" s="18"/>
      <c r="AL87" s="190" t="str">
        <f t="shared" si="16"/>
        <v>-</v>
      </c>
      <c r="AM87" s="69" t="str">
        <f t="shared" si="17"/>
        <v>-</v>
      </c>
      <c r="AN87" s="69" t="str">
        <f t="shared" si="18"/>
        <v>-</v>
      </c>
      <c r="AO87" s="70" t="s">
        <v>14948</v>
      </c>
      <c r="AP87" s="18"/>
      <c r="AQ87" s="197" t="str">
        <f>CodesFormula_10</f>
        <v>-</v>
      </c>
      <c r="AR87" s="71" t="str">
        <f t="shared" si="19"/>
        <v>-</v>
      </c>
    </row>
    <row r="88" spans="1:44">
      <c r="A88" s="18"/>
      <c r="B88" s="164" t="s">
        <v>14384</v>
      </c>
      <c r="C88" s="18"/>
      <c r="D88" s="170" t="s">
        <v>7839</v>
      </c>
      <c r="E88" s="118" t="s">
        <v>13902</v>
      </c>
      <c r="F88" s="18"/>
      <c r="G88" s="173" t="s">
        <v>8991</v>
      </c>
      <c r="H88" s="17" t="s">
        <v>8992</v>
      </c>
      <c r="I88" s="18"/>
      <c r="J88" s="210"/>
      <c r="K88" s="211"/>
      <c r="L88" s="18"/>
      <c r="M88" s="173" t="s">
        <v>13013</v>
      </c>
      <c r="N88" s="17" t="s">
        <v>13018</v>
      </c>
      <c r="O88" s="18"/>
      <c r="P88" s="173" t="s">
        <v>7839</v>
      </c>
      <c r="Q88" s="17" t="s">
        <v>7840</v>
      </c>
      <c r="R88" s="18"/>
      <c r="S88" s="173" t="s">
        <v>9289</v>
      </c>
      <c r="T88" s="17" t="s">
        <v>9290</v>
      </c>
      <c r="U88" s="18"/>
      <c r="V88" s="203"/>
      <c r="W88" s="204"/>
      <c r="X88" s="204"/>
      <c r="Y88" s="205"/>
      <c r="Z88" s="18"/>
      <c r="AA88" s="182" t="s">
        <v>665</v>
      </c>
      <c r="AB88" s="18"/>
      <c r="AC88" s="197" t="str">
        <f t="shared" si="10"/>
        <v>PRESIDENT-Other</v>
      </c>
      <c r="AD88" s="263" t="str">
        <f t="shared" si="11"/>
        <v>PRESIDENT-Other-100</v>
      </c>
      <c r="AE88" s="263" t="str">
        <f t="shared" si="12"/>
        <v>PRESIDENT-Other-100-1</v>
      </c>
      <c r="AF88" s="119" t="s">
        <v>665</v>
      </c>
      <c r="AG88" s="64" t="str">
        <f t="shared" si="13"/>
        <v>100</v>
      </c>
      <c r="AH88" s="18"/>
      <c r="AI88" s="197" t="str">
        <f t="shared" si="14"/>
        <v>-</v>
      </c>
      <c r="AJ88" s="64" t="str">
        <f t="shared" si="15"/>
        <v>-</v>
      </c>
      <c r="AK88" s="18"/>
      <c r="AL88" s="190" t="str">
        <f t="shared" si="16"/>
        <v>-</v>
      </c>
      <c r="AM88" s="69" t="str">
        <f t="shared" si="17"/>
        <v>-</v>
      </c>
      <c r="AN88" s="69" t="str">
        <f t="shared" si="18"/>
        <v>-</v>
      </c>
      <c r="AO88" s="70" t="s">
        <v>13013</v>
      </c>
      <c r="AP88" s="18"/>
      <c r="AQ88" s="197" t="str">
        <f>CodesFormula_10</f>
        <v>-</v>
      </c>
      <c r="AR88" s="71" t="str">
        <f t="shared" si="19"/>
        <v>-</v>
      </c>
    </row>
    <row r="89" spans="1:44">
      <c r="A89" s="18"/>
      <c r="B89" s="164" t="s">
        <v>13954</v>
      </c>
      <c r="C89" s="18"/>
      <c r="D89" s="170" t="s">
        <v>7850</v>
      </c>
      <c r="E89" s="118" t="s">
        <v>13902</v>
      </c>
      <c r="F89" s="18"/>
      <c r="G89" s="173" t="s">
        <v>8999</v>
      </c>
      <c r="H89" s="17" t="s">
        <v>9000</v>
      </c>
      <c r="I89" s="18"/>
      <c r="J89" s="210"/>
      <c r="K89" s="211"/>
      <c r="L89" s="18"/>
      <c r="M89" s="173" t="s">
        <v>11654</v>
      </c>
      <c r="N89" s="17" t="s">
        <v>13020</v>
      </c>
      <c r="O89" s="18"/>
      <c r="P89" s="173" t="s">
        <v>7850</v>
      </c>
      <c r="Q89" s="17" t="s">
        <v>7851</v>
      </c>
      <c r="R89" s="18"/>
      <c r="S89" s="173" t="s">
        <v>9299</v>
      </c>
      <c r="T89" s="17" t="s">
        <v>10145</v>
      </c>
      <c r="U89" s="18"/>
      <c r="V89" s="203"/>
      <c r="W89" s="204"/>
      <c r="X89" s="204"/>
      <c r="Y89" s="205"/>
      <c r="Z89" s="18"/>
      <c r="AA89" s="182" t="s">
        <v>666</v>
      </c>
      <c r="AB89" s="18"/>
      <c r="AC89" s="197" t="str">
        <f t="shared" si="10"/>
        <v>PRESIDENT-Other</v>
      </c>
      <c r="AD89" s="263" t="str">
        <f t="shared" si="11"/>
        <v>PRESIDENT-Other-100</v>
      </c>
      <c r="AE89" s="263" t="str">
        <f t="shared" si="12"/>
        <v>PRESIDENT-Other-100-2</v>
      </c>
      <c r="AF89" s="119" t="s">
        <v>666</v>
      </c>
      <c r="AG89" s="64" t="str">
        <f t="shared" si="13"/>
        <v>100</v>
      </c>
      <c r="AH89" s="18"/>
      <c r="AI89" s="197" t="str">
        <f t="shared" si="14"/>
        <v>-</v>
      </c>
      <c r="AJ89" s="64" t="str">
        <f t="shared" si="15"/>
        <v>-</v>
      </c>
      <c r="AK89" s="18"/>
      <c r="AL89" s="190" t="str">
        <f t="shared" si="16"/>
        <v>-</v>
      </c>
      <c r="AM89" s="69" t="str">
        <f t="shared" si="17"/>
        <v>-</v>
      </c>
      <c r="AN89" s="69" t="str">
        <f t="shared" si="18"/>
        <v>-</v>
      </c>
      <c r="AO89" s="70" t="s">
        <v>11654</v>
      </c>
      <c r="AP89" s="18"/>
      <c r="AQ89" s="197" t="str">
        <f>CodesFormula_10</f>
        <v>-</v>
      </c>
      <c r="AR89" s="71" t="str">
        <f t="shared" si="19"/>
        <v>-</v>
      </c>
    </row>
    <row r="90" spans="1:44">
      <c r="A90" s="18"/>
      <c r="B90" s="164" t="s">
        <v>13955</v>
      </c>
      <c r="C90" s="18"/>
      <c r="D90" s="170" t="s">
        <v>5437</v>
      </c>
      <c r="E90" s="118" t="s">
        <v>13902</v>
      </c>
      <c r="F90" s="18"/>
      <c r="G90" s="173" t="s">
        <v>9008</v>
      </c>
      <c r="H90" s="17" t="s">
        <v>9009</v>
      </c>
      <c r="I90" s="18"/>
      <c r="J90" s="210"/>
      <c r="K90" s="211"/>
      <c r="L90" s="18"/>
      <c r="M90" s="173" t="s">
        <v>10058</v>
      </c>
      <c r="N90" s="17" t="s">
        <v>10059</v>
      </c>
      <c r="O90" s="18"/>
      <c r="P90" s="173" t="s">
        <v>5437</v>
      </c>
      <c r="Q90" s="17" t="s">
        <v>5438</v>
      </c>
      <c r="R90" s="18"/>
      <c r="S90" s="173" t="s">
        <v>11691</v>
      </c>
      <c r="T90" s="17" t="s">
        <v>11692</v>
      </c>
      <c r="U90" s="18"/>
      <c r="V90" s="203"/>
      <c r="W90" s="204"/>
      <c r="X90" s="204"/>
      <c r="Y90" s="205"/>
      <c r="Z90" s="18"/>
      <c r="AA90" s="182" t="s">
        <v>14626</v>
      </c>
      <c r="AB90" s="18"/>
      <c r="AC90" s="197" t="str">
        <f t="shared" si="10"/>
        <v>PRESIDENT-Other</v>
      </c>
      <c r="AD90" s="263" t="str">
        <f t="shared" si="11"/>
        <v>PRESIDENT-Other-100</v>
      </c>
      <c r="AE90" s="263" t="str">
        <f t="shared" si="12"/>
        <v>PRESIDENT-Other-100-3</v>
      </c>
      <c r="AF90" s="119" t="s">
        <v>14626</v>
      </c>
      <c r="AG90" s="64" t="str">
        <f t="shared" si="13"/>
        <v>100</v>
      </c>
      <c r="AH90" s="18"/>
      <c r="AI90" s="197" t="str">
        <f t="shared" si="14"/>
        <v>-</v>
      </c>
      <c r="AJ90" s="64" t="str">
        <f t="shared" si="15"/>
        <v>-</v>
      </c>
      <c r="AK90" s="18"/>
      <c r="AL90" s="190" t="str">
        <f t="shared" si="16"/>
        <v>-</v>
      </c>
      <c r="AM90" s="69" t="str">
        <f t="shared" si="17"/>
        <v>-</v>
      </c>
      <c r="AN90" s="69" t="str">
        <f t="shared" si="18"/>
        <v>-</v>
      </c>
      <c r="AO90" s="70" t="s">
        <v>10058</v>
      </c>
      <c r="AP90" s="18"/>
      <c r="AQ90" s="197" t="str">
        <f>CodesFormula_10</f>
        <v>-</v>
      </c>
      <c r="AR90" s="71" t="str">
        <f t="shared" si="19"/>
        <v>-</v>
      </c>
    </row>
    <row r="91" spans="1:44">
      <c r="A91" s="18"/>
      <c r="B91" s="164" t="s">
        <v>13956</v>
      </c>
      <c r="C91" s="18"/>
      <c r="D91" s="170" t="s">
        <v>5448</v>
      </c>
      <c r="E91" s="118" t="s">
        <v>13902</v>
      </c>
      <c r="F91" s="18"/>
      <c r="G91" s="173" t="s">
        <v>9018</v>
      </c>
      <c r="H91" s="17" t="s">
        <v>9019</v>
      </c>
      <c r="I91" s="18"/>
      <c r="J91" s="210"/>
      <c r="K91" s="211"/>
      <c r="L91" s="18"/>
      <c r="M91" s="173" t="s">
        <v>9479</v>
      </c>
      <c r="N91" s="17" t="s">
        <v>9480</v>
      </c>
      <c r="O91" s="18"/>
      <c r="P91" s="173" t="s">
        <v>5448</v>
      </c>
      <c r="Q91" s="17" t="s">
        <v>5449</v>
      </c>
      <c r="R91" s="18"/>
      <c r="S91" s="173" t="s">
        <v>9308</v>
      </c>
      <c r="T91" s="17" t="s">
        <v>9309</v>
      </c>
      <c r="U91" s="18"/>
      <c r="V91" s="203"/>
      <c r="W91" s="204"/>
      <c r="X91" s="204"/>
      <c r="Y91" s="205"/>
      <c r="Z91" s="18"/>
      <c r="AA91" s="182" t="s">
        <v>15165</v>
      </c>
      <c r="AB91" s="18"/>
      <c r="AC91" s="197" t="str">
        <f t="shared" si="10"/>
        <v>LEGAL-Other</v>
      </c>
      <c r="AD91" s="263" t="str">
        <f t="shared" si="11"/>
        <v>LEGAL-Other-100</v>
      </c>
      <c r="AE91" s="263" t="str">
        <f t="shared" si="12"/>
        <v>LEGAL-Other-100-1</v>
      </c>
      <c r="AF91" s="119" t="s">
        <v>15165</v>
      </c>
      <c r="AG91" s="64" t="str">
        <f t="shared" si="13"/>
        <v>100</v>
      </c>
      <c r="AH91" s="18"/>
      <c r="AI91" s="197" t="str">
        <f t="shared" si="14"/>
        <v>-</v>
      </c>
      <c r="AJ91" s="64" t="str">
        <f t="shared" si="15"/>
        <v>-</v>
      </c>
      <c r="AK91" s="18"/>
      <c r="AL91" s="190" t="str">
        <f t="shared" si="16"/>
        <v>-</v>
      </c>
      <c r="AM91" s="69" t="str">
        <f t="shared" si="17"/>
        <v>-</v>
      </c>
      <c r="AN91" s="69" t="str">
        <f t="shared" si="18"/>
        <v>-</v>
      </c>
      <c r="AO91" s="70" t="s">
        <v>9479</v>
      </c>
      <c r="AP91" s="18"/>
      <c r="AQ91" s="197" t="str">
        <f>CodesFormula_10</f>
        <v>-</v>
      </c>
      <c r="AR91" s="71" t="str">
        <f t="shared" si="19"/>
        <v>-</v>
      </c>
    </row>
    <row r="92" spans="1:44">
      <c r="A92" s="18"/>
      <c r="B92" s="164" t="s">
        <v>13957</v>
      </c>
      <c r="C92" s="18"/>
      <c r="D92" s="170" t="s">
        <v>5457</v>
      </c>
      <c r="E92" s="118" t="s">
        <v>13928</v>
      </c>
      <c r="F92" s="18"/>
      <c r="G92" s="173" t="s">
        <v>9027</v>
      </c>
      <c r="H92" s="17" t="s">
        <v>12923</v>
      </c>
      <c r="I92" s="18"/>
      <c r="J92" s="210"/>
      <c r="K92" s="211"/>
      <c r="L92" s="18"/>
      <c r="M92" s="173" t="s">
        <v>9495</v>
      </c>
      <c r="N92" s="17" t="s">
        <v>9496</v>
      </c>
      <c r="O92" s="18"/>
      <c r="P92" s="173" t="s">
        <v>5457</v>
      </c>
      <c r="Q92" s="17" t="s">
        <v>5458</v>
      </c>
      <c r="R92" s="18"/>
      <c r="S92" s="173" t="s">
        <v>9316</v>
      </c>
      <c r="T92" s="17" t="s">
        <v>9317</v>
      </c>
      <c r="U92" s="18"/>
      <c r="V92" s="203"/>
      <c r="W92" s="204"/>
      <c r="X92" s="204"/>
      <c r="Y92" s="205"/>
      <c r="Z92" s="18"/>
      <c r="AA92" s="182" t="s">
        <v>15166</v>
      </c>
      <c r="AB92" s="18"/>
      <c r="AC92" s="197" t="str">
        <f t="shared" si="10"/>
        <v>LEGAL-Other</v>
      </c>
      <c r="AD92" s="263" t="str">
        <f t="shared" si="11"/>
        <v>LEGAL-Other-100</v>
      </c>
      <c r="AE92" s="263" t="str">
        <f t="shared" si="12"/>
        <v>LEGAL-Other-100-2</v>
      </c>
      <c r="AF92" s="119" t="s">
        <v>15166</v>
      </c>
      <c r="AG92" s="64" t="str">
        <f t="shared" si="13"/>
        <v>100</v>
      </c>
      <c r="AH92" s="18"/>
      <c r="AI92" s="197" t="str">
        <f t="shared" si="14"/>
        <v>-</v>
      </c>
      <c r="AJ92" s="64" t="str">
        <f t="shared" si="15"/>
        <v>-</v>
      </c>
      <c r="AK92" s="18"/>
      <c r="AL92" s="190" t="str">
        <f t="shared" si="16"/>
        <v>-</v>
      </c>
      <c r="AM92" s="69" t="str">
        <f t="shared" si="17"/>
        <v>-</v>
      </c>
      <c r="AN92" s="69" t="str">
        <f t="shared" si="18"/>
        <v>-</v>
      </c>
      <c r="AO92" s="70" t="s">
        <v>9495</v>
      </c>
      <c r="AP92" s="18"/>
      <c r="AQ92" s="197" t="str">
        <f>CodesFormula_10</f>
        <v>-</v>
      </c>
      <c r="AR92" s="71" t="str">
        <f t="shared" si="19"/>
        <v>-</v>
      </c>
    </row>
    <row r="93" spans="1:44">
      <c r="A93" s="18"/>
      <c r="B93" s="164" t="s">
        <v>15463</v>
      </c>
      <c r="C93" s="18"/>
      <c r="D93" s="170" t="s">
        <v>5467</v>
      </c>
      <c r="E93" s="118" t="s">
        <v>13902</v>
      </c>
      <c r="F93" s="18"/>
      <c r="G93" s="173" t="s">
        <v>9035</v>
      </c>
      <c r="H93" s="17" t="s">
        <v>9036</v>
      </c>
      <c r="I93" s="18"/>
      <c r="J93" s="210"/>
      <c r="K93" s="211"/>
      <c r="L93" s="18"/>
      <c r="M93" s="173" t="s">
        <v>9522</v>
      </c>
      <c r="N93" s="17" t="s">
        <v>9523</v>
      </c>
      <c r="O93" s="18"/>
      <c r="P93" s="173" t="s">
        <v>5467</v>
      </c>
      <c r="Q93" s="17" t="s">
        <v>5468</v>
      </c>
      <c r="R93" s="18"/>
      <c r="S93" s="173" t="s">
        <v>10146</v>
      </c>
      <c r="T93" s="17" t="s">
        <v>10147</v>
      </c>
      <c r="U93" s="18"/>
      <c r="V93" s="203"/>
      <c r="W93" s="204"/>
      <c r="X93" s="204"/>
      <c r="Y93" s="205"/>
      <c r="Z93" s="18"/>
      <c r="AA93" s="182" t="s">
        <v>13644</v>
      </c>
      <c r="AB93" s="18"/>
      <c r="AC93" s="197" t="str">
        <f t="shared" si="10"/>
        <v>PRESIDENT-University_Events-Other</v>
      </c>
      <c r="AD93" s="263" t="str">
        <f t="shared" si="11"/>
        <v>PRESIDENT-University_Events-Other-100</v>
      </c>
      <c r="AE93" s="263" t="str">
        <f t="shared" si="12"/>
        <v>PRESIDENT-University_Events-Other-100-1</v>
      </c>
      <c r="AF93" s="119" t="s">
        <v>13644</v>
      </c>
      <c r="AG93" s="64" t="str">
        <f t="shared" si="13"/>
        <v>100</v>
      </c>
      <c r="AH93" s="18"/>
      <c r="AI93" s="197" t="str">
        <f t="shared" si="14"/>
        <v>-</v>
      </c>
      <c r="AJ93" s="64" t="str">
        <f t="shared" si="15"/>
        <v>-</v>
      </c>
      <c r="AK93" s="18"/>
      <c r="AL93" s="190" t="str">
        <f t="shared" si="16"/>
        <v>-</v>
      </c>
      <c r="AM93" s="69" t="str">
        <f t="shared" si="17"/>
        <v>-</v>
      </c>
      <c r="AN93" s="69" t="str">
        <f t="shared" si="18"/>
        <v>-</v>
      </c>
      <c r="AO93" s="70" t="s">
        <v>9522</v>
      </c>
      <c r="AP93" s="18"/>
      <c r="AQ93" s="197" t="str">
        <f>CodesFormula_10</f>
        <v>-</v>
      </c>
      <c r="AR93" s="71" t="str">
        <f t="shared" si="19"/>
        <v>-</v>
      </c>
    </row>
    <row r="94" spans="1:44">
      <c r="A94" s="18"/>
      <c r="B94" s="164" t="s">
        <v>13958</v>
      </c>
      <c r="C94" s="18"/>
      <c r="D94" s="170" t="s">
        <v>5475</v>
      </c>
      <c r="E94" s="118" t="s">
        <v>13902</v>
      </c>
      <c r="F94" s="18"/>
      <c r="G94" s="173" t="s">
        <v>9044</v>
      </c>
      <c r="H94" s="17" t="s">
        <v>12924</v>
      </c>
      <c r="I94" s="18"/>
      <c r="J94" s="210"/>
      <c r="K94" s="211"/>
      <c r="L94" s="18"/>
      <c r="M94" s="173" t="s">
        <v>9529</v>
      </c>
      <c r="N94" s="17" t="s">
        <v>9530</v>
      </c>
      <c r="O94" s="18"/>
      <c r="P94" s="173" t="s">
        <v>5475</v>
      </c>
      <c r="Q94" s="17" t="s">
        <v>5476</v>
      </c>
      <c r="R94" s="18"/>
      <c r="S94" s="173" t="s">
        <v>4227</v>
      </c>
      <c r="T94" s="17" t="s">
        <v>9326</v>
      </c>
      <c r="U94" s="18"/>
      <c r="V94" s="203"/>
      <c r="W94" s="204"/>
      <c r="X94" s="204"/>
      <c r="Y94" s="205"/>
      <c r="Z94" s="18"/>
      <c r="AA94" s="182" t="s">
        <v>14128</v>
      </c>
      <c r="AB94" s="18"/>
      <c r="AC94" s="197" t="str">
        <f t="shared" si="10"/>
        <v>PRESIDENT-CCR-Other</v>
      </c>
      <c r="AD94" s="263" t="str">
        <f t="shared" si="11"/>
        <v>PRESIDENT-CCR-Other-100</v>
      </c>
      <c r="AE94" s="263" t="str">
        <f t="shared" si="12"/>
        <v>PRESIDENT-CCR-Other-100-1</v>
      </c>
      <c r="AF94" s="119" t="s">
        <v>14128</v>
      </c>
      <c r="AG94" s="64" t="str">
        <f t="shared" si="13"/>
        <v>100</v>
      </c>
      <c r="AH94" s="18"/>
      <c r="AI94" s="197" t="str">
        <f t="shared" si="14"/>
        <v>-</v>
      </c>
      <c r="AJ94" s="64" t="str">
        <f t="shared" si="15"/>
        <v>-</v>
      </c>
      <c r="AK94" s="18"/>
      <c r="AL94" s="190" t="str">
        <f t="shared" si="16"/>
        <v>-</v>
      </c>
      <c r="AM94" s="69" t="str">
        <f t="shared" si="17"/>
        <v>-</v>
      </c>
      <c r="AN94" s="69" t="str">
        <f t="shared" si="18"/>
        <v>-</v>
      </c>
      <c r="AO94" s="161" t="s">
        <v>9529</v>
      </c>
      <c r="AP94" s="18"/>
      <c r="AQ94" s="197" t="str">
        <f>CodesFormula_10</f>
        <v>-</v>
      </c>
      <c r="AR94" s="71" t="str">
        <f t="shared" si="19"/>
        <v>-</v>
      </c>
    </row>
    <row r="95" spans="1:44">
      <c r="A95" s="18"/>
      <c r="B95" s="164" t="s">
        <v>14385</v>
      </c>
      <c r="C95" s="18"/>
      <c r="D95" s="170" t="s">
        <v>5483</v>
      </c>
      <c r="E95" s="118" t="s">
        <v>13902</v>
      </c>
      <c r="F95" s="18"/>
      <c r="G95" s="173" t="s">
        <v>9052</v>
      </c>
      <c r="H95" s="17" t="s">
        <v>9053</v>
      </c>
      <c r="I95" s="18"/>
      <c r="J95" s="210"/>
      <c r="K95" s="211"/>
      <c r="L95" s="18"/>
      <c r="M95" s="173" t="s">
        <v>9543</v>
      </c>
      <c r="N95" s="17" t="s">
        <v>9544</v>
      </c>
      <c r="O95" s="18"/>
      <c r="P95" s="173" t="s">
        <v>5483</v>
      </c>
      <c r="Q95" s="17" t="s">
        <v>5484</v>
      </c>
      <c r="R95" s="18"/>
      <c r="S95" s="173" t="s">
        <v>10019</v>
      </c>
      <c r="T95" s="17" t="s">
        <v>9335</v>
      </c>
      <c r="U95" s="18"/>
      <c r="V95" s="203"/>
      <c r="W95" s="204"/>
      <c r="X95" s="204"/>
      <c r="Y95" s="205"/>
      <c r="Z95" s="18"/>
      <c r="AA95" s="182" t="s">
        <v>10745</v>
      </c>
      <c r="AB95" s="18"/>
      <c r="AC95" s="197" t="str">
        <f t="shared" si="10"/>
        <v>FACILITIES-Other</v>
      </c>
      <c r="AD95" s="263" t="str">
        <f t="shared" si="11"/>
        <v>FACILITIES-Other-100</v>
      </c>
      <c r="AE95" s="263" t="str">
        <f t="shared" si="12"/>
        <v>FACILITIES-Other-100-1</v>
      </c>
      <c r="AF95" s="119" t="s">
        <v>10745</v>
      </c>
      <c r="AG95" s="64" t="str">
        <f t="shared" si="13"/>
        <v>100</v>
      </c>
      <c r="AH95" s="18"/>
      <c r="AI95" s="197" t="str">
        <f t="shared" si="14"/>
        <v>-</v>
      </c>
      <c r="AJ95" s="64" t="str">
        <f t="shared" si="15"/>
        <v>-</v>
      </c>
      <c r="AK95" s="18"/>
      <c r="AL95" s="190" t="str">
        <f t="shared" si="16"/>
        <v>-</v>
      </c>
      <c r="AM95" s="69" t="str">
        <f t="shared" si="17"/>
        <v>-</v>
      </c>
      <c r="AN95" s="69" t="str">
        <f t="shared" si="18"/>
        <v>-</v>
      </c>
      <c r="AO95" s="70" t="s">
        <v>9543</v>
      </c>
      <c r="AP95" s="18"/>
      <c r="AQ95" s="197" t="str">
        <f>CodesFormula_10</f>
        <v>-</v>
      </c>
      <c r="AR95" s="71" t="str">
        <f t="shared" si="19"/>
        <v>-</v>
      </c>
    </row>
    <row r="96" spans="1:44">
      <c r="A96" s="18"/>
      <c r="B96" s="164" t="s">
        <v>13959</v>
      </c>
      <c r="C96" s="18"/>
      <c r="D96" s="170" t="s">
        <v>5492</v>
      </c>
      <c r="E96" s="118" t="s">
        <v>13902</v>
      </c>
      <c r="F96" s="18"/>
      <c r="G96" s="173" t="s">
        <v>9060</v>
      </c>
      <c r="H96" s="17" t="s">
        <v>9061</v>
      </c>
      <c r="I96" s="18"/>
      <c r="J96" s="210"/>
      <c r="K96" s="211"/>
      <c r="L96" s="18"/>
      <c r="M96" s="173" t="s">
        <v>9551</v>
      </c>
      <c r="N96" s="17" t="s">
        <v>9552</v>
      </c>
      <c r="O96" s="18"/>
      <c r="P96" s="173" t="s">
        <v>5492</v>
      </c>
      <c r="Q96" s="17" t="s">
        <v>5493</v>
      </c>
      <c r="R96" s="18"/>
      <c r="S96" s="173" t="s">
        <v>9344</v>
      </c>
      <c r="T96" s="17" t="s">
        <v>9345</v>
      </c>
      <c r="U96" s="18"/>
      <c r="V96" s="203"/>
      <c r="W96" s="204"/>
      <c r="X96" s="204"/>
      <c r="Y96" s="205"/>
      <c r="Z96" s="18"/>
      <c r="AA96" s="182" t="s">
        <v>10746</v>
      </c>
      <c r="AB96" s="18"/>
      <c r="AC96" s="197" t="str">
        <f t="shared" si="10"/>
        <v>FACILITIES-Other</v>
      </c>
      <c r="AD96" s="263" t="str">
        <f t="shared" si="11"/>
        <v>FACILITIES-Other-100</v>
      </c>
      <c r="AE96" s="263" t="str">
        <f t="shared" si="12"/>
        <v>FACILITIES-Other-100-2</v>
      </c>
      <c r="AF96" s="119" t="s">
        <v>10746</v>
      </c>
      <c r="AG96" s="64" t="str">
        <f t="shared" si="13"/>
        <v>100</v>
      </c>
      <c r="AH96" s="18"/>
      <c r="AI96" s="197" t="str">
        <f t="shared" si="14"/>
        <v>-</v>
      </c>
      <c r="AJ96" s="64" t="str">
        <f t="shared" si="15"/>
        <v>-</v>
      </c>
      <c r="AK96" s="18"/>
      <c r="AL96" s="190" t="str">
        <f t="shared" si="16"/>
        <v>-</v>
      </c>
      <c r="AM96" s="69" t="str">
        <f t="shared" si="17"/>
        <v>-</v>
      </c>
      <c r="AN96" s="69" t="str">
        <f t="shared" si="18"/>
        <v>-</v>
      </c>
      <c r="AO96" s="70" t="s">
        <v>9551</v>
      </c>
      <c r="AP96" s="18"/>
      <c r="AQ96" s="197" t="str">
        <f>CodesFormula_10</f>
        <v>-</v>
      </c>
      <c r="AR96" s="71" t="str">
        <f t="shared" si="19"/>
        <v>-</v>
      </c>
    </row>
    <row r="97" spans="1:44">
      <c r="A97" s="18"/>
      <c r="B97" s="164" t="s">
        <v>13960</v>
      </c>
      <c r="C97" s="18"/>
      <c r="D97" s="170" t="s">
        <v>5501</v>
      </c>
      <c r="E97" s="118" t="s">
        <v>13902</v>
      </c>
      <c r="F97" s="18"/>
      <c r="G97" s="173" t="s">
        <v>9069</v>
      </c>
      <c r="H97" s="17" t="s">
        <v>9070</v>
      </c>
      <c r="I97" s="18"/>
      <c r="J97" s="210"/>
      <c r="K97" s="211"/>
      <c r="L97" s="18"/>
      <c r="M97" s="173" t="s">
        <v>9560</v>
      </c>
      <c r="N97" s="17" t="s">
        <v>9561</v>
      </c>
      <c r="O97" s="18"/>
      <c r="P97" s="173" t="s">
        <v>5501</v>
      </c>
      <c r="Q97" s="17" t="s">
        <v>5502</v>
      </c>
      <c r="R97" s="18"/>
      <c r="S97" s="173" t="s">
        <v>9354</v>
      </c>
      <c r="T97" s="17" t="s">
        <v>4613</v>
      </c>
      <c r="U97" s="18"/>
      <c r="V97" s="203"/>
      <c r="W97" s="204"/>
      <c r="X97" s="204"/>
      <c r="Y97" s="205"/>
      <c r="Z97" s="18"/>
      <c r="AA97" s="182" t="s">
        <v>12632</v>
      </c>
      <c r="AB97" s="18"/>
      <c r="AC97" s="197" t="str">
        <f t="shared" si="10"/>
        <v>FACILITIES-Other</v>
      </c>
      <c r="AD97" s="263" t="str">
        <f t="shared" si="11"/>
        <v>FACILITIES-Other-100</v>
      </c>
      <c r="AE97" s="263" t="str">
        <f t="shared" si="12"/>
        <v>FACILITIES-Other-100-3</v>
      </c>
      <c r="AF97" s="119" t="s">
        <v>12632</v>
      </c>
      <c r="AG97" s="64" t="str">
        <f t="shared" si="13"/>
        <v>100</v>
      </c>
      <c r="AH97" s="18"/>
      <c r="AI97" s="197" t="str">
        <f t="shared" si="14"/>
        <v>-</v>
      </c>
      <c r="AJ97" s="64" t="str">
        <f t="shared" si="15"/>
        <v>-</v>
      </c>
      <c r="AK97" s="18"/>
      <c r="AL97" s="190" t="str">
        <f t="shared" si="16"/>
        <v>-</v>
      </c>
      <c r="AM97" s="69" t="str">
        <f t="shared" si="17"/>
        <v>-</v>
      </c>
      <c r="AN97" s="69" t="str">
        <f t="shared" si="18"/>
        <v>-</v>
      </c>
      <c r="AO97" s="70" t="s">
        <v>9560</v>
      </c>
      <c r="AP97" s="18"/>
      <c r="AQ97" s="197" t="str">
        <f>CodesFormula_10</f>
        <v>-</v>
      </c>
      <c r="AR97" s="71" t="str">
        <f t="shared" si="19"/>
        <v>-</v>
      </c>
    </row>
    <row r="98" spans="1:44">
      <c r="A98" s="18"/>
      <c r="B98" s="164" t="s">
        <v>13961</v>
      </c>
      <c r="C98" s="18"/>
      <c r="D98" s="170" t="s">
        <v>9292</v>
      </c>
      <c r="E98" s="118" t="s">
        <v>13902</v>
      </c>
      <c r="F98" s="18"/>
      <c r="G98" s="173" t="s">
        <v>9076</v>
      </c>
      <c r="H98" s="17" t="s">
        <v>9077</v>
      </c>
      <c r="I98" s="18"/>
      <c r="J98" s="210"/>
      <c r="K98" s="211"/>
      <c r="L98" s="18"/>
      <c r="M98" s="173" t="s">
        <v>9570</v>
      </c>
      <c r="N98" s="17" t="s">
        <v>9571</v>
      </c>
      <c r="O98" s="18"/>
      <c r="P98" s="173" t="s">
        <v>9292</v>
      </c>
      <c r="Q98" s="17" t="s">
        <v>9298</v>
      </c>
      <c r="R98" s="18"/>
      <c r="S98" s="173" t="s">
        <v>4621</v>
      </c>
      <c r="T98" s="17" t="s">
        <v>4630</v>
      </c>
      <c r="U98" s="18"/>
      <c r="V98" s="203"/>
      <c r="W98" s="204"/>
      <c r="X98" s="204"/>
      <c r="Y98" s="205"/>
      <c r="Z98" s="18"/>
      <c r="AA98" s="182" t="s">
        <v>10747</v>
      </c>
      <c r="AB98" s="18"/>
      <c r="AC98" s="197" t="str">
        <f t="shared" si="10"/>
        <v>FACILITIES-Other</v>
      </c>
      <c r="AD98" s="263" t="str">
        <f t="shared" si="11"/>
        <v>FACILITIES-Other-100</v>
      </c>
      <c r="AE98" s="263" t="str">
        <f t="shared" si="12"/>
        <v>FACILITIES-Other-100-4</v>
      </c>
      <c r="AF98" s="119" t="s">
        <v>10747</v>
      </c>
      <c r="AG98" s="64" t="str">
        <f t="shared" si="13"/>
        <v>100</v>
      </c>
      <c r="AH98" s="18"/>
      <c r="AI98" s="197" t="str">
        <f t="shared" si="14"/>
        <v>-</v>
      </c>
      <c r="AJ98" s="64" t="str">
        <f t="shared" si="15"/>
        <v>-</v>
      </c>
      <c r="AK98" s="18"/>
      <c r="AL98" s="190" t="str">
        <f t="shared" si="16"/>
        <v>-</v>
      </c>
      <c r="AM98" s="69" t="str">
        <f t="shared" si="17"/>
        <v>-</v>
      </c>
      <c r="AN98" s="69" t="str">
        <f t="shared" si="18"/>
        <v>-</v>
      </c>
      <c r="AO98" s="70" t="s">
        <v>9570</v>
      </c>
      <c r="AP98" s="18"/>
      <c r="AQ98" s="197" t="str">
        <f>CodesFormula_10</f>
        <v>-</v>
      </c>
      <c r="AR98" s="71" t="str">
        <f t="shared" si="19"/>
        <v>-</v>
      </c>
    </row>
    <row r="99" spans="1:44">
      <c r="A99" s="18"/>
      <c r="B99" s="236" t="s">
        <v>15426</v>
      </c>
      <c r="C99" s="18"/>
      <c r="D99" s="170" t="s">
        <v>9301</v>
      </c>
      <c r="E99" s="118" t="s">
        <v>13902</v>
      </c>
      <c r="F99" s="18"/>
      <c r="G99" s="173" t="s">
        <v>9084</v>
      </c>
      <c r="H99" s="17" t="s">
        <v>9085</v>
      </c>
      <c r="I99" s="18"/>
      <c r="J99" s="210"/>
      <c r="K99" s="211"/>
      <c r="L99" s="18"/>
      <c r="M99" s="173" t="s">
        <v>9579</v>
      </c>
      <c r="N99" s="17" t="s">
        <v>9580</v>
      </c>
      <c r="O99" s="18"/>
      <c r="P99" s="173" t="s">
        <v>9301</v>
      </c>
      <c r="Q99" s="17" t="s">
        <v>9302</v>
      </c>
      <c r="R99" s="18"/>
      <c r="S99" s="173" t="s">
        <v>11311</v>
      </c>
      <c r="T99" s="17" t="s">
        <v>11312</v>
      </c>
      <c r="U99" s="18"/>
      <c r="V99" s="203"/>
      <c r="W99" s="204"/>
      <c r="X99" s="204"/>
      <c r="Y99" s="205"/>
      <c r="Z99" s="18"/>
      <c r="AA99" s="182" t="s">
        <v>10748</v>
      </c>
      <c r="AB99" s="18"/>
      <c r="AC99" s="197" t="str">
        <f t="shared" si="10"/>
        <v>FACILITIES-Other</v>
      </c>
      <c r="AD99" s="263" t="str">
        <f t="shared" si="11"/>
        <v>FACILITIES-Other-100</v>
      </c>
      <c r="AE99" s="263" t="str">
        <f t="shared" si="12"/>
        <v>FACILITIES-Other-100-5</v>
      </c>
      <c r="AF99" s="119" t="s">
        <v>10748</v>
      </c>
      <c r="AG99" s="64" t="str">
        <f t="shared" si="13"/>
        <v>100</v>
      </c>
      <c r="AH99" s="18"/>
      <c r="AI99" s="197" t="str">
        <f t="shared" si="14"/>
        <v>-</v>
      </c>
      <c r="AJ99" s="64" t="str">
        <f t="shared" si="15"/>
        <v>-</v>
      </c>
      <c r="AK99" s="18"/>
      <c r="AL99" s="190" t="str">
        <f t="shared" si="16"/>
        <v>-</v>
      </c>
      <c r="AM99" s="69" t="str">
        <f t="shared" si="17"/>
        <v>-</v>
      </c>
      <c r="AN99" s="69" t="str">
        <f t="shared" si="18"/>
        <v>-</v>
      </c>
      <c r="AO99" s="70" t="s">
        <v>9579</v>
      </c>
      <c r="AP99" s="18"/>
      <c r="AQ99" s="197" t="str">
        <f>CodesFormula_10</f>
        <v>-</v>
      </c>
      <c r="AR99" s="71" t="str">
        <f t="shared" si="19"/>
        <v>-</v>
      </c>
    </row>
    <row r="100" spans="1:44">
      <c r="A100" s="18"/>
      <c r="B100" s="164" t="s">
        <v>13962</v>
      </c>
      <c r="C100" s="18"/>
      <c r="D100" s="170" t="s">
        <v>9311</v>
      </c>
      <c r="E100" s="118" t="s">
        <v>13927</v>
      </c>
      <c r="F100" s="18"/>
      <c r="G100" s="173" t="s">
        <v>9092</v>
      </c>
      <c r="H100" s="17" t="s">
        <v>9093</v>
      </c>
      <c r="I100" s="18"/>
      <c r="J100" s="210"/>
      <c r="K100" s="211"/>
      <c r="L100" s="18"/>
      <c r="M100" s="173" t="s">
        <v>9586</v>
      </c>
      <c r="N100" s="17" t="s">
        <v>9587</v>
      </c>
      <c r="O100" s="18"/>
      <c r="P100" s="173" t="s">
        <v>9311</v>
      </c>
      <c r="Q100" s="17" t="s">
        <v>9312</v>
      </c>
      <c r="R100" s="18"/>
      <c r="S100" s="173" t="s">
        <v>15469</v>
      </c>
      <c r="T100" s="17" t="s">
        <v>15470</v>
      </c>
      <c r="U100" s="18"/>
      <c r="V100" s="203"/>
      <c r="W100" s="204"/>
      <c r="X100" s="204"/>
      <c r="Y100" s="205"/>
      <c r="Z100" s="18"/>
      <c r="AA100" s="182" t="s">
        <v>10749</v>
      </c>
      <c r="AB100" s="18"/>
      <c r="AC100" s="197" t="str">
        <f t="shared" si="10"/>
        <v>FACILITIES-Other</v>
      </c>
      <c r="AD100" s="263" t="str">
        <f t="shared" si="11"/>
        <v>FACILITIES-Other-100</v>
      </c>
      <c r="AE100" s="263" t="str">
        <f t="shared" si="12"/>
        <v>FACILITIES-Other-100-6</v>
      </c>
      <c r="AF100" s="119" t="s">
        <v>10749</v>
      </c>
      <c r="AG100" s="64" t="str">
        <f t="shared" si="13"/>
        <v>100</v>
      </c>
      <c r="AH100" s="18"/>
      <c r="AI100" s="197" t="str">
        <f t="shared" si="14"/>
        <v>-</v>
      </c>
      <c r="AJ100" s="64" t="str">
        <f t="shared" si="15"/>
        <v>-</v>
      </c>
      <c r="AK100" s="18"/>
      <c r="AL100" s="190" t="str">
        <f t="shared" si="16"/>
        <v>-</v>
      </c>
      <c r="AM100" s="69" t="str">
        <f t="shared" si="17"/>
        <v>-</v>
      </c>
      <c r="AN100" s="69" t="str">
        <f t="shared" si="18"/>
        <v>-</v>
      </c>
      <c r="AO100" s="70" t="s">
        <v>9586</v>
      </c>
      <c r="AP100" s="18"/>
      <c r="AQ100" s="197" t="str">
        <f>CodesFormula_10</f>
        <v>-</v>
      </c>
      <c r="AR100" s="71" t="str">
        <f t="shared" si="19"/>
        <v>-</v>
      </c>
    </row>
    <row r="101" spans="1:44">
      <c r="A101" s="18"/>
      <c r="B101" s="164" t="s">
        <v>13963</v>
      </c>
      <c r="C101" s="18"/>
      <c r="D101" s="170" t="s">
        <v>9319</v>
      </c>
      <c r="E101" s="118" t="s">
        <v>13902</v>
      </c>
      <c r="F101" s="18"/>
      <c r="G101" s="173" t="s">
        <v>9100</v>
      </c>
      <c r="H101" s="17" t="s">
        <v>9101</v>
      </c>
      <c r="I101" s="18"/>
      <c r="J101" s="210"/>
      <c r="K101" s="211"/>
      <c r="L101" s="18"/>
      <c r="M101" s="173" t="s">
        <v>10060</v>
      </c>
      <c r="N101" s="17" t="s">
        <v>10061</v>
      </c>
      <c r="O101" s="18"/>
      <c r="P101" s="173" t="s">
        <v>9319</v>
      </c>
      <c r="Q101" s="17" t="s">
        <v>9320</v>
      </c>
      <c r="R101" s="18"/>
      <c r="S101" s="173" t="s">
        <v>4638</v>
      </c>
      <c r="T101" s="17" t="s">
        <v>4639</v>
      </c>
      <c r="U101" s="18"/>
      <c r="V101" s="203"/>
      <c r="W101" s="204"/>
      <c r="X101" s="204"/>
      <c r="Y101" s="205"/>
      <c r="Z101" s="18"/>
      <c r="AA101" s="182" t="s">
        <v>11412</v>
      </c>
      <c r="AB101" s="18"/>
      <c r="AC101" s="197" t="str">
        <f t="shared" si="10"/>
        <v>FACILITIES-Other</v>
      </c>
      <c r="AD101" s="263" t="str">
        <f t="shared" si="11"/>
        <v>FACILITIES-Other-100</v>
      </c>
      <c r="AE101" s="263" t="str">
        <f t="shared" si="12"/>
        <v>FACILITIES-Other-100-7</v>
      </c>
      <c r="AF101" s="119" t="s">
        <v>11412</v>
      </c>
      <c r="AG101" s="64" t="str">
        <f t="shared" si="13"/>
        <v>100</v>
      </c>
      <c r="AH101" s="18"/>
      <c r="AI101" s="197" t="str">
        <f t="shared" si="14"/>
        <v>-</v>
      </c>
      <c r="AJ101" s="64" t="str">
        <f t="shared" si="15"/>
        <v>-</v>
      </c>
      <c r="AK101" s="18"/>
      <c r="AL101" s="190" t="str">
        <f t="shared" si="16"/>
        <v>-</v>
      </c>
      <c r="AM101" s="69" t="str">
        <f t="shared" si="17"/>
        <v>-</v>
      </c>
      <c r="AN101" s="69" t="str">
        <f t="shared" si="18"/>
        <v>-</v>
      </c>
      <c r="AO101" s="70" t="s">
        <v>10060</v>
      </c>
      <c r="AP101" s="18"/>
      <c r="AQ101" s="197" t="str">
        <f>CodesFormula_10</f>
        <v>-</v>
      </c>
      <c r="AR101" s="71" t="str">
        <f t="shared" si="19"/>
        <v>-</v>
      </c>
    </row>
    <row r="102" spans="1:44">
      <c r="A102" s="18"/>
      <c r="B102" s="164" t="s">
        <v>13964</v>
      </c>
      <c r="C102" s="18"/>
      <c r="D102" s="170" t="s">
        <v>9328</v>
      </c>
      <c r="E102" s="118" t="s">
        <v>13902</v>
      </c>
      <c r="F102" s="18"/>
      <c r="G102" s="173" t="s">
        <v>9109</v>
      </c>
      <c r="H102" s="17" t="s">
        <v>9110</v>
      </c>
      <c r="I102" s="18"/>
      <c r="J102" s="210"/>
      <c r="K102" s="211"/>
      <c r="L102" s="18"/>
      <c r="M102" s="173" t="s">
        <v>10062</v>
      </c>
      <c r="N102" s="17" t="s">
        <v>10063</v>
      </c>
      <c r="O102" s="18"/>
      <c r="P102" s="173" t="s">
        <v>9328</v>
      </c>
      <c r="Q102" s="17" t="s">
        <v>9329</v>
      </c>
      <c r="R102" s="18"/>
      <c r="S102" s="173" t="s">
        <v>5875</v>
      </c>
      <c r="T102" s="17" t="s">
        <v>1000</v>
      </c>
      <c r="U102" s="18"/>
      <c r="V102" s="203"/>
      <c r="W102" s="204"/>
      <c r="X102" s="204"/>
      <c r="Y102" s="205"/>
      <c r="Z102" s="18"/>
      <c r="AA102" s="182" t="s">
        <v>11413</v>
      </c>
      <c r="AB102" s="18"/>
      <c r="AC102" s="197" t="str">
        <f t="shared" si="10"/>
        <v>FACILITIES-Other</v>
      </c>
      <c r="AD102" s="263" t="str">
        <f t="shared" si="11"/>
        <v>FACILITIES-Other-100</v>
      </c>
      <c r="AE102" s="263" t="str">
        <f t="shared" si="12"/>
        <v>FACILITIES-Other-100-8</v>
      </c>
      <c r="AF102" s="119" t="s">
        <v>11413</v>
      </c>
      <c r="AG102" s="64" t="str">
        <f t="shared" si="13"/>
        <v>100</v>
      </c>
      <c r="AH102" s="18"/>
      <c r="AI102" s="197" t="str">
        <f t="shared" si="14"/>
        <v>-</v>
      </c>
      <c r="AJ102" s="64" t="str">
        <f t="shared" si="15"/>
        <v>-</v>
      </c>
      <c r="AK102" s="18"/>
      <c r="AL102" s="190" t="str">
        <f t="shared" si="16"/>
        <v>-</v>
      </c>
      <c r="AM102" s="69" t="str">
        <f t="shared" si="17"/>
        <v>-</v>
      </c>
      <c r="AN102" s="69" t="str">
        <f t="shared" si="18"/>
        <v>-</v>
      </c>
      <c r="AO102" s="70" t="s">
        <v>10062</v>
      </c>
      <c r="AP102" s="18"/>
      <c r="AQ102" s="197" t="str">
        <f>CodesFormula_10</f>
        <v>-</v>
      </c>
      <c r="AR102" s="71" t="str">
        <f t="shared" si="19"/>
        <v>-</v>
      </c>
    </row>
    <row r="103" spans="1:44">
      <c r="A103" s="18"/>
      <c r="B103" s="164" t="s">
        <v>13965</v>
      </c>
      <c r="C103" s="18"/>
      <c r="D103" s="170" t="s">
        <v>9337</v>
      </c>
      <c r="E103" s="118" t="s">
        <v>13927</v>
      </c>
      <c r="F103" s="18"/>
      <c r="G103" s="173" t="s">
        <v>9119</v>
      </c>
      <c r="H103" s="17" t="s">
        <v>9120</v>
      </c>
      <c r="I103" s="18"/>
      <c r="J103" s="210"/>
      <c r="K103" s="211"/>
      <c r="L103" s="18"/>
      <c r="M103" s="173" t="s">
        <v>10064</v>
      </c>
      <c r="N103" s="17" t="s">
        <v>10065</v>
      </c>
      <c r="O103" s="18"/>
      <c r="P103" s="173" t="s">
        <v>9337</v>
      </c>
      <c r="Q103" s="17" t="s">
        <v>9338</v>
      </c>
      <c r="R103" s="18"/>
      <c r="S103" s="173" t="s">
        <v>14963</v>
      </c>
      <c r="T103" s="17" t="s">
        <v>14964</v>
      </c>
      <c r="U103" s="18"/>
      <c r="V103" s="203"/>
      <c r="W103" s="204"/>
      <c r="X103" s="204"/>
      <c r="Y103" s="205"/>
      <c r="Z103" s="18"/>
      <c r="AA103" s="182" t="s">
        <v>14129</v>
      </c>
      <c r="AB103" s="18"/>
      <c r="AC103" s="197" t="str">
        <f t="shared" si="10"/>
        <v>WAJONES-Other</v>
      </c>
      <c r="AD103" s="263" t="str">
        <f t="shared" si="11"/>
        <v>WAJONES-Other-100</v>
      </c>
      <c r="AE103" s="263" t="str">
        <f t="shared" si="12"/>
        <v>WAJONES-Other-100-1</v>
      </c>
      <c r="AF103" s="119" t="s">
        <v>14129</v>
      </c>
      <c r="AG103" s="64" t="str">
        <f t="shared" si="13"/>
        <v>100</v>
      </c>
      <c r="AH103" s="18"/>
      <c r="AI103" s="197" t="str">
        <f t="shared" si="14"/>
        <v>-</v>
      </c>
      <c r="AJ103" s="64" t="str">
        <f t="shared" si="15"/>
        <v>-</v>
      </c>
      <c r="AK103" s="18"/>
      <c r="AL103" s="190" t="str">
        <f t="shared" si="16"/>
        <v>-</v>
      </c>
      <c r="AM103" s="69" t="str">
        <f t="shared" si="17"/>
        <v>-</v>
      </c>
      <c r="AN103" s="69" t="str">
        <f t="shared" si="18"/>
        <v>-</v>
      </c>
      <c r="AO103" s="70" t="s">
        <v>10064</v>
      </c>
      <c r="AP103" s="18"/>
      <c r="AQ103" s="197" t="str">
        <f>CodesFormula_10</f>
        <v>-</v>
      </c>
      <c r="AR103" s="71" t="str">
        <f t="shared" si="19"/>
        <v>-</v>
      </c>
    </row>
    <row r="104" spans="1:44">
      <c r="A104" s="18"/>
      <c r="B104" s="164" t="s">
        <v>13966</v>
      </c>
      <c r="C104" s="18"/>
      <c r="D104" s="170" t="s">
        <v>9347</v>
      </c>
      <c r="E104" s="118" t="s">
        <v>13902</v>
      </c>
      <c r="F104" s="18"/>
      <c r="G104" s="173" t="s">
        <v>9129</v>
      </c>
      <c r="H104" s="17" t="s">
        <v>9130</v>
      </c>
      <c r="I104" s="18"/>
      <c r="J104" s="210"/>
      <c r="K104" s="211"/>
      <c r="L104" s="18"/>
      <c r="M104" s="173" t="s">
        <v>10066</v>
      </c>
      <c r="N104" s="17" t="s">
        <v>10067</v>
      </c>
      <c r="O104" s="18"/>
      <c r="P104" s="173" t="s">
        <v>9347</v>
      </c>
      <c r="Q104" s="17" t="s">
        <v>9348</v>
      </c>
      <c r="R104" s="18"/>
      <c r="S104" s="173" t="s">
        <v>14965</v>
      </c>
      <c r="T104" s="17" t="s">
        <v>9048</v>
      </c>
      <c r="U104" s="18"/>
      <c r="V104" s="203"/>
      <c r="W104" s="204"/>
      <c r="X104" s="204"/>
      <c r="Y104" s="205"/>
      <c r="Z104" s="18"/>
      <c r="AA104" s="182" t="s">
        <v>10769</v>
      </c>
      <c r="AB104" s="18"/>
      <c r="AC104" s="197" t="str">
        <f t="shared" si="10"/>
        <v>WAJONES-Other</v>
      </c>
      <c r="AD104" s="263" t="str">
        <f t="shared" si="11"/>
        <v>WAJONES-Other-100</v>
      </c>
      <c r="AE104" s="263" t="str">
        <f t="shared" si="12"/>
        <v>WAJONES-Other-100-2</v>
      </c>
      <c r="AF104" s="119" t="s">
        <v>10769</v>
      </c>
      <c r="AG104" s="64" t="str">
        <f t="shared" si="13"/>
        <v>100</v>
      </c>
      <c r="AH104" s="18"/>
      <c r="AI104" s="197" t="str">
        <f t="shared" si="14"/>
        <v>-</v>
      </c>
      <c r="AJ104" s="64" t="str">
        <f t="shared" si="15"/>
        <v>-</v>
      </c>
      <c r="AK104" s="18"/>
      <c r="AL104" s="190" t="str">
        <f t="shared" si="16"/>
        <v>-</v>
      </c>
      <c r="AM104" s="69" t="str">
        <f t="shared" si="17"/>
        <v>-</v>
      </c>
      <c r="AN104" s="69" t="str">
        <f t="shared" si="18"/>
        <v>-</v>
      </c>
      <c r="AO104" s="70" t="s">
        <v>10066</v>
      </c>
      <c r="AP104" s="18"/>
      <c r="AQ104" s="197" t="str">
        <f>CodesFormula_10</f>
        <v>-</v>
      </c>
      <c r="AR104" s="71" t="str">
        <f t="shared" si="19"/>
        <v>-</v>
      </c>
    </row>
    <row r="105" spans="1:44">
      <c r="A105" s="18"/>
      <c r="B105" s="164" t="s">
        <v>13967</v>
      </c>
      <c r="C105" s="18"/>
      <c r="D105" s="170" t="s">
        <v>4607</v>
      </c>
      <c r="E105" s="118" t="s">
        <v>13902</v>
      </c>
      <c r="F105" s="18"/>
      <c r="G105" s="173" t="s">
        <v>10734</v>
      </c>
      <c r="H105" s="17" t="s">
        <v>10735</v>
      </c>
      <c r="I105" s="18"/>
      <c r="J105" s="210"/>
      <c r="K105" s="211"/>
      <c r="L105" s="18"/>
      <c r="M105" s="173" t="s">
        <v>10068</v>
      </c>
      <c r="N105" s="17" t="s">
        <v>10069</v>
      </c>
      <c r="O105" s="18"/>
      <c r="P105" s="173" t="s">
        <v>4607</v>
      </c>
      <c r="Q105" s="17" t="s">
        <v>4612</v>
      </c>
      <c r="R105" s="18"/>
      <c r="S105" s="173" t="s">
        <v>14966</v>
      </c>
      <c r="T105" s="17" t="s">
        <v>14967</v>
      </c>
      <c r="U105" s="18"/>
      <c r="V105" s="203"/>
      <c r="W105" s="204"/>
      <c r="X105" s="204"/>
      <c r="Y105" s="205"/>
      <c r="Z105" s="18"/>
      <c r="AA105" s="182" t="s">
        <v>14130</v>
      </c>
      <c r="AB105" s="18"/>
      <c r="AC105" s="197" t="str">
        <f t="shared" si="10"/>
        <v>WAJONES-Other</v>
      </c>
      <c r="AD105" s="263" t="str">
        <f t="shared" si="11"/>
        <v>WAJONES-Other-100</v>
      </c>
      <c r="AE105" s="263" t="str">
        <f t="shared" si="12"/>
        <v>WAJONES-Other-100-3</v>
      </c>
      <c r="AF105" s="119" t="s">
        <v>14130</v>
      </c>
      <c r="AG105" s="64" t="str">
        <f t="shared" si="13"/>
        <v>100</v>
      </c>
      <c r="AH105" s="18"/>
      <c r="AI105" s="197" t="str">
        <f t="shared" si="14"/>
        <v>-</v>
      </c>
      <c r="AJ105" s="64" t="str">
        <f t="shared" si="15"/>
        <v>-</v>
      </c>
      <c r="AK105" s="18"/>
      <c r="AL105" s="190" t="str">
        <f t="shared" si="16"/>
        <v>-</v>
      </c>
      <c r="AM105" s="69" t="str">
        <f t="shared" si="17"/>
        <v>-</v>
      </c>
      <c r="AN105" s="69" t="str">
        <f t="shared" si="18"/>
        <v>-</v>
      </c>
      <c r="AO105" s="70" t="s">
        <v>10068</v>
      </c>
      <c r="AP105" s="18"/>
      <c r="AQ105" s="197" t="str">
        <f>CodesFormula_10</f>
        <v>-</v>
      </c>
      <c r="AR105" s="71" t="str">
        <f t="shared" si="19"/>
        <v>-</v>
      </c>
    </row>
    <row r="106" spans="1:44">
      <c r="A106" s="18"/>
      <c r="B106" s="236" t="s">
        <v>14333</v>
      </c>
      <c r="C106" s="18"/>
      <c r="D106" s="170" t="s">
        <v>4616</v>
      </c>
      <c r="E106" s="118" t="s">
        <v>13902</v>
      </c>
      <c r="F106" s="18"/>
      <c r="G106" s="173" t="s">
        <v>12925</v>
      </c>
      <c r="H106" s="17" t="s">
        <v>12926</v>
      </c>
      <c r="I106" s="18"/>
      <c r="J106" s="210"/>
      <c r="K106" s="211"/>
      <c r="L106" s="18"/>
      <c r="M106" s="173" t="s">
        <v>9595</v>
      </c>
      <c r="N106" s="17" t="s">
        <v>9596</v>
      </c>
      <c r="O106" s="18"/>
      <c r="P106" s="173" t="s">
        <v>4616</v>
      </c>
      <c r="Q106" s="17" t="s">
        <v>10094</v>
      </c>
      <c r="R106" s="18"/>
      <c r="S106" s="173" t="s">
        <v>7075</v>
      </c>
      <c r="T106" s="17" t="s">
        <v>7076</v>
      </c>
      <c r="U106" s="18"/>
      <c r="V106" s="203"/>
      <c r="W106" s="204"/>
      <c r="X106" s="204"/>
      <c r="Y106" s="205"/>
      <c r="Z106" s="18"/>
      <c r="AA106" s="182" t="s">
        <v>10770</v>
      </c>
      <c r="AB106" s="18"/>
      <c r="AC106" s="197" t="str">
        <f t="shared" si="10"/>
        <v>WAJONES-Other</v>
      </c>
      <c r="AD106" s="263" t="str">
        <f t="shared" si="11"/>
        <v>WAJONES-Other-100</v>
      </c>
      <c r="AE106" s="263" t="str">
        <f t="shared" si="12"/>
        <v>WAJONES-Other-100-4</v>
      </c>
      <c r="AF106" s="119" t="s">
        <v>10770</v>
      </c>
      <c r="AG106" s="64" t="str">
        <f t="shared" si="13"/>
        <v>100</v>
      </c>
      <c r="AH106" s="18"/>
      <c r="AI106" s="197" t="str">
        <f t="shared" si="14"/>
        <v>-</v>
      </c>
      <c r="AJ106" s="64" t="str">
        <f t="shared" si="15"/>
        <v>-</v>
      </c>
      <c r="AK106" s="18"/>
      <c r="AL106" s="190" t="str">
        <f t="shared" si="16"/>
        <v>-</v>
      </c>
      <c r="AM106" s="69" t="str">
        <f t="shared" si="17"/>
        <v>-</v>
      </c>
      <c r="AN106" s="69" t="str">
        <f t="shared" si="18"/>
        <v>-</v>
      </c>
      <c r="AO106" s="70" t="s">
        <v>9595</v>
      </c>
      <c r="AP106" s="18"/>
      <c r="AQ106" s="197" t="str">
        <f>CodesFormula_10</f>
        <v>-</v>
      </c>
      <c r="AR106" s="71" t="str">
        <f t="shared" si="19"/>
        <v>-</v>
      </c>
    </row>
    <row r="107" spans="1:44">
      <c r="A107" s="18"/>
      <c r="B107" s="236" t="s">
        <v>14923</v>
      </c>
      <c r="C107" s="18"/>
      <c r="D107" s="170" t="s">
        <v>4623</v>
      </c>
      <c r="E107" s="118" t="s">
        <v>13902</v>
      </c>
      <c r="F107" s="18"/>
      <c r="G107" s="173" t="s">
        <v>13980</v>
      </c>
      <c r="H107" s="17" t="s">
        <v>13981</v>
      </c>
      <c r="I107" s="18"/>
      <c r="J107" s="210"/>
      <c r="K107" s="211"/>
      <c r="L107" s="18"/>
      <c r="M107" s="173" t="s">
        <v>8085</v>
      </c>
      <c r="N107" s="17" t="s">
        <v>8086</v>
      </c>
      <c r="O107" s="18"/>
      <c r="P107" s="173" t="s">
        <v>4623</v>
      </c>
      <c r="Q107" s="17" t="s">
        <v>4624</v>
      </c>
      <c r="R107" s="18"/>
      <c r="S107" s="173" t="s">
        <v>9471</v>
      </c>
      <c r="T107" s="17" t="s">
        <v>9472</v>
      </c>
      <c r="U107" s="18"/>
      <c r="V107" s="203"/>
      <c r="W107" s="204"/>
      <c r="X107" s="204"/>
      <c r="Y107" s="205"/>
      <c r="Z107" s="18"/>
      <c r="AA107" s="182" t="s">
        <v>10771</v>
      </c>
      <c r="AB107" s="18"/>
      <c r="AC107" s="197" t="str">
        <f t="shared" si="10"/>
        <v>CONTROLLER-Other</v>
      </c>
      <c r="AD107" s="263" t="str">
        <f t="shared" si="11"/>
        <v>CONTROLLER-Other-100</v>
      </c>
      <c r="AE107" s="263" t="str">
        <f t="shared" si="12"/>
        <v>CONTROLLER-Other-100-1</v>
      </c>
      <c r="AF107" s="119" t="s">
        <v>10771</v>
      </c>
      <c r="AG107" s="64" t="str">
        <f t="shared" si="13"/>
        <v>100</v>
      </c>
      <c r="AH107" s="18"/>
      <c r="AI107" s="197" t="str">
        <f t="shared" si="14"/>
        <v>-</v>
      </c>
      <c r="AJ107" s="64" t="str">
        <f t="shared" si="15"/>
        <v>-</v>
      </c>
      <c r="AK107" s="18"/>
      <c r="AL107" s="190" t="str">
        <f t="shared" si="16"/>
        <v>-</v>
      </c>
      <c r="AM107" s="69" t="str">
        <f t="shared" si="17"/>
        <v>-</v>
      </c>
      <c r="AN107" s="69" t="str">
        <f t="shared" si="18"/>
        <v>-</v>
      </c>
      <c r="AO107" s="70" t="s">
        <v>8085</v>
      </c>
      <c r="AP107" s="18"/>
      <c r="AQ107" s="197" t="str">
        <f>CodesFormula_10</f>
        <v>-</v>
      </c>
      <c r="AR107" s="71" t="str">
        <f t="shared" si="19"/>
        <v>-</v>
      </c>
    </row>
    <row r="108" spans="1:44">
      <c r="A108" s="18"/>
      <c r="B108" s="164" t="s">
        <v>13968</v>
      </c>
      <c r="C108" s="18"/>
      <c r="D108" s="170" t="s">
        <v>4632</v>
      </c>
      <c r="E108" s="118" t="s">
        <v>13902</v>
      </c>
      <c r="F108" s="18"/>
      <c r="G108" s="173" t="s">
        <v>13982</v>
      </c>
      <c r="H108" s="17" t="s">
        <v>13983</v>
      </c>
      <c r="I108" s="18"/>
      <c r="J108" s="210"/>
      <c r="K108" s="211"/>
      <c r="L108" s="18"/>
      <c r="M108" s="173" t="s">
        <v>8096</v>
      </c>
      <c r="N108" s="17" t="s">
        <v>8097</v>
      </c>
      <c r="O108" s="18"/>
      <c r="P108" s="173" t="s">
        <v>4632</v>
      </c>
      <c r="Q108" s="17" t="s">
        <v>4633</v>
      </c>
      <c r="R108" s="18"/>
      <c r="S108" s="173" t="s">
        <v>9481</v>
      </c>
      <c r="T108" s="17" t="s">
        <v>9482</v>
      </c>
      <c r="U108" s="18"/>
      <c r="V108" s="203"/>
      <c r="W108" s="204"/>
      <c r="X108" s="204"/>
      <c r="Y108" s="205"/>
      <c r="Z108" s="18"/>
      <c r="AA108" s="182" t="s">
        <v>10772</v>
      </c>
      <c r="AB108" s="18"/>
      <c r="AC108" s="197" t="str">
        <f t="shared" si="10"/>
        <v>CONTROLLER-Other</v>
      </c>
      <c r="AD108" s="263" t="str">
        <f t="shared" si="11"/>
        <v>CONTROLLER-Other-100</v>
      </c>
      <c r="AE108" s="263" t="str">
        <f t="shared" si="12"/>
        <v>CONTROLLER-Other-100-2</v>
      </c>
      <c r="AF108" s="119" t="s">
        <v>10772</v>
      </c>
      <c r="AG108" s="64" t="str">
        <f t="shared" si="13"/>
        <v>100</v>
      </c>
      <c r="AH108" s="18"/>
      <c r="AI108" s="197" t="str">
        <f t="shared" si="14"/>
        <v>-</v>
      </c>
      <c r="AJ108" s="64" t="str">
        <f t="shared" si="15"/>
        <v>-</v>
      </c>
      <c r="AK108" s="18"/>
      <c r="AL108" s="190" t="str">
        <f t="shared" si="16"/>
        <v>-</v>
      </c>
      <c r="AM108" s="69" t="str">
        <f t="shared" si="17"/>
        <v>-</v>
      </c>
      <c r="AN108" s="69" t="str">
        <f t="shared" si="18"/>
        <v>-</v>
      </c>
      <c r="AO108" s="70" t="s">
        <v>8096</v>
      </c>
      <c r="AP108" s="18"/>
      <c r="AQ108" s="197" t="str">
        <f>CodesFormula_10</f>
        <v>-</v>
      </c>
      <c r="AR108" s="71" t="str">
        <f t="shared" si="19"/>
        <v>-</v>
      </c>
    </row>
    <row r="109" spans="1:44">
      <c r="A109" s="18"/>
      <c r="B109" s="164" t="s">
        <v>14921</v>
      </c>
      <c r="C109" s="18"/>
      <c r="D109" s="170" t="s">
        <v>7070</v>
      </c>
      <c r="E109" s="118" t="s">
        <v>13902</v>
      </c>
      <c r="F109" s="18"/>
      <c r="G109" s="173" t="s">
        <v>14390</v>
      </c>
      <c r="H109" s="17" t="s">
        <v>14391</v>
      </c>
      <c r="I109" s="18"/>
      <c r="J109" s="210"/>
      <c r="K109" s="211"/>
      <c r="L109" s="18"/>
      <c r="M109" s="173" t="s">
        <v>5850</v>
      </c>
      <c r="N109" s="17" t="s">
        <v>5851</v>
      </c>
      <c r="O109" s="18"/>
      <c r="P109" s="173" t="s">
        <v>7070</v>
      </c>
      <c r="Q109" s="17" t="s">
        <v>7071</v>
      </c>
      <c r="R109" s="18"/>
      <c r="S109" s="173" t="s">
        <v>9489</v>
      </c>
      <c r="T109" s="17" t="s">
        <v>10148</v>
      </c>
      <c r="U109" s="18"/>
      <c r="V109" s="203"/>
      <c r="W109" s="204"/>
      <c r="X109" s="204"/>
      <c r="Y109" s="205"/>
      <c r="Z109" s="18"/>
      <c r="AA109" s="182" t="s">
        <v>13645</v>
      </c>
      <c r="AB109" s="18"/>
      <c r="AC109" s="197" t="str">
        <f t="shared" si="10"/>
        <v>CONTROLLER-Other</v>
      </c>
      <c r="AD109" s="263" t="str">
        <f t="shared" si="11"/>
        <v>CONTROLLER-Other-100</v>
      </c>
      <c r="AE109" s="263" t="str">
        <f t="shared" si="12"/>
        <v>CONTROLLER-Other-100-3</v>
      </c>
      <c r="AF109" s="119" t="s">
        <v>13645</v>
      </c>
      <c r="AG109" s="64" t="str">
        <f t="shared" si="13"/>
        <v>100</v>
      </c>
      <c r="AH109" s="18"/>
      <c r="AI109" s="197" t="str">
        <f t="shared" si="14"/>
        <v>-</v>
      </c>
      <c r="AJ109" s="64" t="str">
        <f t="shared" si="15"/>
        <v>-</v>
      </c>
      <c r="AK109" s="18"/>
      <c r="AL109" s="190" t="str">
        <f t="shared" si="16"/>
        <v>-</v>
      </c>
      <c r="AM109" s="69" t="str">
        <f t="shared" si="17"/>
        <v>-</v>
      </c>
      <c r="AN109" s="69" t="str">
        <f t="shared" si="18"/>
        <v>-</v>
      </c>
      <c r="AO109" s="70" t="s">
        <v>5850</v>
      </c>
      <c r="AP109" s="18"/>
      <c r="AQ109" s="197" t="str">
        <f>CodesFormula_10</f>
        <v>-</v>
      </c>
      <c r="AR109" s="71" t="str">
        <f t="shared" si="19"/>
        <v>-</v>
      </c>
    </row>
    <row r="110" spans="1:44">
      <c r="A110" s="18"/>
      <c r="B110" s="164" t="s">
        <v>13969</v>
      </c>
      <c r="C110" s="18"/>
      <c r="D110" s="170" t="s">
        <v>7078</v>
      </c>
      <c r="E110" s="118" t="s">
        <v>13902</v>
      </c>
      <c r="F110" s="18"/>
      <c r="G110" s="173" t="s">
        <v>9138</v>
      </c>
      <c r="H110" s="17" t="s">
        <v>9139</v>
      </c>
      <c r="I110" s="18"/>
      <c r="J110" s="210"/>
      <c r="K110" s="211"/>
      <c r="L110" s="18"/>
      <c r="M110" s="173" t="s">
        <v>5862</v>
      </c>
      <c r="N110" s="17" t="s">
        <v>5863</v>
      </c>
      <c r="O110" s="18"/>
      <c r="P110" s="173" t="s">
        <v>7078</v>
      </c>
      <c r="Q110" s="17" t="s">
        <v>9465</v>
      </c>
      <c r="R110" s="18"/>
      <c r="S110" s="173" t="s">
        <v>9497</v>
      </c>
      <c r="T110" s="17" t="s">
        <v>9498</v>
      </c>
      <c r="U110" s="18"/>
      <c r="V110" s="203"/>
      <c r="W110" s="204"/>
      <c r="X110" s="204"/>
      <c r="Y110" s="205"/>
      <c r="Z110" s="18"/>
      <c r="AA110" s="182" t="s">
        <v>14131</v>
      </c>
      <c r="AB110" s="18"/>
      <c r="AC110" s="197" t="str">
        <f t="shared" si="10"/>
        <v>ADMINFINANCE-Other</v>
      </c>
      <c r="AD110" s="263" t="str">
        <f t="shared" si="11"/>
        <v>ADMINFINANCE-Other-100</v>
      </c>
      <c r="AE110" s="263" t="str">
        <f t="shared" si="12"/>
        <v>ADMINFINANCE-Other-100-1</v>
      </c>
      <c r="AF110" s="119" t="s">
        <v>14131</v>
      </c>
      <c r="AG110" s="64" t="str">
        <f t="shared" si="13"/>
        <v>100</v>
      </c>
      <c r="AH110" s="18"/>
      <c r="AI110" s="197" t="str">
        <f t="shared" si="14"/>
        <v>-</v>
      </c>
      <c r="AJ110" s="64" t="str">
        <f t="shared" si="15"/>
        <v>-</v>
      </c>
      <c r="AK110" s="18"/>
      <c r="AL110" s="190" t="str">
        <f t="shared" si="16"/>
        <v>-</v>
      </c>
      <c r="AM110" s="69" t="str">
        <f t="shared" si="17"/>
        <v>-</v>
      </c>
      <c r="AN110" s="69" t="str">
        <f t="shared" si="18"/>
        <v>-</v>
      </c>
      <c r="AO110" s="70" t="s">
        <v>5862</v>
      </c>
      <c r="AP110" s="18"/>
      <c r="AQ110" s="197" t="str">
        <f>CodesFormula_10</f>
        <v>-</v>
      </c>
      <c r="AR110" s="71" t="str">
        <f t="shared" si="19"/>
        <v>-</v>
      </c>
    </row>
    <row r="111" spans="1:44">
      <c r="A111" s="18"/>
      <c r="B111" s="164" t="s">
        <v>13970</v>
      </c>
      <c r="C111" s="18"/>
      <c r="D111" s="170" t="s">
        <v>9474</v>
      </c>
      <c r="E111" s="118" t="s">
        <v>13902</v>
      </c>
      <c r="F111" s="18"/>
      <c r="G111" s="173" t="s">
        <v>9976</v>
      </c>
      <c r="H111" s="17" t="s">
        <v>9977</v>
      </c>
      <c r="I111" s="18"/>
      <c r="J111" s="210"/>
      <c r="K111" s="211"/>
      <c r="L111" s="18"/>
      <c r="M111" s="173" t="s">
        <v>5873</v>
      </c>
      <c r="N111" s="17" t="s">
        <v>5874</v>
      </c>
      <c r="O111" s="18"/>
      <c r="P111" s="173" t="s">
        <v>9474</v>
      </c>
      <c r="Q111" s="17" t="s">
        <v>9475</v>
      </c>
      <c r="R111" s="18"/>
      <c r="S111" s="173" t="s">
        <v>9504</v>
      </c>
      <c r="T111" s="17" t="s">
        <v>9505</v>
      </c>
      <c r="U111" s="18"/>
      <c r="V111" s="203"/>
      <c r="W111" s="204"/>
      <c r="X111" s="204"/>
      <c r="Y111" s="205"/>
      <c r="Z111" s="18"/>
      <c r="AA111" s="182" t="s">
        <v>13646</v>
      </c>
      <c r="AB111" s="18"/>
      <c r="AC111" s="197" t="str">
        <f t="shared" si="10"/>
        <v>HUMANRES-Other</v>
      </c>
      <c r="AD111" s="263" t="str">
        <f t="shared" si="11"/>
        <v>HUMANRES-Other-100</v>
      </c>
      <c r="AE111" s="263" t="str">
        <f t="shared" si="12"/>
        <v>HUMANRES-Other-100-1</v>
      </c>
      <c r="AF111" s="119" t="s">
        <v>13646</v>
      </c>
      <c r="AG111" s="64" t="str">
        <f t="shared" si="13"/>
        <v>100</v>
      </c>
      <c r="AH111" s="18"/>
      <c r="AI111" s="197" t="str">
        <f t="shared" si="14"/>
        <v>-</v>
      </c>
      <c r="AJ111" s="64" t="str">
        <f t="shared" si="15"/>
        <v>-</v>
      </c>
      <c r="AK111" s="18"/>
      <c r="AL111" s="190" t="str">
        <f t="shared" si="16"/>
        <v>-</v>
      </c>
      <c r="AM111" s="69" t="str">
        <f t="shared" si="17"/>
        <v>-</v>
      </c>
      <c r="AN111" s="69" t="str">
        <f t="shared" si="18"/>
        <v>-</v>
      </c>
      <c r="AO111" s="70" t="s">
        <v>5873</v>
      </c>
      <c r="AP111" s="18"/>
      <c r="AQ111" s="197" t="str">
        <f>CodesFormula_10</f>
        <v>-</v>
      </c>
      <c r="AR111" s="71" t="str">
        <f t="shared" si="19"/>
        <v>-</v>
      </c>
    </row>
    <row r="112" spans="1:44">
      <c r="A112" s="18"/>
      <c r="B112" s="236" t="s">
        <v>14930</v>
      </c>
      <c r="C112" s="18"/>
      <c r="D112" s="170" t="s">
        <v>9484</v>
      </c>
      <c r="E112" s="118" t="s">
        <v>13902</v>
      </c>
      <c r="F112" s="18"/>
      <c r="G112" s="173" t="s">
        <v>9984</v>
      </c>
      <c r="H112" s="17" t="s">
        <v>5504</v>
      </c>
      <c r="I112" s="18"/>
      <c r="J112" s="210"/>
      <c r="K112" s="211"/>
      <c r="L112" s="18"/>
      <c r="M112" s="173" t="s">
        <v>5882</v>
      </c>
      <c r="N112" s="17" t="s">
        <v>5883</v>
      </c>
      <c r="O112" s="18"/>
      <c r="P112" s="173" t="s">
        <v>9484</v>
      </c>
      <c r="Q112" s="17" t="s">
        <v>9485</v>
      </c>
      <c r="R112" s="18"/>
      <c r="S112" s="173" t="s">
        <v>9511</v>
      </c>
      <c r="T112" s="17" t="s">
        <v>9512</v>
      </c>
      <c r="U112" s="18"/>
      <c r="V112" s="203"/>
      <c r="W112" s="204"/>
      <c r="X112" s="204"/>
      <c r="Y112" s="205"/>
      <c r="Z112" s="18"/>
      <c r="AA112" s="182" t="s">
        <v>14132</v>
      </c>
      <c r="AB112" s="18"/>
      <c r="AC112" s="197" t="str">
        <f t="shared" si="10"/>
        <v>HUMANRES-Other</v>
      </c>
      <c r="AD112" s="263" t="str">
        <f t="shared" si="11"/>
        <v>HUMANRES-Other-100</v>
      </c>
      <c r="AE112" s="263" t="str">
        <f t="shared" si="12"/>
        <v>HUMANRES-Other-100-2</v>
      </c>
      <c r="AF112" s="119" t="s">
        <v>14132</v>
      </c>
      <c r="AG112" s="64" t="str">
        <f t="shared" si="13"/>
        <v>100</v>
      </c>
      <c r="AH112" s="18"/>
      <c r="AI112" s="197" t="str">
        <f t="shared" si="14"/>
        <v>-</v>
      </c>
      <c r="AJ112" s="64" t="str">
        <f t="shared" si="15"/>
        <v>-</v>
      </c>
      <c r="AK112" s="18"/>
      <c r="AL112" s="190" t="str">
        <f t="shared" si="16"/>
        <v>-</v>
      </c>
      <c r="AM112" s="69" t="str">
        <f t="shared" si="17"/>
        <v>-</v>
      </c>
      <c r="AN112" s="69" t="str">
        <f t="shared" si="18"/>
        <v>-</v>
      </c>
      <c r="AO112" s="70" t="s">
        <v>5882</v>
      </c>
      <c r="AP112" s="18"/>
      <c r="AQ112" s="197" t="str">
        <f>CodesFormula_10</f>
        <v>-</v>
      </c>
      <c r="AR112" s="71" t="str">
        <f t="shared" si="19"/>
        <v>-</v>
      </c>
    </row>
    <row r="113" spans="1:44">
      <c r="A113" s="18"/>
      <c r="B113" s="164" t="s">
        <v>14931</v>
      </c>
      <c r="C113" s="18"/>
      <c r="D113" s="170" t="s">
        <v>9490</v>
      </c>
      <c r="E113" s="118" t="s">
        <v>13902</v>
      </c>
      <c r="F113" s="18"/>
      <c r="G113" s="173" t="s">
        <v>9992</v>
      </c>
      <c r="H113" s="17" t="s">
        <v>9993</v>
      </c>
      <c r="I113" s="18"/>
      <c r="J113" s="210"/>
      <c r="K113" s="211"/>
      <c r="L113" s="18"/>
      <c r="M113" s="173" t="s">
        <v>5893</v>
      </c>
      <c r="N113" s="17" t="s">
        <v>5894</v>
      </c>
      <c r="O113" s="18"/>
      <c r="P113" s="173" t="s">
        <v>9490</v>
      </c>
      <c r="Q113" s="17" t="s">
        <v>9491</v>
      </c>
      <c r="R113" s="18"/>
      <c r="S113" s="173" t="s">
        <v>9517</v>
      </c>
      <c r="T113" s="17" t="s">
        <v>9518</v>
      </c>
      <c r="U113" s="18"/>
      <c r="V113" s="203"/>
      <c r="W113" s="204"/>
      <c r="X113" s="204"/>
      <c r="Y113" s="205"/>
      <c r="Z113" s="18"/>
      <c r="AA113" s="182" t="s">
        <v>13647</v>
      </c>
      <c r="AB113" s="18"/>
      <c r="AC113" s="197" t="str">
        <f t="shared" si="10"/>
        <v>HUMANRES-Other</v>
      </c>
      <c r="AD113" s="263" t="str">
        <f t="shared" si="11"/>
        <v>HUMANRES-Other-100</v>
      </c>
      <c r="AE113" s="263" t="str">
        <f t="shared" si="12"/>
        <v>HUMANRES-Other-100-3</v>
      </c>
      <c r="AF113" s="119" t="s">
        <v>13647</v>
      </c>
      <c r="AG113" s="64" t="str">
        <f t="shared" si="13"/>
        <v>100</v>
      </c>
      <c r="AH113" s="18"/>
      <c r="AI113" s="197" t="str">
        <f t="shared" si="14"/>
        <v>-</v>
      </c>
      <c r="AJ113" s="64" t="str">
        <f t="shared" si="15"/>
        <v>-</v>
      </c>
      <c r="AK113" s="18"/>
      <c r="AL113" s="190" t="str">
        <f t="shared" si="16"/>
        <v>-</v>
      </c>
      <c r="AM113" s="69" t="str">
        <f t="shared" si="17"/>
        <v>-</v>
      </c>
      <c r="AN113" s="69" t="str">
        <f t="shared" si="18"/>
        <v>-</v>
      </c>
      <c r="AO113" s="70" t="s">
        <v>5893</v>
      </c>
      <c r="AP113" s="18"/>
      <c r="AQ113" s="197" t="str">
        <f>CodesFormula_10</f>
        <v>-</v>
      </c>
      <c r="AR113" s="71" t="str">
        <f t="shared" si="19"/>
        <v>-</v>
      </c>
    </row>
    <row r="114" spans="1:44">
      <c r="A114" s="18"/>
      <c r="B114" s="164" t="s">
        <v>13971</v>
      </c>
      <c r="C114" s="18"/>
      <c r="D114" s="170" t="s">
        <v>9499</v>
      </c>
      <c r="E114" s="118" t="s">
        <v>13902</v>
      </c>
      <c r="F114" s="18"/>
      <c r="G114" s="173" t="s">
        <v>10736</v>
      </c>
      <c r="H114" s="17" t="s">
        <v>10737</v>
      </c>
      <c r="I114" s="18"/>
      <c r="J114" s="210"/>
      <c r="K114" s="211"/>
      <c r="L114" s="18"/>
      <c r="M114" s="173" t="s">
        <v>5904</v>
      </c>
      <c r="N114" s="17" t="s">
        <v>8309</v>
      </c>
      <c r="O114" s="18"/>
      <c r="P114" s="173" t="s">
        <v>9499</v>
      </c>
      <c r="Q114" s="17" t="s">
        <v>9500</v>
      </c>
      <c r="R114" s="18"/>
      <c r="S114" s="173" t="s">
        <v>9524</v>
      </c>
      <c r="T114" s="17" t="s">
        <v>9525</v>
      </c>
      <c r="U114" s="18"/>
      <c r="V114" s="203"/>
      <c r="W114" s="204"/>
      <c r="X114" s="204"/>
      <c r="Y114" s="205"/>
      <c r="Z114" s="18"/>
      <c r="AA114" s="182" t="s">
        <v>15167</v>
      </c>
      <c r="AB114" s="18"/>
      <c r="AC114" s="197" t="str">
        <f t="shared" si="10"/>
        <v>HUMANRES-Other</v>
      </c>
      <c r="AD114" s="263" t="str">
        <f t="shared" si="11"/>
        <v>HUMANRES-Other-100</v>
      </c>
      <c r="AE114" s="263" t="str">
        <f t="shared" si="12"/>
        <v>HUMANRES-Other-100-4</v>
      </c>
      <c r="AF114" s="119" t="s">
        <v>15167</v>
      </c>
      <c r="AG114" s="64" t="str">
        <f t="shared" si="13"/>
        <v>100</v>
      </c>
      <c r="AH114" s="18"/>
      <c r="AI114" s="197" t="str">
        <f t="shared" si="14"/>
        <v>-</v>
      </c>
      <c r="AJ114" s="64" t="str">
        <f t="shared" si="15"/>
        <v>-</v>
      </c>
      <c r="AK114" s="18"/>
      <c r="AL114" s="190" t="str">
        <f t="shared" si="16"/>
        <v>-</v>
      </c>
      <c r="AM114" s="69" t="str">
        <f t="shared" si="17"/>
        <v>-</v>
      </c>
      <c r="AN114" s="69" t="str">
        <f t="shared" si="18"/>
        <v>-</v>
      </c>
      <c r="AO114" s="70" t="s">
        <v>5904</v>
      </c>
      <c r="AP114" s="18"/>
      <c r="AQ114" s="197" t="str">
        <f>CodesFormula_10</f>
        <v>-</v>
      </c>
      <c r="AR114" s="71" t="str">
        <f t="shared" si="19"/>
        <v>-</v>
      </c>
    </row>
    <row r="115" spans="1:44">
      <c r="A115" s="18"/>
      <c r="B115" s="164" t="s">
        <v>13972</v>
      </c>
      <c r="C115" s="18"/>
      <c r="D115" s="170" t="s">
        <v>9506</v>
      </c>
      <c r="E115" s="118" t="s">
        <v>13902</v>
      </c>
      <c r="F115" s="18"/>
      <c r="G115" s="173" t="s">
        <v>7760</v>
      </c>
      <c r="H115" s="17" t="s">
        <v>7761</v>
      </c>
      <c r="I115" s="18"/>
      <c r="J115" s="210"/>
      <c r="K115" s="211"/>
      <c r="L115" s="18"/>
      <c r="M115" s="173" t="s">
        <v>8317</v>
      </c>
      <c r="N115" s="17" t="s">
        <v>967</v>
      </c>
      <c r="O115" s="18"/>
      <c r="P115" s="173" t="s">
        <v>9506</v>
      </c>
      <c r="Q115" s="17" t="s">
        <v>9507</v>
      </c>
      <c r="R115" s="18"/>
      <c r="S115" s="173" t="s">
        <v>9531</v>
      </c>
      <c r="T115" s="17" t="s">
        <v>9532</v>
      </c>
      <c r="U115" s="18"/>
      <c r="V115" s="203"/>
      <c r="W115" s="204"/>
      <c r="X115" s="204"/>
      <c r="Y115" s="205"/>
      <c r="Z115" s="18"/>
      <c r="AA115" s="182" t="s">
        <v>15168</v>
      </c>
      <c r="AB115" s="18"/>
      <c r="AC115" s="197" t="str">
        <f t="shared" si="10"/>
        <v>HUMANRES-Other</v>
      </c>
      <c r="AD115" s="263" t="str">
        <f t="shared" si="11"/>
        <v>HUMANRES-Other-100</v>
      </c>
      <c r="AE115" s="263" t="str">
        <f t="shared" si="12"/>
        <v>HUMANRES-Other-100-5</v>
      </c>
      <c r="AF115" s="119" t="s">
        <v>15168</v>
      </c>
      <c r="AG115" s="64" t="str">
        <f t="shared" si="13"/>
        <v>100</v>
      </c>
      <c r="AH115" s="18"/>
      <c r="AI115" s="197" t="str">
        <f t="shared" si="14"/>
        <v>-</v>
      </c>
      <c r="AJ115" s="64" t="str">
        <f t="shared" si="15"/>
        <v>-</v>
      </c>
      <c r="AK115" s="18"/>
      <c r="AL115" s="190" t="str">
        <f t="shared" si="16"/>
        <v>-</v>
      </c>
      <c r="AM115" s="69" t="str">
        <f t="shared" si="17"/>
        <v>-</v>
      </c>
      <c r="AN115" s="69" t="str">
        <f t="shared" si="18"/>
        <v>-</v>
      </c>
      <c r="AO115" s="70" t="s">
        <v>8317</v>
      </c>
      <c r="AP115" s="18"/>
      <c r="AQ115" s="197" t="str">
        <f>CodesFormula_10</f>
        <v>-</v>
      </c>
      <c r="AR115" s="71" t="str">
        <f t="shared" si="19"/>
        <v>-</v>
      </c>
    </row>
    <row r="116" spans="1:44">
      <c r="A116" s="18"/>
      <c r="B116" s="258" t="s">
        <v>15449</v>
      </c>
      <c r="C116" s="18"/>
      <c r="D116" s="170" t="s">
        <v>9513</v>
      </c>
      <c r="E116" s="118" t="s">
        <v>13902</v>
      </c>
      <c r="F116" s="18"/>
      <c r="G116" s="173" t="s">
        <v>7766</v>
      </c>
      <c r="H116" s="17" t="s">
        <v>7767</v>
      </c>
      <c r="I116" s="18"/>
      <c r="J116" s="210"/>
      <c r="K116" s="211"/>
      <c r="L116" s="18"/>
      <c r="M116" s="173" t="s">
        <v>11306</v>
      </c>
      <c r="N116" s="17" t="s">
        <v>11307</v>
      </c>
      <c r="O116" s="18"/>
      <c r="P116" s="173" t="s">
        <v>9513</v>
      </c>
      <c r="Q116" s="17" t="s">
        <v>9514</v>
      </c>
      <c r="R116" s="18"/>
      <c r="S116" s="173" t="s">
        <v>9538</v>
      </c>
      <c r="T116" s="17" t="s">
        <v>9539</v>
      </c>
      <c r="U116" s="18"/>
      <c r="V116" s="203"/>
      <c r="W116" s="204"/>
      <c r="X116" s="204"/>
      <c r="Y116" s="205"/>
      <c r="Z116" s="18"/>
      <c r="AA116" s="182" t="s">
        <v>15169</v>
      </c>
      <c r="AB116" s="18"/>
      <c r="AC116" s="197" t="str">
        <f t="shared" si="10"/>
        <v>FSP-Other</v>
      </c>
      <c r="AD116" s="263" t="str">
        <f t="shared" si="11"/>
        <v>FSP-Other-100</v>
      </c>
      <c r="AE116" s="263" t="str">
        <f t="shared" si="12"/>
        <v>FSP-Other-100-1</v>
      </c>
      <c r="AF116" s="119" t="s">
        <v>15169</v>
      </c>
      <c r="AG116" s="64" t="str">
        <f t="shared" si="13"/>
        <v>100</v>
      </c>
      <c r="AH116" s="18"/>
      <c r="AI116" s="197" t="str">
        <f t="shared" si="14"/>
        <v>-</v>
      </c>
      <c r="AJ116" s="64" t="str">
        <f t="shared" si="15"/>
        <v>-</v>
      </c>
      <c r="AK116" s="18"/>
      <c r="AL116" s="190" t="str">
        <f t="shared" si="16"/>
        <v>-</v>
      </c>
      <c r="AM116" s="69" t="str">
        <f t="shared" si="17"/>
        <v>-</v>
      </c>
      <c r="AN116" s="69" t="str">
        <f t="shared" si="18"/>
        <v>-</v>
      </c>
      <c r="AO116" s="70" t="s">
        <v>11306</v>
      </c>
      <c r="AP116" s="18"/>
      <c r="AQ116" s="197" t="str">
        <f>CodesFormula_10</f>
        <v>-</v>
      </c>
      <c r="AR116" s="71" t="str">
        <f t="shared" si="19"/>
        <v>-</v>
      </c>
    </row>
    <row r="117" spans="1:44">
      <c r="A117" s="18"/>
      <c r="B117" s="164" t="s">
        <v>14386</v>
      </c>
      <c r="C117" s="18"/>
      <c r="D117" s="170" t="s">
        <v>9526</v>
      </c>
      <c r="E117" s="118" t="s">
        <v>13902</v>
      </c>
      <c r="F117" s="18"/>
      <c r="G117" s="173" t="s">
        <v>7772</v>
      </c>
      <c r="H117" s="17" t="s">
        <v>7773</v>
      </c>
      <c r="I117" s="18"/>
      <c r="J117" s="210"/>
      <c r="K117" s="211"/>
      <c r="L117" s="18"/>
      <c r="M117" s="173" t="s">
        <v>12909</v>
      </c>
      <c r="N117" s="17" t="s">
        <v>14950</v>
      </c>
      <c r="O117" s="18"/>
      <c r="P117" s="173" t="s">
        <v>9526</v>
      </c>
      <c r="Q117" s="17" t="s">
        <v>775</v>
      </c>
      <c r="R117" s="18"/>
      <c r="S117" s="173" t="s">
        <v>9546</v>
      </c>
      <c r="T117" s="17" t="s">
        <v>9547</v>
      </c>
      <c r="U117" s="18"/>
      <c r="V117" s="203"/>
      <c r="W117" s="204"/>
      <c r="X117" s="204"/>
      <c r="Y117" s="205"/>
      <c r="Z117" s="18"/>
      <c r="AA117" s="182" t="s">
        <v>14133</v>
      </c>
      <c r="AB117" s="18"/>
      <c r="AC117" s="197" t="str">
        <f t="shared" si="10"/>
        <v>AVP-FACILITIES-Other</v>
      </c>
      <c r="AD117" s="263" t="str">
        <f t="shared" si="11"/>
        <v>AVP-FACILITIES-Other-100</v>
      </c>
      <c r="AE117" s="263" t="str">
        <f t="shared" si="12"/>
        <v>AVP-FACILITIES-Other-100-1</v>
      </c>
      <c r="AF117" s="119" t="s">
        <v>14133</v>
      </c>
      <c r="AG117" s="64" t="str">
        <f t="shared" si="13"/>
        <v>100</v>
      </c>
      <c r="AH117" s="18"/>
      <c r="AI117" s="197" t="str">
        <f t="shared" si="14"/>
        <v>-</v>
      </c>
      <c r="AJ117" s="64" t="str">
        <f t="shared" si="15"/>
        <v>-</v>
      </c>
      <c r="AK117" s="18"/>
      <c r="AL117" s="190" t="str">
        <f t="shared" si="16"/>
        <v>-</v>
      </c>
      <c r="AM117" s="69" t="str">
        <f t="shared" si="17"/>
        <v>-</v>
      </c>
      <c r="AN117" s="69" t="str">
        <f t="shared" si="18"/>
        <v>-</v>
      </c>
      <c r="AO117" s="70" t="s">
        <v>12909</v>
      </c>
      <c r="AP117" s="18"/>
      <c r="AQ117" s="197" t="str">
        <f>CodesFormula_10</f>
        <v>-</v>
      </c>
      <c r="AR117" s="71" t="str">
        <f t="shared" si="19"/>
        <v>-</v>
      </c>
    </row>
    <row r="118" spans="1:44">
      <c r="A118" s="18"/>
      <c r="B118" s="164" t="s">
        <v>14387</v>
      </c>
      <c r="C118" s="18"/>
      <c r="D118" s="170" t="s">
        <v>938</v>
      </c>
      <c r="E118" s="118" t="s">
        <v>13902</v>
      </c>
      <c r="F118" s="18"/>
      <c r="G118" s="173" t="s">
        <v>7777</v>
      </c>
      <c r="H118" s="17" t="s">
        <v>7778</v>
      </c>
      <c r="I118" s="18"/>
      <c r="J118" s="210"/>
      <c r="K118" s="211"/>
      <c r="L118" s="18"/>
      <c r="M118" s="173" t="s">
        <v>13520</v>
      </c>
      <c r="N118" s="17" t="s">
        <v>13521</v>
      </c>
      <c r="O118" s="18"/>
      <c r="P118" s="173" t="s">
        <v>938</v>
      </c>
      <c r="Q118" s="17" t="s">
        <v>971</v>
      </c>
      <c r="R118" s="18"/>
      <c r="S118" s="173" t="s">
        <v>9563</v>
      </c>
      <c r="T118" s="17" t="s">
        <v>9564</v>
      </c>
      <c r="U118" s="18"/>
      <c r="V118" s="203"/>
      <c r="W118" s="204"/>
      <c r="X118" s="204"/>
      <c r="Y118" s="205"/>
      <c r="Z118" s="18"/>
      <c r="AA118" s="182" t="s">
        <v>13648</v>
      </c>
      <c r="AB118" s="18"/>
      <c r="AC118" s="197" t="str">
        <f t="shared" si="10"/>
        <v>AVP-FACILITIES-Other</v>
      </c>
      <c r="AD118" s="263" t="str">
        <f t="shared" si="11"/>
        <v>AVP-FACILITIES-Other-100</v>
      </c>
      <c r="AE118" s="263" t="str">
        <f t="shared" si="12"/>
        <v>AVP-FACILITIES-Other-100-2</v>
      </c>
      <c r="AF118" s="119" t="s">
        <v>13648</v>
      </c>
      <c r="AG118" s="64" t="str">
        <f t="shared" si="13"/>
        <v>100</v>
      </c>
      <c r="AH118" s="18"/>
      <c r="AI118" s="197" t="str">
        <f t="shared" si="14"/>
        <v>-</v>
      </c>
      <c r="AJ118" s="64" t="str">
        <f t="shared" si="15"/>
        <v>-</v>
      </c>
      <c r="AK118" s="18"/>
      <c r="AL118" s="190" t="str">
        <f t="shared" si="16"/>
        <v>-</v>
      </c>
      <c r="AM118" s="69" t="str">
        <f t="shared" si="17"/>
        <v>-</v>
      </c>
      <c r="AN118" s="69" t="str">
        <f t="shared" si="18"/>
        <v>-</v>
      </c>
      <c r="AO118" s="70" t="s">
        <v>13520</v>
      </c>
      <c r="AP118" s="18"/>
      <c r="AQ118" s="197" t="str">
        <f>CodesFormula_10</f>
        <v>-</v>
      </c>
      <c r="AR118" s="71" t="str">
        <f t="shared" si="19"/>
        <v>-</v>
      </c>
    </row>
    <row r="119" spans="1:44">
      <c r="A119" s="18"/>
      <c r="B119" s="164" t="s">
        <v>13973</v>
      </c>
      <c r="C119" s="18"/>
      <c r="D119" s="170" t="s">
        <v>12280</v>
      </c>
      <c r="E119" s="118" t="s">
        <v>13902</v>
      </c>
      <c r="F119" s="18"/>
      <c r="G119" s="173" t="s">
        <v>7789</v>
      </c>
      <c r="H119" s="17" t="s">
        <v>7790</v>
      </c>
      <c r="I119" s="18"/>
      <c r="J119" s="210"/>
      <c r="K119" s="211"/>
      <c r="L119" s="18"/>
      <c r="M119" s="173" t="s">
        <v>14402</v>
      </c>
      <c r="N119" s="17" t="s">
        <v>14403</v>
      </c>
      <c r="O119" s="18"/>
      <c r="P119" s="173" t="s">
        <v>12280</v>
      </c>
      <c r="Q119" s="17" t="s">
        <v>12283</v>
      </c>
      <c r="R119" s="18"/>
      <c r="S119" s="173" t="s">
        <v>9589</v>
      </c>
      <c r="T119" s="17" t="s">
        <v>9590</v>
      </c>
      <c r="U119" s="18"/>
      <c r="V119" s="203"/>
      <c r="W119" s="204"/>
      <c r="X119" s="204"/>
      <c r="Y119" s="205"/>
      <c r="Z119" s="18"/>
      <c r="AA119" s="182" t="s">
        <v>13649</v>
      </c>
      <c r="AB119" s="18"/>
      <c r="AC119" s="197" t="str">
        <f t="shared" si="10"/>
        <v>AVP-FACILITIES-Other</v>
      </c>
      <c r="AD119" s="263" t="str">
        <f t="shared" si="11"/>
        <v>AVP-FACILITIES-Other-100</v>
      </c>
      <c r="AE119" s="263" t="str">
        <f t="shared" si="12"/>
        <v>AVP-FACILITIES-Other-100-3</v>
      </c>
      <c r="AF119" s="119" t="s">
        <v>13649</v>
      </c>
      <c r="AG119" s="64" t="str">
        <f t="shared" si="13"/>
        <v>100</v>
      </c>
      <c r="AH119" s="18"/>
      <c r="AI119" s="197" t="str">
        <f t="shared" si="14"/>
        <v>-</v>
      </c>
      <c r="AJ119" s="64" t="str">
        <f t="shared" si="15"/>
        <v>-</v>
      </c>
      <c r="AK119" s="18"/>
      <c r="AL119" s="190" t="str">
        <f t="shared" si="16"/>
        <v>-</v>
      </c>
      <c r="AM119" s="69" t="str">
        <f t="shared" si="17"/>
        <v>-</v>
      </c>
      <c r="AN119" s="69" t="str">
        <f t="shared" si="18"/>
        <v>-</v>
      </c>
      <c r="AO119" s="70" t="s">
        <v>14402</v>
      </c>
      <c r="AP119" s="18"/>
      <c r="AQ119" s="197" t="str">
        <f>CodesFormula_10</f>
        <v>-</v>
      </c>
      <c r="AR119" s="71" t="str">
        <f t="shared" si="19"/>
        <v>-</v>
      </c>
    </row>
    <row r="120" spans="1:44" ht="13.5" thickBot="1">
      <c r="A120" s="18"/>
      <c r="B120" s="259" t="s">
        <v>13974</v>
      </c>
      <c r="C120" s="18"/>
      <c r="D120" s="170" t="s">
        <v>12281</v>
      </c>
      <c r="E120" s="118" t="s">
        <v>13902</v>
      </c>
      <c r="F120" s="18"/>
      <c r="G120" s="173" t="s">
        <v>7796</v>
      </c>
      <c r="H120" s="17" t="s">
        <v>10738</v>
      </c>
      <c r="I120" s="18"/>
      <c r="J120" s="210"/>
      <c r="K120" s="211"/>
      <c r="L120" s="18"/>
      <c r="M120" s="173" t="s">
        <v>8984</v>
      </c>
      <c r="N120" s="17" t="s">
        <v>8985</v>
      </c>
      <c r="O120" s="18"/>
      <c r="P120" s="173" t="s">
        <v>12281</v>
      </c>
      <c r="Q120" s="17" t="s">
        <v>12284</v>
      </c>
      <c r="R120" s="18"/>
      <c r="S120" s="173" t="s">
        <v>9599</v>
      </c>
      <c r="T120" s="17" t="s">
        <v>9600</v>
      </c>
      <c r="U120" s="18"/>
      <c r="V120" s="203"/>
      <c r="W120" s="204"/>
      <c r="X120" s="204"/>
      <c r="Y120" s="205"/>
      <c r="Z120" s="18"/>
      <c r="AA120" s="182" t="s">
        <v>13650</v>
      </c>
      <c r="AB120" s="18"/>
      <c r="AC120" s="197" t="str">
        <f t="shared" si="10"/>
        <v>AVP-FACILITIES-Other</v>
      </c>
      <c r="AD120" s="263" t="str">
        <f t="shared" si="11"/>
        <v>AVP-FACILITIES-Other-100</v>
      </c>
      <c r="AE120" s="263" t="str">
        <f t="shared" si="12"/>
        <v>AVP-FACILITIES-Other-100-4</v>
      </c>
      <c r="AF120" s="119" t="s">
        <v>13650</v>
      </c>
      <c r="AG120" s="64" t="str">
        <f t="shared" si="13"/>
        <v>100</v>
      </c>
      <c r="AH120" s="18"/>
      <c r="AI120" s="197" t="str">
        <f t="shared" si="14"/>
        <v>-</v>
      </c>
      <c r="AJ120" s="64" t="str">
        <f t="shared" si="15"/>
        <v>-</v>
      </c>
      <c r="AK120" s="18"/>
      <c r="AL120" s="190" t="str">
        <f t="shared" si="16"/>
        <v>-</v>
      </c>
      <c r="AM120" s="69" t="str">
        <f t="shared" si="17"/>
        <v>-</v>
      </c>
      <c r="AN120" s="69" t="str">
        <f t="shared" si="18"/>
        <v>-</v>
      </c>
      <c r="AO120" s="70" t="s">
        <v>8984</v>
      </c>
      <c r="AP120" s="18"/>
      <c r="AQ120" s="197" t="str">
        <f>CodesFormula_10</f>
        <v>-</v>
      </c>
      <c r="AR120" s="71" t="str">
        <f t="shared" si="19"/>
        <v>-</v>
      </c>
    </row>
    <row r="121" spans="1:44">
      <c r="A121" s="18"/>
      <c r="B121" s="225"/>
      <c r="C121" s="18"/>
      <c r="D121" s="170" t="s">
        <v>14388</v>
      </c>
      <c r="E121" s="118" t="s">
        <v>13902</v>
      </c>
      <c r="F121" s="18"/>
      <c r="G121" s="173" t="s">
        <v>7801</v>
      </c>
      <c r="H121" s="17" t="s">
        <v>7802</v>
      </c>
      <c r="I121" s="18"/>
      <c r="J121" s="210"/>
      <c r="K121" s="211"/>
      <c r="L121" s="18"/>
      <c r="M121" s="173" t="s">
        <v>8993</v>
      </c>
      <c r="N121" s="17" t="s">
        <v>8994</v>
      </c>
      <c r="O121" s="18"/>
      <c r="P121" s="173" t="s">
        <v>14388</v>
      </c>
      <c r="Q121" s="17" t="s">
        <v>14406</v>
      </c>
      <c r="R121" s="18"/>
      <c r="S121" s="173" t="s">
        <v>8089</v>
      </c>
      <c r="T121" s="17" t="s">
        <v>8090</v>
      </c>
      <c r="U121" s="18"/>
      <c r="V121" s="203"/>
      <c r="W121" s="204"/>
      <c r="X121" s="204"/>
      <c r="Y121" s="205"/>
      <c r="Z121" s="18"/>
      <c r="AA121" s="182" t="s">
        <v>13651</v>
      </c>
      <c r="AB121" s="18"/>
      <c r="AC121" s="197" t="str">
        <f t="shared" si="10"/>
        <v>RISKMGMT-Other</v>
      </c>
      <c r="AD121" s="263" t="str">
        <f t="shared" si="11"/>
        <v>RISKMGMT-Other-100</v>
      </c>
      <c r="AE121" s="263" t="str">
        <f t="shared" si="12"/>
        <v>RISKMGMT-Other-100-1</v>
      </c>
      <c r="AF121" s="119" t="s">
        <v>13651</v>
      </c>
      <c r="AG121" s="64" t="str">
        <f t="shared" si="13"/>
        <v>100</v>
      </c>
      <c r="AH121" s="18"/>
      <c r="AI121" s="197" t="str">
        <f t="shared" si="14"/>
        <v>-</v>
      </c>
      <c r="AJ121" s="64" t="str">
        <f t="shared" si="15"/>
        <v>-</v>
      </c>
      <c r="AK121" s="18"/>
      <c r="AL121" s="190" t="str">
        <f t="shared" si="16"/>
        <v>-</v>
      </c>
      <c r="AM121" s="69" t="str">
        <f t="shared" si="17"/>
        <v>-</v>
      </c>
      <c r="AN121" s="69" t="str">
        <f t="shared" si="18"/>
        <v>-</v>
      </c>
      <c r="AO121" s="70" t="s">
        <v>8993</v>
      </c>
      <c r="AP121" s="18"/>
      <c r="AQ121" s="197" t="str">
        <f>CodesFormula_10</f>
        <v>-</v>
      </c>
      <c r="AR121" s="71" t="str">
        <f t="shared" si="19"/>
        <v>-</v>
      </c>
    </row>
    <row r="122" spans="1:44">
      <c r="A122" s="18"/>
      <c r="B122" s="216"/>
      <c r="C122" s="18"/>
      <c r="D122" s="170" t="s">
        <v>9344</v>
      </c>
      <c r="E122" s="118" t="s">
        <v>13908</v>
      </c>
      <c r="F122" s="18"/>
      <c r="G122" s="173" t="s">
        <v>5393</v>
      </c>
      <c r="H122" s="17" t="s">
        <v>5394</v>
      </c>
      <c r="I122" s="18"/>
      <c r="J122" s="210"/>
      <c r="K122" s="211"/>
      <c r="L122" s="18"/>
      <c r="M122" s="173" t="s">
        <v>10070</v>
      </c>
      <c r="N122" s="17" t="s">
        <v>10071</v>
      </c>
      <c r="O122" s="18"/>
      <c r="P122" s="173" t="s">
        <v>9344</v>
      </c>
      <c r="Q122" s="17" t="s">
        <v>13022</v>
      </c>
      <c r="R122" s="18"/>
      <c r="S122" s="173" t="s">
        <v>8100</v>
      </c>
      <c r="T122" s="17" t="s">
        <v>8101</v>
      </c>
      <c r="U122" s="18"/>
      <c r="V122" s="203"/>
      <c r="W122" s="204"/>
      <c r="X122" s="204"/>
      <c r="Y122" s="205"/>
      <c r="Z122" s="18"/>
      <c r="AA122" s="182" t="s">
        <v>15575</v>
      </c>
      <c r="AB122" s="18"/>
      <c r="AC122" s="197" t="str">
        <f t="shared" si="10"/>
        <v>FACILITIES-Other</v>
      </c>
      <c r="AD122" s="263" t="str">
        <f t="shared" si="11"/>
        <v>FACILITIES-Other-100</v>
      </c>
      <c r="AE122" s="263" t="str">
        <f t="shared" si="12"/>
        <v>FACILITIES-Other-100-9</v>
      </c>
      <c r="AF122" s="119" t="s">
        <v>15575</v>
      </c>
      <c r="AG122" s="64" t="str">
        <f t="shared" si="13"/>
        <v>100</v>
      </c>
      <c r="AH122" s="18"/>
      <c r="AI122" s="197" t="str">
        <f t="shared" si="14"/>
        <v>-</v>
      </c>
      <c r="AJ122" s="64" t="str">
        <f t="shared" si="15"/>
        <v>-</v>
      </c>
      <c r="AK122" s="18"/>
      <c r="AL122" s="190" t="str">
        <f t="shared" si="16"/>
        <v>-</v>
      </c>
      <c r="AM122" s="69" t="str">
        <f t="shared" si="17"/>
        <v>-</v>
      </c>
      <c r="AN122" s="69" t="str">
        <f t="shared" si="18"/>
        <v>-</v>
      </c>
      <c r="AO122" s="70" t="s">
        <v>10070</v>
      </c>
      <c r="AP122" s="18"/>
      <c r="AQ122" s="197" t="str">
        <f>CodesFormula_10</f>
        <v>-</v>
      </c>
      <c r="AR122" s="71" t="str">
        <f t="shared" si="19"/>
        <v>-</v>
      </c>
    </row>
    <row r="123" spans="1:44">
      <c r="A123" s="18"/>
      <c r="B123" s="225"/>
      <c r="C123" s="18"/>
      <c r="D123" s="170" t="s">
        <v>9536</v>
      </c>
      <c r="E123" s="118" t="s">
        <v>13908</v>
      </c>
      <c r="F123" s="18"/>
      <c r="G123" s="173" t="s">
        <v>5401</v>
      </c>
      <c r="H123" s="17" t="s">
        <v>5402</v>
      </c>
      <c r="I123" s="18"/>
      <c r="J123" s="210"/>
      <c r="K123" s="211"/>
      <c r="L123" s="18"/>
      <c r="M123" s="173" t="s">
        <v>11655</v>
      </c>
      <c r="N123" s="17" t="s">
        <v>11656</v>
      </c>
      <c r="O123" s="18"/>
      <c r="P123" s="173" t="s">
        <v>9536</v>
      </c>
      <c r="Q123" s="17" t="s">
        <v>9537</v>
      </c>
      <c r="R123" s="18"/>
      <c r="S123" s="173" t="s">
        <v>5854</v>
      </c>
      <c r="T123" s="17" t="s">
        <v>5855</v>
      </c>
      <c r="U123" s="18"/>
      <c r="V123" s="203"/>
      <c r="W123" s="204"/>
      <c r="X123" s="204"/>
      <c r="Y123" s="205"/>
      <c r="Z123" s="18"/>
      <c r="AA123" s="182" t="s">
        <v>13652</v>
      </c>
      <c r="AB123" s="18"/>
      <c r="AC123" s="197" t="str">
        <f t="shared" si="10"/>
        <v>FACILITIESOPER-Other</v>
      </c>
      <c r="AD123" s="263" t="str">
        <f t="shared" si="11"/>
        <v>FACILITIESOPER-Other-100</v>
      </c>
      <c r="AE123" s="263" t="str">
        <f t="shared" si="12"/>
        <v>FACILITIESOPER-Other-100-1</v>
      </c>
      <c r="AF123" s="119" t="s">
        <v>13652</v>
      </c>
      <c r="AG123" s="64" t="str">
        <f t="shared" si="13"/>
        <v>100</v>
      </c>
      <c r="AH123" s="18"/>
      <c r="AI123" s="197" t="str">
        <f t="shared" si="14"/>
        <v>-</v>
      </c>
      <c r="AJ123" s="64" t="str">
        <f t="shared" si="15"/>
        <v>-</v>
      </c>
      <c r="AK123" s="18"/>
      <c r="AL123" s="190" t="str">
        <f t="shared" si="16"/>
        <v>-</v>
      </c>
      <c r="AM123" s="69" t="str">
        <f t="shared" si="17"/>
        <v>-</v>
      </c>
      <c r="AN123" s="69" t="str">
        <f t="shared" si="18"/>
        <v>-</v>
      </c>
      <c r="AO123" s="70" t="s">
        <v>11655</v>
      </c>
      <c r="AP123" s="18"/>
      <c r="AQ123" s="197" t="str">
        <f>CodesFormula_10</f>
        <v>-</v>
      </c>
      <c r="AR123" s="71" t="str">
        <f t="shared" si="19"/>
        <v>-</v>
      </c>
    </row>
    <row r="124" spans="1:44">
      <c r="A124" s="18"/>
      <c r="B124" s="225"/>
      <c r="C124" s="18"/>
      <c r="D124" s="170" t="s">
        <v>9545</v>
      </c>
      <c r="E124" s="118" t="s">
        <v>13908</v>
      </c>
      <c r="F124" s="18"/>
      <c r="G124" s="173" t="s">
        <v>5408</v>
      </c>
      <c r="H124" s="17" t="s">
        <v>5409</v>
      </c>
      <c r="I124" s="18"/>
      <c r="J124" s="210"/>
      <c r="K124" s="211"/>
      <c r="L124" s="18"/>
      <c r="M124" s="173" t="s">
        <v>12910</v>
      </c>
      <c r="N124" s="17" t="s">
        <v>13019</v>
      </c>
      <c r="O124" s="18"/>
      <c r="P124" s="173" t="s">
        <v>9545</v>
      </c>
      <c r="Q124" s="17" t="s">
        <v>13023</v>
      </c>
      <c r="R124" s="18"/>
      <c r="S124" s="173" t="s">
        <v>5866</v>
      </c>
      <c r="T124" s="17" t="s">
        <v>5867</v>
      </c>
      <c r="U124" s="18"/>
      <c r="V124" s="203"/>
      <c r="W124" s="215"/>
      <c r="X124" s="204"/>
      <c r="Y124" s="205"/>
      <c r="Z124" s="18"/>
      <c r="AA124" s="182" t="s">
        <v>13653</v>
      </c>
      <c r="AB124" s="18"/>
      <c r="AC124" s="197" t="str">
        <f t="shared" si="10"/>
        <v>FACILITIESOPER-Other</v>
      </c>
      <c r="AD124" s="263" t="str">
        <f t="shared" si="11"/>
        <v>FACILITIESOPER-Other-100</v>
      </c>
      <c r="AE124" s="263" t="str">
        <f t="shared" si="12"/>
        <v>FACILITIESOPER-Other-100-2</v>
      </c>
      <c r="AF124" s="119" t="s">
        <v>13653</v>
      </c>
      <c r="AG124" s="64" t="str">
        <f t="shared" si="13"/>
        <v>100</v>
      </c>
      <c r="AH124" s="18"/>
      <c r="AI124" s="197" t="str">
        <f t="shared" si="14"/>
        <v>-</v>
      </c>
      <c r="AJ124" s="64" t="str">
        <f t="shared" si="15"/>
        <v>-</v>
      </c>
      <c r="AK124" s="18"/>
      <c r="AL124" s="190" t="str">
        <f t="shared" si="16"/>
        <v>-</v>
      </c>
      <c r="AM124" s="69" t="str">
        <f t="shared" si="17"/>
        <v>-</v>
      </c>
      <c r="AN124" s="69" t="str">
        <f t="shared" si="18"/>
        <v>-</v>
      </c>
      <c r="AO124" s="70" t="s">
        <v>12910</v>
      </c>
      <c r="AP124" s="18"/>
      <c r="AQ124" s="197" t="str">
        <f>CodesFormula_10</f>
        <v>-</v>
      </c>
      <c r="AR124" s="71" t="str">
        <f t="shared" si="19"/>
        <v>-</v>
      </c>
    </row>
    <row r="125" spans="1:44">
      <c r="A125" s="18"/>
      <c r="B125" s="216"/>
      <c r="C125" s="18"/>
      <c r="D125" s="170" t="s">
        <v>9553</v>
      </c>
      <c r="E125" s="118" t="s">
        <v>13908</v>
      </c>
      <c r="F125" s="18"/>
      <c r="G125" s="173" t="s">
        <v>5414</v>
      </c>
      <c r="H125" s="17" t="s">
        <v>5415</v>
      </c>
      <c r="I125" s="18"/>
      <c r="J125" s="210"/>
      <c r="K125" s="211"/>
      <c r="L125" s="18"/>
      <c r="M125" s="173" t="s">
        <v>9001</v>
      </c>
      <c r="N125" s="17" t="s">
        <v>9002</v>
      </c>
      <c r="O125" s="18"/>
      <c r="P125" s="173" t="s">
        <v>9553</v>
      </c>
      <c r="Q125" s="17" t="s">
        <v>9554</v>
      </c>
      <c r="R125" s="18"/>
      <c r="S125" s="173" t="s">
        <v>5876</v>
      </c>
      <c r="T125" s="17" t="s">
        <v>5877</v>
      </c>
      <c r="U125" s="18"/>
      <c r="V125" s="203"/>
      <c r="W125" s="215"/>
      <c r="X125" s="204"/>
      <c r="Y125" s="205"/>
      <c r="Z125" s="18"/>
      <c r="AA125" s="182" t="s">
        <v>15170</v>
      </c>
      <c r="AB125" s="18"/>
      <c r="AC125" s="197" t="str">
        <f t="shared" si="10"/>
        <v>PURCHASING-Other</v>
      </c>
      <c r="AD125" s="263" t="str">
        <f t="shared" si="11"/>
        <v>PURCHASING-Other-100</v>
      </c>
      <c r="AE125" s="263" t="str">
        <f t="shared" si="12"/>
        <v>PURCHASING-Other-100-1</v>
      </c>
      <c r="AF125" s="119" t="s">
        <v>15170</v>
      </c>
      <c r="AG125" s="64" t="str">
        <f t="shared" si="13"/>
        <v>100</v>
      </c>
      <c r="AH125" s="18"/>
      <c r="AI125" s="197" t="str">
        <f t="shared" si="14"/>
        <v>-</v>
      </c>
      <c r="AJ125" s="64" t="str">
        <f t="shared" si="15"/>
        <v>-</v>
      </c>
      <c r="AK125" s="18"/>
      <c r="AL125" s="190" t="str">
        <f t="shared" si="16"/>
        <v>-</v>
      </c>
      <c r="AM125" s="69" t="str">
        <f t="shared" si="17"/>
        <v>-</v>
      </c>
      <c r="AN125" s="69" t="str">
        <f t="shared" si="18"/>
        <v>-</v>
      </c>
      <c r="AO125" s="70" t="s">
        <v>9001</v>
      </c>
      <c r="AP125" s="18"/>
      <c r="AQ125" s="197" t="str">
        <f>CodesFormula_10</f>
        <v>-</v>
      </c>
      <c r="AR125" s="71" t="str">
        <f t="shared" si="19"/>
        <v>-</v>
      </c>
    </row>
    <row r="126" spans="1:44">
      <c r="A126" s="18"/>
      <c r="B126" s="225"/>
      <c r="C126" s="18"/>
      <c r="D126" s="170" t="s">
        <v>4638</v>
      </c>
      <c r="E126" s="118" t="s">
        <v>13918</v>
      </c>
      <c r="F126" s="18"/>
      <c r="G126" s="173" t="s">
        <v>5420</v>
      </c>
      <c r="H126" s="17" t="s">
        <v>5421</v>
      </c>
      <c r="I126" s="18"/>
      <c r="J126" s="210"/>
      <c r="K126" s="211"/>
      <c r="L126" s="18"/>
      <c r="M126" s="173" t="s">
        <v>13989</v>
      </c>
      <c r="N126" s="17" t="s">
        <v>13990</v>
      </c>
      <c r="O126" s="18"/>
      <c r="P126" s="173" t="s">
        <v>4638</v>
      </c>
      <c r="Q126" s="17" t="s">
        <v>9562</v>
      </c>
      <c r="R126" s="18"/>
      <c r="S126" s="173" t="s">
        <v>5886</v>
      </c>
      <c r="T126" s="17" t="s">
        <v>5887</v>
      </c>
      <c r="U126" s="18"/>
      <c r="V126" s="203"/>
      <c r="W126" s="204"/>
      <c r="X126" s="204"/>
      <c r="Y126" s="205"/>
      <c r="Z126" s="18"/>
      <c r="AA126" s="182" t="s">
        <v>13654</v>
      </c>
      <c r="AB126" s="18"/>
      <c r="AC126" s="197" t="str">
        <f t="shared" si="10"/>
        <v>FACILITIESOPER-Other</v>
      </c>
      <c r="AD126" s="263" t="str">
        <f t="shared" si="11"/>
        <v>FACILITIESOPER-Other-100</v>
      </c>
      <c r="AE126" s="263" t="str">
        <f t="shared" si="12"/>
        <v>FACILITIESOPER-Other-100-3</v>
      </c>
      <c r="AF126" s="119" t="s">
        <v>13654</v>
      </c>
      <c r="AG126" s="64" t="str">
        <f t="shared" si="13"/>
        <v>100</v>
      </c>
      <c r="AH126" s="18"/>
      <c r="AI126" s="197" t="str">
        <f t="shared" si="14"/>
        <v>-</v>
      </c>
      <c r="AJ126" s="64" t="str">
        <f t="shared" si="15"/>
        <v>-</v>
      </c>
      <c r="AK126" s="18"/>
      <c r="AL126" s="190" t="str">
        <f t="shared" si="16"/>
        <v>-</v>
      </c>
      <c r="AM126" s="69" t="str">
        <f t="shared" si="17"/>
        <v>-</v>
      </c>
      <c r="AN126" s="69" t="str">
        <f t="shared" si="18"/>
        <v>-</v>
      </c>
      <c r="AO126" s="70" t="s">
        <v>13989</v>
      </c>
      <c r="AP126" s="18"/>
      <c r="AQ126" s="197" t="str">
        <f>CodesFormula_10</f>
        <v>-</v>
      </c>
      <c r="AR126" s="71" t="str">
        <f t="shared" si="19"/>
        <v>-</v>
      </c>
    </row>
    <row r="127" spans="1:44">
      <c r="A127" s="18"/>
      <c r="B127" s="225"/>
      <c r="C127" s="18"/>
      <c r="D127" s="170" t="s">
        <v>9572</v>
      </c>
      <c r="E127" s="118" t="s">
        <v>13918</v>
      </c>
      <c r="F127" s="18"/>
      <c r="G127" s="173" t="s">
        <v>5425</v>
      </c>
      <c r="H127" s="17" t="s">
        <v>5426</v>
      </c>
      <c r="I127" s="18"/>
      <c r="J127" s="210"/>
      <c r="K127" s="211"/>
      <c r="L127" s="18"/>
      <c r="M127" s="173" t="s">
        <v>9010</v>
      </c>
      <c r="N127" s="17" t="s">
        <v>9011</v>
      </c>
      <c r="O127" s="18"/>
      <c r="P127" s="173" t="s">
        <v>9572</v>
      </c>
      <c r="Q127" s="17" t="s">
        <v>9573</v>
      </c>
      <c r="R127" s="18"/>
      <c r="S127" s="173" t="s">
        <v>5897</v>
      </c>
      <c r="T127" s="17" t="s">
        <v>5898</v>
      </c>
      <c r="U127" s="18"/>
      <c r="V127" s="203"/>
      <c r="W127" s="204"/>
      <c r="X127" s="204"/>
      <c r="Y127" s="205"/>
      <c r="Z127" s="18"/>
      <c r="AA127" s="182" t="s">
        <v>13655</v>
      </c>
      <c r="AB127" s="18"/>
      <c r="AC127" s="197" t="str">
        <f t="shared" si="10"/>
        <v>PROPSUPP-Other</v>
      </c>
      <c r="AD127" s="263" t="str">
        <f t="shared" si="11"/>
        <v>PROPSUPP-Other-100</v>
      </c>
      <c r="AE127" s="263" t="str">
        <f t="shared" si="12"/>
        <v>PROPSUPP-Other-100-1</v>
      </c>
      <c r="AF127" s="119" t="s">
        <v>13655</v>
      </c>
      <c r="AG127" s="64" t="str">
        <f t="shared" si="13"/>
        <v>100</v>
      </c>
      <c r="AH127" s="18"/>
      <c r="AI127" s="197" t="str">
        <f t="shared" si="14"/>
        <v>-</v>
      </c>
      <c r="AJ127" s="64" t="str">
        <f t="shared" si="15"/>
        <v>-</v>
      </c>
      <c r="AK127" s="18"/>
      <c r="AL127" s="190" t="str">
        <f t="shared" si="16"/>
        <v>-</v>
      </c>
      <c r="AM127" s="69" t="str">
        <f t="shared" si="17"/>
        <v>-</v>
      </c>
      <c r="AN127" s="69" t="str">
        <f t="shared" si="18"/>
        <v>-</v>
      </c>
      <c r="AO127" s="70" t="s">
        <v>9010</v>
      </c>
      <c r="AP127" s="18"/>
      <c r="AQ127" s="197" t="str">
        <f>CodesFormula_10</f>
        <v>-</v>
      </c>
      <c r="AR127" s="71" t="str">
        <f t="shared" si="19"/>
        <v>-</v>
      </c>
    </row>
    <row r="128" spans="1:44">
      <c r="A128" s="18"/>
      <c r="B128" s="216"/>
      <c r="C128" s="18"/>
      <c r="D128" s="170" t="s">
        <v>9581</v>
      </c>
      <c r="E128" s="118" t="s">
        <v>13918</v>
      </c>
      <c r="F128" s="18"/>
      <c r="G128" s="173" t="s">
        <v>5431</v>
      </c>
      <c r="H128" s="17" t="s">
        <v>5432</v>
      </c>
      <c r="I128" s="18"/>
      <c r="J128" s="210"/>
      <c r="K128" s="211"/>
      <c r="L128" s="18"/>
      <c r="M128" s="173" t="s">
        <v>9020</v>
      </c>
      <c r="N128" s="17" t="s">
        <v>9021</v>
      </c>
      <c r="O128" s="18"/>
      <c r="P128" s="173" t="s">
        <v>9581</v>
      </c>
      <c r="Q128" s="17" t="s">
        <v>9582</v>
      </c>
      <c r="R128" s="18"/>
      <c r="S128" s="173" t="s">
        <v>8310</v>
      </c>
      <c r="T128" s="17" t="s">
        <v>8311</v>
      </c>
      <c r="U128" s="18"/>
      <c r="V128" s="203"/>
      <c r="W128" s="204"/>
      <c r="X128" s="204"/>
      <c r="Y128" s="205"/>
      <c r="Z128" s="18"/>
      <c r="AA128" s="182" t="s">
        <v>13656</v>
      </c>
      <c r="AB128" s="18"/>
      <c r="AC128" s="197" t="str">
        <f t="shared" si="10"/>
        <v>PROPSUPP-Other</v>
      </c>
      <c r="AD128" s="263" t="str">
        <f t="shared" si="11"/>
        <v>PROPSUPP-Other-100</v>
      </c>
      <c r="AE128" s="263" t="str">
        <f t="shared" si="12"/>
        <v>PROPSUPP-Other-100-2</v>
      </c>
      <c r="AF128" s="119" t="s">
        <v>13656</v>
      </c>
      <c r="AG128" s="64" t="str">
        <f t="shared" si="13"/>
        <v>100</v>
      </c>
      <c r="AH128" s="18"/>
      <c r="AI128" s="197" t="str">
        <f t="shared" si="14"/>
        <v>-</v>
      </c>
      <c r="AJ128" s="64" t="str">
        <f t="shared" si="15"/>
        <v>-</v>
      </c>
      <c r="AK128" s="18"/>
      <c r="AL128" s="190" t="str">
        <f t="shared" si="16"/>
        <v>-</v>
      </c>
      <c r="AM128" s="69" t="str">
        <f t="shared" si="17"/>
        <v>-</v>
      </c>
      <c r="AN128" s="69" t="str">
        <f t="shared" si="18"/>
        <v>-</v>
      </c>
      <c r="AO128" s="70" t="s">
        <v>9020</v>
      </c>
      <c r="AP128" s="18"/>
      <c r="AQ128" s="197" t="str">
        <f>CodesFormula_10</f>
        <v>-</v>
      </c>
      <c r="AR128" s="71" t="str">
        <f t="shared" si="19"/>
        <v>-</v>
      </c>
    </row>
    <row r="129" spans="1:44">
      <c r="A129" s="18"/>
      <c r="B129" s="216"/>
      <c r="C129" s="18"/>
      <c r="D129" s="170" t="s">
        <v>9588</v>
      </c>
      <c r="E129" s="118" t="s">
        <v>13918</v>
      </c>
      <c r="F129" s="18"/>
      <c r="G129" s="173" t="s">
        <v>2794</v>
      </c>
      <c r="H129" s="17" t="s">
        <v>2795</v>
      </c>
      <c r="I129" s="18"/>
      <c r="J129" s="210"/>
      <c r="K129" s="211"/>
      <c r="L129" s="18"/>
      <c r="M129" s="173" t="s">
        <v>9028</v>
      </c>
      <c r="N129" s="17" t="s">
        <v>9029</v>
      </c>
      <c r="O129" s="18"/>
      <c r="P129" s="173" t="s">
        <v>9588</v>
      </c>
      <c r="Q129" s="17" t="s">
        <v>10095</v>
      </c>
      <c r="R129" s="18"/>
      <c r="S129" s="173" t="s">
        <v>8977</v>
      </c>
      <c r="T129" s="17" t="s">
        <v>8978</v>
      </c>
      <c r="U129" s="18"/>
      <c r="V129" s="203"/>
      <c r="W129" s="204"/>
      <c r="X129" s="204"/>
      <c r="Y129" s="205"/>
      <c r="Z129" s="18"/>
      <c r="AA129" s="182" t="s">
        <v>13657</v>
      </c>
      <c r="AB129" s="18"/>
      <c r="AC129" s="197" t="str">
        <f t="shared" si="10"/>
        <v>PROPSUPP-Other</v>
      </c>
      <c r="AD129" s="263" t="str">
        <f t="shared" si="11"/>
        <v>PROPSUPP-Other-100</v>
      </c>
      <c r="AE129" s="263" t="str">
        <f t="shared" si="12"/>
        <v>PROPSUPP-Other-100-3</v>
      </c>
      <c r="AF129" s="119" t="s">
        <v>13657</v>
      </c>
      <c r="AG129" s="64" t="str">
        <f t="shared" si="13"/>
        <v>100</v>
      </c>
      <c r="AH129" s="18"/>
      <c r="AI129" s="197" t="str">
        <f t="shared" si="14"/>
        <v>-</v>
      </c>
      <c r="AJ129" s="64" t="str">
        <f t="shared" si="15"/>
        <v>-</v>
      </c>
      <c r="AK129" s="18"/>
      <c r="AL129" s="190" t="str">
        <f t="shared" si="16"/>
        <v>-</v>
      </c>
      <c r="AM129" s="69" t="str">
        <f t="shared" si="17"/>
        <v>-</v>
      </c>
      <c r="AN129" s="69" t="str">
        <f t="shared" si="18"/>
        <v>-</v>
      </c>
      <c r="AO129" s="70" t="s">
        <v>9028</v>
      </c>
      <c r="AP129" s="18"/>
      <c r="AQ129" s="197" t="str">
        <f>CodesFormula_10</f>
        <v>-</v>
      </c>
      <c r="AR129" s="71" t="str">
        <f t="shared" si="19"/>
        <v>-</v>
      </c>
    </row>
    <row r="130" spans="1:44">
      <c r="A130" s="18"/>
      <c r="B130" s="216"/>
      <c r="C130" s="18"/>
      <c r="D130" s="170" t="s">
        <v>9597</v>
      </c>
      <c r="E130" s="118" t="s">
        <v>13918</v>
      </c>
      <c r="F130" s="18"/>
      <c r="G130" s="173" t="s">
        <v>2800</v>
      </c>
      <c r="H130" s="17" t="s">
        <v>2801</v>
      </c>
      <c r="I130" s="18"/>
      <c r="J130" s="210"/>
      <c r="K130" s="211"/>
      <c r="L130" s="18"/>
      <c r="M130" s="173" t="s">
        <v>9037</v>
      </c>
      <c r="N130" s="17" t="s">
        <v>9038</v>
      </c>
      <c r="O130" s="18"/>
      <c r="P130" s="173" t="s">
        <v>9597</v>
      </c>
      <c r="Q130" s="17" t="s">
        <v>9598</v>
      </c>
      <c r="R130" s="18"/>
      <c r="S130" s="173" t="s">
        <v>8988</v>
      </c>
      <c r="T130" s="17" t="s">
        <v>8989</v>
      </c>
      <c r="U130" s="18"/>
      <c r="V130" s="203"/>
      <c r="W130" s="204"/>
      <c r="X130" s="204"/>
      <c r="Y130" s="205"/>
      <c r="Z130" s="18"/>
      <c r="AA130" s="182" t="s">
        <v>13658</v>
      </c>
      <c r="AB130" s="18"/>
      <c r="AC130" s="197" t="str">
        <f t="shared" si="10"/>
        <v>PUBLICSAFETY-Other</v>
      </c>
      <c r="AD130" s="263" t="str">
        <f t="shared" si="11"/>
        <v>PUBLICSAFETY-Other-100</v>
      </c>
      <c r="AE130" s="263" t="str">
        <f t="shared" si="12"/>
        <v>PUBLICSAFETY-Other-100-1</v>
      </c>
      <c r="AF130" s="119" t="s">
        <v>13658</v>
      </c>
      <c r="AG130" s="64" t="str">
        <f t="shared" si="13"/>
        <v>100</v>
      </c>
      <c r="AH130" s="18"/>
      <c r="AI130" s="197" t="str">
        <f t="shared" si="14"/>
        <v>-</v>
      </c>
      <c r="AJ130" s="64" t="str">
        <f t="shared" si="15"/>
        <v>-</v>
      </c>
      <c r="AK130" s="18"/>
      <c r="AL130" s="190" t="str">
        <f t="shared" si="16"/>
        <v>-</v>
      </c>
      <c r="AM130" s="69" t="str">
        <f t="shared" si="17"/>
        <v>-</v>
      </c>
      <c r="AN130" s="69" t="str">
        <f t="shared" si="18"/>
        <v>-</v>
      </c>
      <c r="AO130" s="70" t="s">
        <v>9037</v>
      </c>
      <c r="AP130" s="18"/>
      <c r="AQ130" s="197" t="str">
        <f>CodesFormula_10</f>
        <v>-</v>
      </c>
      <c r="AR130" s="71" t="str">
        <f t="shared" si="19"/>
        <v>-</v>
      </c>
    </row>
    <row r="131" spans="1:44">
      <c r="A131" s="18"/>
      <c r="B131" s="216"/>
      <c r="C131" s="18"/>
      <c r="D131" s="170" t="s">
        <v>8087</v>
      </c>
      <c r="E131" s="118" t="s">
        <v>13918</v>
      </c>
      <c r="F131" s="18"/>
      <c r="G131" s="173" t="s">
        <v>10739</v>
      </c>
      <c r="H131" s="17" t="s">
        <v>10740</v>
      </c>
      <c r="I131" s="18"/>
      <c r="J131" s="210"/>
      <c r="K131" s="211"/>
      <c r="L131" s="18"/>
      <c r="M131" s="173" t="s">
        <v>9045</v>
      </c>
      <c r="N131" s="17" t="s">
        <v>9046</v>
      </c>
      <c r="O131" s="18"/>
      <c r="P131" s="173" t="s">
        <v>8087</v>
      </c>
      <c r="Q131" s="17" t="s">
        <v>8088</v>
      </c>
      <c r="R131" s="18"/>
      <c r="S131" s="173" t="s">
        <v>8996</v>
      </c>
      <c r="T131" s="17" t="s">
        <v>8997</v>
      </c>
      <c r="U131" s="18"/>
      <c r="V131" s="203"/>
      <c r="W131" s="204"/>
      <c r="X131" s="204"/>
      <c r="Y131" s="205"/>
      <c r="Z131" s="18"/>
      <c r="AA131" s="182" t="s">
        <v>10750</v>
      </c>
      <c r="AB131" s="18"/>
      <c r="AC131" s="197" t="str">
        <f t="shared" si="10"/>
        <v>AA_BLDGRENTALS</v>
      </c>
      <c r="AD131" s="263" t="str">
        <f t="shared" si="11"/>
        <v>AA_BLDGRENTALS-100</v>
      </c>
      <c r="AE131" s="263" t="str">
        <f t="shared" si="12"/>
        <v>AA_BLDGRENTALS-100-1</v>
      </c>
      <c r="AF131" s="119" t="s">
        <v>10750</v>
      </c>
      <c r="AG131" s="64" t="str">
        <f t="shared" si="13"/>
        <v>100</v>
      </c>
      <c r="AH131" s="18"/>
      <c r="AI131" s="197" t="str">
        <f t="shared" si="14"/>
        <v>-</v>
      </c>
      <c r="AJ131" s="64" t="str">
        <f t="shared" si="15"/>
        <v>-</v>
      </c>
      <c r="AK131" s="18"/>
      <c r="AL131" s="190" t="str">
        <f t="shared" si="16"/>
        <v>-</v>
      </c>
      <c r="AM131" s="69" t="str">
        <f t="shared" si="17"/>
        <v>-</v>
      </c>
      <c r="AN131" s="69" t="str">
        <f t="shared" si="18"/>
        <v>-</v>
      </c>
      <c r="AO131" s="70" t="s">
        <v>9045</v>
      </c>
      <c r="AP131" s="18"/>
      <c r="AQ131" s="197" t="str">
        <f>CodesFormula_10</f>
        <v>-</v>
      </c>
      <c r="AR131" s="71" t="str">
        <f t="shared" si="19"/>
        <v>-</v>
      </c>
    </row>
    <row r="132" spans="1:44">
      <c r="A132" s="18"/>
      <c r="B132" s="216"/>
      <c r="C132" s="18"/>
      <c r="D132" s="170" t="s">
        <v>8098</v>
      </c>
      <c r="E132" s="118" t="s">
        <v>13918</v>
      </c>
      <c r="F132" s="18"/>
      <c r="G132" s="173" t="s">
        <v>11624</v>
      </c>
      <c r="H132" s="17" t="s">
        <v>11625</v>
      </c>
      <c r="I132" s="18"/>
      <c r="J132" s="210"/>
      <c r="K132" s="211"/>
      <c r="L132" s="18"/>
      <c r="M132" s="173" t="s">
        <v>9054</v>
      </c>
      <c r="N132" s="17" t="s">
        <v>9055</v>
      </c>
      <c r="O132" s="18"/>
      <c r="P132" s="173" t="s">
        <v>8098</v>
      </c>
      <c r="Q132" s="17" t="s">
        <v>8099</v>
      </c>
      <c r="R132" s="18"/>
      <c r="S132" s="173" t="s">
        <v>9005</v>
      </c>
      <c r="T132" s="17" t="s">
        <v>9006</v>
      </c>
      <c r="U132" s="18"/>
      <c r="V132" s="203"/>
      <c r="W132" s="204"/>
      <c r="X132" s="204"/>
      <c r="Y132" s="205"/>
      <c r="Z132" s="18"/>
      <c r="AA132" s="182" t="s">
        <v>13659</v>
      </c>
      <c r="AB132" s="18"/>
      <c r="AC132" s="197" t="str">
        <f t="shared" si="10"/>
        <v>PROVOST-Other</v>
      </c>
      <c r="AD132" s="263" t="str">
        <f t="shared" si="11"/>
        <v>PROVOST-Other-100</v>
      </c>
      <c r="AE132" s="263" t="str">
        <f t="shared" si="12"/>
        <v>PROVOST-Other-100-1</v>
      </c>
      <c r="AF132" s="119" t="s">
        <v>13659</v>
      </c>
      <c r="AG132" s="64" t="str">
        <f t="shared" si="13"/>
        <v>100</v>
      </c>
      <c r="AH132" s="18"/>
      <c r="AI132" s="197" t="str">
        <f t="shared" si="14"/>
        <v>-</v>
      </c>
      <c r="AJ132" s="64" t="str">
        <f t="shared" si="15"/>
        <v>-</v>
      </c>
      <c r="AK132" s="18"/>
      <c r="AL132" s="190" t="str">
        <f t="shared" si="16"/>
        <v>-</v>
      </c>
      <c r="AM132" s="69" t="str">
        <f t="shared" si="17"/>
        <v>-</v>
      </c>
      <c r="AN132" s="69" t="str">
        <f t="shared" si="18"/>
        <v>-</v>
      </c>
      <c r="AO132" s="70" t="s">
        <v>9054</v>
      </c>
      <c r="AP132" s="18"/>
      <c r="AQ132" s="197" t="str">
        <f>CodesFormula_10</f>
        <v>-</v>
      </c>
      <c r="AR132" s="71" t="str">
        <f t="shared" si="19"/>
        <v>-</v>
      </c>
    </row>
    <row r="133" spans="1:44">
      <c r="A133" s="18"/>
      <c r="B133" s="216"/>
      <c r="C133" s="18"/>
      <c r="D133" s="170" t="s">
        <v>5852</v>
      </c>
      <c r="E133" s="118" t="s">
        <v>13918</v>
      </c>
      <c r="F133" s="18"/>
      <c r="G133" s="173" t="s">
        <v>14392</v>
      </c>
      <c r="H133" s="17" t="s">
        <v>14393</v>
      </c>
      <c r="I133" s="18"/>
      <c r="J133" s="210"/>
      <c r="K133" s="211"/>
      <c r="L133" s="18"/>
      <c r="M133" s="173" t="s">
        <v>9062</v>
      </c>
      <c r="N133" s="17" t="s">
        <v>9063</v>
      </c>
      <c r="O133" s="18"/>
      <c r="P133" s="173" t="s">
        <v>5852</v>
      </c>
      <c r="Q133" s="17" t="s">
        <v>5853</v>
      </c>
      <c r="R133" s="18"/>
      <c r="S133" s="173" t="s">
        <v>9014</v>
      </c>
      <c r="T133" s="17" t="s">
        <v>9015</v>
      </c>
      <c r="U133" s="18"/>
      <c r="V133" s="203"/>
      <c r="W133" s="204"/>
      <c r="X133" s="204"/>
      <c r="Y133" s="205"/>
      <c r="Z133" s="18"/>
      <c r="AA133" s="182" t="s">
        <v>14627</v>
      </c>
      <c r="AB133" s="18"/>
      <c r="AC133" s="197" t="str">
        <f t="shared" si="10"/>
        <v>PROVOST-Other</v>
      </c>
      <c r="AD133" s="263" t="str">
        <f t="shared" si="11"/>
        <v>PROVOST-Other-100</v>
      </c>
      <c r="AE133" s="263" t="str">
        <f t="shared" si="12"/>
        <v>PROVOST-Other-100-2</v>
      </c>
      <c r="AF133" s="119" t="s">
        <v>14627</v>
      </c>
      <c r="AG133" s="64" t="str">
        <f t="shared" si="13"/>
        <v>100</v>
      </c>
      <c r="AH133" s="18"/>
      <c r="AI133" s="197" t="str">
        <f t="shared" si="14"/>
        <v>-</v>
      </c>
      <c r="AJ133" s="64" t="str">
        <f t="shared" si="15"/>
        <v>-</v>
      </c>
      <c r="AK133" s="18"/>
      <c r="AL133" s="190" t="str">
        <f t="shared" si="16"/>
        <v>-</v>
      </c>
      <c r="AM133" s="69" t="str">
        <f t="shared" si="17"/>
        <v>-</v>
      </c>
      <c r="AN133" s="69" t="str">
        <f t="shared" si="18"/>
        <v>-</v>
      </c>
      <c r="AO133" s="70" t="s">
        <v>9062</v>
      </c>
      <c r="AP133" s="18"/>
      <c r="AQ133" s="197" t="str">
        <f>CodesFormula_10</f>
        <v>-</v>
      </c>
      <c r="AR133" s="71" t="str">
        <f t="shared" si="19"/>
        <v>-</v>
      </c>
    </row>
    <row r="134" spans="1:44">
      <c r="A134" s="18"/>
      <c r="B134" s="216"/>
      <c r="C134" s="18"/>
      <c r="D134" s="170" t="s">
        <v>5864</v>
      </c>
      <c r="E134" s="118" t="s">
        <v>13918</v>
      </c>
      <c r="F134" s="18"/>
      <c r="G134" s="173" t="s">
        <v>2807</v>
      </c>
      <c r="H134" s="17" t="s">
        <v>2808</v>
      </c>
      <c r="I134" s="18"/>
      <c r="J134" s="210"/>
      <c r="K134" s="211"/>
      <c r="L134" s="18"/>
      <c r="M134" s="173" t="s">
        <v>9071</v>
      </c>
      <c r="N134" s="17" t="s">
        <v>9072</v>
      </c>
      <c r="O134" s="18"/>
      <c r="P134" s="173" t="s">
        <v>5864</v>
      </c>
      <c r="Q134" s="17" t="s">
        <v>5865</v>
      </c>
      <c r="R134" s="18"/>
      <c r="S134" s="173" t="s">
        <v>9023</v>
      </c>
      <c r="T134" s="17" t="s">
        <v>9024</v>
      </c>
      <c r="U134" s="18"/>
      <c r="V134" s="203"/>
      <c r="W134" s="204"/>
      <c r="X134" s="204"/>
      <c r="Y134" s="205"/>
      <c r="Z134" s="18"/>
      <c r="AA134" s="182" t="s">
        <v>15576</v>
      </c>
      <c r="AB134" s="18"/>
      <c r="AC134" s="197" t="str">
        <f t="shared" ref="AC134:AC197" si="20">CodesFormula_1</f>
        <v>ENROLLSVCS-Other</v>
      </c>
      <c r="AD134" s="263" t="str">
        <f t="shared" ref="AD134:AD197" si="21">CodesFormula_2</f>
        <v>ENROLLSVCS-Other-100</v>
      </c>
      <c r="AE134" s="263" t="str">
        <f t="shared" ref="AE134:AE197" si="22">CodesFormula_3</f>
        <v>ENROLLSVCS-Other-100-1</v>
      </c>
      <c r="AF134" s="119" t="s">
        <v>15576</v>
      </c>
      <c r="AG134" s="64" t="str">
        <f t="shared" ref="AG134:AG197" si="23">CodesFormula_4</f>
        <v>100</v>
      </c>
      <c r="AH134" s="18"/>
      <c r="AI134" s="197" t="str">
        <f t="shared" ref="AI134:AI197" si="24">CodesFormula_5</f>
        <v>-</v>
      </c>
      <c r="AJ134" s="64" t="str">
        <f t="shared" ref="AJ134:AJ197" si="25">CodesFormula_6</f>
        <v>-</v>
      </c>
      <c r="AK134" s="18"/>
      <c r="AL134" s="190" t="str">
        <f t="shared" ref="AL134:AL145" si="26">CodesFormula_7</f>
        <v>-</v>
      </c>
      <c r="AM134" s="69" t="str">
        <f t="shared" ref="AM134:AM145" si="27">CodesFormula_8</f>
        <v>-</v>
      </c>
      <c r="AN134" s="69" t="str">
        <f t="shared" ref="AN134:AN145" si="28">CodesFormula_9</f>
        <v>-</v>
      </c>
      <c r="AO134" s="70" t="s">
        <v>9071</v>
      </c>
      <c r="AP134" s="18"/>
      <c r="AQ134" s="197" t="str">
        <f>CodesFormula_10</f>
        <v>-</v>
      </c>
      <c r="AR134" s="71" t="str">
        <f t="shared" ref="AR134:AR145" si="29">CodesFormula_11</f>
        <v>-</v>
      </c>
    </row>
    <row r="135" spans="1:44">
      <c r="A135" s="18"/>
      <c r="B135" s="216"/>
      <c r="C135" s="18"/>
      <c r="D135" s="170" t="s">
        <v>10096</v>
      </c>
      <c r="E135" s="118" t="s">
        <v>13918</v>
      </c>
      <c r="F135" s="18"/>
      <c r="G135" s="173" t="s">
        <v>2813</v>
      </c>
      <c r="H135" s="17" t="s">
        <v>2814</v>
      </c>
      <c r="I135" s="18"/>
      <c r="J135" s="210"/>
      <c r="K135" s="211"/>
      <c r="L135" s="18"/>
      <c r="M135" s="173" t="s">
        <v>9078</v>
      </c>
      <c r="N135" s="17" t="s">
        <v>9079</v>
      </c>
      <c r="O135" s="18"/>
      <c r="P135" s="173" t="s">
        <v>10096</v>
      </c>
      <c r="Q135" s="17" t="s">
        <v>10097</v>
      </c>
      <c r="R135" s="18"/>
      <c r="S135" s="173" t="s">
        <v>9032</v>
      </c>
      <c r="T135" s="17" t="s">
        <v>9033</v>
      </c>
      <c r="U135" s="18"/>
      <c r="V135" s="203"/>
      <c r="W135" s="204"/>
      <c r="X135" s="204"/>
      <c r="Y135" s="205"/>
      <c r="Z135" s="18"/>
      <c r="AA135" s="182" t="s">
        <v>13660</v>
      </c>
      <c r="AB135" s="18"/>
      <c r="AC135" s="197" t="str">
        <f t="shared" si="20"/>
        <v>ENROLLSVCS-Other</v>
      </c>
      <c r="AD135" s="263" t="str">
        <f t="shared" si="21"/>
        <v>ENROLLSVCS-Other-100</v>
      </c>
      <c r="AE135" s="263" t="str">
        <f t="shared" si="22"/>
        <v>ENROLLSVCS-Other-100-2</v>
      </c>
      <c r="AF135" s="119" t="s">
        <v>13660</v>
      </c>
      <c r="AG135" s="64" t="str">
        <f t="shared" si="23"/>
        <v>100</v>
      </c>
      <c r="AH135" s="18"/>
      <c r="AI135" s="197" t="str">
        <f t="shared" si="24"/>
        <v>-</v>
      </c>
      <c r="AJ135" s="64" t="str">
        <f t="shared" si="25"/>
        <v>-</v>
      </c>
      <c r="AK135" s="18"/>
      <c r="AL135" s="190" t="str">
        <f t="shared" si="26"/>
        <v>-</v>
      </c>
      <c r="AM135" s="69" t="str">
        <f t="shared" si="27"/>
        <v>-</v>
      </c>
      <c r="AN135" s="69" t="str">
        <f t="shared" si="28"/>
        <v>-</v>
      </c>
      <c r="AO135" s="70" t="s">
        <v>9078</v>
      </c>
      <c r="AP135" s="18"/>
      <c r="AQ135" s="197" t="str">
        <f>CodesFormula_10</f>
        <v>-</v>
      </c>
      <c r="AR135" s="71" t="str">
        <f t="shared" si="29"/>
        <v>-</v>
      </c>
    </row>
    <row r="136" spans="1:44">
      <c r="A136" s="18"/>
      <c r="B136" s="225"/>
      <c r="C136" s="18"/>
      <c r="D136" s="170" t="s">
        <v>10098</v>
      </c>
      <c r="E136" s="118" t="s">
        <v>13918</v>
      </c>
      <c r="F136" s="18"/>
      <c r="G136" s="173" t="s">
        <v>2819</v>
      </c>
      <c r="H136" s="17" t="s">
        <v>2820</v>
      </c>
      <c r="I136" s="18"/>
      <c r="J136" s="210"/>
      <c r="K136" s="211"/>
      <c r="L136" s="18"/>
      <c r="M136" s="173" t="s">
        <v>9086</v>
      </c>
      <c r="N136" s="118" t="s">
        <v>9087</v>
      </c>
      <c r="O136" s="18"/>
      <c r="P136" s="173" t="s">
        <v>10098</v>
      </c>
      <c r="Q136" s="17" t="s">
        <v>10099</v>
      </c>
      <c r="R136" s="18"/>
      <c r="S136" s="173" t="s">
        <v>9041</v>
      </c>
      <c r="T136" s="17" t="s">
        <v>9042</v>
      </c>
      <c r="U136" s="18"/>
      <c r="V136" s="203"/>
      <c r="W136" s="204"/>
      <c r="X136" s="204"/>
      <c r="Y136" s="205"/>
      <c r="Z136" s="18"/>
      <c r="AA136" s="182" t="s">
        <v>15577</v>
      </c>
      <c r="AB136" s="18"/>
      <c r="AC136" s="197" t="str">
        <f t="shared" si="20"/>
        <v>GRADSTUDIES-Other</v>
      </c>
      <c r="AD136" s="263" t="str">
        <f t="shared" si="21"/>
        <v>GRADSTUDIES-Other-100</v>
      </c>
      <c r="AE136" s="263" t="str">
        <f t="shared" si="22"/>
        <v>GRADSTUDIES-Other-100-1</v>
      </c>
      <c r="AF136" s="119" t="s">
        <v>15577</v>
      </c>
      <c r="AG136" s="64" t="str">
        <f t="shared" si="23"/>
        <v>100</v>
      </c>
      <c r="AH136" s="18"/>
      <c r="AI136" s="197" t="str">
        <f t="shared" si="24"/>
        <v>-</v>
      </c>
      <c r="AJ136" s="64" t="str">
        <f t="shared" si="25"/>
        <v>-</v>
      </c>
      <c r="AK136" s="18"/>
      <c r="AL136" s="190" t="str">
        <f t="shared" si="26"/>
        <v>-</v>
      </c>
      <c r="AM136" s="69" t="str">
        <f t="shared" si="27"/>
        <v>-</v>
      </c>
      <c r="AN136" s="69" t="str">
        <f t="shared" si="28"/>
        <v>-</v>
      </c>
      <c r="AO136" s="70" t="s">
        <v>9086</v>
      </c>
      <c r="AP136" s="18"/>
      <c r="AQ136" s="197" t="str">
        <f>CodesFormula_10</f>
        <v>-</v>
      </c>
      <c r="AR136" s="71" t="str">
        <f t="shared" si="29"/>
        <v>-</v>
      </c>
    </row>
    <row r="137" spans="1:44">
      <c r="A137" s="18"/>
      <c r="B137" s="225"/>
      <c r="C137" s="18"/>
      <c r="D137" s="170" t="s">
        <v>13475</v>
      </c>
      <c r="E137" s="118" t="s">
        <v>13918</v>
      </c>
      <c r="F137" s="18"/>
      <c r="G137" s="173" t="s">
        <v>2825</v>
      </c>
      <c r="H137" s="17" t="s">
        <v>2826</v>
      </c>
      <c r="I137" s="18"/>
      <c r="J137" s="210"/>
      <c r="K137" s="211"/>
      <c r="L137" s="18"/>
      <c r="M137" s="173" t="s">
        <v>9094</v>
      </c>
      <c r="N137" s="17" t="s">
        <v>9095</v>
      </c>
      <c r="O137" s="18"/>
      <c r="P137" s="173" t="s">
        <v>13475</v>
      </c>
      <c r="Q137" s="17" t="s">
        <v>13488</v>
      </c>
      <c r="R137" s="18"/>
      <c r="S137" s="173" t="s">
        <v>9049</v>
      </c>
      <c r="T137" s="17" t="s">
        <v>9050</v>
      </c>
      <c r="U137" s="18"/>
      <c r="V137" s="203"/>
      <c r="W137" s="204"/>
      <c r="X137" s="204"/>
      <c r="Y137" s="205"/>
      <c r="Z137" s="18"/>
      <c r="AA137" s="182" t="s">
        <v>13661</v>
      </c>
      <c r="AB137" s="18"/>
      <c r="AC137" s="197" t="str">
        <f t="shared" si="20"/>
        <v>ADMISSIONS-Other</v>
      </c>
      <c r="AD137" s="263" t="str">
        <f t="shared" si="21"/>
        <v>ADMISSIONS-Other-100</v>
      </c>
      <c r="AE137" s="263" t="str">
        <f t="shared" si="22"/>
        <v>ADMISSIONS-Other-100-1</v>
      </c>
      <c r="AF137" s="119" t="s">
        <v>13661</v>
      </c>
      <c r="AG137" s="64" t="str">
        <f t="shared" si="23"/>
        <v>100</v>
      </c>
      <c r="AH137" s="18"/>
      <c r="AI137" s="197" t="str">
        <f t="shared" si="24"/>
        <v>-</v>
      </c>
      <c r="AJ137" s="64" t="str">
        <f t="shared" si="25"/>
        <v>-</v>
      </c>
      <c r="AK137" s="18"/>
      <c r="AL137" s="190" t="str">
        <f t="shared" si="26"/>
        <v>-</v>
      </c>
      <c r="AM137" s="69" t="str">
        <f t="shared" si="27"/>
        <v>-</v>
      </c>
      <c r="AN137" s="69" t="str">
        <f t="shared" si="28"/>
        <v>-</v>
      </c>
      <c r="AO137" s="70" t="s">
        <v>9094</v>
      </c>
      <c r="AP137" s="18"/>
      <c r="AQ137" s="197" t="str">
        <f>CodesFormula_10</f>
        <v>-</v>
      </c>
      <c r="AR137" s="71" t="str">
        <f t="shared" si="29"/>
        <v>-</v>
      </c>
    </row>
    <row r="138" spans="1:44">
      <c r="A138" s="18"/>
      <c r="B138" s="225"/>
      <c r="C138" s="18"/>
      <c r="D138" s="170" t="s">
        <v>14389</v>
      </c>
      <c r="E138" s="118" t="s">
        <v>13918</v>
      </c>
      <c r="F138" s="18"/>
      <c r="G138" s="173" t="s">
        <v>2831</v>
      </c>
      <c r="H138" s="17" t="s">
        <v>2832</v>
      </c>
      <c r="I138" s="18"/>
      <c r="J138" s="210"/>
      <c r="K138" s="211"/>
      <c r="L138" s="18"/>
      <c r="M138" s="173" t="s">
        <v>9102</v>
      </c>
      <c r="N138" s="17" t="s">
        <v>9103</v>
      </c>
      <c r="O138" s="18"/>
      <c r="P138" s="173" t="s">
        <v>14389</v>
      </c>
      <c r="Q138" s="17" t="s">
        <v>14407</v>
      </c>
      <c r="R138" s="18"/>
      <c r="S138" s="173" t="s">
        <v>9057</v>
      </c>
      <c r="T138" s="17" t="s">
        <v>9058</v>
      </c>
      <c r="U138" s="18"/>
      <c r="V138" s="203"/>
      <c r="W138" s="204"/>
      <c r="X138" s="204"/>
      <c r="Y138" s="205"/>
      <c r="Z138" s="18"/>
      <c r="AA138" s="182" t="s">
        <v>13662</v>
      </c>
      <c r="AB138" s="18"/>
      <c r="AC138" s="197" t="str">
        <f t="shared" si="20"/>
        <v>ADMISSIONS-Other</v>
      </c>
      <c r="AD138" s="263" t="str">
        <f t="shared" si="21"/>
        <v>ADMISSIONS-Other-100</v>
      </c>
      <c r="AE138" s="263" t="str">
        <f t="shared" si="22"/>
        <v>ADMISSIONS-Other-100-2</v>
      </c>
      <c r="AF138" s="119" t="s">
        <v>13662</v>
      </c>
      <c r="AG138" s="64" t="str">
        <f t="shared" si="23"/>
        <v>100</v>
      </c>
      <c r="AH138" s="18"/>
      <c r="AI138" s="197" t="str">
        <f t="shared" si="24"/>
        <v>-</v>
      </c>
      <c r="AJ138" s="64" t="str">
        <f t="shared" si="25"/>
        <v>-</v>
      </c>
      <c r="AK138" s="18"/>
      <c r="AL138" s="190" t="str">
        <f t="shared" si="26"/>
        <v>-</v>
      </c>
      <c r="AM138" s="69" t="str">
        <f t="shared" si="27"/>
        <v>-</v>
      </c>
      <c r="AN138" s="69" t="str">
        <f t="shared" si="28"/>
        <v>-</v>
      </c>
      <c r="AO138" s="70" t="s">
        <v>9102</v>
      </c>
      <c r="AP138" s="18"/>
      <c r="AQ138" s="197" t="str">
        <f>CodesFormula_10</f>
        <v>-</v>
      </c>
      <c r="AR138" s="71" t="str">
        <f t="shared" si="29"/>
        <v>-</v>
      </c>
    </row>
    <row r="139" spans="1:44">
      <c r="A139" s="18"/>
      <c r="B139" s="225"/>
      <c r="C139" s="18"/>
      <c r="D139" s="170" t="s">
        <v>5884</v>
      </c>
      <c r="E139" s="118" t="s">
        <v>13927</v>
      </c>
      <c r="F139" s="18"/>
      <c r="G139" s="173" t="s">
        <v>2838</v>
      </c>
      <c r="H139" s="17" t="s">
        <v>2839</v>
      </c>
      <c r="I139" s="18"/>
      <c r="J139" s="210"/>
      <c r="K139" s="211"/>
      <c r="L139" s="18"/>
      <c r="M139" s="173" t="s">
        <v>9111</v>
      </c>
      <c r="N139" s="17" t="s">
        <v>9112</v>
      </c>
      <c r="O139" s="18"/>
      <c r="P139" s="173" t="s">
        <v>5884</v>
      </c>
      <c r="Q139" s="17" t="s">
        <v>5885</v>
      </c>
      <c r="R139" s="18"/>
      <c r="S139" s="173" t="s">
        <v>9066</v>
      </c>
      <c r="T139" s="17" t="s">
        <v>9067</v>
      </c>
      <c r="U139" s="18"/>
      <c r="V139" s="203"/>
      <c r="W139" s="204"/>
      <c r="X139" s="204"/>
      <c r="Y139" s="205"/>
      <c r="Z139" s="18"/>
      <c r="AA139" s="182" t="s">
        <v>13663</v>
      </c>
      <c r="AB139" s="18"/>
      <c r="AC139" s="197" t="str">
        <f t="shared" si="20"/>
        <v>ADMISSIONS-Other</v>
      </c>
      <c r="AD139" s="263" t="str">
        <f t="shared" si="21"/>
        <v>ADMISSIONS-Other-100</v>
      </c>
      <c r="AE139" s="263" t="str">
        <f t="shared" si="22"/>
        <v>ADMISSIONS-Other-100-3</v>
      </c>
      <c r="AF139" s="119" t="s">
        <v>13663</v>
      </c>
      <c r="AG139" s="64" t="str">
        <f t="shared" si="23"/>
        <v>100</v>
      </c>
      <c r="AH139" s="18"/>
      <c r="AI139" s="197" t="str">
        <f t="shared" si="24"/>
        <v>-</v>
      </c>
      <c r="AJ139" s="64" t="str">
        <f t="shared" si="25"/>
        <v>-</v>
      </c>
      <c r="AK139" s="18"/>
      <c r="AL139" s="190" t="str">
        <f t="shared" si="26"/>
        <v>-</v>
      </c>
      <c r="AM139" s="69" t="str">
        <f t="shared" si="27"/>
        <v>-</v>
      </c>
      <c r="AN139" s="69" t="str">
        <f t="shared" si="28"/>
        <v>-</v>
      </c>
      <c r="AO139" s="70" t="s">
        <v>9111</v>
      </c>
      <c r="AP139" s="18"/>
      <c r="AQ139" s="197" t="str">
        <f>CodesFormula_10</f>
        <v>-</v>
      </c>
      <c r="AR139" s="71" t="str">
        <f t="shared" si="29"/>
        <v>-</v>
      </c>
    </row>
    <row r="140" spans="1:44">
      <c r="A140" s="18"/>
      <c r="B140" s="225"/>
      <c r="C140" s="18"/>
      <c r="D140" s="170" t="s">
        <v>5895</v>
      </c>
      <c r="E140" s="118" t="s">
        <v>13927</v>
      </c>
      <c r="F140" s="18"/>
      <c r="G140" s="173" t="s">
        <v>5508</v>
      </c>
      <c r="H140" s="17" t="s">
        <v>5509</v>
      </c>
      <c r="I140" s="18"/>
      <c r="J140" s="210"/>
      <c r="K140" s="211"/>
      <c r="L140" s="18"/>
      <c r="M140" s="173" t="s">
        <v>9121</v>
      </c>
      <c r="N140" s="17" t="s">
        <v>9122</v>
      </c>
      <c r="O140" s="18"/>
      <c r="P140" s="173" t="s">
        <v>5895</v>
      </c>
      <c r="Q140" s="17" t="s">
        <v>5896</v>
      </c>
      <c r="R140" s="18"/>
      <c r="S140" s="173" t="s">
        <v>9074</v>
      </c>
      <c r="T140" s="17" t="s">
        <v>9075</v>
      </c>
      <c r="U140" s="18"/>
      <c r="V140" s="203"/>
      <c r="W140" s="204"/>
      <c r="X140" s="204"/>
      <c r="Y140" s="205"/>
      <c r="Z140" s="18"/>
      <c r="AA140" s="182" t="s">
        <v>14134</v>
      </c>
      <c r="AB140" s="18"/>
      <c r="AC140" s="197" t="str">
        <f t="shared" si="20"/>
        <v>UCAS-Other</v>
      </c>
      <c r="AD140" s="263" t="str">
        <f t="shared" si="21"/>
        <v>UCAS-Other-100</v>
      </c>
      <c r="AE140" s="263" t="str">
        <f t="shared" si="22"/>
        <v>UCAS-Other-100-1</v>
      </c>
      <c r="AF140" s="119" t="s">
        <v>14134</v>
      </c>
      <c r="AG140" s="64" t="str">
        <f t="shared" si="23"/>
        <v>100</v>
      </c>
      <c r="AH140" s="18"/>
      <c r="AI140" s="197" t="str">
        <f t="shared" si="24"/>
        <v>-</v>
      </c>
      <c r="AJ140" s="64" t="str">
        <f t="shared" si="25"/>
        <v>-</v>
      </c>
      <c r="AK140" s="18"/>
      <c r="AL140" s="190" t="str">
        <f t="shared" si="26"/>
        <v>-</v>
      </c>
      <c r="AM140" s="69" t="str">
        <f t="shared" si="27"/>
        <v>-</v>
      </c>
      <c r="AN140" s="69" t="str">
        <f t="shared" si="28"/>
        <v>-</v>
      </c>
      <c r="AO140" s="70" t="s">
        <v>9121</v>
      </c>
      <c r="AP140" s="18"/>
      <c r="AQ140" s="197" t="str">
        <f>CodesFormula_10</f>
        <v>-</v>
      </c>
      <c r="AR140" s="71" t="str">
        <f t="shared" si="29"/>
        <v>-</v>
      </c>
    </row>
    <row r="141" spans="1:44">
      <c r="A141" s="18"/>
      <c r="B141" s="216"/>
      <c r="C141" s="18"/>
      <c r="D141" s="170" t="s">
        <v>8975</v>
      </c>
      <c r="E141" s="118" t="s">
        <v>13908</v>
      </c>
      <c r="F141" s="18"/>
      <c r="G141" s="173" t="s">
        <v>5515</v>
      </c>
      <c r="H141" s="17" t="s">
        <v>5516</v>
      </c>
      <c r="I141" s="18"/>
      <c r="J141" s="210"/>
      <c r="K141" s="211"/>
      <c r="L141" s="18"/>
      <c r="M141" s="173" t="s">
        <v>9131</v>
      </c>
      <c r="N141" s="17" t="s">
        <v>9132</v>
      </c>
      <c r="O141" s="18"/>
      <c r="P141" s="173" t="s">
        <v>8975</v>
      </c>
      <c r="Q141" s="17" t="s">
        <v>8976</v>
      </c>
      <c r="R141" s="18"/>
      <c r="S141" s="173" t="s">
        <v>9082</v>
      </c>
      <c r="T141" s="17" t="s">
        <v>9083</v>
      </c>
      <c r="U141" s="18"/>
      <c r="V141" s="203"/>
      <c r="W141" s="204"/>
      <c r="X141" s="204"/>
      <c r="Y141" s="205"/>
      <c r="Z141" s="18"/>
      <c r="AA141" s="182" t="s">
        <v>10773</v>
      </c>
      <c r="AB141" s="18"/>
      <c r="AC141" s="197" t="str">
        <f t="shared" si="20"/>
        <v>STAFFF-DisabilAccessInc-Other</v>
      </c>
      <c r="AD141" s="263" t="str">
        <f t="shared" si="21"/>
        <v>STAFFF-DisabilAccessInc-Other-100</v>
      </c>
      <c r="AE141" s="263" t="str">
        <f t="shared" si="22"/>
        <v>STAFFF-DisabilAccessInc-Other-100-1</v>
      </c>
      <c r="AF141" s="119" t="s">
        <v>10773</v>
      </c>
      <c r="AG141" s="64" t="str">
        <f t="shared" si="23"/>
        <v>100</v>
      </c>
      <c r="AH141" s="18"/>
      <c r="AI141" s="197" t="str">
        <f t="shared" si="24"/>
        <v>-</v>
      </c>
      <c r="AJ141" s="64" t="str">
        <f t="shared" si="25"/>
        <v>-</v>
      </c>
      <c r="AK141" s="18"/>
      <c r="AL141" s="190" t="str">
        <f t="shared" si="26"/>
        <v>-</v>
      </c>
      <c r="AM141" s="69" t="str">
        <f t="shared" si="27"/>
        <v>-</v>
      </c>
      <c r="AN141" s="69" t="str">
        <f t="shared" si="28"/>
        <v>-</v>
      </c>
      <c r="AO141" s="70" t="s">
        <v>9131</v>
      </c>
      <c r="AP141" s="18"/>
      <c r="AQ141" s="197" t="str">
        <f>CodesFormula_10</f>
        <v>-</v>
      </c>
      <c r="AR141" s="71" t="str">
        <f t="shared" si="29"/>
        <v>-</v>
      </c>
    </row>
    <row r="142" spans="1:44">
      <c r="A142" s="18"/>
      <c r="B142" s="225"/>
      <c r="C142" s="18"/>
      <c r="D142" s="170" t="s">
        <v>8986</v>
      </c>
      <c r="E142" s="118" t="s">
        <v>13927</v>
      </c>
      <c r="F142" s="18"/>
      <c r="G142" s="173" t="s">
        <v>5522</v>
      </c>
      <c r="H142" s="17" t="s">
        <v>5523</v>
      </c>
      <c r="I142" s="18"/>
      <c r="J142" s="210"/>
      <c r="K142" s="211"/>
      <c r="L142" s="18"/>
      <c r="M142" s="173" t="s">
        <v>9140</v>
      </c>
      <c r="N142" s="17" t="s">
        <v>9141</v>
      </c>
      <c r="O142" s="18"/>
      <c r="P142" s="173" t="s">
        <v>8986</v>
      </c>
      <c r="Q142" s="17" t="s">
        <v>8987</v>
      </c>
      <c r="R142" s="18"/>
      <c r="S142" s="173" t="s">
        <v>9090</v>
      </c>
      <c r="T142" s="17" t="s">
        <v>9098</v>
      </c>
      <c r="U142" s="18"/>
      <c r="V142" s="203"/>
      <c r="W142" s="204"/>
      <c r="X142" s="204"/>
      <c r="Y142" s="205"/>
      <c r="Z142" s="18"/>
      <c r="AA142" s="182" t="s">
        <v>15578</v>
      </c>
      <c r="AB142" s="18"/>
      <c r="AC142" s="197" t="str">
        <f t="shared" si="20"/>
        <v>STAFFF-Vice_President-Other</v>
      </c>
      <c r="AD142" s="263" t="str">
        <f t="shared" si="21"/>
        <v>STAFFF-Vice_President-Other-100</v>
      </c>
      <c r="AE142" s="263" t="str">
        <f t="shared" si="22"/>
        <v>STAFFF-Vice_President-Other-100-1</v>
      </c>
      <c r="AF142" s="119" t="s">
        <v>15578</v>
      </c>
      <c r="AG142" s="64" t="str">
        <f t="shared" si="23"/>
        <v>100</v>
      </c>
      <c r="AH142" s="18"/>
      <c r="AI142" s="197" t="str">
        <f t="shared" si="24"/>
        <v>-</v>
      </c>
      <c r="AJ142" s="64" t="str">
        <f t="shared" si="25"/>
        <v>-</v>
      </c>
      <c r="AK142" s="18"/>
      <c r="AL142" s="190" t="str">
        <f t="shared" si="26"/>
        <v>-</v>
      </c>
      <c r="AM142" s="69" t="str">
        <f t="shared" si="27"/>
        <v>-</v>
      </c>
      <c r="AN142" s="69" t="str">
        <f t="shared" si="28"/>
        <v>-</v>
      </c>
      <c r="AO142" s="70" t="s">
        <v>9140</v>
      </c>
      <c r="AP142" s="18"/>
      <c r="AQ142" s="197" t="str">
        <f>CodesFormula_10</f>
        <v>-</v>
      </c>
      <c r="AR142" s="71" t="str">
        <f t="shared" si="29"/>
        <v>-</v>
      </c>
    </row>
    <row r="143" spans="1:44">
      <c r="A143" s="18"/>
      <c r="B143" s="216"/>
      <c r="C143" s="18"/>
      <c r="D143" s="170" t="s">
        <v>8995</v>
      </c>
      <c r="E143" s="118" t="s">
        <v>15462</v>
      </c>
      <c r="F143" s="18"/>
      <c r="G143" s="173" t="s">
        <v>5530</v>
      </c>
      <c r="H143" s="17" t="s">
        <v>5531</v>
      </c>
      <c r="I143" s="18"/>
      <c r="J143" s="210"/>
      <c r="K143" s="211"/>
      <c r="L143" s="18"/>
      <c r="M143" s="173" t="s">
        <v>9978</v>
      </c>
      <c r="N143" s="17" t="s">
        <v>9979</v>
      </c>
      <c r="O143" s="18"/>
      <c r="P143" s="173" t="s">
        <v>8995</v>
      </c>
      <c r="Q143" s="17" t="s">
        <v>15452</v>
      </c>
      <c r="R143" s="18"/>
      <c r="S143" s="173" t="s">
        <v>9106</v>
      </c>
      <c r="T143" s="17" t="s">
        <v>9107</v>
      </c>
      <c r="U143" s="18"/>
      <c r="V143" s="203"/>
      <c r="W143" s="204"/>
      <c r="X143" s="204"/>
      <c r="Y143" s="205"/>
      <c r="Z143" s="18"/>
      <c r="AA143" s="182" t="s">
        <v>9566</v>
      </c>
      <c r="AB143" s="18"/>
      <c r="AC143" s="197" t="str">
        <f t="shared" si="20"/>
        <v>PRESIDENT-Office</v>
      </c>
      <c r="AD143" s="263" t="str">
        <f t="shared" si="21"/>
        <v>PRESIDENT-Office-100</v>
      </c>
      <c r="AE143" s="263" t="str">
        <f t="shared" si="22"/>
        <v>PRESIDENT-Office-100-1</v>
      </c>
      <c r="AF143" s="119" t="s">
        <v>9566</v>
      </c>
      <c r="AG143" s="64" t="str">
        <f t="shared" si="23"/>
        <v>100</v>
      </c>
      <c r="AH143" s="18"/>
      <c r="AI143" s="197" t="str">
        <f t="shared" si="24"/>
        <v>-</v>
      </c>
      <c r="AJ143" s="64" t="str">
        <f t="shared" si="25"/>
        <v>-</v>
      </c>
      <c r="AK143" s="18"/>
      <c r="AL143" s="190" t="str">
        <f t="shared" si="26"/>
        <v>-</v>
      </c>
      <c r="AM143" s="69" t="str">
        <f t="shared" si="27"/>
        <v>-</v>
      </c>
      <c r="AN143" s="69" t="str">
        <f t="shared" si="28"/>
        <v>-</v>
      </c>
      <c r="AO143" s="70" t="s">
        <v>9978</v>
      </c>
      <c r="AP143" s="18"/>
      <c r="AQ143" s="197" t="str">
        <f>CodesFormula_10</f>
        <v>-</v>
      </c>
      <c r="AR143" s="71" t="str">
        <f t="shared" si="29"/>
        <v>-</v>
      </c>
    </row>
    <row r="144" spans="1:44">
      <c r="A144" s="18"/>
      <c r="B144" s="225"/>
      <c r="C144" s="18"/>
      <c r="D144" s="170" t="s">
        <v>9003</v>
      </c>
      <c r="E144" s="118" t="s">
        <v>13927</v>
      </c>
      <c r="F144" s="18"/>
      <c r="G144" s="173" t="s">
        <v>5537</v>
      </c>
      <c r="H144" s="17" t="s">
        <v>5538</v>
      </c>
      <c r="I144" s="18"/>
      <c r="J144" s="210"/>
      <c r="K144" s="211"/>
      <c r="L144" s="18"/>
      <c r="M144" s="173" t="s">
        <v>9985</v>
      </c>
      <c r="N144" s="17" t="s">
        <v>9986</v>
      </c>
      <c r="O144" s="18"/>
      <c r="P144" s="173" t="s">
        <v>9003</v>
      </c>
      <c r="Q144" s="17" t="s">
        <v>9004</v>
      </c>
      <c r="R144" s="18"/>
      <c r="S144" s="173" t="s">
        <v>9115</v>
      </c>
      <c r="T144" s="17" t="s">
        <v>9116</v>
      </c>
      <c r="U144" s="18"/>
      <c r="V144" s="203"/>
      <c r="W144" s="204"/>
      <c r="X144" s="204"/>
      <c r="Y144" s="205"/>
      <c r="Z144" s="18"/>
      <c r="AA144" s="182" t="s">
        <v>9575</v>
      </c>
      <c r="AB144" s="18"/>
      <c r="AC144" s="197" t="str">
        <f t="shared" si="20"/>
        <v>PRESIDENT-Office</v>
      </c>
      <c r="AD144" s="263" t="str">
        <f t="shared" si="21"/>
        <v>PRESIDENT-Office-100</v>
      </c>
      <c r="AE144" s="263" t="str">
        <f t="shared" si="22"/>
        <v>PRESIDENT-Office-100-2</v>
      </c>
      <c r="AF144" s="119" t="s">
        <v>9575</v>
      </c>
      <c r="AG144" s="64" t="str">
        <f t="shared" si="23"/>
        <v>100</v>
      </c>
      <c r="AH144" s="18"/>
      <c r="AI144" s="197" t="str">
        <f t="shared" si="24"/>
        <v>-</v>
      </c>
      <c r="AJ144" s="64" t="str">
        <f t="shared" si="25"/>
        <v>-</v>
      </c>
      <c r="AK144" s="18"/>
      <c r="AL144" s="190" t="str">
        <f t="shared" si="26"/>
        <v>-</v>
      </c>
      <c r="AM144" s="69" t="str">
        <f t="shared" si="27"/>
        <v>-</v>
      </c>
      <c r="AN144" s="69" t="str">
        <f t="shared" si="28"/>
        <v>-</v>
      </c>
      <c r="AO144" s="70" t="s">
        <v>9985</v>
      </c>
      <c r="AP144" s="18"/>
      <c r="AQ144" s="197" t="str">
        <f>CodesFormula_10</f>
        <v>-</v>
      </c>
      <c r="AR144" s="71" t="str">
        <f t="shared" si="29"/>
        <v>-</v>
      </c>
    </row>
    <row r="145" spans="1:44" ht="13.5" thickBot="1">
      <c r="A145" s="18"/>
      <c r="B145" s="225"/>
      <c r="C145" s="18"/>
      <c r="D145" s="170" t="s">
        <v>9012</v>
      </c>
      <c r="E145" s="118" t="s">
        <v>15462</v>
      </c>
      <c r="F145" s="18"/>
      <c r="G145" s="173" t="s">
        <v>5543</v>
      </c>
      <c r="H145" s="17" t="s">
        <v>5544</v>
      </c>
      <c r="I145" s="18"/>
      <c r="J145" s="210"/>
      <c r="K145" s="211"/>
      <c r="L145" s="18"/>
      <c r="M145" s="174" t="s">
        <v>9994</v>
      </c>
      <c r="N145" s="175" t="s">
        <v>7754</v>
      </c>
      <c r="O145" s="18"/>
      <c r="P145" s="173" t="s">
        <v>9012</v>
      </c>
      <c r="Q145" s="17" t="s">
        <v>9013</v>
      </c>
      <c r="R145" s="18"/>
      <c r="S145" s="173" t="s">
        <v>9125</v>
      </c>
      <c r="T145" s="17" t="s">
        <v>14411</v>
      </c>
      <c r="U145" s="18"/>
      <c r="V145" s="203"/>
      <c r="W145" s="204"/>
      <c r="X145" s="204"/>
      <c r="Y145" s="205"/>
      <c r="Z145" s="18"/>
      <c r="AA145" s="182" t="s">
        <v>9603</v>
      </c>
      <c r="AB145" s="18"/>
      <c r="AC145" s="197" t="str">
        <f t="shared" si="20"/>
        <v>PRESIDENT-Office</v>
      </c>
      <c r="AD145" s="263" t="str">
        <f t="shared" si="21"/>
        <v>PRESIDENT-Office-100</v>
      </c>
      <c r="AE145" s="263" t="str">
        <f t="shared" si="22"/>
        <v>PRESIDENT-Office-100-3</v>
      </c>
      <c r="AF145" s="119" t="s">
        <v>9603</v>
      </c>
      <c r="AG145" s="64" t="str">
        <f t="shared" si="23"/>
        <v>100</v>
      </c>
      <c r="AH145" s="18"/>
      <c r="AI145" s="197" t="str">
        <f t="shared" si="24"/>
        <v>-</v>
      </c>
      <c r="AJ145" s="64" t="str">
        <f t="shared" si="25"/>
        <v>-</v>
      </c>
      <c r="AK145" s="18"/>
      <c r="AL145" s="191" t="str">
        <f t="shared" si="26"/>
        <v>-</v>
      </c>
      <c r="AM145" s="192" t="str">
        <f t="shared" si="27"/>
        <v>-</v>
      </c>
      <c r="AN145" s="192" t="str">
        <f t="shared" si="28"/>
        <v>-</v>
      </c>
      <c r="AO145" s="223" t="s">
        <v>9994</v>
      </c>
      <c r="AP145" s="18"/>
      <c r="AQ145" s="198" t="str">
        <f>CodesFormula_10</f>
        <v>-</v>
      </c>
      <c r="AR145" s="199" t="str">
        <f t="shared" si="29"/>
        <v>-</v>
      </c>
    </row>
    <row r="146" spans="1:44">
      <c r="A146" s="18"/>
      <c r="B146" s="225"/>
      <c r="C146" s="18"/>
      <c r="D146" s="170" t="s">
        <v>9022</v>
      </c>
      <c r="E146" s="118" t="s">
        <v>13927</v>
      </c>
      <c r="F146" s="18"/>
      <c r="G146" s="173" t="s">
        <v>5551</v>
      </c>
      <c r="H146" s="17" t="s">
        <v>5552</v>
      </c>
      <c r="I146" s="18"/>
      <c r="J146" s="210"/>
      <c r="K146" s="211"/>
      <c r="L146" s="18"/>
      <c r="M146" s="224"/>
      <c r="N146" s="18"/>
      <c r="O146" s="18"/>
      <c r="P146" s="173" t="s">
        <v>9022</v>
      </c>
      <c r="Q146" s="17" t="s">
        <v>11667</v>
      </c>
      <c r="R146" s="18"/>
      <c r="S146" s="173" t="s">
        <v>9135</v>
      </c>
      <c r="T146" s="17" t="s">
        <v>9136</v>
      </c>
      <c r="U146" s="18"/>
      <c r="V146" s="203"/>
      <c r="W146" s="204"/>
      <c r="X146" s="204"/>
      <c r="Y146" s="205"/>
      <c r="Z146" s="18"/>
      <c r="AA146" s="182" t="s">
        <v>8092</v>
      </c>
      <c r="AB146" s="18"/>
      <c r="AC146" s="197" t="str">
        <f t="shared" si="20"/>
        <v>PRESIDENT-Office</v>
      </c>
      <c r="AD146" s="263" t="str">
        <f t="shared" si="21"/>
        <v>PRESIDENT-Office-100</v>
      </c>
      <c r="AE146" s="263" t="str">
        <f t="shared" si="22"/>
        <v>PRESIDENT-Office-100-4</v>
      </c>
      <c r="AF146" s="119" t="s">
        <v>8092</v>
      </c>
      <c r="AG146" s="64" t="str">
        <f t="shared" si="23"/>
        <v>100</v>
      </c>
      <c r="AH146" s="18"/>
      <c r="AI146" s="197" t="str">
        <f t="shared" si="24"/>
        <v>-</v>
      </c>
      <c r="AJ146" s="64" t="str">
        <f t="shared" si="25"/>
        <v>-</v>
      </c>
      <c r="AK146" s="18"/>
      <c r="AP146" s="18"/>
      <c r="AQ146" s="18"/>
    </row>
    <row r="147" spans="1:44">
      <c r="A147" s="18"/>
      <c r="B147" s="225"/>
      <c r="C147" s="18"/>
      <c r="D147" s="170" t="s">
        <v>9030</v>
      </c>
      <c r="E147" s="118" t="s">
        <v>13927</v>
      </c>
      <c r="F147" s="18"/>
      <c r="G147" s="173" t="s">
        <v>11626</v>
      </c>
      <c r="H147" s="17" t="s">
        <v>11627</v>
      </c>
      <c r="I147" s="18"/>
      <c r="J147" s="210"/>
      <c r="K147" s="211"/>
      <c r="L147" s="18"/>
      <c r="M147" s="18"/>
      <c r="N147" s="18"/>
      <c r="O147" s="18"/>
      <c r="P147" s="173" t="s">
        <v>9030</v>
      </c>
      <c r="Q147" s="17" t="s">
        <v>9031</v>
      </c>
      <c r="R147" s="18"/>
      <c r="S147" s="173" t="s">
        <v>9988</v>
      </c>
      <c r="T147" s="17" t="s">
        <v>9989</v>
      </c>
      <c r="U147" s="18"/>
      <c r="V147" s="203"/>
      <c r="W147" s="204"/>
      <c r="X147" s="204"/>
      <c r="Y147" s="205"/>
      <c r="Z147" s="18"/>
      <c r="AA147" s="182" t="s">
        <v>15171</v>
      </c>
      <c r="AB147" s="18"/>
      <c r="AC147" s="197" t="str">
        <f t="shared" si="20"/>
        <v>PRESIDENT-Office</v>
      </c>
      <c r="AD147" s="263" t="str">
        <f t="shared" si="21"/>
        <v>PRESIDENT-Office-100</v>
      </c>
      <c r="AE147" s="263" t="str">
        <f t="shared" si="22"/>
        <v>PRESIDENT-Office-100-5</v>
      </c>
      <c r="AF147" s="119" t="s">
        <v>15171</v>
      </c>
      <c r="AG147" s="64" t="str">
        <f t="shared" si="23"/>
        <v>100</v>
      </c>
      <c r="AH147" s="18"/>
      <c r="AI147" s="197" t="str">
        <f t="shared" si="24"/>
        <v>-</v>
      </c>
      <c r="AJ147" s="64" t="str">
        <f t="shared" si="25"/>
        <v>-</v>
      </c>
      <c r="AK147" s="18"/>
      <c r="AP147" s="18"/>
      <c r="AQ147" s="18"/>
    </row>
    <row r="148" spans="1:44">
      <c r="A148" s="18"/>
      <c r="B148" s="216"/>
      <c r="C148" s="18"/>
      <c r="D148" s="170" t="s">
        <v>9039</v>
      </c>
      <c r="E148" s="118" t="s">
        <v>15462</v>
      </c>
      <c r="F148" s="18"/>
      <c r="G148" s="173" t="s">
        <v>5556</v>
      </c>
      <c r="H148" s="17" t="s">
        <v>5557</v>
      </c>
      <c r="I148" s="18"/>
      <c r="J148" s="210"/>
      <c r="K148" s="211"/>
      <c r="L148" s="18"/>
      <c r="M148" s="18"/>
      <c r="N148" s="18"/>
      <c r="O148" s="18"/>
      <c r="P148" s="173" t="s">
        <v>9039</v>
      </c>
      <c r="Q148" s="17" t="s">
        <v>9040</v>
      </c>
      <c r="R148" s="18"/>
      <c r="S148" s="173" t="s">
        <v>7757</v>
      </c>
      <c r="T148" s="17" t="s">
        <v>7758</v>
      </c>
      <c r="U148" s="18"/>
      <c r="V148" s="203"/>
      <c r="W148" s="204"/>
      <c r="X148" s="204"/>
      <c r="Y148" s="205"/>
      <c r="Z148" s="18"/>
      <c r="AA148" s="182" t="s">
        <v>8103</v>
      </c>
      <c r="AB148" s="18"/>
      <c r="AC148" s="197" t="str">
        <f t="shared" si="20"/>
        <v>LEGAL</v>
      </c>
      <c r="AD148" s="263" t="str">
        <f t="shared" si="21"/>
        <v>LEGAL-100</v>
      </c>
      <c r="AE148" s="263" t="str">
        <f t="shared" si="22"/>
        <v>LEGAL-100-1</v>
      </c>
      <c r="AF148" s="119" t="s">
        <v>8103</v>
      </c>
      <c r="AG148" s="64" t="str">
        <f t="shared" si="23"/>
        <v>100</v>
      </c>
      <c r="AH148" s="18"/>
      <c r="AI148" s="197" t="str">
        <f t="shared" si="24"/>
        <v>-</v>
      </c>
      <c r="AJ148" s="64" t="str">
        <f t="shared" si="25"/>
        <v>-</v>
      </c>
      <c r="AK148" s="18"/>
      <c r="AP148" s="18"/>
      <c r="AQ148" s="18"/>
    </row>
    <row r="149" spans="1:44">
      <c r="A149" s="18"/>
      <c r="B149" s="225"/>
      <c r="C149" s="18"/>
      <c r="D149" s="170" t="s">
        <v>9047</v>
      </c>
      <c r="E149" s="118" t="s">
        <v>13927</v>
      </c>
      <c r="F149" s="18"/>
      <c r="G149" s="173" t="s">
        <v>5562</v>
      </c>
      <c r="H149" s="17" t="s">
        <v>5563</v>
      </c>
      <c r="I149" s="18"/>
      <c r="J149" s="210"/>
      <c r="K149" s="211"/>
      <c r="L149" s="18"/>
      <c r="M149" s="18"/>
      <c r="N149" s="18"/>
      <c r="O149" s="18"/>
      <c r="P149" s="173" t="s">
        <v>9047</v>
      </c>
      <c r="Q149" s="17" t="s">
        <v>9048</v>
      </c>
      <c r="R149" s="18"/>
      <c r="S149" s="173" t="s">
        <v>7763</v>
      </c>
      <c r="T149" s="17" t="s">
        <v>7764</v>
      </c>
      <c r="U149" s="18"/>
      <c r="V149" s="203"/>
      <c r="W149" s="204"/>
      <c r="X149" s="204"/>
      <c r="Y149" s="205"/>
      <c r="Z149" s="18"/>
      <c r="AA149" s="182" t="s">
        <v>5858</v>
      </c>
      <c r="AB149" s="18"/>
      <c r="AC149" s="197" t="str">
        <f t="shared" si="20"/>
        <v>LEGAL</v>
      </c>
      <c r="AD149" s="263" t="str">
        <f t="shared" si="21"/>
        <v>LEGAL-100</v>
      </c>
      <c r="AE149" s="263" t="str">
        <f t="shared" si="22"/>
        <v>LEGAL-100-2</v>
      </c>
      <c r="AF149" s="119" t="s">
        <v>5858</v>
      </c>
      <c r="AG149" s="64" t="str">
        <f t="shared" si="23"/>
        <v>100</v>
      </c>
      <c r="AH149" s="18"/>
      <c r="AI149" s="197" t="str">
        <f t="shared" si="24"/>
        <v>-</v>
      </c>
      <c r="AJ149" s="64" t="str">
        <f t="shared" si="25"/>
        <v>-</v>
      </c>
      <c r="AK149" s="18"/>
      <c r="AP149" s="18"/>
      <c r="AQ149" s="18"/>
    </row>
    <row r="150" spans="1:44">
      <c r="A150" s="18"/>
      <c r="B150" s="119"/>
      <c r="C150" s="18"/>
      <c r="D150" s="170" t="s">
        <v>9056</v>
      </c>
      <c r="E150" s="118" t="s">
        <v>13927</v>
      </c>
      <c r="F150" s="18"/>
      <c r="G150" s="173" t="s">
        <v>9366</v>
      </c>
      <c r="H150" s="17" t="s">
        <v>9367</v>
      </c>
      <c r="I150" s="18"/>
      <c r="J150" s="210"/>
      <c r="K150" s="211"/>
      <c r="L150" s="18"/>
      <c r="M150" s="18"/>
      <c r="N150" s="18"/>
      <c r="O150" s="18"/>
      <c r="P150" s="173" t="s">
        <v>9056</v>
      </c>
      <c r="Q150" s="17" t="s">
        <v>972</v>
      </c>
      <c r="R150" s="18"/>
      <c r="S150" s="173" t="s">
        <v>7769</v>
      </c>
      <c r="T150" s="17" t="s">
        <v>7770</v>
      </c>
      <c r="U150" s="18"/>
      <c r="V150" s="203"/>
      <c r="W150" s="204"/>
      <c r="X150" s="204"/>
      <c r="Y150" s="205"/>
      <c r="Z150" s="18"/>
      <c r="AA150" s="182" t="s">
        <v>13664</v>
      </c>
      <c r="AB150" s="18"/>
      <c r="AC150" s="197" t="str">
        <f t="shared" si="20"/>
        <v>LEGAL</v>
      </c>
      <c r="AD150" s="263" t="str">
        <f t="shared" si="21"/>
        <v>LEGAL-100</v>
      </c>
      <c r="AE150" s="263" t="str">
        <f t="shared" si="22"/>
        <v>LEGAL-100-3</v>
      </c>
      <c r="AF150" s="119" t="s">
        <v>13664</v>
      </c>
      <c r="AG150" s="64" t="str">
        <f t="shared" si="23"/>
        <v>100</v>
      </c>
      <c r="AH150" s="18"/>
      <c r="AI150" s="197" t="str">
        <f t="shared" si="24"/>
        <v>-</v>
      </c>
      <c r="AJ150" s="64" t="str">
        <f t="shared" si="25"/>
        <v>-</v>
      </c>
      <c r="AK150" s="18"/>
      <c r="AP150" s="18"/>
      <c r="AQ150" s="18"/>
    </row>
    <row r="151" spans="1:44">
      <c r="A151" s="18"/>
      <c r="C151" s="18"/>
      <c r="D151" s="170" t="s">
        <v>10100</v>
      </c>
      <c r="E151" s="118" t="s">
        <v>15463</v>
      </c>
      <c r="F151" s="18"/>
      <c r="G151" s="173" t="s">
        <v>9371</v>
      </c>
      <c r="H151" s="17" t="s">
        <v>9372</v>
      </c>
      <c r="I151" s="18"/>
      <c r="J151" s="210"/>
      <c r="K151" s="211"/>
      <c r="L151" s="18"/>
      <c r="M151" s="18"/>
      <c r="N151" s="18"/>
      <c r="O151" s="18"/>
      <c r="P151" s="173" t="s">
        <v>10100</v>
      </c>
      <c r="Q151" s="17" t="s">
        <v>10101</v>
      </c>
      <c r="R151" s="18"/>
      <c r="S151" s="173" t="s">
        <v>7775</v>
      </c>
      <c r="T151" s="17" t="s">
        <v>6635</v>
      </c>
      <c r="U151" s="18"/>
      <c r="V151" s="203"/>
      <c r="W151" s="204"/>
      <c r="X151" s="204"/>
      <c r="Y151" s="205"/>
      <c r="Z151" s="18"/>
      <c r="AA151" s="182" t="s">
        <v>13665</v>
      </c>
      <c r="AB151" s="18"/>
      <c r="AC151" s="197" t="str">
        <f t="shared" si="20"/>
        <v>LEGAL</v>
      </c>
      <c r="AD151" s="263" t="str">
        <f t="shared" si="21"/>
        <v>LEGAL-100</v>
      </c>
      <c r="AE151" s="263" t="str">
        <f t="shared" si="22"/>
        <v>LEGAL-100-4</v>
      </c>
      <c r="AF151" s="119" t="s">
        <v>13665</v>
      </c>
      <c r="AG151" s="64" t="str">
        <f t="shared" si="23"/>
        <v>100</v>
      </c>
      <c r="AH151" s="18"/>
      <c r="AI151" s="197" t="str">
        <f t="shared" si="24"/>
        <v>-</v>
      </c>
      <c r="AJ151" s="64" t="str">
        <f t="shared" si="25"/>
        <v>-</v>
      </c>
      <c r="AK151" s="18"/>
      <c r="AP151" s="18"/>
      <c r="AQ151" s="18"/>
    </row>
    <row r="152" spans="1:44">
      <c r="A152" s="18"/>
      <c r="C152" s="18"/>
      <c r="D152" s="170" t="s">
        <v>11617</v>
      </c>
      <c r="E152" s="118" t="s">
        <v>13927</v>
      </c>
      <c r="F152" s="18"/>
      <c r="G152" s="173" t="s">
        <v>9379</v>
      </c>
      <c r="H152" s="17" t="s">
        <v>9380</v>
      </c>
      <c r="I152" s="18"/>
      <c r="J152" s="210"/>
      <c r="K152" s="211"/>
      <c r="L152" s="18"/>
      <c r="M152" s="18"/>
      <c r="N152" s="18"/>
      <c r="O152" s="18"/>
      <c r="P152" s="173" t="s">
        <v>11617</v>
      </c>
      <c r="Q152" s="17" t="s">
        <v>11668</v>
      </c>
      <c r="R152" s="18"/>
      <c r="S152" s="173" t="s">
        <v>7780</v>
      </c>
      <c r="T152" s="17" t="s">
        <v>7781</v>
      </c>
      <c r="U152" s="18"/>
      <c r="V152" s="203"/>
      <c r="W152" s="204"/>
      <c r="X152" s="204"/>
      <c r="Y152" s="205"/>
      <c r="Z152" s="18"/>
      <c r="AA152" s="182" t="s">
        <v>13666</v>
      </c>
      <c r="AB152" s="18"/>
      <c r="AC152" s="197" t="str">
        <f t="shared" si="20"/>
        <v>LEGAL</v>
      </c>
      <c r="AD152" s="263" t="str">
        <f t="shared" si="21"/>
        <v>LEGAL-100</v>
      </c>
      <c r="AE152" s="263" t="str">
        <f t="shared" si="22"/>
        <v>LEGAL-100-5</v>
      </c>
      <c r="AF152" s="119" t="s">
        <v>13666</v>
      </c>
      <c r="AG152" s="64" t="str">
        <f t="shared" si="23"/>
        <v>100</v>
      </c>
      <c r="AH152" s="18"/>
      <c r="AI152" s="197" t="str">
        <f t="shared" si="24"/>
        <v>-</v>
      </c>
      <c r="AJ152" s="64" t="str">
        <f t="shared" si="25"/>
        <v>-</v>
      </c>
      <c r="AK152" s="18"/>
      <c r="AP152" s="18"/>
      <c r="AQ152" s="18"/>
    </row>
    <row r="153" spans="1:44">
      <c r="A153" s="18"/>
      <c r="C153" s="18"/>
      <c r="D153" s="170" t="s">
        <v>14934</v>
      </c>
      <c r="E153" s="118" t="s">
        <v>13927</v>
      </c>
      <c r="F153" s="18"/>
      <c r="G153" s="173" t="s">
        <v>9387</v>
      </c>
      <c r="H153" s="17" t="s">
        <v>9388</v>
      </c>
      <c r="I153" s="18"/>
      <c r="J153" s="210"/>
      <c r="K153" s="211"/>
      <c r="L153" s="18"/>
      <c r="M153" s="18"/>
      <c r="N153" s="18"/>
      <c r="O153" s="18"/>
      <c r="P153" s="173" t="s">
        <v>14934</v>
      </c>
      <c r="Q153" s="17" t="s">
        <v>14955</v>
      </c>
      <c r="R153" s="18"/>
      <c r="S153" s="173" t="s">
        <v>7785</v>
      </c>
      <c r="T153" s="17" t="s">
        <v>7786</v>
      </c>
      <c r="U153" s="18"/>
      <c r="V153" s="203"/>
      <c r="W153" s="204"/>
      <c r="X153" s="204"/>
      <c r="Y153" s="205"/>
      <c r="Z153" s="18"/>
      <c r="AA153" s="182" t="s">
        <v>13667</v>
      </c>
      <c r="AB153" s="18"/>
      <c r="AC153" s="197" t="str">
        <f t="shared" si="20"/>
        <v>LEGAL</v>
      </c>
      <c r="AD153" s="263" t="str">
        <f t="shared" si="21"/>
        <v>LEGAL-100</v>
      </c>
      <c r="AE153" s="263" t="str">
        <f t="shared" si="22"/>
        <v>LEGAL-100-6</v>
      </c>
      <c r="AF153" s="119" t="s">
        <v>13667</v>
      </c>
      <c r="AG153" s="64" t="str">
        <f t="shared" si="23"/>
        <v>100</v>
      </c>
      <c r="AH153" s="18"/>
      <c r="AI153" s="197" t="str">
        <f t="shared" si="24"/>
        <v>-</v>
      </c>
      <c r="AJ153" s="64" t="str">
        <f t="shared" si="25"/>
        <v>-</v>
      </c>
      <c r="AK153" s="18"/>
      <c r="AP153" s="18"/>
      <c r="AQ153" s="18"/>
    </row>
    <row r="154" spans="1:44">
      <c r="A154" s="18"/>
      <c r="C154" s="18"/>
      <c r="D154" s="170" t="s">
        <v>11618</v>
      </c>
      <c r="E154" s="118" t="s">
        <v>13927</v>
      </c>
      <c r="F154" s="18"/>
      <c r="G154" s="173" t="s">
        <v>9395</v>
      </c>
      <c r="H154" s="17" t="s">
        <v>9396</v>
      </c>
      <c r="I154" s="18"/>
      <c r="J154" s="210"/>
      <c r="K154" s="211"/>
      <c r="L154" s="18"/>
      <c r="M154" s="18"/>
      <c r="N154" s="18"/>
      <c r="O154" s="18"/>
      <c r="P154" s="173" t="s">
        <v>11618</v>
      </c>
      <c r="Q154" s="17" t="s">
        <v>11669</v>
      </c>
      <c r="R154" s="18"/>
      <c r="S154" s="173" t="s">
        <v>7792</v>
      </c>
      <c r="T154" s="17" t="s">
        <v>7793</v>
      </c>
      <c r="U154" s="18"/>
      <c r="V154" s="203"/>
      <c r="W154" s="204"/>
      <c r="X154" s="204"/>
      <c r="Y154" s="205"/>
      <c r="Z154" s="18"/>
      <c r="AA154" s="182" t="s">
        <v>5869</v>
      </c>
      <c r="AB154" s="18"/>
      <c r="AC154" s="197" t="str">
        <f t="shared" si="20"/>
        <v>CED</v>
      </c>
      <c r="AD154" s="263" t="str">
        <f t="shared" si="21"/>
        <v>CED-100</v>
      </c>
      <c r="AE154" s="263" t="str">
        <f t="shared" si="22"/>
        <v>CED-100-1</v>
      </c>
      <c r="AF154" s="119" t="s">
        <v>5869</v>
      </c>
      <c r="AG154" s="64" t="str">
        <f t="shared" si="23"/>
        <v>100</v>
      </c>
      <c r="AH154" s="18"/>
      <c r="AI154" s="197" t="str">
        <f t="shared" si="24"/>
        <v>-</v>
      </c>
      <c r="AJ154" s="64" t="str">
        <f t="shared" si="25"/>
        <v>-</v>
      </c>
      <c r="AK154" s="18"/>
      <c r="AP154" s="18"/>
      <c r="AQ154" s="18"/>
    </row>
    <row r="155" spans="1:44">
      <c r="A155" s="18"/>
      <c r="C155" s="18"/>
      <c r="D155" s="170" t="s">
        <v>9064</v>
      </c>
      <c r="E155" s="118" t="s">
        <v>13936</v>
      </c>
      <c r="F155" s="18"/>
      <c r="G155" s="173" t="s">
        <v>9403</v>
      </c>
      <c r="H155" s="17" t="s">
        <v>9404</v>
      </c>
      <c r="I155" s="18"/>
      <c r="J155" s="210"/>
      <c r="K155" s="211"/>
      <c r="L155" s="18"/>
      <c r="M155" s="18"/>
      <c r="N155" s="18"/>
      <c r="O155" s="18"/>
      <c r="P155" s="173" t="s">
        <v>9064</v>
      </c>
      <c r="Q155" s="17" t="s">
        <v>9065</v>
      </c>
      <c r="R155" s="18"/>
      <c r="S155" s="173" t="s">
        <v>7798</v>
      </c>
      <c r="T155" s="17" t="s">
        <v>12293</v>
      </c>
      <c r="U155" s="18"/>
      <c r="V155" s="203"/>
      <c r="W155" s="204"/>
      <c r="X155" s="204"/>
      <c r="Y155" s="205"/>
      <c r="Z155" s="18"/>
      <c r="AA155" s="182" t="s">
        <v>1256</v>
      </c>
      <c r="AB155" s="18"/>
      <c r="AC155" s="197" t="str">
        <f t="shared" si="20"/>
        <v>CED</v>
      </c>
      <c r="AD155" s="263" t="str">
        <f t="shared" si="21"/>
        <v>CED-100</v>
      </c>
      <c r="AE155" s="263" t="str">
        <f t="shared" si="22"/>
        <v>CED-100-2</v>
      </c>
      <c r="AF155" s="119" t="s">
        <v>1256</v>
      </c>
      <c r="AG155" s="64" t="str">
        <f t="shared" si="23"/>
        <v>100</v>
      </c>
      <c r="AH155" s="18"/>
      <c r="AI155" s="197" t="str">
        <f t="shared" si="24"/>
        <v>-</v>
      </c>
      <c r="AJ155" s="64" t="str">
        <f t="shared" si="25"/>
        <v>-</v>
      </c>
      <c r="AK155" s="18"/>
      <c r="AP155" s="18"/>
      <c r="AQ155" s="18"/>
    </row>
    <row r="156" spans="1:44">
      <c r="A156" s="18"/>
      <c r="C156" s="18"/>
      <c r="D156" s="170" t="s">
        <v>7075</v>
      </c>
      <c r="E156" s="118" t="s">
        <v>13936</v>
      </c>
      <c r="F156" s="18"/>
      <c r="G156" s="173" t="s">
        <v>9410</v>
      </c>
      <c r="H156" s="17" t="s">
        <v>13496</v>
      </c>
      <c r="I156" s="18"/>
      <c r="J156" s="210"/>
      <c r="K156" s="211"/>
      <c r="L156" s="18"/>
      <c r="M156" s="18"/>
      <c r="N156" s="18"/>
      <c r="O156" s="18"/>
      <c r="P156" s="173" t="s">
        <v>7075</v>
      </c>
      <c r="Q156" s="17" t="s">
        <v>9073</v>
      </c>
      <c r="R156" s="18"/>
      <c r="S156" s="173" t="s">
        <v>7805</v>
      </c>
      <c r="T156" s="17" t="s">
        <v>7806</v>
      </c>
      <c r="U156" s="18"/>
      <c r="V156" s="203"/>
      <c r="W156" s="204"/>
      <c r="X156" s="204"/>
      <c r="Y156" s="205"/>
      <c r="Z156" s="18"/>
      <c r="AA156" s="182" t="s">
        <v>14628</v>
      </c>
      <c r="AB156" s="18"/>
      <c r="AC156" s="197" t="str">
        <f t="shared" si="20"/>
        <v>CED</v>
      </c>
      <c r="AD156" s="263" t="str">
        <f t="shared" si="21"/>
        <v>CED-100</v>
      </c>
      <c r="AE156" s="263" t="str">
        <f t="shared" si="22"/>
        <v>CED-100-3</v>
      </c>
      <c r="AF156" s="119" t="s">
        <v>14628</v>
      </c>
      <c r="AG156" s="64" t="str">
        <f t="shared" si="23"/>
        <v>100</v>
      </c>
      <c r="AH156" s="18"/>
      <c r="AI156" s="197" t="str">
        <f t="shared" si="24"/>
        <v>-</v>
      </c>
      <c r="AJ156" s="64" t="str">
        <f t="shared" si="25"/>
        <v>-</v>
      </c>
      <c r="AK156" s="18"/>
      <c r="AP156" s="18"/>
      <c r="AQ156" s="18"/>
    </row>
    <row r="157" spans="1:44">
      <c r="A157" s="18"/>
      <c r="C157" s="18"/>
      <c r="D157" s="170" t="s">
        <v>9080</v>
      </c>
      <c r="E157" s="118" t="s">
        <v>13937</v>
      </c>
      <c r="F157" s="18"/>
      <c r="G157" s="173" t="s">
        <v>9416</v>
      </c>
      <c r="H157" s="17" t="s">
        <v>9417</v>
      </c>
      <c r="I157" s="18"/>
      <c r="J157" s="210"/>
      <c r="K157" s="211"/>
      <c r="L157" s="18"/>
      <c r="M157" s="18"/>
      <c r="N157" s="18"/>
      <c r="O157" s="18"/>
      <c r="P157" s="173" t="s">
        <v>9080</v>
      </c>
      <c r="Q157" s="17" t="s">
        <v>9081</v>
      </c>
      <c r="R157" s="18"/>
      <c r="S157" s="173" t="s">
        <v>5389</v>
      </c>
      <c r="T157" s="17" t="s">
        <v>5390</v>
      </c>
      <c r="U157" s="18"/>
      <c r="V157" s="203"/>
      <c r="W157" s="204"/>
      <c r="X157" s="204"/>
      <c r="Y157" s="205"/>
      <c r="Z157" s="18"/>
      <c r="AA157" s="182" t="s">
        <v>15172</v>
      </c>
      <c r="AB157" s="18"/>
      <c r="AC157" s="197" t="str">
        <f t="shared" si="20"/>
        <v>CED</v>
      </c>
      <c r="AD157" s="263" t="str">
        <f t="shared" si="21"/>
        <v>CED-100</v>
      </c>
      <c r="AE157" s="263" t="str">
        <f t="shared" si="22"/>
        <v>CED-100-4</v>
      </c>
      <c r="AF157" s="119" t="s">
        <v>15172</v>
      </c>
      <c r="AG157" s="64" t="str">
        <f t="shared" si="23"/>
        <v>100</v>
      </c>
      <c r="AH157" s="18"/>
      <c r="AI157" s="197" t="str">
        <f t="shared" si="24"/>
        <v>-</v>
      </c>
      <c r="AJ157" s="64" t="str">
        <f t="shared" si="25"/>
        <v>-</v>
      </c>
      <c r="AK157" s="18"/>
      <c r="AP157" s="18"/>
      <c r="AQ157" s="18"/>
    </row>
    <row r="158" spans="1:44">
      <c r="A158" s="18"/>
      <c r="C158" s="18"/>
      <c r="D158" s="170" t="s">
        <v>9088</v>
      </c>
      <c r="E158" s="118" t="s">
        <v>13937</v>
      </c>
      <c r="F158" s="18"/>
      <c r="G158" s="173" t="s">
        <v>9422</v>
      </c>
      <c r="H158" s="17" t="s">
        <v>9423</v>
      </c>
      <c r="I158" s="18"/>
      <c r="J158" s="210"/>
      <c r="K158" s="211"/>
      <c r="L158" s="18"/>
      <c r="M158" s="18"/>
      <c r="N158" s="18"/>
      <c r="O158" s="18"/>
      <c r="P158" s="173" t="s">
        <v>9088</v>
      </c>
      <c r="Q158" s="17" t="s">
        <v>9089</v>
      </c>
      <c r="R158" s="18"/>
      <c r="S158" s="173" t="s">
        <v>5397</v>
      </c>
      <c r="T158" s="17" t="s">
        <v>5398</v>
      </c>
      <c r="U158" s="18"/>
      <c r="V158" s="203"/>
      <c r="W158" s="204"/>
      <c r="X158" s="204"/>
      <c r="Y158" s="205"/>
      <c r="Z158" s="18"/>
      <c r="AA158" s="182" t="s">
        <v>5879</v>
      </c>
      <c r="AB158" s="18"/>
      <c r="AC158" s="197" t="str">
        <f t="shared" si="20"/>
        <v>Affirmative_Action</v>
      </c>
      <c r="AD158" s="263" t="str">
        <f t="shared" si="21"/>
        <v>Affirmative_Action-100</v>
      </c>
      <c r="AE158" s="263" t="str">
        <f t="shared" si="22"/>
        <v>Affirmative_Action-100-1</v>
      </c>
      <c r="AF158" s="119" t="s">
        <v>5879</v>
      </c>
      <c r="AG158" s="64" t="str">
        <f t="shared" si="23"/>
        <v>100</v>
      </c>
      <c r="AH158" s="18"/>
      <c r="AI158" s="197" t="str">
        <f t="shared" si="24"/>
        <v>-</v>
      </c>
      <c r="AJ158" s="64" t="str">
        <f t="shared" si="25"/>
        <v>-</v>
      </c>
      <c r="AK158" s="18"/>
      <c r="AP158" s="18"/>
      <c r="AQ158" s="18"/>
    </row>
    <row r="159" spans="1:44">
      <c r="A159" s="18"/>
      <c r="C159" s="18"/>
      <c r="D159" s="170" t="s">
        <v>9096</v>
      </c>
      <c r="E159" s="118" t="s">
        <v>13937</v>
      </c>
      <c r="F159" s="18"/>
      <c r="G159" s="173" t="s">
        <v>9429</v>
      </c>
      <c r="H159" s="17" t="s">
        <v>5548</v>
      </c>
      <c r="I159" s="18"/>
      <c r="J159" s="210"/>
      <c r="K159" s="211"/>
      <c r="L159" s="18"/>
      <c r="M159" s="18"/>
      <c r="N159" s="18"/>
      <c r="O159" s="18"/>
      <c r="P159" s="173" t="s">
        <v>9096</v>
      </c>
      <c r="Q159" s="17" t="s">
        <v>9097</v>
      </c>
      <c r="R159" s="18"/>
      <c r="S159" s="173" t="s">
        <v>5405</v>
      </c>
      <c r="T159" s="17" t="s">
        <v>5440</v>
      </c>
      <c r="U159" s="18"/>
      <c r="V159" s="203"/>
      <c r="W159" s="204"/>
      <c r="X159" s="204"/>
      <c r="Y159" s="205"/>
      <c r="Z159" s="18"/>
      <c r="AA159" s="182" t="s">
        <v>5890</v>
      </c>
      <c r="AB159" s="18"/>
      <c r="AC159" s="197" t="str">
        <f t="shared" si="20"/>
        <v>NCAA_COMPLIANCE</v>
      </c>
      <c r="AD159" s="263" t="str">
        <f t="shared" si="21"/>
        <v>NCAA_COMPLIANCE-100</v>
      </c>
      <c r="AE159" s="263" t="str">
        <f t="shared" si="22"/>
        <v>NCAA_COMPLIANCE-100-1</v>
      </c>
      <c r="AF159" s="119" t="s">
        <v>5890</v>
      </c>
      <c r="AG159" s="64" t="str">
        <f t="shared" si="23"/>
        <v>100</v>
      </c>
      <c r="AH159" s="18"/>
      <c r="AI159" s="197" t="str">
        <f t="shared" si="24"/>
        <v>-</v>
      </c>
      <c r="AJ159" s="64" t="str">
        <f t="shared" si="25"/>
        <v>-</v>
      </c>
      <c r="AK159" s="18"/>
      <c r="AP159" s="18"/>
      <c r="AQ159" s="18"/>
    </row>
    <row r="160" spans="1:44">
      <c r="A160" s="18"/>
      <c r="C160" s="18"/>
      <c r="D160" s="170" t="s">
        <v>9104</v>
      </c>
      <c r="E160" s="118" t="s">
        <v>13937</v>
      </c>
      <c r="F160" s="18"/>
      <c r="G160" s="173" t="s">
        <v>9436</v>
      </c>
      <c r="H160" s="17" t="s">
        <v>9437</v>
      </c>
      <c r="I160" s="18"/>
      <c r="J160" s="210"/>
      <c r="K160" s="211"/>
      <c r="L160" s="18"/>
      <c r="M160" s="18"/>
      <c r="N160" s="18"/>
      <c r="O160" s="18"/>
      <c r="P160" s="173" t="s">
        <v>9104</v>
      </c>
      <c r="Q160" s="17" t="s">
        <v>9105</v>
      </c>
      <c r="R160" s="18"/>
      <c r="S160" s="173" t="s">
        <v>5411</v>
      </c>
      <c r="T160" s="17" t="s">
        <v>5412</v>
      </c>
      <c r="U160" s="18"/>
      <c r="V160" s="203"/>
      <c r="W160" s="204"/>
      <c r="X160" s="204"/>
      <c r="Y160" s="205"/>
      <c r="Z160" s="18"/>
      <c r="AA160" s="182" t="s">
        <v>10774</v>
      </c>
      <c r="AB160" s="18"/>
      <c r="AC160" s="197" t="e">
        <f t="shared" si="20"/>
        <v>#N/A</v>
      </c>
      <c r="AD160" s="263" t="e">
        <f t="shared" si="21"/>
        <v>#N/A</v>
      </c>
      <c r="AE160" s="263" t="e">
        <f t="shared" si="22"/>
        <v>#N/A</v>
      </c>
      <c r="AF160" s="119" t="s">
        <v>10774</v>
      </c>
      <c r="AG160" s="64" t="str">
        <f t="shared" si="23"/>
        <v>100</v>
      </c>
      <c r="AH160" s="18"/>
      <c r="AI160" s="197" t="str">
        <f t="shared" si="24"/>
        <v>-</v>
      </c>
      <c r="AJ160" s="64" t="str">
        <f t="shared" si="25"/>
        <v>-</v>
      </c>
      <c r="AK160" s="18"/>
      <c r="AP160" s="18"/>
      <c r="AQ160" s="18"/>
    </row>
    <row r="161" spans="1:43">
      <c r="A161" s="18"/>
      <c r="C161" s="18"/>
      <c r="D161" s="170" t="s">
        <v>9113</v>
      </c>
      <c r="E161" s="118" t="s">
        <v>13917</v>
      </c>
      <c r="F161" s="18"/>
      <c r="G161" s="173" t="s">
        <v>9443</v>
      </c>
      <c r="H161" s="17" t="s">
        <v>9444</v>
      </c>
      <c r="I161" s="18"/>
      <c r="J161" s="210"/>
      <c r="K161" s="211"/>
      <c r="L161" s="18"/>
      <c r="M161" s="18"/>
      <c r="N161" s="18"/>
      <c r="O161" s="18"/>
      <c r="P161" s="173" t="s">
        <v>9113</v>
      </c>
      <c r="Q161" s="17" t="s">
        <v>9114</v>
      </c>
      <c r="R161" s="18"/>
      <c r="S161" s="173" t="s">
        <v>5417</v>
      </c>
      <c r="T161" s="17" t="s">
        <v>5418</v>
      </c>
      <c r="U161" s="18"/>
      <c r="V161" s="203"/>
      <c r="W161" s="204"/>
      <c r="X161" s="204"/>
      <c r="Y161" s="205"/>
      <c r="Z161" s="18"/>
      <c r="AA161" s="182" t="s">
        <v>14135</v>
      </c>
      <c r="AB161" s="18"/>
      <c r="AC161" s="197" t="str">
        <f t="shared" si="20"/>
        <v>PRESIDENT-Office</v>
      </c>
      <c r="AD161" s="263" t="str">
        <f t="shared" si="21"/>
        <v>PRESIDENT-Office-100</v>
      </c>
      <c r="AE161" s="263" t="str">
        <f t="shared" si="22"/>
        <v>PRESIDENT-Office-100-6</v>
      </c>
      <c r="AF161" s="119" t="s">
        <v>14135</v>
      </c>
      <c r="AG161" s="64" t="str">
        <f t="shared" si="23"/>
        <v>100</v>
      </c>
      <c r="AH161" s="18"/>
      <c r="AI161" s="197" t="str">
        <f t="shared" si="24"/>
        <v>-</v>
      </c>
      <c r="AJ161" s="64" t="str">
        <f t="shared" si="25"/>
        <v>-</v>
      </c>
      <c r="AK161" s="18"/>
      <c r="AP161" s="18"/>
      <c r="AQ161" s="18"/>
    </row>
    <row r="162" spans="1:43">
      <c r="A162" s="18"/>
      <c r="C162" s="18"/>
      <c r="D162" s="170" t="s">
        <v>9123</v>
      </c>
      <c r="E162" s="118" t="s">
        <v>13937</v>
      </c>
      <c r="F162" s="18"/>
      <c r="G162" s="173" t="s">
        <v>8908</v>
      </c>
      <c r="H162" s="17" t="s">
        <v>8909</v>
      </c>
      <c r="I162" s="18"/>
      <c r="J162" s="210"/>
      <c r="K162" s="211"/>
      <c r="L162" s="18"/>
      <c r="M162" s="18"/>
      <c r="N162" s="18"/>
      <c r="O162" s="18"/>
      <c r="P162" s="173" t="s">
        <v>9123</v>
      </c>
      <c r="Q162" s="17" t="s">
        <v>9124</v>
      </c>
      <c r="R162" s="18"/>
      <c r="S162" s="173" t="s">
        <v>5423</v>
      </c>
      <c r="T162" s="17" t="s">
        <v>5404</v>
      </c>
      <c r="U162" s="18"/>
      <c r="V162" s="203"/>
      <c r="W162" s="204"/>
      <c r="X162" s="204"/>
      <c r="Y162" s="205"/>
      <c r="Z162" s="18"/>
      <c r="AA162" s="182" t="s">
        <v>5901</v>
      </c>
      <c r="AB162" s="18"/>
      <c r="AC162" s="197" t="str">
        <f t="shared" si="20"/>
        <v>PROVOST-Academic_Aff</v>
      </c>
      <c r="AD162" s="263" t="str">
        <f t="shared" si="21"/>
        <v>PROVOST-Academic_Aff-100</v>
      </c>
      <c r="AE162" s="263" t="str">
        <f t="shared" si="22"/>
        <v>PROVOST-Academic_Aff-100-1</v>
      </c>
      <c r="AF162" s="119" t="s">
        <v>5901</v>
      </c>
      <c r="AG162" s="64" t="str">
        <f t="shared" si="23"/>
        <v>100</v>
      </c>
      <c r="AH162" s="18"/>
      <c r="AI162" s="197" t="str">
        <f t="shared" si="24"/>
        <v>-</v>
      </c>
      <c r="AJ162" s="64" t="str">
        <f t="shared" si="25"/>
        <v>-</v>
      </c>
      <c r="AK162" s="18"/>
      <c r="AP162" s="18"/>
      <c r="AQ162" s="18"/>
    </row>
    <row r="163" spans="1:43">
      <c r="A163" s="18"/>
      <c r="C163" s="18"/>
      <c r="D163" s="170" t="s">
        <v>9133</v>
      </c>
      <c r="E163" s="118" t="s">
        <v>13937</v>
      </c>
      <c r="F163" s="18"/>
      <c r="G163" s="173" t="s">
        <v>8916</v>
      </c>
      <c r="H163" s="17" t="s">
        <v>8917</v>
      </c>
      <c r="I163" s="18"/>
      <c r="J163" s="210"/>
      <c r="K163" s="211"/>
      <c r="L163" s="18"/>
      <c r="M163" s="18"/>
      <c r="N163" s="18"/>
      <c r="O163" s="18"/>
      <c r="P163" s="173" t="s">
        <v>9133</v>
      </c>
      <c r="Q163" s="17" t="s">
        <v>9134</v>
      </c>
      <c r="R163" s="18"/>
      <c r="S163" s="173" t="s">
        <v>5428</v>
      </c>
      <c r="T163" s="17" t="s">
        <v>5429</v>
      </c>
      <c r="U163" s="18"/>
      <c r="V163" s="203"/>
      <c r="W163" s="204"/>
      <c r="X163" s="204"/>
      <c r="Y163" s="205"/>
      <c r="Z163" s="18"/>
      <c r="AA163" s="182" t="s">
        <v>15579</v>
      </c>
      <c r="AB163" s="18"/>
      <c r="AC163" s="197" t="str">
        <f t="shared" si="20"/>
        <v>PROVOST-Academic_Aff</v>
      </c>
      <c r="AD163" s="263" t="str">
        <f t="shared" si="21"/>
        <v>PROVOST-Academic_Aff-100</v>
      </c>
      <c r="AE163" s="263" t="str">
        <f t="shared" si="22"/>
        <v>PROVOST-Academic_Aff-100-2</v>
      </c>
      <c r="AF163" s="119" t="s">
        <v>15579</v>
      </c>
      <c r="AG163" s="64" t="str">
        <f t="shared" si="23"/>
        <v>100</v>
      </c>
      <c r="AH163" s="18"/>
      <c r="AI163" s="197" t="str">
        <f t="shared" si="24"/>
        <v>-</v>
      </c>
      <c r="AJ163" s="64" t="str">
        <f t="shared" si="25"/>
        <v>-</v>
      </c>
      <c r="AK163" s="18"/>
      <c r="AP163" s="18"/>
      <c r="AQ163" s="18"/>
    </row>
    <row r="164" spans="1:43">
      <c r="A164" s="18"/>
      <c r="C164" s="18"/>
      <c r="D164" s="170" t="s">
        <v>3288</v>
      </c>
      <c r="E164" s="118" t="s">
        <v>13937</v>
      </c>
      <c r="F164" s="18"/>
      <c r="G164" s="173" t="s">
        <v>8925</v>
      </c>
      <c r="H164" s="17" t="s">
        <v>8926</v>
      </c>
      <c r="I164" s="18"/>
      <c r="J164" s="210"/>
      <c r="K164" s="211"/>
      <c r="L164" s="18"/>
      <c r="M164" s="18"/>
      <c r="N164" s="18"/>
      <c r="O164" s="18"/>
      <c r="P164" s="173" t="s">
        <v>3288</v>
      </c>
      <c r="Q164" s="17" t="s">
        <v>10102</v>
      </c>
      <c r="R164" s="18"/>
      <c r="S164" s="173" t="s">
        <v>5434</v>
      </c>
      <c r="T164" s="17" t="s">
        <v>5435</v>
      </c>
      <c r="U164" s="18"/>
      <c r="V164" s="203"/>
      <c r="W164" s="204"/>
      <c r="X164" s="204"/>
      <c r="Y164" s="205"/>
      <c r="Z164" s="18"/>
      <c r="AA164" s="182" t="s">
        <v>13668</v>
      </c>
      <c r="AB164" s="18"/>
      <c r="AC164" s="197" t="str">
        <f t="shared" si="20"/>
        <v>PROVOST-Academic_Aff</v>
      </c>
      <c r="AD164" s="263" t="str">
        <f t="shared" si="21"/>
        <v>PROVOST-Academic_Aff-100</v>
      </c>
      <c r="AE164" s="263" t="str">
        <f t="shared" si="22"/>
        <v>PROVOST-Academic_Aff-100-3</v>
      </c>
      <c r="AF164" s="119" t="s">
        <v>13668</v>
      </c>
      <c r="AG164" s="64" t="str">
        <f t="shared" si="23"/>
        <v>100</v>
      </c>
      <c r="AH164" s="18"/>
      <c r="AI164" s="197" t="str">
        <f t="shared" si="24"/>
        <v>-</v>
      </c>
      <c r="AJ164" s="64" t="str">
        <f t="shared" si="25"/>
        <v>-</v>
      </c>
      <c r="AK164" s="18"/>
      <c r="AP164" s="18"/>
      <c r="AQ164" s="18"/>
    </row>
    <row r="165" spans="1:43">
      <c r="A165" s="18"/>
      <c r="C165" s="18"/>
      <c r="D165" s="170" t="s">
        <v>9142</v>
      </c>
      <c r="E165" s="118" t="s">
        <v>14386</v>
      </c>
      <c r="F165" s="18"/>
      <c r="G165" s="173" t="s">
        <v>8933</v>
      </c>
      <c r="H165" s="17" t="s">
        <v>8934</v>
      </c>
      <c r="I165" s="18"/>
      <c r="J165" s="210"/>
      <c r="K165" s="211"/>
      <c r="L165" s="18"/>
      <c r="M165" s="18"/>
      <c r="N165" s="18"/>
      <c r="O165" s="18"/>
      <c r="P165" s="173" t="s">
        <v>9142</v>
      </c>
      <c r="Q165" s="17" t="s">
        <v>10103</v>
      </c>
      <c r="R165" s="18"/>
      <c r="S165" s="173" t="s">
        <v>2797</v>
      </c>
      <c r="T165" s="17" t="s">
        <v>2798</v>
      </c>
      <c r="U165" s="18"/>
      <c r="V165" s="203"/>
      <c r="W165" s="204"/>
      <c r="X165" s="204"/>
      <c r="Y165" s="205"/>
      <c r="Z165" s="18"/>
      <c r="AA165" s="182" t="s">
        <v>9118</v>
      </c>
      <c r="AB165" s="18"/>
      <c r="AC165" s="197" t="str">
        <f t="shared" si="20"/>
        <v>ATL</v>
      </c>
      <c r="AD165" s="263" t="str">
        <f t="shared" si="21"/>
        <v>ATL-100</v>
      </c>
      <c r="AE165" s="263" t="str">
        <f t="shared" si="22"/>
        <v>ATL-100-1</v>
      </c>
      <c r="AF165" s="119" t="s">
        <v>9118</v>
      </c>
      <c r="AG165" s="64" t="str">
        <f t="shared" si="23"/>
        <v>100</v>
      </c>
      <c r="AH165" s="18"/>
      <c r="AI165" s="197" t="str">
        <f t="shared" si="24"/>
        <v>-</v>
      </c>
      <c r="AJ165" s="64" t="str">
        <f t="shared" si="25"/>
        <v>-</v>
      </c>
      <c r="AK165" s="18"/>
      <c r="AP165" s="18"/>
      <c r="AQ165" s="18"/>
    </row>
    <row r="166" spans="1:43">
      <c r="A166" s="18"/>
      <c r="C166" s="18"/>
      <c r="D166" s="170" t="s">
        <v>9980</v>
      </c>
      <c r="E166" s="118" t="s">
        <v>14386</v>
      </c>
      <c r="F166" s="18"/>
      <c r="G166" s="173" t="s">
        <v>8941</v>
      </c>
      <c r="H166" s="17" t="s">
        <v>8942</v>
      </c>
      <c r="I166" s="18"/>
      <c r="J166" s="210"/>
      <c r="K166" s="211"/>
      <c r="L166" s="18"/>
      <c r="M166" s="18"/>
      <c r="N166" s="18"/>
      <c r="O166" s="18"/>
      <c r="P166" s="173" t="s">
        <v>9980</v>
      </c>
      <c r="Q166" s="17" t="s">
        <v>9981</v>
      </c>
      <c r="R166" s="18"/>
      <c r="S166" s="173" t="s">
        <v>2804</v>
      </c>
      <c r="T166" s="17" t="s">
        <v>2805</v>
      </c>
      <c r="U166" s="18"/>
      <c r="V166" s="203"/>
      <c r="W166" s="204"/>
      <c r="X166" s="204"/>
      <c r="Y166" s="205"/>
      <c r="Z166" s="18"/>
      <c r="AA166" s="182" t="s">
        <v>9128</v>
      </c>
      <c r="AB166" s="18"/>
      <c r="AC166" s="197" t="str">
        <f t="shared" si="20"/>
        <v>PROVOST-AA_Planning</v>
      </c>
      <c r="AD166" s="263" t="str">
        <f t="shared" si="21"/>
        <v>PROVOST-AA_Planning-100</v>
      </c>
      <c r="AE166" s="263" t="str">
        <f t="shared" si="22"/>
        <v>PROVOST-AA_Planning-100-1</v>
      </c>
      <c r="AF166" s="119" t="s">
        <v>9128</v>
      </c>
      <c r="AG166" s="64" t="str">
        <f t="shared" si="23"/>
        <v>100</v>
      </c>
      <c r="AH166" s="18"/>
      <c r="AI166" s="197" t="str">
        <f t="shared" si="24"/>
        <v>-</v>
      </c>
      <c r="AJ166" s="64" t="str">
        <f t="shared" si="25"/>
        <v>-</v>
      </c>
      <c r="AK166" s="18"/>
      <c r="AP166" s="18"/>
      <c r="AQ166" s="18"/>
    </row>
    <row r="167" spans="1:43">
      <c r="A167" s="18"/>
      <c r="C167" s="18"/>
      <c r="D167" s="170" t="s">
        <v>9987</v>
      </c>
      <c r="E167" s="118" t="s">
        <v>14386</v>
      </c>
      <c r="F167" s="18"/>
      <c r="G167" s="173" t="s">
        <v>8949</v>
      </c>
      <c r="H167" s="17" t="s">
        <v>8950</v>
      </c>
      <c r="I167" s="18"/>
      <c r="J167" s="210"/>
      <c r="K167" s="211"/>
      <c r="L167" s="18"/>
      <c r="M167" s="18"/>
      <c r="N167" s="18"/>
      <c r="O167" s="18"/>
      <c r="P167" s="173" t="s">
        <v>9987</v>
      </c>
      <c r="Q167" s="17" t="s">
        <v>10104</v>
      </c>
      <c r="R167" s="18"/>
      <c r="S167" s="173" t="s">
        <v>2810</v>
      </c>
      <c r="T167" s="17" t="s">
        <v>2811</v>
      </c>
      <c r="U167" s="18"/>
      <c r="V167" s="203"/>
      <c r="W167" s="204"/>
      <c r="X167" s="204"/>
      <c r="Y167" s="205"/>
      <c r="Z167" s="18"/>
      <c r="AA167" s="182" t="s">
        <v>9137</v>
      </c>
      <c r="AB167" s="18"/>
      <c r="AC167" s="197" t="str">
        <f t="shared" si="20"/>
        <v>PROVOST-Faculty_Affairs</v>
      </c>
      <c r="AD167" s="263" t="str">
        <f t="shared" si="21"/>
        <v>PROVOST-Faculty_Affairs-100</v>
      </c>
      <c r="AE167" s="263" t="str">
        <f t="shared" si="22"/>
        <v>PROVOST-Faculty_Affairs-100-1</v>
      </c>
      <c r="AF167" s="119" t="s">
        <v>9137</v>
      </c>
      <c r="AG167" s="64" t="str">
        <f t="shared" si="23"/>
        <v>100</v>
      </c>
      <c r="AH167" s="18"/>
      <c r="AI167" s="197" t="str">
        <f t="shared" si="24"/>
        <v>-</v>
      </c>
      <c r="AJ167" s="64" t="str">
        <f t="shared" si="25"/>
        <v>-</v>
      </c>
      <c r="AK167" s="18"/>
      <c r="AP167" s="18"/>
      <c r="AQ167" s="18"/>
    </row>
    <row r="168" spans="1:43">
      <c r="A168" s="18"/>
      <c r="C168" s="18"/>
      <c r="D168" s="170" t="s">
        <v>7755</v>
      </c>
      <c r="E168" s="118" t="s">
        <v>13954</v>
      </c>
      <c r="F168" s="18"/>
      <c r="G168" s="173" t="s">
        <v>8956</v>
      </c>
      <c r="H168" s="17" t="s">
        <v>8957</v>
      </c>
      <c r="I168" s="18"/>
      <c r="J168" s="210"/>
      <c r="K168" s="211"/>
      <c r="L168" s="18"/>
      <c r="M168" s="18"/>
      <c r="N168" s="18"/>
      <c r="O168" s="18"/>
      <c r="P168" s="173" t="s">
        <v>7755</v>
      </c>
      <c r="Q168" s="17" t="s">
        <v>7756</v>
      </c>
      <c r="R168" s="18"/>
      <c r="S168" s="173" t="s">
        <v>2816</v>
      </c>
      <c r="T168" s="17" t="s">
        <v>2817</v>
      </c>
      <c r="U168" s="18"/>
      <c r="V168" s="203"/>
      <c r="W168" s="215"/>
      <c r="X168" s="204"/>
      <c r="Y168" s="205"/>
      <c r="Z168" s="18"/>
      <c r="AA168" s="182" t="s">
        <v>12633</v>
      </c>
      <c r="AB168" s="18"/>
      <c r="AC168" s="197" t="str">
        <f t="shared" si="20"/>
        <v>PROVOST-Faculty_Affairs</v>
      </c>
      <c r="AD168" s="263" t="str">
        <f t="shared" si="21"/>
        <v>PROVOST-Faculty_Affairs-100</v>
      </c>
      <c r="AE168" s="263" t="str">
        <f t="shared" si="22"/>
        <v>PROVOST-Faculty_Affairs-100-2</v>
      </c>
      <c r="AF168" s="119" t="s">
        <v>12633</v>
      </c>
      <c r="AG168" s="64" t="str">
        <f t="shared" si="23"/>
        <v>100</v>
      </c>
      <c r="AH168" s="18"/>
      <c r="AI168" s="197" t="str">
        <f t="shared" si="24"/>
        <v>-</v>
      </c>
      <c r="AJ168" s="64" t="str">
        <f t="shared" si="25"/>
        <v>-</v>
      </c>
      <c r="AK168" s="18"/>
      <c r="AP168" s="18"/>
      <c r="AQ168" s="18"/>
    </row>
    <row r="169" spans="1:43">
      <c r="A169" s="18"/>
      <c r="C169" s="18"/>
      <c r="D169" s="170" t="s">
        <v>7762</v>
      </c>
      <c r="E169" s="118" t="s">
        <v>937</v>
      </c>
      <c r="F169" s="18"/>
      <c r="G169" s="173" t="s">
        <v>8965</v>
      </c>
      <c r="H169" s="17" t="s">
        <v>8966</v>
      </c>
      <c r="I169" s="18"/>
      <c r="J169" s="210"/>
      <c r="K169" s="211"/>
      <c r="L169" s="18"/>
      <c r="M169" s="18"/>
      <c r="N169" s="18"/>
      <c r="O169" s="18"/>
      <c r="P169" s="173" t="s">
        <v>7762</v>
      </c>
      <c r="Q169" s="17" t="s">
        <v>973</v>
      </c>
      <c r="R169" s="18"/>
      <c r="S169" s="173" t="s">
        <v>2822</v>
      </c>
      <c r="T169" s="17" t="s">
        <v>2823</v>
      </c>
      <c r="U169" s="18"/>
      <c r="V169" s="203"/>
      <c r="W169" s="204"/>
      <c r="X169" s="204"/>
      <c r="Y169" s="205"/>
      <c r="Z169" s="18"/>
      <c r="AA169" s="182" t="s">
        <v>10775</v>
      </c>
      <c r="AB169" s="18"/>
      <c r="AC169" s="197" t="str">
        <f t="shared" si="20"/>
        <v>PROVOST-Faculty_Affairs</v>
      </c>
      <c r="AD169" s="263" t="str">
        <f t="shared" si="21"/>
        <v>PROVOST-Faculty_Affairs-100</v>
      </c>
      <c r="AE169" s="263" t="str">
        <f t="shared" si="22"/>
        <v>PROVOST-Faculty_Affairs-100-3</v>
      </c>
      <c r="AF169" s="119" t="s">
        <v>10775</v>
      </c>
      <c r="AG169" s="64" t="str">
        <f t="shared" si="23"/>
        <v>100</v>
      </c>
      <c r="AH169" s="18"/>
      <c r="AI169" s="197" t="str">
        <f t="shared" si="24"/>
        <v>-</v>
      </c>
      <c r="AJ169" s="64" t="str">
        <f t="shared" si="25"/>
        <v>-</v>
      </c>
      <c r="AK169" s="18"/>
      <c r="AP169" s="18"/>
      <c r="AQ169" s="18"/>
    </row>
    <row r="170" spans="1:43">
      <c r="A170" s="18"/>
      <c r="C170" s="18"/>
      <c r="D170" s="170" t="s">
        <v>7768</v>
      </c>
      <c r="E170" s="118" t="s">
        <v>937</v>
      </c>
      <c r="F170" s="18"/>
      <c r="G170" s="173" t="s">
        <v>6651</v>
      </c>
      <c r="H170" s="17" t="s">
        <v>6652</v>
      </c>
      <c r="I170" s="18"/>
      <c r="J170" s="210"/>
      <c r="K170" s="211"/>
      <c r="L170" s="18"/>
      <c r="M170" s="18"/>
      <c r="N170" s="18"/>
      <c r="O170" s="18"/>
      <c r="P170" s="173" t="s">
        <v>7768</v>
      </c>
      <c r="Q170" s="17" t="s">
        <v>974</v>
      </c>
      <c r="R170" s="18"/>
      <c r="S170" s="173" t="s">
        <v>2828</v>
      </c>
      <c r="T170" s="17" t="s">
        <v>2829</v>
      </c>
      <c r="U170" s="18"/>
      <c r="V170" s="203"/>
      <c r="W170" s="204"/>
      <c r="X170" s="204"/>
      <c r="Y170" s="205"/>
      <c r="Z170" s="18"/>
      <c r="AA170" s="182" t="s">
        <v>10776</v>
      </c>
      <c r="AB170" s="18"/>
      <c r="AC170" s="197" t="str">
        <f t="shared" si="20"/>
        <v>PROVOST-Faculty_Affairs</v>
      </c>
      <c r="AD170" s="263" t="str">
        <f t="shared" si="21"/>
        <v>PROVOST-Faculty_Affairs-100</v>
      </c>
      <c r="AE170" s="263" t="str">
        <f t="shared" si="22"/>
        <v>PROVOST-Faculty_Affairs-100-4</v>
      </c>
      <c r="AF170" s="119" t="s">
        <v>10776</v>
      </c>
      <c r="AG170" s="64" t="str">
        <f t="shared" si="23"/>
        <v>100</v>
      </c>
      <c r="AH170" s="18"/>
      <c r="AI170" s="197" t="str">
        <f t="shared" si="24"/>
        <v>-</v>
      </c>
      <c r="AJ170" s="64" t="str">
        <f t="shared" si="25"/>
        <v>-</v>
      </c>
      <c r="AK170" s="18"/>
      <c r="AP170" s="18"/>
      <c r="AQ170" s="18"/>
    </row>
    <row r="171" spans="1:43">
      <c r="A171" s="18"/>
      <c r="C171" s="18"/>
      <c r="D171" s="170" t="s">
        <v>7774</v>
      </c>
      <c r="E171" s="118" t="s">
        <v>937</v>
      </c>
      <c r="F171" s="18"/>
      <c r="G171" s="173" t="s">
        <v>6659</v>
      </c>
      <c r="H171" s="17" t="s">
        <v>6660</v>
      </c>
      <c r="I171" s="18"/>
      <c r="J171" s="210"/>
      <c r="K171" s="211"/>
      <c r="L171" s="18"/>
      <c r="M171" s="18"/>
      <c r="N171" s="18"/>
      <c r="O171" s="18"/>
      <c r="P171" s="173" t="s">
        <v>7774</v>
      </c>
      <c r="Q171" s="17" t="s">
        <v>975</v>
      </c>
      <c r="R171" s="18"/>
      <c r="S171" s="173" t="s">
        <v>2834</v>
      </c>
      <c r="T171" s="17" t="s">
        <v>2835</v>
      </c>
      <c r="U171" s="18"/>
      <c r="V171" s="203"/>
      <c r="W171" s="204"/>
      <c r="X171" s="204"/>
      <c r="Y171" s="205"/>
      <c r="Z171" s="18"/>
      <c r="AA171" s="182" t="s">
        <v>10777</v>
      </c>
      <c r="AB171" s="18"/>
      <c r="AC171" s="197" t="str">
        <f t="shared" si="20"/>
        <v>PROVOST-Faculty_Affairs</v>
      </c>
      <c r="AD171" s="263" t="str">
        <f t="shared" si="21"/>
        <v>PROVOST-Faculty_Affairs-100</v>
      </c>
      <c r="AE171" s="263" t="str">
        <f t="shared" si="22"/>
        <v>PROVOST-Faculty_Affairs-100-5</v>
      </c>
      <c r="AF171" s="119" t="s">
        <v>10777</v>
      </c>
      <c r="AG171" s="64" t="str">
        <f t="shared" si="23"/>
        <v>100</v>
      </c>
      <c r="AH171" s="18"/>
      <c r="AI171" s="197" t="str">
        <f t="shared" si="24"/>
        <v>-</v>
      </c>
      <c r="AJ171" s="64" t="str">
        <f t="shared" si="25"/>
        <v>-</v>
      </c>
      <c r="AK171" s="18"/>
      <c r="AP171" s="18"/>
      <c r="AQ171" s="18"/>
    </row>
    <row r="172" spans="1:43">
      <c r="A172" s="18"/>
      <c r="C172" s="18"/>
      <c r="D172" s="170" t="s">
        <v>7779</v>
      </c>
      <c r="E172" s="118" t="s">
        <v>937</v>
      </c>
      <c r="F172" s="18"/>
      <c r="G172" s="173" t="s">
        <v>6665</v>
      </c>
      <c r="H172" s="17" t="s">
        <v>6666</v>
      </c>
      <c r="I172" s="18"/>
      <c r="J172" s="210"/>
      <c r="K172" s="211"/>
      <c r="L172" s="18"/>
      <c r="M172" s="18"/>
      <c r="N172" s="18"/>
      <c r="O172" s="18"/>
      <c r="P172" s="173" t="s">
        <v>7779</v>
      </c>
      <c r="Q172" s="17" t="s">
        <v>976</v>
      </c>
      <c r="R172" s="18"/>
      <c r="S172" s="173" t="s">
        <v>2841</v>
      </c>
      <c r="T172" s="17" t="s">
        <v>2842</v>
      </c>
      <c r="U172" s="18"/>
      <c r="V172" s="203"/>
      <c r="W172" s="204"/>
      <c r="X172" s="204"/>
      <c r="Y172" s="205"/>
      <c r="Z172" s="18"/>
      <c r="AA172" s="182" t="s">
        <v>11989</v>
      </c>
      <c r="AB172" s="18"/>
      <c r="AC172" s="197" t="str">
        <f t="shared" si="20"/>
        <v>PROVOST-Faculty_Affairs</v>
      </c>
      <c r="AD172" s="263" t="str">
        <f t="shared" si="21"/>
        <v>PROVOST-Faculty_Affairs-100</v>
      </c>
      <c r="AE172" s="263" t="str">
        <f t="shared" si="22"/>
        <v>PROVOST-Faculty_Affairs-100-6</v>
      </c>
      <c r="AF172" s="119" t="s">
        <v>11989</v>
      </c>
      <c r="AG172" s="64" t="str">
        <f t="shared" si="23"/>
        <v>100</v>
      </c>
      <c r="AH172" s="18"/>
      <c r="AI172" s="197" t="str">
        <f t="shared" si="24"/>
        <v>-</v>
      </c>
      <c r="AJ172" s="64" t="str">
        <f t="shared" si="25"/>
        <v>-</v>
      </c>
      <c r="AK172" s="18"/>
      <c r="AP172" s="18"/>
      <c r="AQ172" s="18"/>
    </row>
    <row r="173" spans="1:43">
      <c r="A173" s="18"/>
      <c r="C173" s="18"/>
      <c r="D173" s="170" t="s">
        <v>7784</v>
      </c>
      <c r="E173" s="118" t="s">
        <v>937</v>
      </c>
      <c r="F173" s="18"/>
      <c r="G173" s="173" t="s">
        <v>12927</v>
      </c>
      <c r="H173" s="17" t="s">
        <v>14394</v>
      </c>
      <c r="I173" s="18"/>
      <c r="J173" s="210"/>
      <c r="K173" s="211"/>
      <c r="L173" s="18"/>
      <c r="M173" s="18"/>
      <c r="N173" s="18"/>
      <c r="O173" s="18"/>
      <c r="P173" s="173" t="s">
        <v>7784</v>
      </c>
      <c r="Q173" s="17" t="s">
        <v>14408</v>
      </c>
      <c r="R173" s="18"/>
      <c r="S173" s="173" t="s">
        <v>5511</v>
      </c>
      <c r="T173" s="17" t="s">
        <v>5512</v>
      </c>
      <c r="U173" s="18"/>
      <c r="V173" s="203"/>
      <c r="W173" s="204"/>
      <c r="X173" s="204"/>
      <c r="Y173" s="205"/>
      <c r="Z173" s="18"/>
      <c r="AA173" s="182" t="s">
        <v>14136</v>
      </c>
      <c r="AB173" s="18"/>
      <c r="AC173" s="197" t="str">
        <f t="shared" si="20"/>
        <v>PROVOST-Faculty_Affairs</v>
      </c>
      <c r="AD173" s="263" t="str">
        <f t="shared" si="21"/>
        <v>PROVOST-Faculty_Affairs-100</v>
      </c>
      <c r="AE173" s="263" t="str">
        <f t="shared" si="22"/>
        <v>PROVOST-Faculty_Affairs-100-7</v>
      </c>
      <c r="AF173" s="119" t="s">
        <v>14136</v>
      </c>
      <c r="AG173" s="64" t="str">
        <f t="shared" si="23"/>
        <v>100</v>
      </c>
      <c r="AH173" s="18"/>
      <c r="AI173" s="197" t="str">
        <f t="shared" si="24"/>
        <v>-</v>
      </c>
      <c r="AJ173" s="64" t="str">
        <f t="shared" si="25"/>
        <v>-</v>
      </c>
      <c r="AK173" s="18"/>
      <c r="AP173" s="18"/>
      <c r="AQ173" s="18"/>
    </row>
    <row r="174" spans="1:43">
      <c r="A174" s="18"/>
      <c r="C174" s="18"/>
      <c r="D174" s="170" t="s">
        <v>7791</v>
      </c>
      <c r="E174" s="118" t="s">
        <v>937</v>
      </c>
      <c r="F174" s="18"/>
      <c r="G174" s="173" t="s">
        <v>12928</v>
      </c>
      <c r="H174" s="17" t="s">
        <v>14395</v>
      </c>
      <c r="I174" s="18"/>
      <c r="J174" s="210"/>
      <c r="K174" s="211"/>
      <c r="L174" s="18"/>
      <c r="M174" s="18"/>
      <c r="N174" s="18"/>
      <c r="O174" s="18"/>
      <c r="P174" s="173" t="s">
        <v>7791</v>
      </c>
      <c r="Q174" s="17" t="s">
        <v>977</v>
      </c>
      <c r="R174" s="18"/>
      <c r="S174" s="173" t="s">
        <v>5518</v>
      </c>
      <c r="T174" s="17" t="s">
        <v>5519</v>
      </c>
      <c r="U174" s="18"/>
      <c r="V174" s="203"/>
      <c r="W174" s="204"/>
      <c r="X174" s="204"/>
      <c r="Y174" s="205"/>
      <c r="Z174" s="18"/>
      <c r="AA174" s="182" t="s">
        <v>10778</v>
      </c>
      <c r="AB174" s="18"/>
      <c r="AC174" s="197" t="str">
        <f t="shared" si="20"/>
        <v>CELS</v>
      </c>
      <c r="AD174" s="263" t="str">
        <f t="shared" si="21"/>
        <v>CELS-100</v>
      </c>
      <c r="AE174" s="263" t="str">
        <f t="shared" si="22"/>
        <v>CELS-100-1</v>
      </c>
      <c r="AF174" s="119" t="s">
        <v>10778</v>
      </c>
      <c r="AG174" s="64" t="str">
        <f t="shared" si="23"/>
        <v>100</v>
      </c>
      <c r="AH174" s="18"/>
      <c r="AI174" s="197" t="str">
        <f t="shared" si="24"/>
        <v>-</v>
      </c>
      <c r="AJ174" s="64" t="str">
        <f t="shared" si="25"/>
        <v>-</v>
      </c>
      <c r="AK174" s="18"/>
      <c r="AP174" s="18"/>
      <c r="AQ174" s="18"/>
    </row>
    <row r="175" spans="1:43">
      <c r="A175" s="18"/>
      <c r="C175" s="18"/>
      <c r="D175" s="170" t="s">
        <v>7797</v>
      </c>
      <c r="E175" s="118" t="s">
        <v>937</v>
      </c>
      <c r="F175" s="18"/>
      <c r="G175" s="173" t="s">
        <v>6672</v>
      </c>
      <c r="H175" s="17" t="s">
        <v>14396</v>
      </c>
      <c r="I175" s="18"/>
      <c r="J175" s="210"/>
      <c r="K175" s="211"/>
      <c r="L175" s="18"/>
      <c r="M175" s="18"/>
      <c r="N175" s="18"/>
      <c r="O175" s="18"/>
      <c r="P175" s="173" t="s">
        <v>7797</v>
      </c>
      <c r="Q175" s="17" t="s">
        <v>978</v>
      </c>
      <c r="R175" s="18"/>
      <c r="S175" s="173" t="s">
        <v>5526</v>
      </c>
      <c r="T175" s="17" t="s">
        <v>5527</v>
      </c>
      <c r="U175" s="18"/>
      <c r="V175" s="203"/>
      <c r="W175" s="204"/>
      <c r="X175" s="204"/>
      <c r="Y175" s="205"/>
      <c r="Z175" s="18"/>
      <c r="AA175" s="182" t="s">
        <v>10779</v>
      </c>
      <c r="AB175" s="18"/>
      <c r="AC175" s="197" t="str">
        <f t="shared" si="20"/>
        <v>CELS</v>
      </c>
      <c r="AD175" s="263" t="str">
        <f t="shared" si="21"/>
        <v>CELS-100</v>
      </c>
      <c r="AE175" s="263" t="str">
        <f t="shared" si="22"/>
        <v>CELS-100-2</v>
      </c>
      <c r="AF175" s="119" t="s">
        <v>10779</v>
      </c>
      <c r="AG175" s="64" t="str">
        <f t="shared" si="23"/>
        <v>100</v>
      </c>
      <c r="AH175" s="18"/>
      <c r="AI175" s="197" t="str">
        <f t="shared" si="24"/>
        <v>-</v>
      </c>
      <c r="AJ175" s="64" t="str">
        <f t="shared" si="25"/>
        <v>-</v>
      </c>
      <c r="AK175" s="18"/>
      <c r="AP175" s="18"/>
      <c r="AQ175" s="18"/>
    </row>
    <row r="176" spans="1:43">
      <c r="A176" s="18"/>
      <c r="C176" s="18"/>
      <c r="D176" s="170" t="s">
        <v>7803</v>
      </c>
      <c r="E176" s="118" t="s">
        <v>937</v>
      </c>
      <c r="F176" s="18"/>
      <c r="G176" s="173" t="s">
        <v>6679</v>
      </c>
      <c r="H176" s="17" t="s">
        <v>14397</v>
      </c>
      <c r="I176" s="18"/>
      <c r="J176" s="210"/>
      <c r="K176" s="211"/>
      <c r="L176" s="18"/>
      <c r="M176" s="18"/>
      <c r="N176" s="18"/>
      <c r="O176" s="18"/>
      <c r="P176" s="173" t="s">
        <v>7803</v>
      </c>
      <c r="Q176" s="17" t="s">
        <v>7804</v>
      </c>
      <c r="R176" s="18"/>
      <c r="S176" s="173" t="s">
        <v>5532</v>
      </c>
      <c r="T176" s="17" t="s">
        <v>5533</v>
      </c>
      <c r="U176" s="18"/>
      <c r="V176" s="203"/>
      <c r="W176" s="204"/>
      <c r="X176" s="204"/>
      <c r="Y176" s="205"/>
      <c r="Z176" s="18"/>
      <c r="AA176" s="182" t="s">
        <v>10780</v>
      </c>
      <c r="AB176" s="18"/>
      <c r="AC176" s="197" t="str">
        <f t="shared" si="20"/>
        <v>PROVOST-Online_Strategic_Ed_Init</v>
      </c>
      <c r="AD176" s="263" t="str">
        <f t="shared" si="21"/>
        <v>PROVOST-Online_Strategic_Ed_Init-100</v>
      </c>
      <c r="AE176" s="263" t="str">
        <f t="shared" si="22"/>
        <v>PROVOST-Online_Strategic_Ed_Init-100-1</v>
      </c>
      <c r="AF176" s="119" t="s">
        <v>10780</v>
      </c>
      <c r="AG176" s="64" t="str">
        <f t="shared" si="23"/>
        <v>100</v>
      </c>
      <c r="AH176" s="18"/>
      <c r="AI176" s="197" t="str">
        <f t="shared" si="24"/>
        <v>-</v>
      </c>
      <c r="AJ176" s="64" t="str">
        <f t="shared" si="25"/>
        <v>-</v>
      </c>
      <c r="AK176" s="18"/>
      <c r="AP176" s="18"/>
      <c r="AQ176" s="18"/>
    </row>
    <row r="177" spans="1:43">
      <c r="A177" s="18"/>
      <c r="C177" s="18"/>
      <c r="D177" s="170" t="s">
        <v>5387</v>
      </c>
      <c r="E177" s="118" t="s">
        <v>937</v>
      </c>
      <c r="F177" s="18"/>
      <c r="G177" s="173" t="s">
        <v>6686</v>
      </c>
      <c r="H177" s="17" t="s">
        <v>14398</v>
      </c>
      <c r="I177" s="18"/>
      <c r="J177" s="210"/>
      <c r="K177" s="211"/>
      <c r="L177" s="18"/>
      <c r="M177" s="18"/>
      <c r="N177" s="18"/>
      <c r="O177" s="18"/>
      <c r="P177" s="173" t="s">
        <v>5387</v>
      </c>
      <c r="Q177" s="17" t="s">
        <v>5388</v>
      </c>
      <c r="R177" s="18"/>
      <c r="S177" s="173" t="s">
        <v>5539</v>
      </c>
      <c r="T177" s="17" t="s">
        <v>5540</v>
      </c>
      <c r="U177" s="18"/>
      <c r="V177" s="203"/>
      <c r="W177" s="204"/>
      <c r="X177" s="204"/>
      <c r="Y177" s="205"/>
      <c r="Z177" s="18"/>
      <c r="AA177" s="182" t="s">
        <v>10781</v>
      </c>
      <c r="AB177" s="18"/>
      <c r="AC177" s="197" t="str">
        <f t="shared" si="20"/>
        <v>PROVOST-Online_Strategic_Ed_Init</v>
      </c>
      <c r="AD177" s="263" t="str">
        <f t="shared" si="21"/>
        <v>PROVOST-Online_Strategic_Ed_Init-100</v>
      </c>
      <c r="AE177" s="263" t="str">
        <f t="shared" si="22"/>
        <v>PROVOST-Online_Strategic_Ed_Init-100-2</v>
      </c>
      <c r="AF177" s="119" t="s">
        <v>10781</v>
      </c>
      <c r="AG177" s="64" t="str">
        <f t="shared" si="23"/>
        <v>100</v>
      </c>
      <c r="AH177" s="18"/>
      <c r="AI177" s="197" t="str">
        <f t="shared" si="24"/>
        <v>-</v>
      </c>
      <c r="AJ177" s="64" t="str">
        <f t="shared" si="25"/>
        <v>-</v>
      </c>
      <c r="AK177" s="18"/>
      <c r="AP177" s="18"/>
      <c r="AQ177" s="18"/>
    </row>
    <row r="178" spans="1:43">
      <c r="A178" s="18"/>
      <c r="C178" s="18"/>
      <c r="D178" s="170" t="s">
        <v>5395</v>
      </c>
      <c r="E178" s="118" t="s">
        <v>937</v>
      </c>
      <c r="F178" s="18"/>
      <c r="G178" s="173" t="s">
        <v>5801</v>
      </c>
      <c r="H178" s="17" t="s">
        <v>928</v>
      </c>
      <c r="I178" s="18"/>
      <c r="J178" s="210"/>
      <c r="K178" s="211"/>
      <c r="L178" s="18"/>
      <c r="M178" s="18"/>
      <c r="N178" s="18"/>
      <c r="O178" s="18"/>
      <c r="P178" s="173" t="s">
        <v>5395</v>
      </c>
      <c r="Q178" s="17" t="s">
        <v>5396</v>
      </c>
      <c r="R178" s="18"/>
      <c r="S178" s="173" t="s">
        <v>5547</v>
      </c>
      <c r="T178" s="17" t="s">
        <v>5548</v>
      </c>
      <c r="U178" s="18"/>
      <c r="V178" s="203"/>
      <c r="W178" s="204"/>
      <c r="X178" s="204"/>
      <c r="Y178" s="205"/>
      <c r="Z178" s="18"/>
      <c r="AA178" s="182" t="s">
        <v>15173</v>
      </c>
      <c r="AB178" s="18"/>
      <c r="AC178" s="197" t="str">
        <f t="shared" si="20"/>
        <v>PROVOST-Online_Strategic_Ed_Init</v>
      </c>
      <c r="AD178" s="263" t="str">
        <f t="shared" si="21"/>
        <v>PROVOST-Online_Strategic_Ed_Init-100</v>
      </c>
      <c r="AE178" s="263" t="str">
        <f t="shared" si="22"/>
        <v>PROVOST-Online_Strategic_Ed_Init-100-3</v>
      </c>
      <c r="AF178" s="119" t="s">
        <v>15173</v>
      </c>
      <c r="AG178" s="64" t="str">
        <f t="shared" si="23"/>
        <v>100</v>
      </c>
      <c r="AH178" s="18"/>
      <c r="AI178" s="197" t="str">
        <f t="shared" si="24"/>
        <v>-</v>
      </c>
      <c r="AJ178" s="64" t="str">
        <f t="shared" si="25"/>
        <v>-</v>
      </c>
      <c r="AK178" s="18"/>
      <c r="AP178" s="18"/>
      <c r="AQ178" s="18"/>
    </row>
    <row r="179" spans="1:43">
      <c r="A179" s="18"/>
      <c r="C179" s="18"/>
      <c r="D179" s="170" t="s">
        <v>5403</v>
      </c>
      <c r="E179" s="118" t="s">
        <v>937</v>
      </c>
      <c r="F179" s="18"/>
      <c r="G179" s="173" t="s">
        <v>5808</v>
      </c>
      <c r="H179" s="17" t="s">
        <v>5809</v>
      </c>
      <c r="I179" s="18"/>
      <c r="J179" s="210"/>
      <c r="K179" s="211"/>
      <c r="L179" s="18"/>
      <c r="M179" s="18"/>
      <c r="N179" s="18"/>
      <c r="O179" s="18"/>
      <c r="P179" s="173" t="s">
        <v>5403</v>
      </c>
      <c r="Q179" s="17" t="s">
        <v>979</v>
      </c>
      <c r="R179" s="18"/>
      <c r="S179" s="173" t="s">
        <v>5565</v>
      </c>
      <c r="T179" s="17" t="s">
        <v>9363</v>
      </c>
      <c r="U179" s="18"/>
      <c r="V179" s="203"/>
      <c r="W179" s="204"/>
      <c r="X179" s="204"/>
      <c r="Y179" s="205"/>
      <c r="Z179" s="18"/>
      <c r="AA179" s="182" t="s">
        <v>10782</v>
      </c>
      <c r="AB179" s="18"/>
      <c r="AC179" s="197" t="str">
        <f t="shared" si="20"/>
        <v>PROVOST-AA_Investments</v>
      </c>
      <c r="AD179" s="263" t="str">
        <f t="shared" si="21"/>
        <v>PROVOST-AA_Investments-100</v>
      </c>
      <c r="AE179" s="263" t="str">
        <f t="shared" si="22"/>
        <v>PROVOST-AA_Investments-100-1</v>
      </c>
      <c r="AF179" s="119" t="s">
        <v>10782</v>
      </c>
      <c r="AG179" s="64" t="str">
        <f t="shared" si="23"/>
        <v>100</v>
      </c>
      <c r="AH179" s="18"/>
      <c r="AI179" s="197" t="str">
        <f t="shared" si="24"/>
        <v>-</v>
      </c>
      <c r="AJ179" s="64" t="str">
        <f t="shared" si="25"/>
        <v>-</v>
      </c>
      <c r="AK179" s="18"/>
      <c r="AP179" s="18"/>
      <c r="AQ179" s="18"/>
    </row>
    <row r="180" spans="1:43">
      <c r="A180" s="18"/>
      <c r="C180" s="18"/>
      <c r="D180" s="170" t="s">
        <v>5410</v>
      </c>
      <c r="E180" s="118" t="s">
        <v>937</v>
      </c>
      <c r="F180" s="18"/>
      <c r="G180" s="173" t="s">
        <v>5816</v>
      </c>
      <c r="H180" s="17" t="s">
        <v>5802</v>
      </c>
      <c r="I180" s="18"/>
      <c r="J180" s="210"/>
      <c r="K180" s="211"/>
      <c r="L180" s="18"/>
      <c r="M180" s="18"/>
      <c r="N180" s="18"/>
      <c r="O180" s="18"/>
      <c r="P180" s="173" t="s">
        <v>5410</v>
      </c>
      <c r="Q180" s="17" t="s">
        <v>980</v>
      </c>
      <c r="R180" s="18"/>
      <c r="S180" s="173" t="s">
        <v>9368</v>
      </c>
      <c r="T180" s="17" t="s">
        <v>9369</v>
      </c>
      <c r="U180" s="18"/>
      <c r="V180" s="203"/>
      <c r="W180" s="204"/>
      <c r="X180" s="204"/>
      <c r="Y180" s="205"/>
      <c r="Z180" s="18"/>
      <c r="AA180" s="182" t="s">
        <v>11990</v>
      </c>
      <c r="AB180" s="18"/>
      <c r="AC180" s="197" t="str">
        <f t="shared" si="20"/>
        <v>PROVOST-AA_Investments</v>
      </c>
      <c r="AD180" s="263" t="str">
        <f t="shared" si="21"/>
        <v>PROVOST-AA_Investments-100</v>
      </c>
      <c r="AE180" s="263" t="str">
        <f t="shared" si="22"/>
        <v>PROVOST-AA_Investments-100-2</v>
      </c>
      <c r="AF180" s="119" t="s">
        <v>11990</v>
      </c>
      <c r="AG180" s="64" t="str">
        <f t="shared" si="23"/>
        <v>100</v>
      </c>
      <c r="AH180" s="18"/>
      <c r="AI180" s="197" t="str">
        <f t="shared" si="24"/>
        <v>-</v>
      </c>
      <c r="AJ180" s="64" t="str">
        <f t="shared" si="25"/>
        <v>-</v>
      </c>
      <c r="AK180" s="18"/>
      <c r="AP180" s="18"/>
      <c r="AQ180" s="18"/>
    </row>
    <row r="181" spans="1:43">
      <c r="A181" s="18"/>
      <c r="C181" s="18"/>
      <c r="D181" s="170" t="s">
        <v>5416</v>
      </c>
      <c r="E181" s="118" t="s">
        <v>937</v>
      </c>
      <c r="F181" s="18"/>
      <c r="G181" s="173" t="s">
        <v>5821</v>
      </c>
      <c r="H181" s="17" t="s">
        <v>5802</v>
      </c>
      <c r="I181" s="18"/>
      <c r="J181" s="210"/>
      <c r="K181" s="211"/>
      <c r="L181" s="18"/>
      <c r="M181" s="18"/>
      <c r="N181" s="18"/>
      <c r="O181" s="18"/>
      <c r="P181" s="173" t="s">
        <v>5416</v>
      </c>
      <c r="Q181" s="17" t="s">
        <v>981</v>
      </c>
      <c r="R181" s="18"/>
      <c r="S181" s="173" t="s">
        <v>9375</v>
      </c>
      <c r="T181" s="17" t="s">
        <v>9376</v>
      </c>
      <c r="U181" s="18"/>
      <c r="V181" s="203"/>
      <c r="W181" s="204"/>
      <c r="X181" s="204"/>
      <c r="Y181" s="205"/>
      <c r="Z181" s="18"/>
      <c r="AA181" s="182" t="s">
        <v>10783</v>
      </c>
      <c r="AB181" s="18"/>
      <c r="AC181" s="197" t="str">
        <f t="shared" si="20"/>
        <v>PROVOST-AA_Investments</v>
      </c>
      <c r="AD181" s="263" t="str">
        <f t="shared" si="21"/>
        <v>PROVOST-AA_Investments-100</v>
      </c>
      <c r="AE181" s="263" t="str">
        <f t="shared" si="22"/>
        <v>PROVOST-AA_Investments-100-3</v>
      </c>
      <c r="AF181" s="119" t="s">
        <v>10783</v>
      </c>
      <c r="AG181" s="64" t="str">
        <f t="shared" si="23"/>
        <v>100</v>
      </c>
      <c r="AH181" s="18"/>
      <c r="AI181" s="197" t="str">
        <f t="shared" si="24"/>
        <v>-</v>
      </c>
      <c r="AJ181" s="64" t="str">
        <f t="shared" si="25"/>
        <v>-</v>
      </c>
      <c r="AK181" s="18"/>
      <c r="AP181" s="18"/>
      <c r="AQ181" s="18"/>
    </row>
    <row r="182" spans="1:43">
      <c r="A182" s="18"/>
      <c r="C182" s="18"/>
      <c r="D182" s="170" t="s">
        <v>5422</v>
      </c>
      <c r="E182" s="118" t="s">
        <v>937</v>
      </c>
      <c r="F182" s="18"/>
      <c r="G182" s="173" t="s">
        <v>5827</v>
      </c>
      <c r="H182" s="17" t="s">
        <v>5802</v>
      </c>
      <c r="I182" s="18"/>
      <c r="J182" s="210"/>
      <c r="K182" s="211"/>
      <c r="L182" s="18"/>
      <c r="M182" s="18"/>
      <c r="N182" s="18"/>
      <c r="O182" s="18"/>
      <c r="P182" s="173" t="s">
        <v>5422</v>
      </c>
      <c r="Q182" s="17" t="s">
        <v>982</v>
      </c>
      <c r="R182" s="18"/>
      <c r="S182" s="173" t="s">
        <v>9383</v>
      </c>
      <c r="T182" s="17" t="s">
        <v>9384</v>
      </c>
      <c r="U182" s="18"/>
      <c r="V182" s="203"/>
      <c r="W182" s="204"/>
      <c r="X182" s="204"/>
      <c r="Y182" s="205"/>
      <c r="Z182" s="18"/>
      <c r="AA182" s="182" t="s">
        <v>15580</v>
      </c>
      <c r="AB182" s="18"/>
      <c r="AC182" s="197" t="str">
        <f t="shared" si="20"/>
        <v>PROVOST-AA_Investments</v>
      </c>
      <c r="AD182" s="263" t="str">
        <f t="shared" si="21"/>
        <v>PROVOST-AA_Investments-100</v>
      </c>
      <c r="AE182" s="263" t="str">
        <f t="shared" si="22"/>
        <v>PROVOST-AA_Investments-100-4</v>
      </c>
      <c r="AF182" s="119" t="s">
        <v>15580</v>
      </c>
      <c r="AG182" s="64" t="str">
        <f t="shared" si="23"/>
        <v>100</v>
      </c>
      <c r="AH182" s="18"/>
      <c r="AI182" s="197" t="str">
        <f t="shared" si="24"/>
        <v>-</v>
      </c>
      <c r="AJ182" s="64" t="str">
        <f t="shared" si="25"/>
        <v>-</v>
      </c>
      <c r="AK182" s="18"/>
      <c r="AP182" s="18"/>
      <c r="AQ182" s="18"/>
    </row>
    <row r="183" spans="1:43">
      <c r="A183" s="18"/>
      <c r="C183" s="18"/>
      <c r="D183" s="170" t="s">
        <v>5427</v>
      </c>
      <c r="E183" s="118" t="s">
        <v>937</v>
      </c>
      <c r="F183" s="18"/>
      <c r="G183" s="173" t="s">
        <v>5832</v>
      </c>
      <c r="H183" s="17" t="s">
        <v>5802</v>
      </c>
      <c r="I183" s="18"/>
      <c r="J183" s="210"/>
      <c r="K183" s="211"/>
      <c r="L183" s="18"/>
      <c r="M183" s="18"/>
      <c r="N183" s="18"/>
      <c r="O183" s="18"/>
      <c r="P183" s="173" t="s">
        <v>5427</v>
      </c>
      <c r="Q183" s="17" t="s">
        <v>983</v>
      </c>
      <c r="R183" s="18"/>
      <c r="S183" s="173" t="s">
        <v>9391</v>
      </c>
      <c r="T183" s="17" t="s">
        <v>9392</v>
      </c>
      <c r="U183" s="18"/>
      <c r="V183" s="203"/>
      <c r="W183" s="204"/>
      <c r="X183" s="204"/>
      <c r="Y183" s="205"/>
      <c r="Z183" s="18"/>
      <c r="AA183" s="182" t="s">
        <v>10784</v>
      </c>
      <c r="AB183" s="18"/>
      <c r="AC183" s="197" t="str">
        <f t="shared" si="20"/>
        <v>PROVOST-AA_Investments</v>
      </c>
      <c r="AD183" s="263" t="str">
        <f t="shared" si="21"/>
        <v>PROVOST-AA_Investments-100</v>
      </c>
      <c r="AE183" s="263" t="str">
        <f t="shared" si="22"/>
        <v>PROVOST-AA_Investments-100-5</v>
      </c>
      <c r="AF183" s="119" t="s">
        <v>10784</v>
      </c>
      <c r="AG183" s="64" t="str">
        <f t="shared" si="23"/>
        <v>100</v>
      </c>
      <c r="AH183" s="18"/>
      <c r="AI183" s="197" t="str">
        <f t="shared" si="24"/>
        <v>-</v>
      </c>
      <c r="AJ183" s="64" t="str">
        <f t="shared" si="25"/>
        <v>-</v>
      </c>
      <c r="AK183" s="18"/>
      <c r="AP183" s="18"/>
      <c r="AQ183" s="18"/>
    </row>
    <row r="184" spans="1:43">
      <c r="A184" s="18"/>
      <c r="C184" s="18"/>
      <c r="D184" s="170" t="s">
        <v>5433</v>
      </c>
      <c r="E184" s="118" t="s">
        <v>937</v>
      </c>
      <c r="F184" s="18"/>
      <c r="G184" s="173" t="s">
        <v>5836</v>
      </c>
      <c r="H184" s="17" t="s">
        <v>5837</v>
      </c>
      <c r="I184" s="18"/>
      <c r="J184" s="210"/>
      <c r="K184" s="211"/>
      <c r="L184" s="18"/>
      <c r="M184" s="18"/>
      <c r="N184" s="18"/>
      <c r="O184" s="18"/>
      <c r="P184" s="173" t="s">
        <v>5433</v>
      </c>
      <c r="Q184" s="17" t="s">
        <v>984</v>
      </c>
      <c r="R184" s="18"/>
      <c r="S184" s="173" t="s">
        <v>9399</v>
      </c>
      <c r="T184" s="17" t="s">
        <v>9400</v>
      </c>
      <c r="U184" s="18"/>
      <c r="V184" s="203"/>
      <c r="W184" s="204"/>
      <c r="X184" s="204"/>
      <c r="Y184" s="205"/>
      <c r="Z184" s="18"/>
      <c r="AA184" s="182" t="s">
        <v>10785</v>
      </c>
      <c r="AB184" s="18"/>
      <c r="AC184" s="197" t="str">
        <f t="shared" si="20"/>
        <v>PROVOST-AA_Investments</v>
      </c>
      <c r="AD184" s="263" t="str">
        <f t="shared" si="21"/>
        <v>PROVOST-AA_Investments-100</v>
      </c>
      <c r="AE184" s="263" t="str">
        <f t="shared" si="22"/>
        <v>PROVOST-AA_Investments-100-6</v>
      </c>
      <c r="AF184" s="119" t="s">
        <v>10785</v>
      </c>
      <c r="AG184" s="64" t="str">
        <f t="shared" si="23"/>
        <v>100</v>
      </c>
      <c r="AH184" s="18"/>
      <c r="AI184" s="197" t="str">
        <f t="shared" si="24"/>
        <v>-</v>
      </c>
      <c r="AJ184" s="64" t="str">
        <f t="shared" si="25"/>
        <v>-</v>
      </c>
      <c r="AK184" s="18"/>
      <c r="AP184" s="18"/>
      <c r="AQ184" s="18"/>
    </row>
    <row r="185" spans="1:43">
      <c r="A185" s="18"/>
      <c r="C185" s="18"/>
      <c r="D185" s="170" t="s">
        <v>2796</v>
      </c>
      <c r="E185" s="118" t="s">
        <v>937</v>
      </c>
      <c r="F185" s="18"/>
      <c r="G185" s="173" t="s">
        <v>5842</v>
      </c>
      <c r="H185" s="17" t="s">
        <v>5843</v>
      </c>
      <c r="I185" s="18"/>
      <c r="J185" s="210"/>
      <c r="K185" s="211"/>
      <c r="L185" s="18"/>
      <c r="M185" s="18"/>
      <c r="N185" s="18"/>
      <c r="O185" s="18"/>
      <c r="P185" s="173" t="s">
        <v>2796</v>
      </c>
      <c r="Q185" s="17" t="s">
        <v>985</v>
      </c>
      <c r="R185" s="18"/>
      <c r="S185" s="173" t="s">
        <v>9407</v>
      </c>
      <c r="T185" s="17" t="s">
        <v>9413</v>
      </c>
      <c r="U185" s="18"/>
      <c r="V185" s="203"/>
      <c r="W185" s="204"/>
      <c r="X185" s="204"/>
      <c r="Y185" s="205"/>
      <c r="Z185" s="18"/>
      <c r="AA185" s="182" t="s">
        <v>10786</v>
      </c>
      <c r="AB185" s="18"/>
      <c r="AC185" s="197" t="str">
        <f t="shared" si="20"/>
        <v>PROVOST-AA_Investments</v>
      </c>
      <c r="AD185" s="263" t="str">
        <f t="shared" si="21"/>
        <v>PROVOST-AA_Investments-100</v>
      </c>
      <c r="AE185" s="263" t="str">
        <f t="shared" si="22"/>
        <v>PROVOST-AA_Investments-100-7</v>
      </c>
      <c r="AF185" s="119" t="s">
        <v>10786</v>
      </c>
      <c r="AG185" s="64" t="str">
        <f t="shared" si="23"/>
        <v>100</v>
      </c>
      <c r="AH185" s="18"/>
      <c r="AI185" s="197" t="str">
        <f t="shared" si="24"/>
        <v>-</v>
      </c>
      <c r="AJ185" s="64" t="str">
        <f t="shared" si="25"/>
        <v>-</v>
      </c>
      <c r="AK185" s="18"/>
      <c r="AP185" s="18"/>
      <c r="AQ185" s="18"/>
    </row>
    <row r="186" spans="1:43">
      <c r="A186" s="18"/>
      <c r="C186" s="18"/>
      <c r="D186" s="170" t="s">
        <v>2802</v>
      </c>
      <c r="E186" s="118" t="s">
        <v>13959</v>
      </c>
      <c r="F186" s="18"/>
      <c r="G186" s="173" t="s">
        <v>3284</v>
      </c>
      <c r="H186" s="17" t="s">
        <v>3285</v>
      </c>
      <c r="I186" s="18"/>
      <c r="J186" s="210"/>
      <c r="K186" s="211"/>
      <c r="L186" s="18"/>
      <c r="M186" s="18"/>
      <c r="N186" s="18"/>
      <c r="O186" s="18"/>
      <c r="P186" s="173" t="s">
        <v>2802</v>
      </c>
      <c r="Q186" s="17" t="s">
        <v>2803</v>
      </c>
      <c r="R186" s="18"/>
      <c r="S186" s="173" t="s">
        <v>9419</v>
      </c>
      <c r="T186" s="17" t="s">
        <v>9426</v>
      </c>
      <c r="U186" s="18"/>
      <c r="V186" s="203"/>
      <c r="W186" s="204"/>
      <c r="X186" s="204"/>
      <c r="Y186" s="205"/>
      <c r="Z186" s="18"/>
      <c r="AA186" s="182" t="s">
        <v>10787</v>
      </c>
      <c r="AB186" s="18"/>
      <c r="AC186" s="197" t="str">
        <f t="shared" si="20"/>
        <v>PROVOST-AA_Investments</v>
      </c>
      <c r="AD186" s="263" t="str">
        <f t="shared" si="21"/>
        <v>PROVOST-AA_Investments-100</v>
      </c>
      <c r="AE186" s="263" t="str">
        <f t="shared" si="22"/>
        <v>PROVOST-AA_Investments-100-8</v>
      </c>
      <c r="AF186" s="119" t="s">
        <v>10787</v>
      </c>
      <c r="AG186" s="64" t="str">
        <f t="shared" si="23"/>
        <v>100</v>
      </c>
      <c r="AH186" s="18"/>
      <c r="AI186" s="197" t="str">
        <f t="shared" si="24"/>
        <v>-</v>
      </c>
      <c r="AJ186" s="64" t="str">
        <f t="shared" si="25"/>
        <v>-</v>
      </c>
      <c r="AK186" s="18"/>
      <c r="AP186" s="18"/>
      <c r="AQ186" s="18"/>
    </row>
    <row r="187" spans="1:43">
      <c r="A187" s="18"/>
      <c r="C187" s="18"/>
      <c r="D187" s="170" t="s">
        <v>2809</v>
      </c>
      <c r="E187" s="118" t="s">
        <v>937</v>
      </c>
      <c r="F187" s="18"/>
      <c r="G187" s="173" t="s">
        <v>3292</v>
      </c>
      <c r="H187" s="17" t="s">
        <v>3293</v>
      </c>
      <c r="I187" s="18"/>
      <c r="J187" s="210"/>
      <c r="K187" s="211"/>
      <c r="L187" s="18"/>
      <c r="M187" s="18"/>
      <c r="N187" s="18"/>
      <c r="O187" s="18"/>
      <c r="P187" s="173" t="s">
        <v>2809</v>
      </c>
      <c r="Q187" s="17" t="s">
        <v>986</v>
      </c>
      <c r="R187" s="18"/>
      <c r="S187" s="173" t="s">
        <v>9433</v>
      </c>
      <c r="T187" s="17" t="s">
        <v>9440</v>
      </c>
      <c r="U187" s="18"/>
      <c r="V187" s="203"/>
      <c r="W187" s="204"/>
      <c r="X187" s="204"/>
      <c r="Y187" s="205"/>
      <c r="Z187" s="18"/>
      <c r="AA187" s="182" t="s">
        <v>10788</v>
      </c>
      <c r="AB187" s="18"/>
      <c r="AC187" s="197" t="str">
        <f t="shared" si="20"/>
        <v>PROVOST-AA_Investments</v>
      </c>
      <c r="AD187" s="263" t="str">
        <f t="shared" si="21"/>
        <v>PROVOST-AA_Investments-100</v>
      </c>
      <c r="AE187" s="263" t="str">
        <f t="shared" si="22"/>
        <v>PROVOST-AA_Investments-100-9</v>
      </c>
      <c r="AF187" s="119" t="s">
        <v>10788</v>
      </c>
      <c r="AG187" s="64" t="str">
        <f t="shared" si="23"/>
        <v>100</v>
      </c>
      <c r="AH187" s="18"/>
      <c r="AI187" s="197" t="str">
        <f t="shared" si="24"/>
        <v>-</v>
      </c>
      <c r="AJ187" s="64" t="str">
        <f t="shared" si="25"/>
        <v>-</v>
      </c>
      <c r="AK187" s="18"/>
      <c r="AP187" s="18"/>
      <c r="AQ187" s="18"/>
    </row>
    <row r="188" spans="1:43">
      <c r="A188" s="18"/>
      <c r="C188" s="18"/>
      <c r="D188" s="170" t="s">
        <v>2815</v>
      </c>
      <c r="E188" s="118" t="s">
        <v>937</v>
      </c>
      <c r="F188" s="18"/>
      <c r="G188" s="173" t="s">
        <v>3300</v>
      </c>
      <c r="H188" s="17" t="s">
        <v>3301</v>
      </c>
      <c r="I188" s="18"/>
      <c r="J188" s="210"/>
      <c r="K188" s="211"/>
      <c r="L188" s="18"/>
      <c r="M188" s="18"/>
      <c r="N188" s="18"/>
      <c r="O188" s="18"/>
      <c r="P188" s="173" t="s">
        <v>2815</v>
      </c>
      <c r="Q188" s="17" t="s">
        <v>987</v>
      </c>
      <c r="R188" s="18"/>
      <c r="S188" s="173" t="s">
        <v>9447</v>
      </c>
      <c r="T188" s="17" t="s">
        <v>9448</v>
      </c>
      <c r="U188" s="18"/>
      <c r="V188" s="203"/>
      <c r="W188" s="204"/>
      <c r="X188" s="204"/>
      <c r="Y188" s="205"/>
      <c r="Z188" s="18"/>
      <c r="AA188" s="182" t="s">
        <v>10789</v>
      </c>
      <c r="AB188" s="18"/>
      <c r="AC188" s="197" t="str">
        <f t="shared" si="20"/>
        <v>PROVOST-Initiatives</v>
      </c>
      <c r="AD188" s="263" t="str">
        <f t="shared" si="21"/>
        <v>PROVOST-Initiatives-100</v>
      </c>
      <c r="AE188" s="263" t="str">
        <f t="shared" si="22"/>
        <v>PROVOST-Initiatives-100-1</v>
      </c>
      <c r="AF188" s="119" t="s">
        <v>10789</v>
      </c>
      <c r="AG188" s="64" t="str">
        <f t="shared" si="23"/>
        <v>100</v>
      </c>
      <c r="AH188" s="18"/>
      <c r="AI188" s="197" t="str">
        <f t="shared" si="24"/>
        <v>-</v>
      </c>
      <c r="AJ188" s="64" t="str">
        <f t="shared" si="25"/>
        <v>-</v>
      </c>
      <c r="AK188" s="18"/>
      <c r="AP188" s="18"/>
      <c r="AQ188" s="18"/>
    </row>
    <row r="189" spans="1:43">
      <c r="A189" s="18"/>
      <c r="C189" s="18"/>
      <c r="D189" s="170" t="s">
        <v>2821</v>
      </c>
      <c r="E189" s="118" t="s">
        <v>937</v>
      </c>
      <c r="F189" s="18"/>
      <c r="G189" s="173" t="s">
        <v>3308</v>
      </c>
      <c r="H189" s="17" t="s">
        <v>3309</v>
      </c>
      <c r="I189" s="18"/>
      <c r="J189" s="210"/>
      <c r="K189" s="211"/>
      <c r="L189" s="18"/>
      <c r="M189" s="18"/>
      <c r="N189" s="18"/>
      <c r="O189" s="18"/>
      <c r="P189" s="173" t="s">
        <v>2821</v>
      </c>
      <c r="Q189" s="17" t="s">
        <v>988</v>
      </c>
      <c r="R189" s="18"/>
      <c r="S189" s="173" t="s">
        <v>8912</v>
      </c>
      <c r="T189" s="17" t="s">
        <v>8913</v>
      </c>
      <c r="U189" s="18"/>
      <c r="V189" s="203"/>
      <c r="W189" s="204"/>
      <c r="X189" s="204"/>
      <c r="Y189" s="205"/>
      <c r="Z189" s="18"/>
      <c r="AA189" s="182" t="s">
        <v>11991</v>
      </c>
      <c r="AB189" s="18"/>
      <c r="AC189" s="197" t="str">
        <f t="shared" si="20"/>
        <v>PROVOST-Initiatives</v>
      </c>
      <c r="AD189" s="263" t="str">
        <f t="shared" si="21"/>
        <v>PROVOST-Initiatives-100</v>
      </c>
      <c r="AE189" s="263" t="str">
        <f t="shared" si="22"/>
        <v>PROVOST-Initiatives-100-2</v>
      </c>
      <c r="AF189" s="119" t="s">
        <v>11991</v>
      </c>
      <c r="AG189" s="64" t="str">
        <f t="shared" si="23"/>
        <v>100</v>
      </c>
      <c r="AH189" s="18"/>
      <c r="AI189" s="197" t="str">
        <f t="shared" si="24"/>
        <v>-</v>
      </c>
      <c r="AJ189" s="64" t="str">
        <f t="shared" si="25"/>
        <v>-</v>
      </c>
      <c r="AK189" s="18"/>
      <c r="AP189" s="18"/>
      <c r="AQ189" s="18"/>
    </row>
    <row r="190" spans="1:43">
      <c r="A190" s="18"/>
      <c r="C190" s="18"/>
      <c r="D190" s="170" t="s">
        <v>2827</v>
      </c>
      <c r="E190" s="118" t="s">
        <v>937</v>
      </c>
      <c r="F190" s="18"/>
      <c r="G190" s="173" t="s">
        <v>3315</v>
      </c>
      <c r="H190" s="17" t="s">
        <v>14399</v>
      </c>
      <c r="I190" s="18"/>
      <c r="J190" s="210"/>
      <c r="K190" s="211"/>
      <c r="L190" s="18"/>
      <c r="M190" s="18"/>
      <c r="N190" s="18"/>
      <c r="O190" s="18"/>
      <c r="P190" s="173" t="s">
        <v>2827</v>
      </c>
      <c r="Q190" s="17" t="s">
        <v>989</v>
      </c>
      <c r="R190" s="18"/>
      <c r="S190" s="173" t="s">
        <v>8921</v>
      </c>
      <c r="T190" s="17" t="s">
        <v>8922</v>
      </c>
      <c r="U190" s="18"/>
      <c r="V190" s="203"/>
      <c r="W190" s="204"/>
      <c r="X190" s="204"/>
      <c r="Y190" s="205"/>
      <c r="Z190" s="18"/>
      <c r="AA190" s="182" t="s">
        <v>10790</v>
      </c>
      <c r="AB190" s="18"/>
      <c r="AC190" s="197" t="str">
        <f t="shared" si="20"/>
        <v>PROVOST-Neuroscience</v>
      </c>
      <c r="AD190" s="263" t="str">
        <f t="shared" si="21"/>
        <v>PROVOST-Neuroscience-100</v>
      </c>
      <c r="AE190" s="263" t="str">
        <f t="shared" si="22"/>
        <v>PROVOST-Neuroscience-100-1</v>
      </c>
      <c r="AF190" s="119" t="s">
        <v>10790</v>
      </c>
      <c r="AG190" s="64" t="str">
        <f t="shared" si="23"/>
        <v>100</v>
      </c>
      <c r="AH190" s="18"/>
      <c r="AI190" s="197" t="str">
        <f t="shared" si="24"/>
        <v>-</v>
      </c>
      <c r="AJ190" s="64" t="str">
        <f t="shared" si="25"/>
        <v>-</v>
      </c>
      <c r="AK190" s="18"/>
      <c r="AP190" s="18"/>
      <c r="AQ190" s="18"/>
    </row>
    <row r="191" spans="1:43">
      <c r="A191" s="18"/>
      <c r="C191" s="18"/>
      <c r="D191" s="170" t="s">
        <v>2833</v>
      </c>
      <c r="E191" s="118" t="s">
        <v>937</v>
      </c>
      <c r="F191" s="18"/>
      <c r="G191" s="173" t="s">
        <v>3321</v>
      </c>
      <c r="H191" s="17" t="s">
        <v>3322</v>
      </c>
      <c r="I191" s="18"/>
      <c r="J191" s="210"/>
      <c r="K191" s="211"/>
      <c r="L191" s="18"/>
      <c r="M191" s="18"/>
      <c r="N191" s="18"/>
      <c r="O191" s="18"/>
      <c r="P191" s="173" t="s">
        <v>2833</v>
      </c>
      <c r="Q191" s="17" t="s">
        <v>990</v>
      </c>
      <c r="R191" s="18"/>
      <c r="S191" s="173" t="s">
        <v>8929</v>
      </c>
      <c r="T191" s="17" t="s">
        <v>8930</v>
      </c>
      <c r="U191" s="18"/>
      <c r="V191" s="203"/>
      <c r="W191" s="204"/>
      <c r="X191" s="204"/>
      <c r="Y191" s="205"/>
      <c r="Z191" s="18"/>
      <c r="AA191" s="182" t="s">
        <v>15581</v>
      </c>
      <c r="AB191" s="18"/>
      <c r="AC191" s="197" t="str">
        <f t="shared" si="20"/>
        <v>PROVOST-Neuroscience</v>
      </c>
      <c r="AD191" s="263" t="str">
        <f t="shared" si="21"/>
        <v>PROVOST-Neuroscience-100</v>
      </c>
      <c r="AE191" s="263" t="str">
        <f t="shared" si="22"/>
        <v>PROVOST-Neuroscience-100-2</v>
      </c>
      <c r="AF191" s="119" t="s">
        <v>15581</v>
      </c>
      <c r="AG191" s="64" t="str">
        <f t="shared" si="23"/>
        <v>100</v>
      </c>
      <c r="AH191" s="18"/>
      <c r="AI191" s="197" t="str">
        <f t="shared" si="24"/>
        <v>-</v>
      </c>
      <c r="AJ191" s="64" t="str">
        <f t="shared" si="25"/>
        <v>-</v>
      </c>
      <c r="AK191" s="18"/>
      <c r="AP191" s="18"/>
      <c r="AQ191" s="18"/>
    </row>
    <row r="192" spans="1:43">
      <c r="A192" s="18"/>
      <c r="C192" s="18"/>
      <c r="D192" s="170" t="s">
        <v>2840</v>
      </c>
      <c r="E192" s="118" t="s">
        <v>15462</v>
      </c>
      <c r="F192" s="18"/>
      <c r="G192" s="173" t="s">
        <v>3327</v>
      </c>
      <c r="H192" s="17" t="s">
        <v>3328</v>
      </c>
      <c r="I192" s="18"/>
      <c r="J192" s="210"/>
      <c r="K192" s="211"/>
      <c r="L192" s="18"/>
      <c r="M192" s="18"/>
      <c r="N192" s="18"/>
      <c r="O192" s="18"/>
      <c r="P192" s="173" t="s">
        <v>2840</v>
      </c>
      <c r="Q192" s="17" t="s">
        <v>15453</v>
      </c>
      <c r="R192" s="18"/>
      <c r="S192" s="173" t="s">
        <v>8937</v>
      </c>
      <c r="T192" s="17" t="s">
        <v>8938</v>
      </c>
      <c r="U192" s="18"/>
      <c r="V192" s="203"/>
      <c r="W192" s="204"/>
      <c r="X192" s="204"/>
      <c r="Y192" s="205"/>
      <c r="Z192" s="18"/>
      <c r="AA192" s="182" t="s">
        <v>11414</v>
      </c>
      <c r="AB192" s="18"/>
      <c r="AC192" s="197" t="str">
        <f t="shared" si="20"/>
        <v>PROVOST-Global_Strategies</v>
      </c>
      <c r="AD192" s="263" t="str">
        <f t="shared" si="21"/>
        <v>PROVOST-Global_Strategies-100</v>
      </c>
      <c r="AE192" s="263" t="str">
        <f t="shared" si="22"/>
        <v>PROVOST-Global_Strategies-100-1</v>
      </c>
      <c r="AF192" s="119" t="s">
        <v>11414</v>
      </c>
      <c r="AG192" s="64" t="str">
        <f t="shared" si="23"/>
        <v>100</v>
      </c>
      <c r="AH192" s="18"/>
      <c r="AI192" s="197" t="str">
        <f t="shared" si="24"/>
        <v>-</v>
      </c>
      <c r="AJ192" s="64" t="str">
        <f t="shared" si="25"/>
        <v>-</v>
      </c>
      <c r="AK192" s="18"/>
      <c r="AP192" s="18"/>
      <c r="AQ192" s="18"/>
    </row>
    <row r="193" spans="1:43">
      <c r="A193" s="18"/>
      <c r="C193" s="18"/>
      <c r="D193" s="170" t="s">
        <v>5510</v>
      </c>
      <c r="E193" s="118" t="s">
        <v>15462</v>
      </c>
      <c r="F193" s="18"/>
      <c r="G193" s="173" t="s">
        <v>3334</v>
      </c>
      <c r="H193" s="17" t="s">
        <v>3335</v>
      </c>
      <c r="I193" s="18"/>
      <c r="J193" s="210"/>
      <c r="K193" s="211"/>
      <c r="L193" s="18"/>
      <c r="M193" s="18"/>
      <c r="N193" s="18"/>
      <c r="O193" s="18"/>
      <c r="P193" s="173" t="s">
        <v>5510</v>
      </c>
      <c r="Q193" s="17" t="s">
        <v>15454</v>
      </c>
      <c r="R193" s="18"/>
      <c r="S193" s="173" t="s">
        <v>8945</v>
      </c>
      <c r="T193" s="17" t="s">
        <v>8946</v>
      </c>
      <c r="U193" s="18"/>
      <c r="V193" s="203"/>
      <c r="W193" s="204"/>
      <c r="X193" s="204"/>
      <c r="Y193" s="205"/>
      <c r="Z193" s="18"/>
      <c r="AA193" s="182" t="s">
        <v>13669</v>
      </c>
      <c r="AB193" s="18"/>
      <c r="AC193" s="197" t="str">
        <f t="shared" si="20"/>
        <v>PROVOST-Global_Strategies</v>
      </c>
      <c r="AD193" s="263" t="str">
        <f t="shared" si="21"/>
        <v>PROVOST-Global_Strategies-100</v>
      </c>
      <c r="AE193" s="263" t="str">
        <f t="shared" si="22"/>
        <v>PROVOST-Global_Strategies-100-2</v>
      </c>
      <c r="AF193" s="119" t="s">
        <v>13669</v>
      </c>
      <c r="AG193" s="64" t="str">
        <f t="shared" si="23"/>
        <v>100</v>
      </c>
      <c r="AH193" s="18"/>
      <c r="AI193" s="197" t="str">
        <f t="shared" si="24"/>
        <v>-</v>
      </c>
      <c r="AJ193" s="64" t="str">
        <f t="shared" si="25"/>
        <v>-</v>
      </c>
      <c r="AK193" s="18"/>
      <c r="AP193" s="18"/>
      <c r="AQ193" s="18"/>
    </row>
    <row r="194" spans="1:43">
      <c r="A194" s="18"/>
      <c r="C194" s="18"/>
      <c r="D194" s="170" t="s">
        <v>5517</v>
      </c>
      <c r="E194" s="118" t="s">
        <v>15462</v>
      </c>
      <c r="F194" s="18"/>
      <c r="G194" s="173" t="s">
        <v>3341</v>
      </c>
      <c r="H194" s="17" t="s">
        <v>3342</v>
      </c>
      <c r="I194" s="18"/>
      <c r="J194" s="210"/>
      <c r="K194" s="211"/>
      <c r="L194" s="18"/>
      <c r="M194" s="18"/>
      <c r="N194" s="18"/>
      <c r="O194" s="18"/>
      <c r="P194" s="173" t="s">
        <v>5517</v>
      </c>
      <c r="Q194" s="17" t="s">
        <v>11670</v>
      </c>
      <c r="R194" s="18"/>
      <c r="S194" s="173" t="s">
        <v>8952</v>
      </c>
      <c r="T194" s="17" t="s">
        <v>8953</v>
      </c>
      <c r="U194" s="18"/>
      <c r="V194" s="203"/>
      <c r="W194" s="215"/>
      <c r="X194" s="204"/>
      <c r="Y194" s="205"/>
      <c r="Z194" s="18"/>
      <c r="AA194" s="182" t="s">
        <v>15582</v>
      </c>
      <c r="AB194" s="18"/>
      <c r="AC194" s="197" t="str">
        <f t="shared" si="20"/>
        <v>PROVOST-Global_Strategies</v>
      </c>
      <c r="AD194" s="263" t="str">
        <f t="shared" si="21"/>
        <v>PROVOST-Global_Strategies-100</v>
      </c>
      <c r="AE194" s="263" t="str">
        <f t="shared" si="22"/>
        <v>PROVOST-Global_Strategies-100-3</v>
      </c>
      <c r="AF194" s="119" t="s">
        <v>15582</v>
      </c>
      <c r="AG194" s="64" t="str">
        <f t="shared" si="23"/>
        <v>100</v>
      </c>
      <c r="AH194" s="18"/>
      <c r="AI194" s="197" t="str">
        <f t="shared" si="24"/>
        <v>-</v>
      </c>
      <c r="AJ194" s="64" t="str">
        <f t="shared" si="25"/>
        <v>-</v>
      </c>
      <c r="AK194" s="18"/>
      <c r="AP194" s="18"/>
      <c r="AQ194" s="18"/>
    </row>
    <row r="195" spans="1:43">
      <c r="A195" s="18"/>
      <c r="B195" s="119"/>
      <c r="C195" s="18"/>
      <c r="D195" s="170" t="s">
        <v>5524</v>
      </c>
      <c r="E195" s="118" t="s">
        <v>15463</v>
      </c>
      <c r="F195" s="18"/>
      <c r="G195" s="173" t="s">
        <v>3348</v>
      </c>
      <c r="H195" s="17" t="s">
        <v>5905</v>
      </c>
      <c r="I195" s="18"/>
      <c r="J195" s="210"/>
      <c r="K195" s="211"/>
      <c r="L195" s="18"/>
      <c r="M195" s="18"/>
      <c r="N195" s="18"/>
      <c r="O195" s="18"/>
      <c r="P195" s="173" t="s">
        <v>5524</v>
      </c>
      <c r="Q195" s="17" t="s">
        <v>15455</v>
      </c>
      <c r="R195" s="18"/>
      <c r="S195" s="173" t="s">
        <v>8960</v>
      </c>
      <c r="T195" s="17" t="s">
        <v>8961</v>
      </c>
      <c r="U195" s="18"/>
      <c r="V195" s="203"/>
      <c r="W195" s="204"/>
      <c r="X195" s="204"/>
      <c r="Y195" s="205"/>
      <c r="Z195" s="18"/>
      <c r="AA195" s="182" t="s">
        <v>13670</v>
      </c>
      <c r="AB195" s="18"/>
      <c r="AC195" s="197" t="str">
        <f t="shared" si="20"/>
        <v>PROVOST-Global_Strategies</v>
      </c>
      <c r="AD195" s="263" t="str">
        <f t="shared" si="21"/>
        <v>PROVOST-Global_Strategies-100</v>
      </c>
      <c r="AE195" s="263" t="str">
        <f t="shared" si="22"/>
        <v>PROVOST-Global_Strategies-100-4</v>
      </c>
      <c r="AF195" s="119" t="s">
        <v>13670</v>
      </c>
      <c r="AG195" s="64" t="str">
        <f t="shared" si="23"/>
        <v>100</v>
      </c>
      <c r="AH195" s="18"/>
      <c r="AI195" s="197" t="str">
        <f t="shared" si="24"/>
        <v>-</v>
      </c>
      <c r="AJ195" s="64" t="str">
        <f t="shared" si="25"/>
        <v>-</v>
      </c>
      <c r="AK195" s="18"/>
      <c r="AP195" s="18"/>
      <c r="AQ195" s="18"/>
    </row>
    <row r="196" spans="1:43">
      <c r="A196" s="18"/>
      <c r="C196" s="18"/>
      <c r="D196" s="170" t="s">
        <v>5545</v>
      </c>
      <c r="E196" s="118" t="s">
        <v>13912</v>
      </c>
      <c r="F196" s="18"/>
      <c r="G196" s="173" t="s">
        <v>5912</v>
      </c>
      <c r="H196" s="17" t="s">
        <v>5913</v>
      </c>
      <c r="I196" s="18"/>
      <c r="J196" s="210"/>
      <c r="K196" s="211"/>
      <c r="L196" s="18"/>
      <c r="M196" s="18"/>
      <c r="N196" s="18"/>
      <c r="O196" s="18"/>
      <c r="P196" s="173" t="s">
        <v>5545</v>
      </c>
      <c r="Q196" s="17" t="s">
        <v>5546</v>
      </c>
      <c r="R196" s="18"/>
      <c r="S196" s="173" t="s">
        <v>8969</v>
      </c>
      <c r="T196" s="17" t="s">
        <v>8970</v>
      </c>
      <c r="U196" s="18"/>
      <c r="V196" s="203"/>
      <c r="W196" s="204"/>
      <c r="X196" s="204"/>
      <c r="Y196" s="205"/>
      <c r="Z196" s="18"/>
      <c r="AA196" s="182" t="s">
        <v>14629</v>
      </c>
      <c r="AB196" s="18"/>
      <c r="AC196" s="197" t="str">
        <f t="shared" si="20"/>
        <v>PROVOST-General_Education</v>
      </c>
      <c r="AD196" s="263" t="str">
        <f t="shared" si="21"/>
        <v>PROVOST-General_Education-100</v>
      </c>
      <c r="AE196" s="263" t="str">
        <f t="shared" si="22"/>
        <v>PROVOST-General_Education-100-1</v>
      </c>
      <c r="AF196" s="119" t="s">
        <v>14629</v>
      </c>
      <c r="AG196" s="64" t="str">
        <f t="shared" si="23"/>
        <v>100</v>
      </c>
      <c r="AH196" s="18"/>
      <c r="AI196" s="197" t="str">
        <f t="shared" si="24"/>
        <v>-</v>
      </c>
      <c r="AJ196" s="64" t="str">
        <f t="shared" si="25"/>
        <v>-</v>
      </c>
      <c r="AK196" s="18"/>
      <c r="AP196" s="18"/>
      <c r="AQ196" s="18"/>
    </row>
    <row r="197" spans="1:43">
      <c r="A197" s="18"/>
      <c r="C197" s="18"/>
      <c r="D197" s="170" t="s">
        <v>5553</v>
      </c>
      <c r="E197" s="118" t="s">
        <v>13927</v>
      </c>
      <c r="F197" s="18"/>
      <c r="G197" s="173" t="s">
        <v>8319</v>
      </c>
      <c r="H197" s="17" t="s">
        <v>929</v>
      </c>
      <c r="I197" s="18"/>
      <c r="J197" s="210"/>
      <c r="K197" s="211"/>
      <c r="L197" s="18"/>
      <c r="M197" s="18"/>
      <c r="N197" s="18"/>
      <c r="O197" s="18"/>
      <c r="P197" s="173" t="s">
        <v>5553</v>
      </c>
      <c r="Q197" s="17" t="s">
        <v>13024</v>
      </c>
      <c r="R197" s="18"/>
      <c r="S197" s="173" t="s">
        <v>6655</v>
      </c>
      <c r="T197" s="17" t="s">
        <v>6656</v>
      </c>
      <c r="U197" s="18"/>
      <c r="V197" s="203"/>
      <c r="W197" s="215"/>
      <c r="X197" s="204"/>
      <c r="Y197" s="205"/>
      <c r="Z197" s="18"/>
      <c r="AA197" s="182" t="s">
        <v>14630</v>
      </c>
      <c r="AB197" s="18"/>
      <c r="AC197" s="197" t="str">
        <f t="shared" si="20"/>
        <v>PROVOST-Undergrad_Research</v>
      </c>
      <c r="AD197" s="263" t="str">
        <f t="shared" si="21"/>
        <v>PROVOST-Undergrad_Research-100</v>
      </c>
      <c r="AE197" s="263" t="str">
        <f t="shared" si="22"/>
        <v>PROVOST-Undergrad_Research-100-1</v>
      </c>
      <c r="AF197" s="119" t="s">
        <v>14630</v>
      </c>
      <c r="AG197" s="64" t="str">
        <f t="shared" si="23"/>
        <v>100</v>
      </c>
      <c r="AH197" s="18"/>
      <c r="AI197" s="197" t="str">
        <f t="shared" si="24"/>
        <v>-</v>
      </c>
      <c r="AJ197" s="64" t="str">
        <f t="shared" si="25"/>
        <v>-</v>
      </c>
      <c r="AK197" s="18"/>
      <c r="AP197" s="18"/>
      <c r="AQ197" s="18"/>
    </row>
    <row r="198" spans="1:43">
      <c r="A198" s="18"/>
      <c r="C198" s="18"/>
      <c r="D198" s="170" t="s">
        <v>5558</v>
      </c>
      <c r="E198" s="118" t="s">
        <v>13912</v>
      </c>
      <c r="F198" s="18"/>
      <c r="G198" s="173" t="s">
        <v>8325</v>
      </c>
      <c r="H198" s="17" t="s">
        <v>8326</v>
      </c>
      <c r="I198" s="18"/>
      <c r="J198" s="210"/>
      <c r="K198" s="211"/>
      <c r="L198" s="18"/>
      <c r="M198" s="18"/>
      <c r="N198" s="18"/>
      <c r="O198" s="18"/>
      <c r="P198" s="173" t="s">
        <v>5558</v>
      </c>
      <c r="Q198" s="17" t="s">
        <v>5559</v>
      </c>
      <c r="R198" s="18"/>
      <c r="S198" s="173" t="s">
        <v>6662</v>
      </c>
      <c r="T198" s="17" t="s">
        <v>6663</v>
      </c>
      <c r="U198" s="18"/>
      <c r="V198" s="203"/>
      <c r="W198" s="215"/>
      <c r="X198" s="204"/>
      <c r="Y198" s="205"/>
      <c r="Z198" s="18"/>
      <c r="AA198" s="182" t="s">
        <v>14631</v>
      </c>
      <c r="AB198" s="18"/>
      <c r="AC198" s="197" t="str">
        <f t="shared" ref="AC198:AC261" si="30">CodesFormula_1</f>
        <v>PROVOST-Undergrad_Research</v>
      </c>
      <c r="AD198" s="263" t="str">
        <f t="shared" ref="AD198:AD261" si="31">CodesFormula_2</f>
        <v>PROVOST-Undergrad_Research-100</v>
      </c>
      <c r="AE198" s="263" t="str">
        <f t="shared" ref="AE198:AE261" si="32">CodesFormula_3</f>
        <v>PROVOST-Undergrad_Research-100-2</v>
      </c>
      <c r="AF198" s="119" t="s">
        <v>14631</v>
      </c>
      <c r="AG198" s="64" t="str">
        <f t="shared" ref="AG198:AG261" si="33">CodesFormula_4</f>
        <v>100</v>
      </c>
      <c r="AH198" s="18"/>
      <c r="AI198" s="197" t="str">
        <f t="shared" ref="AI198:AI261" si="34">CodesFormula_5</f>
        <v>-</v>
      </c>
      <c r="AJ198" s="64" t="str">
        <f t="shared" ref="AJ198:AJ261" si="35">CodesFormula_6</f>
        <v>-</v>
      </c>
      <c r="AK198" s="18"/>
      <c r="AP198" s="18"/>
      <c r="AQ198" s="18"/>
    </row>
    <row r="199" spans="1:43">
      <c r="A199" s="18"/>
      <c r="C199" s="18"/>
      <c r="D199" s="170" t="s">
        <v>5564</v>
      </c>
      <c r="E199" s="118" t="s">
        <v>13971</v>
      </c>
      <c r="F199" s="18"/>
      <c r="G199" s="173" t="s">
        <v>8332</v>
      </c>
      <c r="H199" s="17" t="s">
        <v>13497</v>
      </c>
      <c r="I199" s="18"/>
      <c r="J199" s="210"/>
      <c r="K199" s="211"/>
      <c r="L199" s="18"/>
      <c r="M199" s="18"/>
      <c r="N199" s="18"/>
      <c r="O199" s="18"/>
      <c r="P199" s="173" t="s">
        <v>5564</v>
      </c>
      <c r="Q199" s="17" t="s">
        <v>10105</v>
      </c>
      <c r="R199" s="18"/>
      <c r="S199" s="173" t="s">
        <v>6669</v>
      </c>
      <c r="T199" s="17" t="s">
        <v>6670</v>
      </c>
      <c r="U199" s="18"/>
      <c r="V199" s="203"/>
      <c r="W199" s="204"/>
      <c r="X199" s="204"/>
      <c r="Y199" s="205"/>
      <c r="Z199" s="18"/>
      <c r="AA199" s="182" t="s">
        <v>14632</v>
      </c>
      <c r="AB199" s="18"/>
      <c r="AC199" s="197" t="str">
        <f t="shared" si="30"/>
        <v>PROVOST-Undergrad_Research</v>
      </c>
      <c r="AD199" s="263" t="str">
        <f t="shared" si="31"/>
        <v>PROVOST-Undergrad_Research-100</v>
      </c>
      <c r="AE199" s="263" t="str">
        <f t="shared" si="32"/>
        <v>PROVOST-Undergrad_Research-100-3</v>
      </c>
      <c r="AF199" s="119" t="s">
        <v>14632</v>
      </c>
      <c r="AG199" s="64" t="str">
        <f t="shared" si="33"/>
        <v>100</v>
      </c>
      <c r="AH199" s="18"/>
      <c r="AI199" s="197" t="str">
        <f t="shared" si="34"/>
        <v>-</v>
      </c>
      <c r="AJ199" s="64" t="str">
        <f t="shared" si="35"/>
        <v>-</v>
      </c>
      <c r="AK199" s="18"/>
      <c r="AP199" s="18"/>
      <c r="AQ199" s="18"/>
    </row>
    <row r="200" spans="1:43">
      <c r="A200" s="18"/>
      <c r="C200" s="18"/>
      <c r="D200" s="170" t="s">
        <v>9373</v>
      </c>
      <c r="E200" s="118" t="s">
        <v>13912</v>
      </c>
      <c r="F200" s="18"/>
      <c r="G200" s="173" t="s">
        <v>8340</v>
      </c>
      <c r="H200" s="17" t="s">
        <v>8341</v>
      </c>
      <c r="I200" s="18"/>
      <c r="J200" s="210"/>
      <c r="K200" s="211"/>
      <c r="L200" s="18"/>
      <c r="M200" s="18"/>
      <c r="N200" s="18"/>
      <c r="O200" s="18"/>
      <c r="P200" s="173" t="s">
        <v>9373</v>
      </c>
      <c r="Q200" s="17" t="s">
        <v>9374</v>
      </c>
      <c r="R200" s="18"/>
      <c r="S200" s="173" t="s">
        <v>6675</v>
      </c>
      <c r="T200" s="17" t="s">
        <v>6676</v>
      </c>
      <c r="U200" s="18"/>
      <c r="V200" s="203"/>
      <c r="W200" s="204"/>
      <c r="X200" s="204"/>
      <c r="Y200" s="205"/>
      <c r="Z200" s="18"/>
      <c r="AA200" s="182" t="s">
        <v>12634</v>
      </c>
      <c r="AB200" s="18"/>
      <c r="AC200" s="197" t="str">
        <f t="shared" si="30"/>
        <v>ATL</v>
      </c>
      <c r="AD200" s="263" t="str">
        <f t="shared" si="31"/>
        <v>ATL-100</v>
      </c>
      <c r="AE200" s="263" t="str">
        <f t="shared" si="32"/>
        <v>ATL-100-2</v>
      </c>
      <c r="AF200" s="119" t="s">
        <v>12634</v>
      </c>
      <c r="AG200" s="64" t="str">
        <f t="shared" si="33"/>
        <v>100</v>
      </c>
      <c r="AH200" s="18"/>
      <c r="AI200" s="197" t="str">
        <f t="shared" si="34"/>
        <v>-</v>
      </c>
      <c r="AJ200" s="64" t="str">
        <f t="shared" si="35"/>
        <v>-</v>
      </c>
      <c r="AK200" s="18"/>
      <c r="AP200" s="18"/>
      <c r="AQ200" s="18"/>
    </row>
    <row r="201" spans="1:43">
      <c r="A201" s="18"/>
      <c r="C201" s="18"/>
      <c r="D201" s="170" t="s">
        <v>11514</v>
      </c>
      <c r="E201" s="118" t="s">
        <v>15462</v>
      </c>
      <c r="F201" s="18"/>
      <c r="G201" s="173" t="s">
        <v>8350</v>
      </c>
      <c r="H201" s="17" t="s">
        <v>8351</v>
      </c>
      <c r="I201" s="18"/>
      <c r="J201" s="210"/>
      <c r="K201" s="211"/>
      <c r="L201" s="18"/>
      <c r="M201" s="18"/>
      <c r="N201" s="18"/>
      <c r="O201" s="18"/>
      <c r="P201" s="173" t="s">
        <v>11514</v>
      </c>
      <c r="Q201" s="17" t="s">
        <v>5525</v>
      </c>
      <c r="R201" s="18"/>
      <c r="S201" s="173" t="s">
        <v>6682</v>
      </c>
      <c r="T201" s="17" t="s">
        <v>6683</v>
      </c>
      <c r="U201" s="18"/>
      <c r="V201" s="203"/>
      <c r="W201" s="204"/>
      <c r="X201" s="204"/>
      <c r="Y201" s="205"/>
      <c r="Z201" s="18"/>
      <c r="AA201" s="182" t="s">
        <v>12635</v>
      </c>
      <c r="AB201" s="18"/>
      <c r="AC201" s="197" t="str">
        <f t="shared" si="30"/>
        <v>ATL</v>
      </c>
      <c r="AD201" s="263" t="str">
        <f t="shared" si="31"/>
        <v>ATL-100</v>
      </c>
      <c r="AE201" s="263" t="str">
        <f t="shared" si="32"/>
        <v>ATL-100-3</v>
      </c>
      <c r="AF201" s="119" t="s">
        <v>12635</v>
      </c>
      <c r="AG201" s="64" t="str">
        <f t="shared" si="33"/>
        <v>100</v>
      </c>
      <c r="AH201" s="18"/>
      <c r="AI201" s="197" t="str">
        <f t="shared" si="34"/>
        <v>-</v>
      </c>
      <c r="AJ201" s="64" t="str">
        <f t="shared" si="35"/>
        <v>-</v>
      </c>
      <c r="AK201" s="18"/>
      <c r="AP201" s="18"/>
      <c r="AQ201" s="18"/>
    </row>
    <row r="202" spans="1:43">
      <c r="A202" s="18"/>
      <c r="C202" s="18"/>
      <c r="D202" s="170" t="s">
        <v>11515</v>
      </c>
      <c r="E202" s="118" t="s">
        <v>13912</v>
      </c>
      <c r="F202" s="18"/>
      <c r="G202" s="173" t="s">
        <v>8357</v>
      </c>
      <c r="H202" s="17" t="s">
        <v>12929</v>
      </c>
      <c r="I202" s="18"/>
      <c r="J202" s="210"/>
      <c r="K202" s="211"/>
      <c r="L202" s="18"/>
      <c r="M202" s="18"/>
      <c r="N202" s="18"/>
      <c r="O202" s="18"/>
      <c r="P202" s="173" t="s">
        <v>11515</v>
      </c>
      <c r="Q202" s="17" t="s">
        <v>11671</v>
      </c>
      <c r="R202" s="18"/>
      <c r="S202" s="173" t="s">
        <v>6689</v>
      </c>
      <c r="T202" s="17" t="s">
        <v>6690</v>
      </c>
      <c r="U202" s="18"/>
      <c r="V202" s="203"/>
      <c r="W202" s="204"/>
      <c r="X202" s="204"/>
      <c r="Y202" s="205"/>
      <c r="Z202" s="18"/>
      <c r="AA202" s="182" t="s">
        <v>15583</v>
      </c>
      <c r="AB202" s="18"/>
      <c r="AC202" s="197" t="str">
        <f t="shared" si="30"/>
        <v>ATL</v>
      </c>
      <c r="AD202" s="263" t="str">
        <f t="shared" si="31"/>
        <v>ATL-100</v>
      </c>
      <c r="AE202" s="263" t="str">
        <f t="shared" si="32"/>
        <v>ATL-100-4</v>
      </c>
      <c r="AF202" s="119" t="s">
        <v>15583</v>
      </c>
      <c r="AG202" s="64" t="str">
        <f t="shared" si="33"/>
        <v>100</v>
      </c>
      <c r="AH202" s="18"/>
      <c r="AI202" s="197" t="str">
        <f t="shared" si="34"/>
        <v>-</v>
      </c>
      <c r="AJ202" s="64" t="str">
        <f t="shared" si="35"/>
        <v>-</v>
      </c>
      <c r="AK202" s="18"/>
      <c r="AP202" s="18"/>
      <c r="AQ202" s="18"/>
    </row>
    <row r="203" spans="1:43">
      <c r="A203" s="18"/>
      <c r="C203" s="18"/>
      <c r="D203" s="170" t="s">
        <v>11516</v>
      </c>
      <c r="E203" s="118" t="s">
        <v>13912</v>
      </c>
      <c r="F203" s="18"/>
      <c r="G203" s="173" t="s">
        <v>8364</v>
      </c>
      <c r="H203" s="17" t="s">
        <v>12930</v>
      </c>
      <c r="I203" s="18"/>
      <c r="J203" s="210"/>
      <c r="K203" s="211"/>
      <c r="L203" s="18"/>
      <c r="M203" s="18"/>
      <c r="N203" s="18"/>
      <c r="O203" s="18"/>
      <c r="P203" s="173" t="s">
        <v>11516</v>
      </c>
      <c r="Q203" s="17" t="s">
        <v>11672</v>
      </c>
      <c r="R203" s="18"/>
      <c r="S203" s="173" t="s">
        <v>5804</v>
      </c>
      <c r="T203" s="17" t="s">
        <v>5805</v>
      </c>
      <c r="U203" s="18"/>
      <c r="V203" s="203"/>
      <c r="W203" s="215"/>
      <c r="X203" s="204"/>
      <c r="Y203" s="205"/>
      <c r="Z203" s="18"/>
      <c r="AA203" s="182" t="s">
        <v>15584</v>
      </c>
      <c r="AB203" s="18"/>
      <c r="AC203" s="197" t="str">
        <f t="shared" si="30"/>
        <v>ATL</v>
      </c>
      <c r="AD203" s="263" t="str">
        <f t="shared" si="31"/>
        <v>ATL-100</v>
      </c>
      <c r="AE203" s="263" t="str">
        <f t="shared" si="32"/>
        <v>ATL-100-5</v>
      </c>
      <c r="AF203" s="119" t="s">
        <v>15584</v>
      </c>
      <c r="AG203" s="64" t="str">
        <f t="shared" si="33"/>
        <v>100</v>
      </c>
      <c r="AH203" s="18"/>
      <c r="AI203" s="197" t="str">
        <f t="shared" si="34"/>
        <v>-</v>
      </c>
      <c r="AJ203" s="64" t="str">
        <f t="shared" si="35"/>
        <v>-</v>
      </c>
      <c r="AK203" s="18"/>
      <c r="AP203" s="18"/>
      <c r="AQ203" s="18"/>
    </row>
    <row r="204" spans="1:43">
      <c r="A204" s="18"/>
      <c r="C204" s="18"/>
      <c r="D204" s="170" t="s">
        <v>11517</v>
      </c>
      <c r="E204" s="118" t="s">
        <v>15463</v>
      </c>
      <c r="F204" s="18"/>
      <c r="G204" s="173" t="s">
        <v>14935</v>
      </c>
      <c r="H204" s="17" t="s">
        <v>14936</v>
      </c>
      <c r="I204" s="18"/>
      <c r="J204" s="210"/>
      <c r="K204" s="211"/>
      <c r="L204" s="18"/>
      <c r="M204" s="18"/>
      <c r="N204" s="18"/>
      <c r="O204" s="18"/>
      <c r="P204" s="173" t="s">
        <v>11517</v>
      </c>
      <c r="Q204" s="17" t="s">
        <v>15456</v>
      </c>
      <c r="R204" s="18"/>
      <c r="S204" s="173" t="s">
        <v>5813</v>
      </c>
      <c r="T204" s="17" t="s">
        <v>5814</v>
      </c>
      <c r="U204" s="18"/>
      <c r="V204" s="203"/>
      <c r="W204" s="204"/>
      <c r="X204" s="204"/>
      <c r="Y204" s="205"/>
      <c r="Z204" s="18"/>
      <c r="AA204" s="182" t="s">
        <v>11992</v>
      </c>
      <c r="AB204" s="18"/>
      <c r="AC204" s="197" t="str">
        <f t="shared" si="30"/>
        <v>AHC-EXECCOMM</v>
      </c>
      <c r="AD204" s="263" t="str">
        <f t="shared" si="31"/>
        <v>AHC-EXECCOMM-100</v>
      </c>
      <c r="AE204" s="263" t="str">
        <f t="shared" si="32"/>
        <v>AHC-EXECCOMM-100-1</v>
      </c>
      <c r="AF204" s="119" t="s">
        <v>11992</v>
      </c>
      <c r="AG204" s="64" t="str">
        <f t="shared" si="33"/>
        <v>100</v>
      </c>
      <c r="AH204" s="18"/>
      <c r="AI204" s="197" t="str">
        <f t="shared" si="34"/>
        <v>-</v>
      </c>
      <c r="AJ204" s="64" t="str">
        <f t="shared" si="35"/>
        <v>-</v>
      </c>
      <c r="AK204" s="18"/>
      <c r="AP204" s="18"/>
      <c r="AQ204" s="18"/>
    </row>
    <row r="205" spans="1:43">
      <c r="A205" s="18"/>
      <c r="C205" s="18"/>
      <c r="D205" s="170" t="s">
        <v>11518</v>
      </c>
      <c r="E205" s="118" t="s">
        <v>13913</v>
      </c>
      <c r="F205" s="18"/>
      <c r="G205" s="173" t="s">
        <v>8370</v>
      </c>
      <c r="H205" s="17" t="s">
        <v>8371</v>
      </c>
      <c r="I205" s="18"/>
      <c r="J205" s="210"/>
      <c r="K205" s="211"/>
      <c r="L205" s="18"/>
      <c r="M205" s="18"/>
      <c r="N205" s="18"/>
      <c r="O205" s="18"/>
      <c r="P205" s="173" t="s">
        <v>11518</v>
      </c>
      <c r="Q205" s="17" t="s">
        <v>11673</v>
      </c>
      <c r="R205" s="18"/>
      <c r="S205" s="173" t="s">
        <v>9080</v>
      </c>
      <c r="T205" s="17" t="s">
        <v>5819</v>
      </c>
      <c r="U205" s="18"/>
      <c r="V205" s="203"/>
      <c r="W205" s="204"/>
      <c r="X205" s="204"/>
      <c r="Y205" s="205"/>
      <c r="Z205" s="18"/>
      <c r="AA205" s="182" t="s">
        <v>11993</v>
      </c>
      <c r="AB205" s="18"/>
      <c r="AC205" s="197" t="str">
        <f t="shared" si="30"/>
        <v>AHC-SSVCS</v>
      </c>
      <c r="AD205" s="263" t="str">
        <f t="shared" si="31"/>
        <v>AHC-SSVCS-100</v>
      </c>
      <c r="AE205" s="263" t="str">
        <f t="shared" si="32"/>
        <v>AHC-SSVCS-100-1</v>
      </c>
      <c r="AF205" s="119" t="s">
        <v>11993</v>
      </c>
      <c r="AG205" s="64" t="str">
        <f t="shared" si="33"/>
        <v>100</v>
      </c>
      <c r="AH205" s="18"/>
      <c r="AI205" s="197" t="str">
        <f t="shared" si="34"/>
        <v>-</v>
      </c>
      <c r="AJ205" s="64" t="str">
        <f t="shared" si="35"/>
        <v>-</v>
      </c>
      <c r="AK205" s="18"/>
      <c r="AP205" s="18"/>
      <c r="AQ205" s="18"/>
    </row>
    <row r="206" spans="1:43">
      <c r="A206" s="18"/>
      <c r="C206" s="18"/>
      <c r="D206" s="170" t="s">
        <v>9381</v>
      </c>
      <c r="E206" s="118" t="s">
        <v>13928</v>
      </c>
      <c r="F206" s="18"/>
      <c r="G206" s="173" t="s">
        <v>8378</v>
      </c>
      <c r="H206" s="17" t="s">
        <v>8379</v>
      </c>
      <c r="I206" s="18"/>
      <c r="J206" s="210"/>
      <c r="K206" s="211"/>
      <c r="L206" s="18"/>
      <c r="M206" s="18"/>
      <c r="N206" s="18"/>
      <c r="O206" s="18"/>
      <c r="P206" s="173" t="s">
        <v>9381</v>
      </c>
      <c r="Q206" s="17" t="s">
        <v>9382</v>
      </c>
      <c r="R206" s="18"/>
      <c r="S206" s="173" t="s">
        <v>9088</v>
      </c>
      <c r="T206" s="17" t="s">
        <v>5824</v>
      </c>
      <c r="U206" s="18"/>
      <c r="V206" s="203"/>
      <c r="W206" s="204"/>
      <c r="X206" s="204"/>
      <c r="Y206" s="205"/>
      <c r="Z206" s="18"/>
      <c r="AA206" s="182" t="s">
        <v>11994</v>
      </c>
      <c r="AB206" s="18"/>
      <c r="AC206" s="197" t="str">
        <f t="shared" si="30"/>
        <v>AHC-SSVCS</v>
      </c>
      <c r="AD206" s="263" t="str">
        <f t="shared" si="31"/>
        <v>AHC-SSVCS-100</v>
      </c>
      <c r="AE206" s="263" t="str">
        <f t="shared" si="32"/>
        <v>AHC-SSVCS-100-2</v>
      </c>
      <c r="AF206" s="119" t="s">
        <v>11994</v>
      </c>
      <c r="AG206" s="64" t="str">
        <f t="shared" si="33"/>
        <v>100</v>
      </c>
      <c r="AH206" s="18"/>
      <c r="AI206" s="197" t="str">
        <f t="shared" si="34"/>
        <v>-</v>
      </c>
      <c r="AJ206" s="64" t="str">
        <f t="shared" si="35"/>
        <v>-</v>
      </c>
      <c r="AK206" s="18"/>
      <c r="AP206" s="18"/>
    </row>
    <row r="207" spans="1:43">
      <c r="A207" s="18"/>
      <c r="C207" s="18"/>
      <c r="D207" s="170" t="s">
        <v>9389</v>
      </c>
      <c r="E207" s="118" t="s">
        <v>13921</v>
      </c>
      <c r="F207" s="18"/>
      <c r="G207" s="173" t="s">
        <v>8385</v>
      </c>
      <c r="H207" s="17" t="s">
        <v>8386</v>
      </c>
      <c r="I207" s="18"/>
      <c r="J207" s="210"/>
      <c r="K207" s="211"/>
      <c r="L207" s="18"/>
      <c r="M207" s="18"/>
      <c r="N207" s="18"/>
      <c r="O207" s="18"/>
      <c r="P207" s="173" t="s">
        <v>9389</v>
      </c>
      <c r="Q207" s="17" t="s">
        <v>9390</v>
      </c>
      <c r="R207" s="18"/>
      <c r="S207" s="173" t="s">
        <v>9096</v>
      </c>
      <c r="T207" s="17" t="s">
        <v>5830</v>
      </c>
      <c r="U207" s="18"/>
      <c r="V207" s="203"/>
      <c r="W207" s="204"/>
      <c r="X207" s="204"/>
      <c r="Y207" s="205"/>
      <c r="Z207" s="18"/>
      <c r="AA207" s="182" t="s">
        <v>11995</v>
      </c>
      <c r="AB207" s="18"/>
      <c r="AC207" s="197" t="str">
        <f t="shared" si="30"/>
        <v>AHC-SSVCS</v>
      </c>
      <c r="AD207" s="263" t="str">
        <f t="shared" si="31"/>
        <v>AHC-SSVCS-100</v>
      </c>
      <c r="AE207" s="263" t="str">
        <f t="shared" si="32"/>
        <v>AHC-SSVCS-100-3</v>
      </c>
      <c r="AF207" s="119" t="s">
        <v>11995</v>
      </c>
      <c r="AG207" s="64" t="str">
        <f t="shared" si="33"/>
        <v>100</v>
      </c>
      <c r="AH207" s="18"/>
      <c r="AI207" s="197" t="str">
        <f t="shared" si="34"/>
        <v>-</v>
      </c>
      <c r="AJ207" s="64" t="str">
        <f t="shared" si="35"/>
        <v>-</v>
      </c>
      <c r="AK207" s="18"/>
      <c r="AP207" s="18"/>
    </row>
    <row r="208" spans="1:43">
      <c r="A208" s="18"/>
      <c r="C208" s="18"/>
      <c r="D208" s="170" t="s">
        <v>9397</v>
      </c>
      <c r="E208" s="118" t="s">
        <v>13925</v>
      </c>
      <c r="F208" s="18"/>
      <c r="G208" s="173" t="s">
        <v>8393</v>
      </c>
      <c r="H208" s="17" t="s">
        <v>8394</v>
      </c>
      <c r="I208" s="18"/>
      <c r="J208" s="210"/>
      <c r="K208" s="211"/>
      <c r="L208" s="18"/>
      <c r="M208" s="18"/>
      <c r="N208" s="18"/>
      <c r="O208" s="18"/>
      <c r="P208" s="173" t="s">
        <v>9397</v>
      </c>
      <c r="Q208" s="17" t="s">
        <v>9398</v>
      </c>
      <c r="R208" s="18"/>
      <c r="S208" s="173" t="s">
        <v>9104</v>
      </c>
      <c r="T208" s="17" t="s">
        <v>5834</v>
      </c>
      <c r="U208" s="18"/>
      <c r="V208" s="203"/>
      <c r="W208" s="204"/>
      <c r="X208" s="204"/>
      <c r="Y208" s="205"/>
      <c r="Z208" s="18"/>
      <c r="AA208" s="182" t="s">
        <v>11996</v>
      </c>
      <c r="AB208" s="18"/>
      <c r="AC208" s="197" t="str">
        <f t="shared" si="30"/>
        <v>AHC-SSVCS</v>
      </c>
      <c r="AD208" s="263" t="str">
        <f t="shared" si="31"/>
        <v>AHC-SSVCS-100</v>
      </c>
      <c r="AE208" s="263" t="str">
        <f t="shared" si="32"/>
        <v>AHC-SSVCS-100-4</v>
      </c>
      <c r="AF208" s="119" t="s">
        <v>11996</v>
      </c>
      <c r="AG208" s="64" t="str">
        <f t="shared" si="33"/>
        <v>100</v>
      </c>
      <c r="AH208" s="18"/>
      <c r="AI208" s="197" t="str">
        <f t="shared" si="34"/>
        <v>-</v>
      </c>
      <c r="AJ208" s="64" t="str">
        <f t="shared" si="35"/>
        <v>-</v>
      </c>
      <c r="AK208" s="18"/>
      <c r="AP208" s="18"/>
    </row>
    <row r="209" spans="1:42">
      <c r="A209" s="18"/>
      <c r="C209" s="18"/>
      <c r="D209" s="170" t="s">
        <v>9405</v>
      </c>
      <c r="E209" s="118" t="s">
        <v>13904</v>
      </c>
      <c r="F209" s="18"/>
      <c r="G209" s="173" t="s">
        <v>14937</v>
      </c>
      <c r="H209" s="17" t="s">
        <v>14938</v>
      </c>
      <c r="I209" s="18"/>
      <c r="J209" s="210"/>
      <c r="K209" s="211"/>
      <c r="L209" s="18"/>
      <c r="M209" s="18"/>
      <c r="N209" s="18"/>
      <c r="O209" s="18"/>
      <c r="P209" s="173" t="s">
        <v>9405</v>
      </c>
      <c r="Q209" s="17" t="s">
        <v>9406</v>
      </c>
      <c r="R209" s="18"/>
      <c r="S209" s="173" t="s">
        <v>9113</v>
      </c>
      <c r="T209" s="17" t="s">
        <v>5839</v>
      </c>
      <c r="U209" s="18"/>
      <c r="V209" s="203"/>
      <c r="W209" s="204"/>
      <c r="X209" s="204"/>
      <c r="Y209" s="205"/>
      <c r="Z209" s="18"/>
      <c r="AA209" s="182" t="s">
        <v>11997</v>
      </c>
      <c r="AB209" s="18"/>
      <c r="AC209" s="197" t="str">
        <f t="shared" si="30"/>
        <v>AHC-SSVCS</v>
      </c>
      <c r="AD209" s="263" t="str">
        <f t="shared" si="31"/>
        <v>AHC-SSVCS-100</v>
      </c>
      <c r="AE209" s="263" t="str">
        <f t="shared" si="32"/>
        <v>AHC-SSVCS-100-5</v>
      </c>
      <c r="AF209" s="119" t="s">
        <v>11997</v>
      </c>
      <c r="AG209" s="64" t="str">
        <f t="shared" si="33"/>
        <v>100</v>
      </c>
      <c r="AH209" s="18"/>
      <c r="AI209" s="197" t="str">
        <f t="shared" si="34"/>
        <v>-</v>
      </c>
      <c r="AJ209" s="64" t="str">
        <f t="shared" si="35"/>
        <v>-</v>
      </c>
      <c r="AK209" s="18"/>
      <c r="AP209" s="18"/>
    </row>
    <row r="210" spans="1:42">
      <c r="A210" s="18"/>
      <c r="C210" s="18"/>
      <c r="D210" s="170" t="s">
        <v>9411</v>
      </c>
      <c r="E210" s="118" t="s">
        <v>13908</v>
      </c>
      <c r="F210" s="18"/>
      <c r="G210" s="173" t="s">
        <v>8401</v>
      </c>
      <c r="H210" s="17" t="s">
        <v>8402</v>
      </c>
      <c r="I210" s="18"/>
      <c r="J210" s="210"/>
      <c r="K210" s="211"/>
      <c r="L210" s="18"/>
      <c r="M210" s="18"/>
      <c r="N210" s="18"/>
      <c r="O210" s="18"/>
      <c r="P210" s="173" t="s">
        <v>9411</v>
      </c>
      <c r="Q210" s="17" t="s">
        <v>9412</v>
      </c>
      <c r="R210" s="18"/>
      <c r="S210" s="173" t="s">
        <v>9123</v>
      </c>
      <c r="T210" s="17" t="s">
        <v>5846</v>
      </c>
      <c r="U210" s="18"/>
      <c r="V210" s="203"/>
      <c r="W210" s="204"/>
      <c r="X210" s="204"/>
      <c r="Y210" s="205"/>
      <c r="Z210" s="18"/>
      <c r="AA210" s="182" t="s">
        <v>11998</v>
      </c>
      <c r="AB210" s="18"/>
      <c r="AC210" s="197" t="str">
        <f t="shared" si="30"/>
        <v>AHC-SSVCS</v>
      </c>
      <c r="AD210" s="263" t="str">
        <f t="shared" si="31"/>
        <v>AHC-SSVCS-100</v>
      </c>
      <c r="AE210" s="263" t="str">
        <f t="shared" si="32"/>
        <v>AHC-SSVCS-100-6</v>
      </c>
      <c r="AF210" s="119" t="s">
        <v>11998</v>
      </c>
      <c r="AG210" s="64" t="str">
        <f t="shared" si="33"/>
        <v>100</v>
      </c>
      <c r="AH210" s="18"/>
      <c r="AI210" s="197" t="str">
        <f t="shared" si="34"/>
        <v>-</v>
      </c>
      <c r="AJ210" s="64" t="str">
        <f t="shared" si="35"/>
        <v>-</v>
      </c>
      <c r="AK210" s="18"/>
      <c r="AP210" s="18"/>
    </row>
    <row r="211" spans="1:42">
      <c r="A211" s="18"/>
      <c r="C211" s="18"/>
      <c r="D211" s="170" t="s">
        <v>9418</v>
      </c>
      <c r="E211" s="118" t="s">
        <v>13902</v>
      </c>
      <c r="F211" s="18"/>
      <c r="G211" s="173" t="s">
        <v>8408</v>
      </c>
      <c r="H211" s="17" t="s">
        <v>8409</v>
      </c>
      <c r="I211" s="18"/>
      <c r="J211" s="210"/>
      <c r="K211" s="211"/>
      <c r="L211" s="18"/>
      <c r="M211" s="18"/>
      <c r="N211" s="18"/>
      <c r="O211" s="18"/>
      <c r="P211" s="173" t="s">
        <v>9418</v>
      </c>
      <c r="Q211" s="17" t="s">
        <v>13489</v>
      </c>
      <c r="R211" s="18"/>
      <c r="S211" s="173" t="s">
        <v>3288</v>
      </c>
      <c r="T211" s="17" t="s">
        <v>3289</v>
      </c>
      <c r="U211" s="18"/>
      <c r="V211" s="203"/>
      <c r="W211" s="204"/>
      <c r="X211" s="204"/>
      <c r="Y211" s="205"/>
      <c r="Z211" s="18"/>
      <c r="AA211" s="182" t="s">
        <v>11999</v>
      </c>
      <c r="AB211" s="18"/>
      <c r="AC211" s="197" t="str">
        <f t="shared" si="30"/>
        <v>AHC-IIHI</v>
      </c>
      <c r="AD211" s="263" t="str">
        <f t="shared" si="31"/>
        <v>AHC-IIHI-100</v>
      </c>
      <c r="AE211" s="263" t="str">
        <f t="shared" si="32"/>
        <v>AHC-IIHI-100-1</v>
      </c>
      <c r="AF211" s="119" t="s">
        <v>11999</v>
      </c>
      <c r="AG211" s="64" t="str">
        <f t="shared" si="33"/>
        <v>100</v>
      </c>
      <c r="AH211" s="18"/>
      <c r="AI211" s="197" t="str">
        <f t="shared" si="34"/>
        <v>-</v>
      </c>
      <c r="AJ211" s="64" t="str">
        <f t="shared" si="35"/>
        <v>-</v>
      </c>
      <c r="AK211" s="18"/>
      <c r="AP211" s="18"/>
    </row>
    <row r="212" spans="1:42">
      <c r="A212" s="18"/>
      <c r="C212" s="18"/>
      <c r="D212" s="170" t="s">
        <v>9424</v>
      </c>
      <c r="E212" s="118" t="s">
        <v>13963</v>
      </c>
      <c r="F212" s="18"/>
      <c r="G212" s="173" t="s">
        <v>8416</v>
      </c>
      <c r="H212" s="17" t="s">
        <v>8417</v>
      </c>
      <c r="I212" s="18"/>
      <c r="J212" s="210"/>
      <c r="K212" s="211"/>
      <c r="L212" s="18"/>
      <c r="M212" s="18"/>
      <c r="N212" s="18"/>
      <c r="O212" s="18"/>
      <c r="P212" s="173" t="s">
        <v>9424</v>
      </c>
      <c r="Q212" s="17" t="s">
        <v>9425</v>
      </c>
      <c r="R212" s="18"/>
      <c r="S212" s="173" t="s">
        <v>3296</v>
      </c>
      <c r="T212" s="17" t="s">
        <v>3297</v>
      </c>
      <c r="U212" s="18"/>
      <c r="V212" s="203"/>
      <c r="W212" s="204"/>
      <c r="X212" s="204"/>
      <c r="Y212" s="205"/>
      <c r="Z212" s="18"/>
      <c r="AA212" s="182" t="s">
        <v>12000</v>
      </c>
      <c r="AB212" s="18"/>
      <c r="AC212" s="197" t="str">
        <f t="shared" si="30"/>
        <v>AHC-IIHI</v>
      </c>
      <c r="AD212" s="263" t="str">
        <f t="shared" si="31"/>
        <v>AHC-IIHI-100</v>
      </c>
      <c r="AE212" s="263" t="str">
        <f t="shared" si="32"/>
        <v>AHC-IIHI-100-2</v>
      </c>
      <c r="AF212" s="119" t="s">
        <v>12000</v>
      </c>
      <c r="AG212" s="64" t="str">
        <f t="shared" si="33"/>
        <v>100</v>
      </c>
      <c r="AH212" s="18"/>
      <c r="AI212" s="197" t="str">
        <f t="shared" si="34"/>
        <v>-</v>
      </c>
      <c r="AJ212" s="64" t="str">
        <f t="shared" si="35"/>
        <v>-</v>
      </c>
      <c r="AK212" s="18"/>
      <c r="AP212" s="18"/>
    </row>
    <row r="213" spans="1:42">
      <c r="A213" s="18"/>
      <c r="C213" s="18"/>
      <c r="D213" s="170" t="s">
        <v>9431</v>
      </c>
      <c r="E213" s="118" t="s">
        <v>13963</v>
      </c>
      <c r="F213" s="18"/>
      <c r="G213" s="173" t="s">
        <v>8423</v>
      </c>
      <c r="H213" s="17" t="s">
        <v>8424</v>
      </c>
      <c r="I213" s="18"/>
      <c r="J213" s="210"/>
      <c r="K213" s="211"/>
      <c r="L213" s="18"/>
      <c r="M213" s="18"/>
      <c r="N213" s="18"/>
      <c r="O213" s="18"/>
      <c r="P213" s="173" t="s">
        <v>9431</v>
      </c>
      <c r="Q213" s="17" t="s">
        <v>9432</v>
      </c>
      <c r="R213" s="18"/>
      <c r="S213" s="173" t="s">
        <v>3304</v>
      </c>
      <c r="T213" s="17" t="s">
        <v>3305</v>
      </c>
      <c r="U213" s="18"/>
      <c r="V213" s="203"/>
      <c r="W213" s="204"/>
      <c r="X213" s="204"/>
      <c r="Y213" s="205"/>
      <c r="Z213" s="18"/>
      <c r="AA213" s="182" t="s">
        <v>12001</v>
      </c>
      <c r="AB213" s="18"/>
      <c r="AC213" s="197" t="str">
        <f t="shared" si="30"/>
        <v>AHC-IIHI</v>
      </c>
      <c r="AD213" s="263" t="str">
        <f t="shared" si="31"/>
        <v>AHC-IIHI-100</v>
      </c>
      <c r="AE213" s="263" t="str">
        <f t="shared" si="32"/>
        <v>AHC-IIHI-100-3</v>
      </c>
      <c r="AF213" s="119" t="s">
        <v>12001</v>
      </c>
      <c r="AG213" s="64" t="str">
        <f t="shared" si="33"/>
        <v>100</v>
      </c>
      <c r="AH213" s="18"/>
      <c r="AI213" s="197" t="str">
        <f t="shared" si="34"/>
        <v>-</v>
      </c>
      <c r="AJ213" s="64" t="str">
        <f t="shared" si="35"/>
        <v>-</v>
      </c>
      <c r="AK213" s="18"/>
      <c r="AP213" s="18"/>
    </row>
    <row r="214" spans="1:42">
      <c r="A214" s="18"/>
      <c r="C214" s="18"/>
      <c r="D214" s="170" t="s">
        <v>9438</v>
      </c>
      <c r="E214" s="118" t="s">
        <v>13926</v>
      </c>
      <c r="F214" s="18"/>
      <c r="G214" s="173" t="s">
        <v>8430</v>
      </c>
      <c r="H214" s="17" t="s">
        <v>13498</v>
      </c>
      <c r="I214" s="18"/>
      <c r="J214" s="210"/>
      <c r="K214" s="211"/>
      <c r="L214" s="18"/>
      <c r="M214" s="18"/>
      <c r="N214" s="18"/>
      <c r="O214" s="18"/>
      <c r="P214" s="173" t="s">
        <v>9438</v>
      </c>
      <c r="Q214" s="17" t="s">
        <v>9439</v>
      </c>
      <c r="R214" s="18"/>
      <c r="S214" s="173" t="s">
        <v>3311</v>
      </c>
      <c r="T214" s="17" t="s">
        <v>3312</v>
      </c>
      <c r="U214" s="18"/>
      <c r="V214" s="203"/>
      <c r="W214" s="204"/>
      <c r="X214" s="204"/>
      <c r="Y214" s="205"/>
      <c r="Z214" s="18"/>
      <c r="AA214" s="182" t="s">
        <v>9975</v>
      </c>
      <c r="AB214" s="18"/>
      <c r="AC214" s="197" t="str">
        <f t="shared" si="30"/>
        <v>CELS</v>
      </c>
      <c r="AD214" s="263" t="str">
        <f t="shared" si="31"/>
        <v>CELS-100</v>
      </c>
      <c r="AE214" s="263" t="str">
        <f t="shared" si="32"/>
        <v>CELS-100-3</v>
      </c>
      <c r="AF214" s="119" t="s">
        <v>9975</v>
      </c>
      <c r="AG214" s="64" t="str">
        <f t="shared" si="33"/>
        <v>100</v>
      </c>
      <c r="AH214" s="18"/>
      <c r="AI214" s="197" t="str">
        <f t="shared" si="34"/>
        <v>-</v>
      </c>
      <c r="AJ214" s="64" t="str">
        <f t="shared" si="35"/>
        <v>-</v>
      </c>
      <c r="AK214" s="18"/>
      <c r="AP214" s="18"/>
    </row>
    <row r="215" spans="1:42">
      <c r="A215" s="18"/>
      <c r="C215" s="18"/>
      <c r="D215" s="170" t="s">
        <v>9445</v>
      </c>
      <c r="E215" s="118" t="s">
        <v>13896</v>
      </c>
      <c r="F215" s="18"/>
      <c r="G215" s="173" t="s">
        <v>8436</v>
      </c>
      <c r="H215" s="17" t="s">
        <v>8437</v>
      </c>
      <c r="I215" s="18"/>
      <c r="J215" s="210"/>
      <c r="K215" s="211"/>
      <c r="L215" s="18"/>
      <c r="M215" s="18"/>
      <c r="N215" s="18"/>
      <c r="O215" s="18"/>
      <c r="P215" s="173" t="s">
        <v>9445</v>
      </c>
      <c r="Q215" s="17" t="s">
        <v>9446</v>
      </c>
      <c r="R215" s="18"/>
      <c r="S215" s="173" t="s">
        <v>3318</v>
      </c>
      <c r="T215" s="17" t="s">
        <v>3319</v>
      </c>
      <c r="U215" s="18"/>
      <c r="V215" s="203"/>
      <c r="W215" s="204"/>
      <c r="X215" s="204"/>
      <c r="Y215" s="205"/>
      <c r="Z215" s="18"/>
      <c r="AA215" s="182" t="s">
        <v>9983</v>
      </c>
      <c r="AB215" s="18"/>
      <c r="AC215" s="197" t="str">
        <f t="shared" si="30"/>
        <v>CELS</v>
      </c>
      <c r="AD215" s="263" t="str">
        <f t="shared" si="31"/>
        <v>CELS-100</v>
      </c>
      <c r="AE215" s="263" t="str">
        <f t="shared" si="32"/>
        <v>CELS-100-4</v>
      </c>
      <c r="AF215" s="119" t="s">
        <v>9983</v>
      </c>
      <c r="AG215" s="64" t="str">
        <f t="shared" si="33"/>
        <v>100</v>
      </c>
      <c r="AH215" s="18"/>
      <c r="AI215" s="197" t="str">
        <f t="shared" si="34"/>
        <v>-</v>
      </c>
      <c r="AJ215" s="64" t="str">
        <f t="shared" si="35"/>
        <v>-</v>
      </c>
      <c r="AK215" s="18"/>
      <c r="AP215" s="18"/>
    </row>
    <row r="216" spans="1:42">
      <c r="A216" s="18"/>
      <c r="C216" s="18"/>
      <c r="D216" s="170" t="s">
        <v>8910</v>
      </c>
      <c r="E216" s="118" t="s">
        <v>13911</v>
      </c>
      <c r="F216" s="18"/>
      <c r="G216" s="173" t="s">
        <v>8441</v>
      </c>
      <c r="H216" s="17" t="s">
        <v>8442</v>
      </c>
      <c r="I216" s="18"/>
      <c r="J216" s="210"/>
      <c r="K216" s="211"/>
      <c r="L216" s="18"/>
      <c r="M216" s="18"/>
      <c r="N216" s="18"/>
      <c r="O216" s="18"/>
      <c r="P216" s="173" t="s">
        <v>8910</v>
      </c>
      <c r="Q216" s="17" t="s">
        <v>8911</v>
      </c>
      <c r="R216" s="18"/>
      <c r="S216" s="173" t="s">
        <v>3323</v>
      </c>
      <c r="T216" s="17" t="s">
        <v>3324</v>
      </c>
      <c r="U216" s="18"/>
      <c r="V216" s="203"/>
      <c r="W216" s="204"/>
      <c r="X216" s="204"/>
      <c r="Y216" s="205"/>
      <c r="Z216" s="18"/>
      <c r="AA216" s="182" t="s">
        <v>9991</v>
      </c>
      <c r="AB216" s="18"/>
      <c r="AC216" s="197" t="str">
        <f t="shared" si="30"/>
        <v>CELS</v>
      </c>
      <c r="AD216" s="263" t="str">
        <f t="shared" si="31"/>
        <v>CELS-100</v>
      </c>
      <c r="AE216" s="263" t="str">
        <f t="shared" si="32"/>
        <v>CELS-100-5</v>
      </c>
      <c r="AF216" s="119" t="s">
        <v>9991</v>
      </c>
      <c r="AG216" s="64" t="str">
        <f t="shared" si="33"/>
        <v>100</v>
      </c>
      <c r="AH216" s="18"/>
      <c r="AI216" s="197" t="str">
        <f t="shared" si="34"/>
        <v>-</v>
      </c>
      <c r="AJ216" s="64" t="str">
        <f t="shared" si="35"/>
        <v>-</v>
      </c>
      <c r="AK216" s="18"/>
      <c r="AP216" s="18"/>
    </row>
    <row r="217" spans="1:42">
      <c r="A217" s="18"/>
      <c r="C217" s="18"/>
      <c r="D217" s="170" t="s">
        <v>8919</v>
      </c>
      <c r="E217" s="118" t="s">
        <v>13911</v>
      </c>
      <c r="F217" s="18"/>
      <c r="G217" s="173" t="s">
        <v>8448</v>
      </c>
      <c r="H217" s="17" t="s">
        <v>8449</v>
      </c>
      <c r="I217" s="18"/>
      <c r="J217" s="210"/>
      <c r="K217" s="211"/>
      <c r="L217" s="18"/>
      <c r="M217" s="18"/>
      <c r="N217" s="18"/>
      <c r="O217" s="18"/>
      <c r="P217" s="173" t="s">
        <v>8919</v>
      </c>
      <c r="Q217" s="17" t="s">
        <v>8920</v>
      </c>
      <c r="R217" s="18"/>
      <c r="S217" s="173" t="s">
        <v>3330</v>
      </c>
      <c r="T217" s="17" t="s">
        <v>3331</v>
      </c>
      <c r="U217" s="18"/>
      <c r="V217" s="203"/>
      <c r="W217" s="204"/>
      <c r="X217" s="204"/>
      <c r="Y217" s="205"/>
      <c r="Z217" s="18"/>
      <c r="AA217" s="182" t="s">
        <v>12002</v>
      </c>
      <c r="AB217" s="18"/>
      <c r="AC217" s="197" t="str">
        <f t="shared" si="30"/>
        <v>CELS</v>
      </c>
      <c r="AD217" s="263" t="str">
        <f t="shared" si="31"/>
        <v>CELS-100</v>
      </c>
      <c r="AE217" s="263" t="str">
        <f t="shared" si="32"/>
        <v>CELS-100-6</v>
      </c>
      <c r="AF217" s="119" t="s">
        <v>12002</v>
      </c>
      <c r="AG217" s="64" t="str">
        <f t="shared" si="33"/>
        <v>100</v>
      </c>
      <c r="AH217" s="18"/>
      <c r="AI217" s="197" t="str">
        <f t="shared" si="34"/>
        <v>-</v>
      </c>
      <c r="AJ217" s="64" t="str">
        <f t="shared" si="35"/>
        <v>-</v>
      </c>
      <c r="AK217" s="18"/>
      <c r="AP217" s="18"/>
    </row>
    <row r="218" spans="1:42">
      <c r="A218" s="18"/>
      <c r="C218" s="18"/>
      <c r="D218" s="170" t="s">
        <v>10106</v>
      </c>
      <c r="E218" s="118" t="s">
        <v>13911</v>
      </c>
      <c r="F218" s="18"/>
      <c r="G218" s="173" t="s">
        <v>8455</v>
      </c>
      <c r="H218" s="17" t="s">
        <v>8456</v>
      </c>
      <c r="I218" s="18"/>
      <c r="J218" s="210"/>
      <c r="K218" s="211"/>
      <c r="L218" s="18"/>
      <c r="M218" s="18"/>
      <c r="N218" s="18"/>
      <c r="O218" s="18"/>
      <c r="P218" s="173" t="s">
        <v>10106</v>
      </c>
      <c r="Q218" s="17" t="s">
        <v>1094</v>
      </c>
      <c r="R218" s="18"/>
      <c r="S218" s="173" t="s">
        <v>3338</v>
      </c>
      <c r="T218" s="17" t="s">
        <v>3339</v>
      </c>
      <c r="U218" s="18"/>
      <c r="V218" s="203"/>
      <c r="W218" s="204"/>
      <c r="X218" s="204"/>
      <c r="Y218" s="205"/>
      <c r="Z218" s="18"/>
      <c r="AA218" s="182" t="s">
        <v>12636</v>
      </c>
      <c r="AB218" s="18"/>
      <c r="AC218" s="197" t="str">
        <f t="shared" si="30"/>
        <v>CELS</v>
      </c>
      <c r="AD218" s="263" t="str">
        <f t="shared" si="31"/>
        <v>CELS-100</v>
      </c>
      <c r="AE218" s="263" t="str">
        <f t="shared" si="32"/>
        <v>CELS-100-7</v>
      </c>
      <c r="AF218" s="119" t="s">
        <v>12636</v>
      </c>
      <c r="AG218" s="64" t="str">
        <f t="shared" si="33"/>
        <v>100</v>
      </c>
      <c r="AH218" s="18"/>
      <c r="AI218" s="197" t="str">
        <f t="shared" si="34"/>
        <v>-</v>
      </c>
      <c r="AJ218" s="64" t="str">
        <f t="shared" si="35"/>
        <v>-</v>
      </c>
      <c r="AK218" s="18"/>
      <c r="AP218" s="18"/>
    </row>
    <row r="219" spans="1:42">
      <c r="A219" s="18"/>
      <c r="C219" s="18"/>
      <c r="D219" s="170" t="s">
        <v>8927</v>
      </c>
      <c r="E219" s="118" t="s">
        <v>13954</v>
      </c>
      <c r="F219" s="18"/>
      <c r="G219" s="173" t="s">
        <v>9150</v>
      </c>
      <c r="H219" s="17" t="s">
        <v>9151</v>
      </c>
      <c r="I219" s="18"/>
      <c r="J219" s="210"/>
      <c r="K219" s="211"/>
      <c r="L219" s="18"/>
      <c r="M219" s="18"/>
      <c r="N219" s="18"/>
      <c r="O219" s="18"/>
      <c r="P219" s="173" t="s">
        <v>8927</v>
      </c>
      <c r="Q219" s="17" t="s">
        <v>13490</v>
      </c>
      <c r="R219" s="18"/>
      <c r="S219" s="173" t="s">
        <v>3345</v>
      </c>
      <c r="T219" s="17" t="s">
        <v>3346</v>
      </c>
      <c r="U219" s="18"/>
      <c r="V219" s="203"/>
      <c r="W219" s="204"/>
      <c r="X219" s="204"/>
      <c r="Y219" s="205"/>
      <c r="Z219" s="18"/>
      <c r="AA219" s="182" t="s">
        <v>7783</v>
      </c>
      <c r="AB219" s="18"/>
      <c r="AC219" s="197" t="str">
        <f t="shared" si="30"/>
        <v>CELS</v>
      </c>
      <c r="AD219" s="263" t="str">
        <f t="shared" si="31"/>
        <v>CELS-100</v>
      </c>
      <c r="AE219" s="263" t="str">
        <f t="shared" si="32"/>
        <v>CELS-100-8</v>
      </c>
      <c r="AF219" s="119" t="s">
        <v>7783</v>
      </c>
      <c r="AG219" s="64" t="str">
        <f t="shared" si="33"/>
        <v>100</v>
      </c>
      <c r="AH219" s="18"/>
      <c r="AI219" s="197" t="str">
        <f t="shared" si="34"/>
        <v>-</v>
      </c>
      <c r="AJ219" s="64" t="str">
        <f t="shared" si="35"/>
        <v>-</v>
      </c>
      <c r="AK219" s="18"/>
      <c r="AP219" s="18"/>
    </row>
    <row r="220" spans="1:42">
      <c r="A220" s="18"/>
      <c r="C220" s="18"/>
      <c r="D220" s="170" t="s">
        <v>8935</v>
      </c>
      <c r="E220" s="118" t="s">
        <v>13919</v>
      </c>
      <c r="F220" s="18"/>
      <c r="G220" s="173" t="s">
        <v>6992</v>
      </c>
      <c r="H220" s="17" t="s">
        <v>6993</v>
      </c>
      <c r="I220" s="18"/>
      <c r="J220" s="210"/>
      <c r="K220" s="211"/>
      <c r="L220" s="18"/>
      <c r="M220" s="18"/>
      <c r="N220" s="18"/>
      <c r="O220" s="18"/>
      <c r="P220" s="173" t="s">
        <v>8935</v>
      </c>
      <c r="Q220" s="17" t="s">
        <v>8936</v>
      </c>
      <c r="R220" s="18"/>
      <c r="S220" s="173" t="s">
        <v>5908</v>
      </c>
      <c r="T220" s="17" t="s">
        <v>5909</v>
      </c>
      <c r="U220" s="18"/>
      <c r="V220" s="203"/>
      <c r="W220" s="204"/>
      <c r="X220" s="204"/>
      <c r="Y220" s="205"/>
      <c r="Z220" s="18"/>
      <c r="AA220" s="182" t="s">
        <v>7788</v>
      </c>
      <c r="AB220" s="18"/>
      <c r="AC220" s="197" t="str">
        <f t="shared" si="30"/>
        <v>CELS</v>
      </c>
      <c r="AD220" s="263" t="str">
        <f t="shared" si="31"/>
        <v>CELS-100</v>
      </c>
      <c r="AE220" s="263" t="str">
        <f t="shared" si="32"/>
        <v>CELS-100-9</v>
      </c>
      <c r="AF220" s="119" t="s">
        <v>7788</v>
      </c>
      <c r="AG220" s="64" t="str">
        <f t="shared" si="33"/>
        <v>100</v>
      </c>
      <c r="AH220" s="18"/>
      <c r="AI220" s="197" t="str">
        <f t="shared" si="34"/>
        <v>-</v>
      </c>
      <c r="AJ220" s="64" t="str">
        <f t="shared" si="35"/>
        <v>-</v>
      </c>
      <c r="AK220" s="18"/>
      <c r="AP220" s="18"/>
    </row>
    <row r="221" spans="1:42">
      <c r="A221" s="18"/>
      <c r="C221" s="18"/>
      <c r="D221" s="170" t="s">
        <v>15442</v>
      </c>
      <c r="E221" s="118" t="s">
        <v>15450</v>
      </c>
      <c r="F221" s="18"/>
      <c r="G221" s="173" t="s">
        <v>6999</v>
      </c>
      <c r="H221" s="17" t="s">
        <v>7000</v>
      </c>
      <c r="I221" s="18"/>
      <c r="J221" s="210"/>
      <c r="K221" s="211"/>
      <c r="L221" s="18"/>
      <c r="M221" s="18"/>
      <c r="N221" s="18"/>
      <c r="O221" s="18"/>
      <c r="P221" s="173" t="s">
        <v>15442</v>
      </c>
      <c r="Q221" s="17" t="s">
        <v>15443</v>
      </c>
      <c r="R221" s="18"/>
      <c r="S221" s="173" t="s">
        <v>5916</v>
      </c>
      <c r="T221" s="17" t="s">
        <v>5917</v>
      </c>
      <c r="U221" s="18"/>
      <c r="V221" s="203"/>
      <c r="W221" s="204"/>
      <c r="X221" s="204"/>
      <c r="Y221" s="205"/>
      <c r="Z221" s="18"/>
      <c r="AA221" s="182" t="s">
        <v>7795</v>
      </c>
      <c r="AB221" s="18"/>
      <c r="AC221" s="197" t="str">
        <f t="shared" si="30"/>
        <v>CELS</v>
      </c>
      <c r="AD221" s="263" t="str">
        <f t="shared" si="31"/>
        <v>CELS-100</v>
      </c>
      <c r="AE221" s="263" t="str">
        <f t="shared" si="32"/>
        <v>CELS-100-10</v>
      </c>
      <c r="AF221" s="119" t="s">
        <v>7795</v>
      </c>
      <c r="AG221" s="64" t="str">
        <f t="shared" si="33"/>
        <v>100</v>
      </c>
      <c r="AH221" s="18"/>
      <c r="AI221" s="197" t="str">
        <f t="shared" si="34"/>
        <v>-</v>
      </c>
      <c r="AJ221" s="64" t="str">
        <f t="shared" si="35"/>
        <v>-</v>
      </c>
      <c r="AK221" s="18"/>
      <c r="AP221" s="18"/>
    </row>
    <row r="222" spans="1:42">
      <c r="A222" s="18"/>
      <c r="C222" s="18"/>
      <c r="D222" s="170" t="s">
        <v>8943</v>
      </c>
      <c r="E222" s="118" t="s">
        <v>13952</v>
      </c>
      <c r="F222" s="18"/>
      <c r="G222" s="173" t="s">
        <v>7005</v>
      </c>
      <c r="H222" s="17" t="s">
        <v>7006</v>
      </c>
      <c r="I222" s="18"/>
      <c r="J222" s="210"/>
      <c r="K222" s="211"/>
      <c r="L222" s="18"/>
      <c r="M222" s="18"/>
      <c r="N222" s="18"/>
      <c r="O222" s="18"/>
      <c r="P222" s="173" t="s">
        <v>8943</v>
      </c>
      <c r="Q222" s="17" t="s">
        <v>8944</v>
      </c>
      <c r="R222" s="18"/>
      <c r="S222" s="173" t="s">
        <v>8322</v>
      </c>
      <c r="T222" s="17" t="s">
        <v>8323</v>
      </c>
      <c r="U222" s="18"/>
      <c r="V222" s="203"/>
      <c r="W222" s="204"/>
      <c r="X222" s="204"/>
      <c r="Y222" s="205"/>
      <c r="Z222" s="18"/>
      <c r="AA222" s="182" t="s">
        <v>7800</v>
      </c>
      <c r="AB222" s="18"/>
      <c r="AC222" s="197" t="str">
        <f t="shared" si="30"/>
        <v>CELS</v>
      </c>
      <c r="AD222" s="263" t="str">
        <f t="shared" si="31"/>
        <v>CELS-100</v>
      </c>
      <c r="AE222" s="263" t="str">
        <f t="shared" si="32"/>
        <v>CELS-100-11</v>
      </c>
      <c r="AF222" s="119" t="s">
        <v>7800</v>
      </c>
      <c r="AG222" s="64" t="str">
        <f t="shared" si="33"/>
        <v>100</v>
      </c>
      <c r="AH222" s="18"/>
      <c r="AI222" s="197" t="str">
        <f t="shared" si="34"/>
        <v>-</v>
      </c>
      <c r="AJ222" s="64" t="str">
        <f t="shared" si="35"/>
        <v>-</v>
      </c>
      <c r="AK222" s="18"/>
      <c r="AP222" s="18"/>
    </row>
    <row r="223" spans="1:42">
      <c r="A223" s="18"/>
      <c r="C223" s="18"/>
      <c r="D223" s="170" t="s">
        <v>13979</v>
      </c>
      <c r="E223" s="118" t="s">
        <v>13931</v>
      </c>
      <c r="F223" s="18"/>
      <c r="G223" s="173" t="s">
        <v>7012</v>
      </c>
      <c r="H223" s="17" t="s">
        <v>7013</v>
      </c>
      <c r="I223" s="18"/>
      <c r="J223" s="210"/>
      <c r="K223" s="211"/>
      <c r="L223" s="18"/>
      <c r="M223" s="18"/>
      <c r="N223" s="18"/>
      <c r="O223" s="18"/>
      <c r="P223" s="173" t="s">
        <v>13979</v>
      </c>
      <c r="Q223" s="17" t="s">
        <v>13995</v>
      </c>
      <c r="R223" s="18"/>
      <c r="S223" s="173" t="s">
        <v>8329</v>
      </c>
      <c r="T223" s="17" t="s">
        <v>8330</v>
      </c>
      <c r="U223" s="18"/>
      <c r="V223" s="203"/>
      <c r="W223" s="204"/>
      <c r="X223" s="204"/>
      <c r="Y223" s="205"/>
      <c r="Z223" s="18"/>
      <c r="AA223" s="182" t="s">
        <v>1257</v>
      </c>
      <c r="AB223" s="18"/>
      <c r="AC223" s="197" t="str">
        <f t="shared" si="30"/>
        <v>CELS</v>
      </c>
      <c r="AD223" s="263" t="str">
        <f t="shared" si="31"/>
        <v>CELS-100</v>
      </c>
      <c r="AE223" s="263" t="str">
        <f t="shared" si="32"/>
        <v>CELS-100-12</v>
      </c>
      <c r="AF223" s="119" t="s">
        <v>1257</v>
      </c>
      <c r="AG223" s="64" t="str">
        <f t="shared" si="33"/>
        <v>100</v>
      </c>
      <c r="AH223" s="18"/>
      <c r="AI223" s="197" t="str">
        <f t="shared" si="34"/>
        <v>-</v>
      </c>
      <c r="AJ223" s="64" t="str">
        <f t="shared" si="35"/>
        <v>-</v>
      </c>
      <c r="AK223" s="18"/>
      <c r="AP223" s="18"/>
    </row>
    <row r="224" spans="1:42">
      <c r="A224" s="18"/>
      <c r="C224" s="18"/>
      <c r="D224" s="170" t="s">
        <v>8951</v>
      </c>
      <c r="E224" s="118" t="s">
        <v>13920</v>
      </c>
      <c r="F224" s="18"/>
      <c r="G224" s="173" t="s">
        <v>7018</v>
      </c>
      <c r="H224" s="17" t="s">
        <v>7019</v>
      </c>
      <c r="I224" s="18"/>
      <c r="J224" s="210"/>
      <c r="K224" s="211"/>
      <c r="L224" s="18"/>
      <c r="M224" s="18"/>
      <c r="N224" s="18"/>
      <c r="O224" s="18"/>
      <c r="P224" s="173" t="s">
        <v>8951</v>
      </c>
      <c r="Q224" s="17" t="s">
        <v>11674</v>
      </c>
      <c r="R224" s="18"/>
      <c r="S224" s="173" t="s">
        <v>8335</v>
      </c>
      <c r="T224" s="17" t="s">
        <v>8336</v>
      </c>
      <c r="U224" s="18"/>
      <c r="V224" s="203"/>
      <c r="W224" s="204"/>
      <c r="X224" s="204"/>
      <c r="Y224" s="205"/>
      <c r="Z224" s="18"/>
      <c r="AA224" s="182" t="s">
        <v>10791</v>
      </c>
      <c r="AB224" s="18"/>
      <c r="AC224" s="197" t="str">
        <f t="shared" si="30"/>
        <v>CELS</v>
      </c>
      <c r="AD224" s="263" t="str">
        <f t="shared" si="31"/>
        <v>CELS-100</v>
      </c>
      <c r="AE224" s="263" t="str">
        <f t="shared" si="32"/>
        <v>CELS-100-13</v>
      </c>
      <c r="AF224" s="119" t="s">
        <v>10791</v>
      </c>
      <c r="AG224" s="64" t="str">
        <f t="shared" si="33"/>
        <v>100</v>
      </c>
      <c r="AH224" s="18"/>
      <c r="AI224" s="197" t="str">
        <f t="shared" si="34"/>
        <v>-</v>
      </c>
      <c r="AJ224" s="64" t="str">
        <f t="shared" si="35"/>
        <v>-</v>
      </c>
      <c r="AK224" s="18"/>
      <c r="AP224" s="18"/>
    </row>
    <row r="225" spans="1:42">
      <c r="A225" s="18"/>
      <c r="C225" s="18"/>
      <c r="D225" s="170" t="s">
        <v>8959</v>
      </c>
      <c r="E225" s="118" t="s">
        <v>13932</v>
      </c>
      <c r="F225" s="18"/>
      <c r="G225" s="173" t="s">
        <v>7025</v>
      </c>
      <c r="H225" s="17" t="s">
        <v>7026</v>
      </c>
      <c r="I225" s="18"/>
      <c r="J225" s="210"/>
      <c r="K225" s="211"/>
      <c r="L225" s="18"/>
      <c r="M225" s="18"/>
      <c r="N225" s="18"/>
      <c r="O225" s="18"/>
      <c r="P225" s="173" t="s">
        <v>8959</v>
      </c>
      <c r="Q225" s="17" t="s">
        <v>13491</v>
      </c>
      <c r="R225" s="18"/>
      <c r="S225" s="173" t="s">
        <v>8345</v>
      </c>
      <c r="T225" s="17" t="s">
        <v>8346</v>
      </c>
      <c r="U225" s="18"/>
      <c r="V225" s="203"/>
      <c r="W225" s="204"/>
      <c r="X225" s="204"/>
      <c r="Y225" s="205"/>
      <c r="Z225" s="18"/>
      <c r="AA225" s="182" t="s">
        <v>5386</v>
      </c>
      <c r="AB225" s="18"/>
      <c r="AC225" s="197" t="str">
        <f t="shared" si="30"/>
        <v>CELS</v>
      </c>
      <c r="AD225" s="263" t="str">
        <f t="shared" si="31"/>
        <v>CELS-100</v>
      </c>
      <c r="AE225" s="263" t="str">
        <f t="shared" si="32"/>
        <v>CELS-100-14</v>
      </c>
      <c r="AF225" s="119" t="s">
        <v>5386</v>
      </c>
      <c r="AG225" s="64" t="str">
        <f t="shared" si="33"/>
        <v>100</v>
      </c>
      <c r="AH225" s="18"/>
      <c r="AI225" s="197" t="str">
        <f t="shared" si="34"/>
        <v>-</v>
      </c>
      <c r="AJ225" s="64" t="str">
        <f t="shared" si="35"/>
        <v>-</v>
      </c>
      <c r="AK225" s="18"/>
      <c r="AP225" s="18"/>
    </row>
    <row r="226" spans="1:42">
      <c r="A226" s="18"/>
      <c r="C226" s="18"/>
      <c r="D226" s="170" t="s">
        <v>8967</v>
      </c>
      <c r="E226" s="118" t="s">
        <v>13934</v>
      </c>
      <c r="F226" s="18"/>
      <c r="G226" s="173" t="s">
        <v>7032</v>
      </c>
      <c r="H226" s="17" t="s">
        <v>7033</v>
      </c>
      <c r="I226" s="18"/>
      <c r="J226" s="210"/>
      <c r="K226" s="211"/>
      <c r="L226" s="18"/>
      <c r="M226" s="18"/>
      <c r="N226" s="18"/>
      <c r="O226" s="18"/>
      <c r="P226" s="173" t="s">
        <v>8967</v>
      </c>
      <c r="Q226" s="17" t="s">
        <v>8968</v>
      </c>
      <c r="R226" s="18"/>
      <c r="S226" s="173" t="s">
        <v>8354</v>
      </c>
      <c r="T226" s="17" t="s">
        <v>8355</v>
      </c>
      <c r="U226" s="18"/>
      <c r="V226" s="203"/>
      <c r="W226" s="204"/>
      <c r="X226" s="204"/>
      <c r="Y226" s="205"/>
      <c r="Z226" s="18"/>
      <c r="AA226" s="182" t="s">
        <v>5392</v>
      </c>
      <c r="AB226" s="18"/>
      <c r="AC226" s="197" t="str">
        <f t="shared" si="30"/>
        <v>CELS</v>
      </c>
      <c r="AD226" s="263" t="str">
        <f t="shared" si="31"/>
        <v>CELS-100</v>
      </c>
      <c r="AE226" s="263" t="str">
        <f t="shared" si="32"/>
        <v>CELS-100-15</v>
      </c>
      <c r="AF226" s="119" t="s">
        <v>5392</v>
      </c>
      <c r="AG226" s="64" t="str">
        <f t="shared" si="33"/>
        <v>100</v>
      </c>
      <c r="AH226" s="18"/>
      <c r="AI226" s="197" t="str">
        <f t="shared" si="34"/>
        <v>-</v>
      </c>
      <c r="AJ226" s="64" t="str">
        <f t="shared" si="35"/>
        <v>-</v>
      </c>
      <c r="AK226" s="18"/>
      <c r="AP226" s="18"/>
    </row>
    <row r="227" spans="1:42">
      <c r="A227" s="18"/>
      <c r="C227" s="18"/>
      <c r="D227" s="170" t="s">
        <v>6653</v>
      </c>
      <c r="E227" s="118" t="s">
        <v>13934</v>
      </c>
      <c r="F227" s="18"/>
      <c r="G227" s="173" t="s">
        <v>7036</v>
      </c>
      <c r="H227" s="17" t="s">
        <v>7037</v>
      </c>
      <c r="I227" s="18"/>
      <c r="J227" s="210"/>
      <c r="K227" s="211"/>
      <c r="L227" s="18"/>
      <c r="M227" s="18"/>
      <c r="N227" s="18"/>
      <c r="O227" s="18"/>
      <c r="P227" s="173" t="s">
        <v>6653</v>
      </c>
      <c r="Q227" s="17" t="s">
        <v>6654</v>
      </c>
      <c r="R227" s="18"/>
      <c r="S227" s="173" t="s">
        <v>8359</v>
      </c>
      <c r="T227" s="17" t="s">
        <v>8360</v>
      </c>
      <c r="U227" s="18"/>
      <c r="V227" s="203"/>
      <c r="W227" s="204"/>
      <c r="X227" s="204"/>
      <c r="Y227" s="205"/>
      <c r="Z227" s="18"/>
      <c r="AA227" s="182" t="s">
        <v>5400</v>
      </c>
      <c r="AB227" s="18"/>
      <c r="AC227" s="197" t="str">
        <f t="shared" si="30"/>
        <v>CELS</v>
      </c>
      <c r="AD227" s="263" t="str">
        <f t="shared" si="31"/>
        <v>CELS-100</v>
      </c>
      <c r="AE227" s="263" t="str">
        <f t="shared" si="32"/>
        <v>CELS-100-16</v>
      </c>
      <c r="AF227" s="119" t="s">
        <v>5400</v>
      </c>
      <c r="AG227" s="64" t="str">
        <f t="shared" si="33"/>
        <v>100</v>
      </c>
      <c r="AH227" s="18"/>
      <c r="AI227" s="197" t="str">
        <f t="shared" si="34"/>
        <v>-</v>
      </c>
      <c r="AJ227" s="64" t="str">
        <f t="shared" si="35"/>
        <v>-</v>
      </c>
      <c r="AK227" s="18"/>
      <c r="AP227" s="18"/>
    </row>
    <row r="228" spans="1:42">
      <c r="A228" s="18"/>
      <c r="C228" s="18"/>
      <c r="D228" s="170" t="s">
        <v>6661</v>
      </c>
      <c r="E228" s="118" t="s">
        <v>13934</v>
      </c>
      <c r="F228" s="18"/>
      <c r="G228" s="173" t="s">
        <v>7043</v>
      </c>
      <c r="H228" s="17" t="s">
        <v>7044</v>
      </c>
      <c r="I228" s="18"/>
      <c r="J228" s="210"/>
      <c r="K228" s="211"/>
      <c r="L228" s="18"/>
      <c r="M228" s="18"/>
      <c r="N228" s="18"/>
      <c r="O228" s="18"/>
      <c r="P228" s="173" t="s">
        <v>6661</v>
      </c>
      <c r="Q228" s="17" t="s">
        <v>13025</v>
      </c>
      <c r="R228" s="18"/>
      <c r="S228" s="173" t="s">
        <v>9142</v>
      </c>
      <c r="T228" s="17" t="s">
        <v>8366</v>
      </c>
      <c r="U228" s="18"/>
      <c r="V228" s="203"/>
      <c r="W228" s="204"/>
      <c r="X228" s="204"/>
      <c r="Y228" s="205"/>
      <c r="Z228" s="18"/>
      <c r="AA228" s="182" t="s">
        <v>5407</v>
      </c>
      <c r="AB228" s="18"/>
      <c r="AC228" s="197" t="str">
        <f t="shared" si="30"/>
        <v>CELS</v>
      </c>
      <c r="AD228" s="263" t="str">
        <f t="shared" si="31"/>
        <v>CELS-100</v>
      </c>
      <c r="AE228" s="263" t="str">
        <f t="shared" si="32"/>
        <v>CELS-100-17</v>
      </c>
      <c r="AF228" s="119" t="s">
        <v>5407</v>
      </c>
      <c r="AG228" s="64" t="str">
        <f t="shared" si="33"/>
        <v>100</v>
      </c>
      <c r="AH228" s="18"/>
      <c r="AI228" s="197" t="str">
        <f t="shared" si="34"/>
        <v>-</v>
      </c>
      <c r="AJ228" s="64" t="str">
        <f t="shared" si="35"/>
        <v>-</v>
      </c>
      <c r="AK228" s="18"/>
      <c r="AP228" s="18"/>
    </row>
    <row r="229" spans="1:42">
      <c r="A229" s="18"/>
      <c r="C229" s="18"/>
      <c r="D229" s="170" t="s">
        <v>6667</v>
      </c>
      <c r="E229" s="118" t="s">
        <v>13932</v>
      </c>
      <c r="F229" s="18"/>
      <c r="G229" s="173" t="s">
        <v>7050</v>
      </c>
      <c r="H229" s="17" t="s">
        <v>11304</v>
      </c>
      <c r="I229" s="18"/>
      <c r="J229" s="210"/>
      <c r="K229" s="211"/>
      <c r="L229" s="18"/>
      <c r="M229" s="18"/>
      <c r="N229" s="18"/>
      <c r="O229" s="18"/>
      <c r="P229" s="173" t="s">
        <v>6667</v>
      </c>
      <c r="Q229" s="17" t="s">
        <v>6668</v>
      </c>
      <c r="R229" s="18"/>
      <c r="S229" s="173" t="s">
        <v>9980</v>
      </c>
      <c r="T229" s="17" t="s">
        <v>8374</v>
      </c>
      <c r="U229" s="18"/>
      <c r="V229" s="203"/>
      <c r="W229" s="204"/>
      <c r="X229" s="204"/>
      <c r="Y229" s="205"/>
      <c r="Z229" s="18"/>
      <c r="AA229" s="182" t="s">
        <v>10792</v>
      </c>
      <c r="AB229" s="18"/>
      <c r="AC229" s="197" t="str">
        <f t="shared" si="30"/>
        <v>CELS</v>
      </c>
      <c r="AD229" s="263" t="str">
        <f t="shared" si="31"/>
        <v>CELS-100</v>
      </c>
      <c r="AE229" s="263" t="str">
        <f t="shared" si="32"/>
        <v>CELS-100-18</v>
      </c>
      <c r="AF229" s="119" t="s">
        <v>10792</v>
      </c>
      <c r="AG229" s="64" t="str">
        <f t="shared" si="33"/>
        <v>100</v>
      </c>
      <c r="AH229" s="18"/>
      <c r="AI229" s="197" t="str">
        <f t="shared" si="34"/>
        <v>-</v>
      </c>
      <c r="AJ229" s="64" t="str">
        <f t="shared" si="35"/>
        <v>-</v>
      </c>
      <c r="AK229" s="18"/>
      <c r="AP229" s="18"/>
    </row>
    <row r="230" spans="1:42">
      <c r="A230" s="18"/>
      <c r="C230" s="18"/>
      <c r="D230" s="170" t="s">
        <v>6673</v>
      </c>
      <c r="E230" s="118" t="s">
        <v>13932</v>
      </c>
      <c r="F230" s="18"/>
      <c r="G230" s="173" t="s">
        <v>11628</v>
      </c>
      <c r="H230" s="17" t="s">
        <v>11629</v>
      </c>
      <c r="I230" s="18"/>
      <c r="J230" s="210"/>
      <c r="K230" s="211"/>
      <c r="L230" s="18"/>
      <c r="M230" s="18"/>
      <c r="N230" s="18"/>
      <c r="O230" s="18"/>
      <c r="P230" s="173" t="s">
        <v>6673</v>
      </c>
      <c r="Q230" s="17" t="s">
        <v>6674</v>
      </c>
      <c r="R230" s="18"/>
      <c r="S230" s="173" t="s">
        <v>8380</v>
      </c>
      <c r="T230" s="17" t="s">
        <v>8381</v>
      </c>
      <c r="U230" s="18"/>
      <c r="V230" s="203"/>
      <c r="W230" s="204"/>
      <c r="X230" s="204"/>
      <c r="Y230" s="205"/>
      <c r="Z230" s="18"/>
      <c r="AA230" s="182" t="s">
        <v>5413</v>
      </c>
      <c r="AB230" s="18"/>
      <c r="AC230" s="197" t="str">
        <f t="shared" si="30"/>
        <v>CELS</v>
      </c>
      <c r="AD230" s="263" t="str">
        <f t="shared" si="31"/>
        <v>CELS-100</v>
      </c>
      <c r="AE230" s="263" t="str">
        <f t="shared" si="32"/>
        <v>CELS-100-19</v>
      </c>
      <c r="AF230" s="119" t="s">
        <v>5413</v>
      </c>
      <c r="AG230" s="64" t="str">
        <f t="shared" si="33"/>
        <v>100</v>
      </c>
      <c r="AH230" s="18"/>
      <c r="AI230" s="197" t="str">
        <f t="shared" si="34"/>
        <v>-</v>
      </c>
      <c r="AJ230" s="64" t="str">
        <f t="shared" si="35"/>
        <v>-</v>
      </c>
      <c r="AK230" s="18"/>
      <c r="AP230" s="18"/>
    </row>
    <row r="231" spans="1:42">
      <c r="A231" s="18"/>
      <c r="C231" s="18"/>
      <c r="D231" s="170" t="s">
        <v>6680</v>
      </c>
      <c r="E231" s="118" t="s">
        <v>13932</v>
      </c>
      <c r="F231" s="18"/>
      <c r="G231" s="173" t="s">
        <v>7056</v>
      </c>
      <c r="H231" s="17" t="s">
        <v>7057</v>
      </c>
      <c r="I231" s="18"/>
      <c r="J231" s="210"/>
      <c r="K231" s="211"/>
      <c r="L231" s="18"/>
      <c r="M231" s="18"/>
      <c r="N231" s="18"/>
      <c r="O231" s="18"/>
      <c r="P231" s="173" t="s">
        <v>6680</v>
      </c>
      <c r="Q231" s="17" t="s">
        <v>6681</v>
      </c>
      <c r="R231" s="18"/>
      <c r="S231" s="173" t="s">
        <v>8389</v>
      </c>
      <c r="T231" s="17" t="s">
        <v>8390</v>
      </c>
      <c r="U231" s="18"/>
      <c r="V231" s="203"/>
      <c r="W231" s="204"/>
      <c r="X231" s="204"/>
      <c r="Y231" s="205"/>
      <c r="Z231" s="18"/>
      <c r="AA231" s="182" t="s">
        <v>5419</v>
      </c>
      <c r="AB231" s="18"/>
      <c r="AC231" s="197" t="str">
        <f t="shared" si="30"/>
        <v>CELS</v>
      </c>
      <c r="AD231" s="263" t="str">
        <f t="shared" si="31"/>
        <v>CELS-100</v>
      </c>
      <c r="AE231" s="263" t="str">
        <f t="shared" si="32"/>
        <v>CELS-100-20</v>
      </c>
      <c r="AF231" s="119" t="s">
        <v>5419</v>
      </c>
      <c r="AG231" s="64" t="str">
        <f t="shared" si="33"/>
        <v>100</v>
      </c>
      <c r="AH231" s="18"/>
      <c r="AI231" s="197" t="str">
        <f t="shared" si="34"/>
        <v>-</v>
      </c>
      <c r="AJ231" s="64" t="str">
        <f t="shared" si="35"/>
        <v>-</v>
      </c>
      <c r="AK231" s="18"/>
      <c r="AP231" s="18"/>
    </row>
    <row r="232" spans="1:42">
      <c r="A232" s="18"/>
      <c r="C232" s="18"/>
      <c r="D232" s="170" t="s">
        <v>6687</v>
      </c>
      <c r="E232" s="118" t="s">
        <v>13932</v>
      </c>
      <c r="F232" s="18"/>
      <c r="G232" s="173" t="s">
        <v>7063</v>
      </c>
      <c r="H232" s="17" t="s">
        <v>7064</v>
      </c>
      <c r="I232" s="18"/>
      <c r="J232" s="210"/>
      <c r="K232" s="211"/>
      <c r="L232" s="18"/>
      <c r="M232" s="18"/>
      <c r="N232" s="18"/>
      <c r="O232" s="18"/>
      <c r="P232" s="173" t="s">
        <v>6687</v>
      </c>
      <c r="Q232" s="17" t="s">
        <v>6688</v>
      </c>
      <c r="R232" s="18"/>
      <c r="S232" s="173" t="s">
        <v>8397</v>
      </c>
      <c r="T232" s="17" t="s">
        <v>8398</v>
      </c>
      <c r="U232" s="18"/>
      <c r="V232" s="203"/>
      <c r="W232" s="204"/>
      <c r="X232" s="204"/>
      <c r="Y232" s="205"/>
      <c r="Z232" s="18"/>
      <c r="AA232" s="182" t="s">
        <v>5424</v>
      </c>
      <c r="AB232" s="18"/>
      <c r="AC232" s="197" t="str">
        <f t="shared" si="30"/>
        <v>CELS</v>
      </c>
      <c r="AD232" s="263" t="str">
        <f t="shared" si="31"/>
        <v>CELS-100</v>
      </c>
      <c r="AE232" s="263" t="str">
        <f t="shared" si="32"/>
        <v>CELS-100-21</v>
      </c>
      <c r="AF232" s="119" t="s">
        <v>5424</v>
      </c>
      <c r="AG232" s="64" t="str">
        <f t="shared" si="33"/>
        <v>100</v>
      </c>
      <c r="AH232" s="18"/>
      <c r="AI232" s="197" t="str">
        <f t="shared" si="34"/>
        <v>-</v>
      </c>
      <c r="AJ232" s="64" t="str">
        <f t="shared" si="35"/>
        <v>-</v>
      </c>
      <c r="AK232" s="18"/>
      <c r="AP232" s="18"/>
    </row>
    <row r="233" spans="1:42">
      <c r="A233" s="18"/>
      <c r="C233" s="18"/>
      <c r="D233" s="170" t="s">
        <v>5811</v>
      </c>
      <c r="E233" s="118" t="s">
        <v>13956</v>
      </c>
      <c r="F233" s="18"/>
      <c r="G233" s="173" t="s">
        <v>9451</v>
      </c>
      <c r="H233" s="17" t="s">
        <v>9452</v>
      </c>
      <c r="I233" s="18"/>
      <c r="J233" s="210"/>
      <c r="K233" s="211"/>
      <c r="L233" s="18"/>
      <c r="M233" s="18"/>
      <c r="N233" s="18"/>
      <c r="O233" s="18"/>
      <c r="P233" s="173" t="s">
        <v>5811</v>
      </c>
      <c r="Q233" s="17" t="s">
        <v>5812</v>
      </c>
      <c r="R233" s="18"/>
      <c r="S233" s="173" t="s">
        <v>8405</v>
      </c>
      <c r="T233" s="17" t="s">
        <v>8406</v>
      </c>
      <c r="U233" s="18"/>
      <c r="V233" s="203"/>
      <c r="W233" s="204"/>
      <c r="X233" s="204"/>
      <c r="Y233" s="205"/>
      <c r="Z233" s="18"/>
      <c r="AA233" s="182" t="s">
        <v>5430</v>
      </c>
      <c r="AB233" s="18"/>
      <c r="AC233" s="197" t="str">
        <f t="shared" si="30"/>
        <v>CELS</v>
      </c>
      <c r="AD233" s="263" t="str">
        <f t="shared" si="31"/>
        <v>CELS-100</v>
      </c>
      <c r="AE233" s="263" t="str">
        <f t="shared" si="32"/>
        <v>CELS-100-22</v>
      </c>
      <c r="AF233" s="119" t="s">
        <v>5430</v>
      </c>
      <c r="AG233" s="64" t="str">
        <f t="shared" si="33"/>
        <v>100</v>
      </c>
      <c r="AH233" s="18"/>
      <c r="AI233" s="197" t="str">
        <f t="shared" si="34"/>
        <v>-</v>
      </c>
      <c r="AJ233" s="64" t="str">
        <f t="shared" si="35"/>
        <v>-</v>
      </c>
      <c r="AK233" s="18"/>
      <c r="AP233" s="18"/>
    </row>
    <row r="234" spans="1:42">
      <c r="A234" s="18"/>
      <c r="C234" s="18"/>
      <c r="D234" s="170" t="s">
        <v>5817</v>
      </c>
      <c r="E234" s="118" t="s">
        <v>13932</v>
      </c>
      <c r="F234" s="18"/>
      <c r="G234" s="173" t="s">
        <v>9459</v>
      </c>
      <c r="H234" s="17" t="s">
        <v>9460</v>
      </c>
      <c r="I234" s="18"/>
      <c r="J234" s="210"/>
      <c r="K234" s="211"/>
      <c r="L234" s="18"/>
      <c r="M234" s="18"/>
      <c r="N234" s="18"/>
      <c r="O234" s="18"/>
      <c r="P234" s="173" t="s">
        <v>5817</v>
      </c>
      <c r="Q234" s="17" t="s">
        <v>5818</v>
      </c>
      <c r="R234" s="18"/>
      <c r="S234" s="173" t="s">
        <v>8412</v>
      </c>
      <c r="T234" s="17" t="s">
        <v>8413</v>
      </c>
      <c r="U234" s="18"/>
      <c r="V234" s="203"/>
      <c r="W234" s="204"/>
      <c r="X234" s="204"/>
      <c r="Y234" s="205"/>
      <c r="Z234" s="18"/>
      <c r="AA234" s="182" t="s">
        <v>2793</v>
      </c>
      <c r="AB234" s="18"/>
      <c r="AC234" s="197" t="str">
        <f t="shared" si="30"/>
        <v>CELS</v>
      </c>
      <c r="AD234" s="263" t="str">
        <f t="shared" si="31"/>
        <v>CELS-100</v>
      </c>
      <c r="AE234" s="263" t="str">
        <f t="shared" si="32"/>
        <v>CELS-100-23</v>
      </c>
      <c r="AF234" s="119" t="s">
        <v>2793</v>
      </c>
      <c r="AG234" s="64" t="str">
        <f t="shared" si="33"/>
        <v>100</v>
      </c>
      <c r="AH234" s="18"/>
      <c r="AI234" s="197" t="str">
        <f t="shared" si="34"/>
        <v>-</v>
      </c>
      <c r="AJ234" s="64" t="str">
        <f t="shared" si="35"/>
        <v>-</v>
      </c>
      <c r="AK234" s="18"/>
      <c r="AP234" s="18"/>
    </row>
    <row r="235" spans="1:42">
      <c r="A235" s="18"/>
      <c r="C235" s="18"/>
      <c r="D235" s="170" t="s">
        <v>5822</v>
      </c>
      <c r="E235" s="118" t="s">
        <v>13932</v>
      </c>
      <c r="F235" s="18"/>
      <c r="G235" s="173" t="s">
        <v>10044</v>
      </c>
      <c r="H235" s="17" t="s">
        <v>10045</v>
      </c>
      <c r="I235" s="18"/>
      <c r="J235" s="210"/>
      <c r="K235" s="211"/>
      <c r="L235" s="18"/>
      <c r="M235" s="18"/>
      <c r="N235" s="18"/>
      <c r="O235" s="18"/>
      <c r="P235" s="173" t="s">
        <v>5822</v>
      </c>
      <c r="Q235" s="17" t="s">
        <v>5823</v>
      </c>
      <c r="R235" s="18"/>
      <c r="S235" s="173" t="s">
        <v>8420</v>
      </c>
      <c r="T235" s="17" t="s">
        <v>8421</v>
      </c>
      <c r="U235" s="18"/>
      <c r="V235" s="203"/>
      <c r="W235" s="204"/>
      <c r="X235" s="204"/>
      <c r="Y235" s="205"/>
      <c r="Z235" s="18"/>
      <c r="AA235" s="182" t="s">
        <v>10793</v>
      </c>
      <c r="AB235" s="18"/>
      <c r="AC235" s="197" t="str">
        <f t="shared" si="30"/>
        <v>CELS</v>
      </c>
      <c r="AD235" s="263" t="str">
        <f t="shared" si="31"/>
        <v>CELS-100</v>
      </c>
      <c r="AE235" s="263" t="str">
        <f t="shared" si="32"/>
        <v>CELS-100-24</v>
      </c>
      <c r="AF235" s="119" t="s">
        <v>10793</v>
      </c>
      <c r="AG235" s="64" t="str">
        <f t="shared" si="33"/>
        <v>100</v>
      </c>
      <c r="AH235" s="18"/>
      <c r="AI235" s="197" t="str">
        <f t="shared" si="34"/>
        <v>-</v>
      </c>
      <c r="AJ235" s="64" t="str">
        <f t="shared" si="35"/>
        <v>-</v>
      </c>
      <c r="AK235" s="18"/>
      <c r="AP235" s="18"/>
    </row>
    <row r="236" spans="1:42">
      <c r="A236" s="18"/>
      <c r="C236" s="18"/>
      <c r="D236" s="170" t="s">
        <v>5828</v>
      </c>
      <c r="E236" s="118" t="s">
        <v>13932</v>
      </c>
      <c r="F236" s="18"/>
      <c r="G236" s="173" t="s">
        <v>7859</v>
      </c>
      <c r="H236" s="17" t="s">
        <v>7860</v>
      </c>
      <c r="I236" s="18"/>
      <c r="J236" s="210"/>
      <c r="K236" s="211"/>
      <c r="L236" s="18"/>
      <c r="M236" s="18"/>
      <c r="N236" s="18"/>
      <c r="O236" s="18"/>
      <c r="P236" s="173" t="s">
        <v>5828</v>
      </c>
      <c r="Q236" s="17" t="s">
        <v>5829</v>
      </c>
      <c r="R236" s="18"/>
      <c r="S236" s="173" t="s">
        <v>8427</v>
      </c>
      <c r="T236" s="17" t="s">
        <v>8428</v>
      </c>
      <c r="U236" s="18"/>
      <c r="V236" s="203"/>
      <c r="W236" s="204"/>
      <c r="X236" s="204"/>
      <c r="Y236" s="205"/>
      <c r="Z236" s="18"/>
      <c r="AA236" s="182" t="s">
        <v>2799</v>
      </c>
      <c r="AB236" s="18"/>
      <c r="AC236" s="197" t="str">
        <f t="shared" si="30"/>
        <v>CELS</v>
      </c>
      <c r="AD236" s="263" t="str">
        <f t="shared" si="31"/>
        <v>CELS-100</v>
      </c>
      <c r="AE236" s="263" t="str">
        <f t="shared" si="32"/>
        <v>CELS-100-25</v>
      </c>
      <c r="AF236" s="119" t="s">
        <v>2799</v>
      </c>
      <c r="AG236" s="64" t="str">
        <f t="shared" si="33"/>
        <v>100</v>
      </c>
      <c r="AH236" s="18"/>
      <c r="AI236" s="197" t="str">
        <f t="shared" si="34"/>
        <v>-</v>
      </c>
      <c r="AJ236" s="64" t="str">
        <f t="shared" si="35"/>
        <v>-</v>
      </c>
      <c r="AK236" s="18"/>
      <c r="AP236" s="18"/>
    </row>
    <row r="237" spans="1:42">
      <c r="A237" s="18"/>
      <c r="C237" s="18"/>
      <c r="D237" s="170" t="s">
        <v>10107</v>
      </c>
      <c r="E237" s="118" t="s">
        <v>13932</v>
      </c>
      <c r="F237" s="18"/>
      <c r="G237" s="173" t="s">
        <v>7865</v>
      </c>
      <c r="H237" s="17" t="s">
        <v>930</v>
      </c>
      <c r="I237" s="18"/>
      <c r="J237" s="210"/>
      <c r="K237" s="211"/>
      <c r="L237" s="18"/>
      <c r="M237" s="18"/>
      <c r="N237" s="18"/>
      <c r="O237" s="18"/>
      <c r="P237" s="173" t="s">
        <v>10107</v>
      </c>
      <c r="Q237" s="17" t="s">
        <v>10108</v>
      </c>
      <c r="R237" s="18"/>
      <c r="S237" s="173" t="s">
        <v>8433</v>
      </c>
      <c r="T237" s="17" t="s">
        <v>8434</v>
      </c>
      <c r="U237" s="18"/>
      <c r="V237" s="203"/>
      <c r="W237" s="204"/>
      <c r="X237" s="204"/>
      <c r="Y237" s="205"/>
      <c r="Z237" s="18"/>
      <c r="AA237" s="182" t="s">
        <v>2806</v>
      </c>
      <c r="AB237" s="18"/>
      <c r="AC237" s="197" t="str">
        <f t="shared" si="30"/>
        <v>CELS</v>
      </c>
      <c r="AD237" s="263" t="str">
        <f t="shared" si="31"/>
        <v>CELS-100</v>
      </c>
      <c r="AE237" s="263" t="str">
        <f t="shared" si="32"/>
        <v>CELS-100-26</v>
      </c>
      <c r="AF237" s="119" t="s">
        <v>2806</v>
      </c>
      <c r="AG237" s="64" t="str">
        <f t="shared" si="33"/>
        <v>100</v>
      </c>
      <c r="AH237" s="18"/>
      <c r="AI237" s="197" t="str">
        <f t="shared" si="34"/>
        <v>-</v>
      </c>
      <c r="AJ237" s="64" t="str">
        <f t="shared" si="35"/>
        <v>-</v>
      </c>
      <c r="AK237" s="18"/>
      <c r="AP237" s="18"/>
    </row>
    <row r="238" spans="1:42">
      <c r="A238" s="18"/>
      <c r="C238" s="18"/>
      <c r="D238" s="170" t="s">
        <v>6603</v>
      </c>
      <c r="E238" s="118" t="s">
        <v>13934</v>
      </c>
      <c r="F238" s="18"/>
      <c r="G238" s="173" t="s">
        <v>7869</v>
      </c>
      <c r="H238" s="17" t="s">
        <v>12931</v>
      </c>
      <c r="I238" s="18"/>
      <c r="J238" s="210"/>
      <c r="K238" s="211"/>
      <c r="L238" s="18"/>
      <c r="M238" s="18"/>
      <c r="N238" s="18"/>
      <c r="O238" s="18"/>
      <c r="P238" s="173" t="s">
        <v>6603</v>
      </c>
      <c r="Q238" s="17" t="s">
        <v>12285</v>
      </c>
      <c r="R238" s="18"/>
      <c r="S238" s="173" t="s">
        <v>8438</v>
      </c>
      <c r="T238" s="17" t="s">
        <v>8439</v>
      </c>
      <c r="U238" s="18"/>
      <c r="V238" s="203"/>
      <c r="W238" s="204"/>
      <c r="X238" s="204"/>
      <c r="Y238" s="205"/>
      <c r="Z238" s="18"/>
      <c r="AA238" s="182" t="s">
        <v>2812</v>
      </c>
      <c r="AB238" s="18"/>
      <c r="AC238" s="197" t="str">
        <f t="shared" si="30"/>
        <v>CELS</v>
      </c>
      <c r="AD238" s="263" t="str">
        <f t="shared" si="31"/>
        <v>CELS-100</v>
      </c>
      <c r="AE238" s="263" t="str">
        <f t="shared" si="32"/>
        <v>CELS-100-27</v>
      </c>
      <c r="AF238" s="119" t="s">
        <v>2812</v>
      </c>
      <c r="AG238" s="64" t="str">
        <f t="shared" si="33"/>
        <v>100</v>
      </c>
      <c r="AH238" s="18"/>
      <c r="AI238" s="197" t="str">
        <f t="shared" si="34"/>
        <v>-</v>
      </c>
      <c r="AJ238" s="64" t="str">
        <f t="shared" si="35"/>
        <v>-</v>
      </c>
      <c r="AK238" s="18"/>
      <c r="AP238" s="18"/>
    </row>
    <row r="239" spans="1:42">
      <c r="A239" s="18"/>
      <c r="C239" s="18"/>
      <c r="D239" s="170" t="s">
        <v>4083</v>
      </c>
      <c r="E239" s="118" t="s">
        <v>13932</v>
      </c>
      <c r="F239" s="18"/>
      <c r="G239" s="173" t="s">
        <v>13499</v>
      </c>
      <c r="H239" s="17" t="s">
        <v>13500</v>
      </c>
      <c r="I239" s="18"/>
      <c r="J239" s="210"/>
      <c r="K239" s="211"/>
      <c r="L239" s="18"/>
      <c r="M239" s="18"/>
      <c r="N239" s="18"/>
      <c r="O239" s="18"/>
      <c r="P239" s="173" t="s">
        <v>4083</v>
      </c>
      <c r="Q239" s="17" t="s">
        <v>13492</v>
      </c>
      <c r="R239" s="18"/>
      <c r="S239" s="173" t="s">
        <v>8445</v>
      </c>
      <c r="T239" s="17" t="s">
        <v>8446</v>
      </c>
      <c r="U239" s="18"/>
      <c r="V239" s="203"/>
      <c r="W239" s="204"/>
      <c r="X239" s="204"/>
      <c r="Y239" s="205"/>
      <c r="Z239" s="18"/>
      <c r="AA239" s="182" t="s">
        <v>2818</v>
      </c>
      <c r="AB239" s="18"/>
      <c r="AC239" s="197" t="str">
        <f t="shared" si="30"/>
        <v>CELS</v>
      </c>
      <c r="AD239" s="263" t="str">
        <f t="shared" si="31"/>
        <v>CELS-100</v>
      </c>
      <c r="AE239" s="263" t="str">
        <f t="shared" si="32"/>
        <v>CELS-100-28</v>
      </c>
      <c r="AF239" s="119" t="s">
        <v>2818</v>
      </c>
      <c r="AG239" s="64" t="str">
        <f t="shared" si="33"/>
        <v>100</v>
      </c>
      <c r="AH239" s="18"/>
      <c r="AI239" s="197" t="str">
        <f t="shared" si="34"/>
        <v>-</v>
      </c>
      <c r="AJ239" s="64" t="str">
        <f t="shared" si="35"/>
        <v>-</v>
      </c>
      <c r="AK239" s="18"/>
      <c r="AP239" s="18"/>
    </row>
    <row r="240" spans="1:42">
      <c r="A240" s="18"/>
      <c r="C240" s="18"/>
      <c r="D240" s="170" t="s">
        <v>15444</v>
      </c>
      <c r="E240" s="118" t="s">
        <v>13932</v>
      </c>
      <c r="F240" s="18"/>
      <c r="G240" s="173" t="s">
        <v>13501</v>
      </c>
      <c r="H240" s="17" t="s">
        <v>13502</v>
      </c>
      <c r="I240" s="18"/>
      <c r="J240" s="210"/>
      <c r="K240" s="211"/>
      <c r="L240" s="18"/>
      <c r="M240" s="18"/>
      <c r="N240" s="18"/>
      <c r="O240" s="18"/>
      <c r="P240" s="173" t="s">
        <v>15444</v>
      </c>
      <c r="Q240" s="17" t="s">
        <v>15445</v>
      </c>
      <c r="R240" s="18"/>
      <c r="S240" s="173" t="s">
        <v>8452</v>
      </c>
      <c r="T240" s="17" t="s">
        <v>8453</v>
      </c>
      <c r="U240" s="18"/>
      <c r="V240" s="203"/>
      <c r="W240" s="204"/>
      <c r="X240" s="204"/>
      <c r="Y240" s="205"/>
      <c r="Z240" s="18"/>
      <c r="AA240" s="182" t="s">
        <v>2824</v>
      </c>
      <c r="AB240" s="18"/>
      <c r="AC240" s="197" t="str">
        <f t="shared" si="30"/>
        <v>CELS</v>
      </c>
      <c r="AD240" s="263" t="str">
        <f t="shared" si="31"/>
        <v>CELS-100</v>
      </c>
      <c r="AE240" s="263" t="str">
        <f t="shared" si="32"/>
        <v>CELS-100-29</v>
      </c>
      <c r="AF240" s="119" t="s">
        <v>2824</v>
      </c>
      <c r="AG240" s="64" t="str">
        <f t="shared" si="33"/>
        <v>100</v>
      </c>
      <c r="AH240" s="18"/>
      <c r="AI240" s="197" t="str">
        <f t="shared" si="34"/>
        <v>-</v>
      </c>
      <c r="AJ240" s="64" t="str">
        <f t="shared" si="35"/>
        <v>-</v>
      </c>
      <c r="AK240" s="18"/>
      <c r="AP240" s="18"/>
    </row>
    <row r="241" spans="1:42">
      <c r="A241" s="18"/>
      <c r="C241" s="18"/>
      <c r="D241" s="170" t="s">
        <v>8070</v>
      </c>
      <c r="E241" s="118" t="s">
        <v>13894</v>
      </c>
      <c r="F241" s="18"/>
      <c r="G241" s="173" t="s">
        <v>13503</v>
      </c>
      <c r="H241" s="17" t="s">
        <v>13504</v>
      </c>
      <c r="I241" s="18"/>
      <c r="J241" s="210"/>
      <c r="K241" s="211"/>
      <c r="L241" s="18"/>
      <c r="M241" s="18"/>
      <c r="N241" s="18"/>
      <c r="O241" s="18"/>
      <c r="P241" s="173" t="s">
        <v>8070</v>
      </c>
      <c r="Q241" s="17" t="s">
        <v>5833</v>
      </c>
      <c r="R241" s="18"/>
      <c r="S241" s="173" t="s">
        <v>8459</v>
      </c>
      <c r="T241" s="17" t="s">
        <v>9148</v>
      </c>
      <c r="U241" s="18"/>
      <c r="V241" s="203"/>
      <c r="W241" s="204"/>
      <c r="X241" s="204"/>
      <c r="Y241" s="205"/>
      <c r="Z241" s="18"/>
      <c r="AA241" s="182" t="s">
        <v>1258</v>
      </c>
      <c r="AB241" s="18"/>
      <c r="AC241" s="197" t="str">
        <f t="shared" si="30"/>
        <v>CELS</v>
      </c>
      <c r="AD241" s="263" t="str">
        <f t="shared" si="31"/>
        <v>CELS-100</v>
      </c>
      <c r="AE241" s="263" t="str">
        <f t="shared" si="32"/>
        <v>CELS-100-30</v>
      </c>
      <c r="AF241" s="119" t="s">
        <v>1258</v>
      </c>
      <c r="AG241" s="64" t="str">
        <f t="shared" si="33"/>
        <v>100</v>
      </c>
      <c r="AH241" s="18"/>
      <c r="AI241" s="197" t="str">
        <f t="shared" si="34"/>
        <v>-</v>
      </c>
      <c r="AJ241" s="64" t="str">
        <f t="shared" si="35"/>
        <v>-</v>
      </c>
      <c r="AK241" s="18"/>
      <c r="AP241" s="18"/>
    </row>
    <row r="242" spans="1:42">
      <c r="A242" s="18"/>
      <c r="C242" s="18"/>
      <c r="D242" s="170" t="s">
        <v>8078</v>
      </c>
      <c r="E242" s="118" t="s">
        <v>13915</v>
      </c>
      <c r="F242" s="18"/>
      <c r="G242" s="173" t="s">
        <v>13505</v>
      </c>
      <c r="H242" s="17" t="s">
        <v>13506</v>
      </c>
      <c r="I242" s="18"/>
      <c r="J242" s="210"/>
      <c r="K242" s="211"/>
      <c r="L242" s="18"/>
      <c r="M242" s="18"/>
      <c r="N242" s="18"/>
      <c r="O242" s="18"/>
      <c r="P242" s="173" t="s">
        <v>8078</v>
      </c>
      <c r="Q242" s="17" t="s">
        <v>5838</v>
      </c>
      <c r="R242" s="18"/>
      <c r="S242" s="173" t="s">
        <v>9154</v>
      </c>
      <c r="T242" s="17" t="s">
        <v>9155</v>
      </c>
      <c r="U242" s="18"/>
      <c r="V242" s="203"/>
      <c r="W242" s="204"/>
      <c r="X242" s="204"/>
      <c r="Y242" s="205"/>
      <c r="Z242" s="18"/>
      <c r="AA242" s="182" t="s">
        <v>2830</v>
      </c>
      <c r="AB242" s="18"/>
      <c r="AC242" s="197" t="str">
        <f t="shared" si="30"/>
        <v>CELS</v>
      </c>
      <c r="AD242" s="263" t="str">
        <f t="shared" si="31"/>
        <v>CELS-100</v>
      </c>
      <c r="AE242" s="263" t="str">
        <f t="shared" si="32"/>
        <v>CELS-100-31</v>
      </c>
      <c r="AF242" s="119" t="s">
        <v>2830</v>
      </c>
      <c r="AG242" s="64" t="str">
        <f t="shared" si="33"/>
        <v>100</v>
      </c>
      <c r="AH242" s="18"/>
      <c r="AI242" s="197" t="str">
        <f t="shared" si="34"/>
        <v>-</v>
      </c>
      <c r="AJ242" s="64" t="str">
        <f t="shared" si="35"/>
        <v>-</v>
      </c>
      <c r="AK242" s="18"/>
      <c r="AP242" s="18"/>
    </row>
    <row r="243" spans="1:42">
      <c r="A243" s="18"/>
      <c r="C243" s="18"/>
      <c r="D243" s="170" t="s">
        <v>5844</v>
      </c>
      <c r="E243" s="118" t="s">
        <v>13915</v>
      </c>
      <c r="F243" s="18"/>
      <c r="G243" s="173" t="s">
        <v>13507</v>
      </c>
      <c r="H243" s="17" t="s">
        <v>13984</v>
      </c>
      <c r="I243" s="18"/>
      <c r="J243" s="210"/>
      <c r="K243" s="211"/>
      <c r="L243" s="18"/>
      <c r="M243" s="18"/>
      <c r="N243" s="18"/>
      <c r="O243" s="18"/>
      <c r="P243" s="173" t="s">
        <v>5844</v>
      </c>
      <c r="Q243" s="17" t="s">
        <v>5845</v>
      </c>
      <c r="R243" s="18"/>
      <c r="S243" s="173" t="s">
        <v>6996</v>
      </c>
      <c r="T243" s="17" t="s">
        <v>6997</v>
      </c>
      <c r="U243" s="18"/>
      <c r="V243" s="203"/>
      <c r="W243" s="204"/>
      <c r="X243" s="204"/>
      <c r="Y243" s="205"/>
      <c r="Z243" s="18"/>
      <c r="AA243" s="182" t="s">
        <v>2837</v>
      </c>
      <c r="AB243" s="18"/>
      <c r="AC243" s="197" t="str">
        <f t="shared" si="30"/>
        <v>CELS</v>
      </c>
      <c r="AD243" s="263" t="str">
        <f t="shared" si="31"/>
        <v>CELS-100</v>
      </c>
      <c r="AE243" s="263" t="str">
        <f t="shared" si="32"/>
        <v>CELS-100-32</v>
      </c>
      <c r="AF243" s="119" t="s">
        <v>2837</v>
      </c>
      <c r="AG243" s="64" t="str">
        <f t="shared" si="33"/>
        <v>100</v>
      </c>
      <c r="AH243" s="18"/>
      <c r="AI243" s="197" t="str">
        <f t="shared" si="34"/>
        <v>-</v>
      </c>
      <c r="AJ243" s="64" t="str">
        <f t="shared" si="35"/>
        <v>-</v>
      </c>
      <c r="AK243" s="18"/>
      <c r="AP243" s="18"/>
    </row>
    <row r="244" spans="1:42">
      <c r="A244" s="18"/>
      <c r="C244" s="18"/>
      <c r="D244" s="170" t="s">
        <v>3286</v>
      </c>
      <c r="E244" s="118" t="s">
        <v>13915</v>
      </c>
      <c r="F244" s="18"/>
      <c r="G244" s="173" t="s">
        <v>7875</v>
      </c>
      <c r="H244" s="17" t="s">
        <v>7876</v>
      </c>
      <c r="I244" s="18"/>
      <c r="J244" s="210"/>
      <c r="K244" s="211"/>
      <c r="L244" s="18"/>
      <c r="M244" s="18"/>
      <c r="N244" s="18"/>
      <c r="O244" s="18"/>
      <c r="P244" s="173" t="s">
        <v>3286</v>
      </c>
      <c r="Q244" s="17" t="s">
        <v>3287</v>
      </c>
      <c r="R244" s="18"/>
      <c r="S244" s="173" t="s">
        <v>7002</v>
      </c>
      <c r="T244" s="17" t="s">
        <v>7009</v>
      </c>
      <c r="U244" s="18"/>
      <c r="V244" s="203"/>
      <c r="W244" s="204"/>
      <c r="X244" s="204"/>
      <c r="Y244" s="205"/>
      <c r="Z244" s="18"/>
      <c r="AA244" s="182" t="s">
        <v>10794</v>
      </c>
      <c r="AB244" s="18"/>
      <c r="AC244" s="197" t="str">
        <f t="shared" si="30"/>
        <v>CELS</v>
      </c>
      <c r="AD244" s="263" t="str">
        <f t="shared" si="31"/>
        <v>CELS-100</v>
      </c>
      <c r="AE244" s="263" t="str">
        <f t="shared" si="32"/>
        <v>CELS-100-33</v>
      </c>
      <c r="AF244" s="119" t="s">
        <v>10794</v>
      </c>
      <c r="AG244" s="64" t="str">
        <f t="shared" si="33"/>
        <v>100</v>
      </c>
      <c r="AH244" s="18"/>
      <c r="AI244" s="197" t="str">
        <f t="shared" si="34"/>
        <v>-</v>
      </c>
      <c r="AJ244" s="64" t="str">
        <f t="shared" si="35"/>
        <v>-</v>
      </c>
      <c r="AK244" s="18"/>
      <c r="AP244" s="18"/>
    </row>
    <row r="245" spans="1:42">
      <c r="A245" s="18"/>
      <c r="C245" s="18"/>
      <c r="D245" s="170" t="s">
        <v>3294</v>
      </c>
      <c r="E245" s="118" t="s">
        <v>13915</v>
      </c>
      <c r="F245" s="18"/>
      <c r="G245" s="173" t="s">
        <v>7882</v>
      </c>
      <c r="H245" s="17" t="s">
        <v>13508</v>
      </c>
      <c r="I245" s="18"/>
      <c r="J245" s="210"/>
      <c r="K245" s="211"/>
      <c r="L245" s="18"/>
      <c r="M245" s="18"/>
      <c r="N245" s="18"/>
      <c r="O245" s="18"/>
      <c r="P245" s="173" t="s">
        <v>3294</v>
      </c>
      <c r="Q245" s="17" t="s">
        <v>3295</v>
      </c>
      <c r="R245" s="18"/>
      <c r="S245" s="173" t="s">
        <v>7015</v>
      </c>
      <c r="T245" s="17" t="s">
        <v>7016</v>
      </c>
      <c r="U245" s="18"/>
      <c r="V245" s="203"/>
      <c r="W245" s="204"/>
      <c r="X245" s="204"/>
      <c r="Y245" s="205"/>
      <c r="Z245" s="18"/>
      <c r="AA245" s="182" t="s">
        <v>5507</v>
      </c>
      <c r="AB245" s="18"/>
      <c r="AC245" s="197" t="str">
        <f t="shared" si="30"/>
        <v>CELS</v>
      </c>
      <c r="AD245" s="263" t="str">
        <f t="shared" si="31"/>
        <v>CELS-100</v>
      </c>
      <c r="AE245" s="263" t="str">
        <f t="shared" si="32"/>
        <v>CELS-100-34</v>
      </c>
      <c r="AF245" s="119" t="s">
        <v>5507</v>
      </c>
      <c r="AG245" s="64" t="str">
        <f t="shared" si="33"/>
        <v>100</v>
      </c>
      <c r="AH245" s="18"/>
      <c r="AI245" s="197" t="str">
        <f t="shared" si="34"/>
        <v>-</v>
      </c>
      <c r="AJ245" s="64" t="str">
        <f t="shared" si="35"/>
        <v>-</v>
      </c>
      <c r="AK245" s="18"/>
      <c r="AP245" s="18"/>
    </row>
    <row r="246" spans="1:42">
      <c r="A246" s="18"/>
      <c r="C246" s="18"/>
      <c r="D246" s="170" t="s">
        <v>3302</v>
      </c>
      <c r="E246" s="118" t="s">
        <v>13915</v>
      </c>
      <c r="F246" s="18"/>
      <c r="G246" s="173" t="s">
        <v>7889</v>
      </c>
      <c r="H246" s="17" t="s">
        <v>7890</v>
      </c>
      <c r="I246" s="18"/>
      <c r="J246" s="210"/>
      <c r="K246" s="211"/>
      <c r="L246" s="18"/>
      <c r="M246" s="18"/>
      <c r="N246" s="18"/>
      <c r="O246" s="18"/>
      <c r="P246" s="173" t="s">
        <v>3302</v>
      </c>
      <c r="Q246" s="17" t="s">
        <v>3303</v>
      </c>
      <c r="R246" s="18"/>
      <c r="S246" s="173" t="s">
        <v>7022</v>
      </c>
      <c r="T246" s="17" t="s">
        <v>7023</v>
      </c>
      <c r="U246" s="18"/>
      <c r="V246" s="203"/>
      <c r="W246" s="204"/>
      <c r="X246" s="204"/>
      <c r="Y246" s="205"/>
      <c r="Z246" s="18"/>
      <c r="AA246" s="182" t="s">
        <v>5514</v>
      </c>
      <c r="AB246" s="18"/>
      <c r="AC246" s="197" t="str">
        <f t="shared" si="30"/>
        <v>CELS</v>
      </c>
      <c r="AD246" s="263" t="str">
        <f t="shared" si="31"/>
        <v>CELS-100</v>
      </c>
      <c r="AE246" s="263" t="str">
        <f t="shared" si="32"/>
        <v>CELS-100-35</v>
      </c>
      <c r="AF246" s="119" t="s">
        <v>5514</v>
      </c>
      <c r="AG246" s="64" t="str">
        <f t="shared" si="33"/>
        <v>100</v>
      </c>
      <c r="AH246" s="18"/>
      <c r="AI246" s="197" t="str">
        <f t="shared" si="34"/>
        <v>-</v>
      </c>
      <c r="AJ246" s="64" t="str">
        <f t="shared" si="35"/>
        <v>-</v>
      </c>
      <c r="AK246" s="18"/>
      <c r="AP246" s="18"/>
    </row>
    <row r="247" spans="1:42">
      <c r="A247" s="18"/>
      <c r="C247" s="18"/>
      <c r="D247" s="170" t="s">
        <v>3310</v>
      </c>
      <c r="E247" s="118" t="s">
        <v>13915</v>
      </c>
      <c r="F247" s="18"/>
      <c r="G247" s="173" t="s">
        <v>7896</v>
      </c>
      <c r="H247" s="17" t="s">
        <v>13509</v>
      </c>
      <c r="I247" s="18"/>
      <c r="J247" s="210"/>
      <c r="K247" s="211"/>
      <c r="L247" s="18"/>
      <c r="M247" s="18"/>
      <c r="N247" s="18"/>
      <c r="O247" s="18"/>
      <c r="P247" s="173" t="s">
        <v>3310</v>
      </c>
      <c r="Q247" s="17" t="s">
        <v>991</v>
      </c>
      <c r="R247" s="18"/>
      <c r="S247" s="173" t="s">
        <v>7029</v>
      </c>
      <c r="T247" s="17" t="s">
        <v>7030</v>
      </c>
      <c r="U247" s="18"/>
      <c r="V247" s="203"/>
      <c r="W247" s="204"/>
      <c r="X247" s="204"/>
      <c r="Y247" s="205"/>
      <c r="Z247" s="18"/>
      <c r="AA247" s="182" t="s">
        <v>5521</v>
      </c>
      <c r="AB247" s="18"/>
      <c r="AC247" s="197" t="str">
        <f t="shared" si="30"/>
        <v>CELS</v>
      </c>
      <c r="AD247" s="263" t="str">
        <f t="shared" si="31"/>
        <v>CELS-100</v>
      </c>
      <c r="AE247" s="263" t="str">
        <f t="shared" si="32"/>
        <v>CELS-100-36</v>
      </c>
      <c r="AF247" s="119" t="s">
        <v>5521</v>
      </c>
      <c r="AG247" s="64" t="str">
        <f t="shared" si="33"/>
        <v>100</v>
      </c>
      <c r="AH247" s="18"/>
      <c r="AI247" s="197" t="str">
        <f t="shared" si="34"/>
        <v>-</v>
      </c>
      <c r="AJ247" s="64" t="str">
        <f t="shared" si="35"/>
        <v>-</v>
      </c>
      <c r="AK247" s="18"/>
      <c r="AP247" s="18"/>
    </row>
    <row r="248" spans="1:42">
      <c r="A248" s="18"/>
      <c r="C248" s="18"/>
      <c r="D248" s="170" t="s">
        <v>3316</v>
      </c>
      <c r="E248" s="118" t="s">
        <v>13929</v>
      </c>
      <c r="F248" s="18"/>
      <c r="G248" s="173" t="s">
        <v>7902</v>
      </c>
      <c r="H248" s="17" t="s">
        <v>13510</v>
      </c>
      <c r="I248" s="18"/>
      <c r="J248" s="210"/>
      <c r="K248" s="211"/>
      <c r="L248" s="18"/>
      <c r="M248" s="18"/>
      <c r="N248" s="18"/>
      <c r="O248" s="18"/>
      <c r="P248" s="173" t="s">
        <v>3316</v>
      </c>
      <c r="Q248" s="17" t="s">
        <v>3317</v>
      </c>
      <c r="R248" s="18"/>
      <c r="S248" s="173" t="s">
        <v>1001</v>
      </c>
      <c r="T248" s="17" t="s">
        <v>1002</v>
      </c>
      <c r="U248" s="18"/>
      <c r="V248" s="203"/>
      <c r="W248" s="204"/>
      <c r="X248" s="204"/>
      <c r="Y248" s="205"/>
      <c r="Z248" s="18"/>
      <c r="AA248" s="182" t="s">
        <v>10795</v>
      </c>
      <c r="AB248" s="18"/>
      <c r="AC248" s="197" t="str">
        <f t="shared" si="30"/>
        <v>CELS</v>
      </c>
      <c r="AD248" s="263" t="str">
        <f t="shared" si="31"/>
        <v>CELS-100</v>
      </c>
      <c r="AE248" s="263" t="str">
        <f t="shared" si="32"/>
        <v>CELS-100-37</v>
      </c>
      <c r="AF248" s="119" t="s">
        <v>10795</v>
      </c>
      <c r="AG248" s="64" t="str">
        <f t="shared" si="33"/>
        <v>100</v>
      </c>
      <c r="AH248" s="18"/>
      <c r="AI248" s="197" t="str">
        <f t="shared" si="34"/>
        <v>-</v>
      </c>
      <c r="AJ248" s="64" t="str">
        <f t="shared" si="35"/>
        <v>-</v>
      </c>
      <c r="AK248" s="18"/>
      <c r="AP248" s="18"/>
    </row>
    <row r="249" spans="1:42">
      <c r="A249" s="18"/>
      <c r="C249" s="18"/>
      <c r="D249" s="170" t="s">
        <v>3329</v>
      </c>
      <c r="E249" s="118" t="s">
        <v>15460</v>
      </c>
      <c r="F249" s="18"/>
      <c r="G249" s="173" t="s">
        <v>7908</v>
      </c>
      <c r="H249" s="17" t="s">
        <v>13511</v>
      </c>
      <c r="I249" s="18"/>
      <c r="J249" s="210"/>
      <c r="K249" s="211"/>
      <c r="L249" s="18"/>
      <c r="M249" s="18"/>
      <c r="N249" s="18"/>
      <c r="O249" s="18"/>
      <c r="P249" s="173" t="s">
        <v>3329</v>
      </c>
      <c r="Q249" s="17" t="s">
        <v>15457</v>
      </c>
      <c r="R249" s="18"/>
      <c r="S249" s="173" t="s">
        <v>7040</v>
      </c>
      <c r="T249" s="17" t="s">
        <v>10149</v>
      </c>
      <c r="U249" s="18"/>
      <c r="V249" s="203"/>
      <c r="W249" s="204"/>
      <c r="X249" s="204"/>
      <c r="Y249" s="205"/>
      <c r="Z249" s="18"/>
      <c r="AA249" s="182" t="s">
        <v>10796</v>
      </c>
      <c r="AB249" s="18"/>
      <c r="AC249" s="197" t="str">
        <f t="shared" si="30"/>
        <v>CELS</v>
      </c>
      <c r="AD249" s="263" t="str">
        <f t="shared" si="31"/>
        <v>CELS-100</v>
      </c>
      <c r="AE249" s="263" t="str">
        <f t="shared" si="32"/>
        <v>CELS-100-38</v>
      </c>
      <c r="AF249" s="119" t="s">
        <v>10796</v>
      </c>
      <c r="AG249" s="64" t="str">
        <f t="shared" si="33"/>
        <v>100</v>
      </c>
      <c r="AH249" s="18"/>
      <c r="AI249" s="197" t="str">
        <f t="shared" si="34"/>
        <v>-</v>
      </c>
      <c r="AJ249" s="64" t="str">
        <f t="shared" si="35"/>
        <v>-</v>
      </c>
      <c r="AK249" s="18"/>
      <c r="AP249" s="18"/>
    </row>
    <row r="250" spans="1:42">
      <c r="A250" s="18"/>
      <c r="C250" s="18"/>
      <c r="D250" s="170" t="s">
        <v>3336</v>
      </c>
      <c r="E250" s="118" t="s">
        <v>13973</v>
      </c>
      <c r="F250" s="18"/>
      <c r="G250" s="173" t="s">
        <v>7915</v>
      </c>
      <c r="H250" s="17" t="s">
        <v>7916</v>
      </c>
      <c r="I250" s="18"/>
      <c r="J250" s="210"/>
      <c r="K250" s="211"/>
      <c r="L250" s="18"/>
      <c r="M250" s="18"/>
      <c r="N250" s="18"/>
      <c r="O250" s="18"/>
      <c r="P250" s="173" t="s">
        <v>3336</v>
      </c>
      <c r="Q250" s="17" t="s">
        <v>3337</v>
      </c>
      <c r="R250" s="18"/>
      <c r="S250" s="173" t="s">
        <v>7046</v>
      </c>
      <c r="T250" s="17" t="s">
        <v>7047</v>
      </c>
      <c r="U250" s="18"/>
      <c r="V250" s="203"/>
      <c r="W250" s="204"/>
      <c r="X250" s="204"/>
      <c r="Y250" s="205"/>
      <c r="Z250" s="18"/>
      <c r="AA250" s="182" t="s">
        <v>5529</v>
      </c>
      <c r="AB250" s="18"/>
      <c r="AC250" s="197" t="str">
        <f t="shared" si="30"/>
        <v>CELS</v>
      </c>
      <c r="AD250" s="263" t="str">
        <f t="shared" si="31"/>
        <v>CELS-100</v>
      </c>
      <c r="AE250" s="263" t="str">
        <f t="shared" si="32"/>
        <v>CELS-100-39</v>
      </c>
      <c r="AF250" s="119" t="s">
        <v>5529</v>
      </c>
      <c r="AG250" s="64" t="str">
        <f t="shared" si="33"/>
        <v>100</v>
      </c>
      <c r="AH250" s="18"/>
      <c r="AI250" s="197" t="str">
        <f t="shared" si="34"/>
        <v>-</v>
      </c>
      <c r="AJ250" s="64" t="str">
        <f t="shared" si="35"/>
        <v>-</v>
      </c>
      <c r="AK250" s="18"/>
      <c r="AP250" s="18"/>
    </row>
    <row r="251" spans="1:42">
      <c r="A251" s="18"/>
      <c r="C251" s="18"/>
      <c r="D251" s="170" t="s">
        <v>3343</v>
      </c>
      <c r="E251" s="118" t="s">
        <v>13973</v>
      </c>
      <c r="F251" s="18"/>
      <c r="G251" s="173" t="s">
        <v>948</v>
      </c>
      <c r="H251" s="17" t="s">
        <v>949</v>
      </c>
      <c r="I251" s="18"/>
      <c r="J251" s="210"/>
      <c r="K251" s="211"/>
      <c r="L251" s="18"/>
      <c r="M251" s="18"/>
      <c r="N251" s="18"/>
      <c r="O251" s="18"/>
      <c r="P251" s="173" t="s">
        <v>3343</v>
      </c>
      <c r="Q251" s="17" t="s">
        <v>3344</v>
      </c>
      <c r="R251" s="18"/>
      <c r="S251" s="173" t="s">
        <v>7052</v>
      </c>
      <c r="T251" s="17" t="s">
        <v>7053</v>
      </c>
      <c r="U251" s="18"/>
      <c r="V251" s="203"/>
      <c r="W251" s="204"/>
      <c r="X251" s="204"/>
      <c r="Y251" s="205"/>
      <c r="Z251" s="18"/>
      <c r="AA251" s="182" t="s">
        <v>5536</v>
      </c>
      <c r="AB251" s="18"/>
      <c r="AC251" s="197" t="str">
        <f t="shared" si="30"/>
        <v>CELS</v>
      </c>
      <c r="AD251" s="263" t="str">
        <f t="shared" si="31"/>
        <v>CELS-100</v>
      </c>
      <c r="AE251" s="263" t="str">
        <f t="shared" si="32"/>
        <v>CELS-100-40</v>
      </c>
      <c r="AF251" s="119" t="s">
        <v>5536</v>
      </c>
      <c r="AG251" s="64" t="str">
        <f t="shared" si="33"/>
        <v>100</v>
      </c>
      <c r="AH251" s="18"/>
      <c r="AI251" s="197" t="str">
        <f t="shared" si="34"/>
        <v>-</v>
      </c>
      <c r="AJ251" s="64" t="str">
        <f t="shared" si="35"/>
        <v>-</v>
      </c>
      <c r="AK251" s="18"/>
      <c r="AP251" s="18"/>
    </row>
    <row r="252" spans="1:42">
      <c r="A252" s="18"/>
      <c r="C252" s="18"/>
      <c r="D252" s="170" t="s">
        <v>5906</v>
      </c>
      <c r="E252" s="118" t="s">
        <v>13973</v>
      </c>
      <c r="F252" s="18"/>
      <c r="G252" s="173" t="s">
        <v>950</v>
      </c>
      <c r="H252" s="17" t="s">
        <v>951</v>
      </c>
      <c r="I252" s="18"/>
      <c r="J252" s="210"/>
      <c r="K252" s="211"/>
      <c r="L252" s="18"/>
      <c r="M252" s="18"/>
      <c r="N252" s="18"/>
      <c r="O252" s="18"/>
      <c r="P252" s="173" t="s">
        <v>5906</v>
      </c>
      <c r="Q252" s="17" t="s">
        <v>5907</v>
      </c>
      <c r="R252" s="18"/>
      <c r="S252" s="173" t="s">
        <v>7060</v>
      </c>
      <c r="T252" s="17" t="s">
        <v>13044</v>
      </c>
      <c r="U252" s="18"/>
      <c r="V252" s="203"/>
      <c r="W252" s="204"/>
      <c r="X252" s="204"/>
      <c r="Y252" s="205"/>
      <c r="Z252" s="18"/>
      <c r="AA252" s="182" t="s">
        <v>5542</v>
      </c>
      <c r="AB252" s="18"/>
      <c r="AC252" s="197" t="str">
        <f t="shared" si="30"/>
        <v>CELS</v>
      </c>
      <c r="AD252" s="263" t="str">
        <f t="shared" si="31"/>
        <v>CELS-100</v>
      </c>
      <c r="AE252" s="263" t="str">
        <f t="shared" si="32"/>
        <v>CELS-100-41</v>
      </c>
      <c r="AF252" s="119" t="s">
        <v>5542</v>
      </c>
      <c r="AG252" s="64" t="str">
        <f t="shared" si="33"/>
        <v>100</v>
      </c>
      <c r="AH252" s="18"/>
      <c r="AI252" s="197" t="str">
        <f t="shared" si="34"/>
        <v>-</v>
      </c>
      <c r="AJ252" s="64" t="str">
        <f t="shared" si="35"/>
        <v>-</v>
      </c>
      <c r="AK252" s="18"/>
      <c r="AP252" s="18"/>
    </row>
    <row r="253" spans="1:42">
      <c r="A253" s="18"/>
      <c r="C253" s="18"/>
      <c r="D253" s="170" t="s">
        <v>5914</v>
      </c>
      <c r="E253" s="118" t="s">
        <v>13973</v>
      </c>
      <c r="F253" s="18"/>
      <c r="G253" s="173" t="s">
        <v>7923</v>
      </c>
      <c r="H253" s="17" t="s">
        <v>952</v>
      </c>
      <c r="I253" s="18"/>
      <c r="J253" s="210"/>
      <c r="K253" s="211"/>
      <c r="L253" s="18"/>
      <c r="M253" s="18"/>
      <c r="N253" s="18"/>
      <c r="O253" s="18"/>
      <c r="P253" s="173" t="s">
        <v>5914</v>
      </c>
      <c r="Q253" s="17" t="s">
        <v>5915</v>
      </c>
      <c r="R253" s="18"/>
      <c r="S253" s="173" t="s">
        <v>7067</v>
      </c>
      <c r="T253" s="17" t="s">
        <v>7068</v>
      </c>
      <c r="U253" s="18"/>
      <c r="V253" s="203"/>
      <c r="W253" s="204"/>
      <c r="X253" s="204"/>
      <c r="Y253" s="205"/>
      <c r="Z253" s="18"/>
      <c r="AA253" s="182" t="s">
        <v>5550</v>
      </c>
      <c r="AB253" s="18"/>
      <c r="AC253" s="197" t="str">
        <f t="shared" si="30"/>
        <v>CELS</v>
      </c>
      <c r="AD253" s="263" t="str">
        <f t="shared" si="31"/>
        <v>CELS-100</v>
      </c>
      <c r="AE253" s="263" t="str">
        <f t="shared" si="32"/>
        <v>CELS-100-42</v>
      </c>
      <c r="AF253" s="119" t="s">
        <v>5550</v>
      </c>
      <c r="AG253" s="64" t="str">
        <f t="shared" si="33"/>
        <v>100</v>
      </c>
      <c r="AH253" s="18"/>
      <c r="AI253" s="197" t="str">
        <f t="shared" si="34"/>
        <v>-</v>
      </c>
      <c r="AJ253" s="64" t="str">
        <f t="shared" si="35"/>
        <v>-</v>
      </c>
      <c r="AK253" s="18"/>
      <c r="AP253" s="18"/>
    </row>
    <row r="254" spans="1:42">
      <c r="A254" s="18"/>
      <c r="C254" s="18"/>
      <c r="D254" s="170" t="s">
        <v>8320</v>
      </c>
      <c r="E254" s="118" t="s">
        <v>13973</v>
      </c>
      <c r="F254" s="18"/>
      <c r="G254" s="173" t="s">
        <v>7929</v>
      </c>
      <c r="H254" s="17" t="s">
        <v>7930</v>
      </c>
      <c r="I254" s="18"/>
      <c r="J254" s="210"/>
      <c r="K254" s="211"/>
      <c r="L254" s="18"/>
      <c r="M254" s="18"/>
      <c r="N254" s="18"/>
      <c r="O254" s="18"/>
      <c r="P254" s="173" t="s">
        <v>8320</v>
      </c>
      <c r="Q254" s="17" t="s">
        <v>8321</v>
      </c>
      <c r="R254" s="18"/>
      <c r="S254" s="173" t="s">
        <v>9455</v>
      </c>
      <c r="T254" s="17" t="s">
        <v>9456</v>
      </c>
      <c r="U254" s="18"/>
      <c r="V254" s="203"/>
      <c r="W254" s="204"/>
      <c r="X254" s="204"/>
      <c r="Y254" s="205"/>
      <c r="Z254" s="18"/>
      <c r="AA254" s="182" t="s">
        <v>10797</v>
      </c>
      <c r="AB254" s="18"/>
      <c r="AC254" s="197" t="str">
        <f t="shared" si="30"/>
        <v>CELS</v>
      </c>
      <c r="AD254" s="263" t="str">
        <f t="shared" si="31"/>
        <v>CELS-100</v>
      </c>
      <c r="AE254" s="263" t="str">
        <f t="shared" si="32"/>
        <v>CELS-100-43</v>
      </c>
      <c r="AF254" s="119" t="s">
        <v>10797</v>
      </c>
      <c r="AG254" s="64" t="str">
        <f t="shared" si="33"/>
        <v>100</v>
      </c>
      <c r="AH254" s="18"/>
      <c r="AI254" s="197" t="str">
        <f t="shared" si="34"/>
        <v>-</v>
      </c>
      <c r="AJ254" s="64" t="str">
        <f t="shared" si="35"/>
        <v>-</v>
      </c>
      <c r="AK254" s="18"/>
      <c r="AP254" s="18"/>
    </row>
    <row r="255" spans="1:42">
      <c r="A255" s="18"/>
      <c r="C255" s="18"/>
      <c r="D255" s="170" t="s">
        <v>8327</v>
      </c>
      <c r="E255" s="118" t="s">
        <v>13973</v>
      </c>
      <c r="F255" s="18"/>
      <c r="G255" s="173" t="s">
        <v>7937</v>
      </c>
      <c r="H255" s="17" t="s">
        <v>953</v>
      </c>
      <c r="I255" s="18"/>
      <c r="J255" s="210"/>
      <c r="K255" s="211"/>
      <c r="L255" s="18"/>
      <c r="M255" s="18"/>
      <c r="N255" s="18"/>
      <c r="O255" s="18"/>
      <c r="P255" s="173" t="s">
        <v>8327</v>
      </c>
      <c r="Q255" s="17" t="s">
        <v>8328</v>
      </c>
      <c r="R255" s="18"/>
      <c r="S255" s="173" t="s">
        <v>9462</v>
      </c>
      <c r="T255" s="17" t="s">
        <v>9463</v>
      </c>
      <c r="U255" s="18"/>
      <c r="V255" s="203"/>
      <c r="W255" s="204"/>
      <c r="X255" s="204"/>
      <c r="Y255" s="205"/>
      <c r="Z255" s="18"/>
      <c r="AA255" s="182" t="s">
        <v>10798</v>
      </c>
      <c r="AB255" s="18"/>
      <c r="AC255" s="197" t="str">
        <f t="shared" si="30"/>
        <v>CELS</v>
      </c>
      <c r="AD255" s="263" t="str">
        <f t="shared" si="31"/>
        <v>CELS-100</v>
      </c>
      <c r="AE255" s="263" t="str">
        <f t="shared" si="32"/>
        <v>CELS-100-44</v>
      </c>
      <c r="AF255" s="119" t="s">
        <v>10798</v>
      </c>
      <c r="AG255" s="64" t="str">
        <f t="shared" si="33"/>
        <v>100</v>
      </c>
      <c r="AH255" s="18"/>
      <c r="AI255" s="197" t="str">
        <f t="shared" si="34"/>
        <v>-</v>
      </c>
      <c r="AJ255" s="64" t="str">
        <f t="shared" si="35"/>
        <v>-</v>
      </c>
      <c r="AK255" s="18"/>
      <c r="AP255" s="18"/>
    </row>
    <row r="256" spans="1:42">
      <c r="A256" s="18"/>
      <c r="C256" s="18"/>
      <c r="D256" s="170" t="s">
        <v>8333</v>
      </c>
      <c r="E256" s="118" t="s">
        <v>13973</v>
      </c>
      <c r="F256" s="18"/>
      <c r="G256" s="173" t="s">
        <v>7944</v>
      </c>
      <c r="H256" s="17" t="s">
        <v>7945</v>
      </c>
      <c r="I256" s="18"/>
      <c r="J256" s="210"/>
      <c r="K256" s="211"/>
      <c r="L256" s="18"/>
      <c r="M256" s="18"/>
      <c r="N256" s="18"/>
      <c r="O256" s="18"/>
      <c r="P256" s="173" t="s">
        <v>8333</v>
      </c>
      <c r="Q256" s="17" t="s">
        <v>8334</v>
      </c>
      <c r="R256" s="18"/>
      <c r="S256" s="173" t="s">
        <v>10040</v>
      </c>
      <c r="T256" s="17" t="s">
        <v>10041</v>
      </c>
      <c r="U256" s="18"/>
      <c r="V256" s="203"/>
      <c r="W256" s="204"/>
      <c r="X256" s="204"/>
      <c r="Y256" s="205"/>
      <c r="Z256" s="18"/>
      <c r="AA256" s="182" t="s">
        <v>5555</v>
      </c>
      <c r="AB256" s="18"/>
      <c r="AC256" s="197" t="str">
        <f t="shared" si="30"/>
        <v>CELS</v>
      </c>
      <c r="AD256" s="263" t="str">
        <f t="shared" si="31"/>
        <v>CELS-100</v>
      </c>
      <c r="AE256" s="263" t="str">
        <f t="shared" si="32"/>
        <v>CELS-100-45</v>
      </c>
      <c r="AF256" s="119" t="s">
        <v>5555</v>
      </c>
      <c r="AG256" s="64" t="str">
        <f t="shared" si="33"/>
        <v>100</v>
      </c>
      <c r="AH256" s="18"/>
      <c r="AI256" s="197" t="str">
        <f t="shared" si="34"/>
        <v>-</v>
      </c>
      <c r="AJ256" s="64" t="str">
        <f t="shared" si="35"/>
        <v>-</v>
      </c>
      <c r="AK256" s="18"/>
      <c r="AP256" s="18"/>
    </row>
    <row r="257" spans="1:42">
      <c r="A257" s="18"/>
      <c r="C257" s="18"/>
      <c r="D257" s="170" t="s">
        <v>8343</v>
      </c>
      <c r="E257" s="118" t="s">
        <v>13973</v>
      </c>
      <c r="F257" s="18"/>
      <c r="G257" s="173" t="s">
        <v>7952</v>
      </c>
      <c r="H257" s="17" t="s">
        <v>7953</v>
      </c>
      <c r="I257" s="18"/>
      <c r="J257" s="210"/>
      <c r="K257" s="211"/>
      <c r="L257" s="18"/>
      <c r="M257" s="18"/>
      <c r="N257" s="18"/>
      <c r="O257" s="18"/>
      <c r="P257" s="173" t="s">
        <v>8343</v>
      </c>
      <c r="Q257" s="17" t="s">
        <v>8344</v>
      </c>
      <c r="R257" s="18"/>
      <c r="S257" s="173" t="s">
        <v>10046</v>
      </c>
      <c r="T257" s="17" t="s">
        <v>10047</v>
      </c>
      <c r="U257" s="18"/>
      <c r="V257" s="203"/>
      <c r="W257" s="204"/>
      <c r="X257" s="204"/>
      <c r="Y257" s="205"/>
      <c r="Z257" s="18"/>
      <c r="AA257" s="182" t="s">
        <v>5561</v>
      </c>
      <c r="AB257" s="18"/>
      <c r="AC257" s="197" t="str">
        <f t="shared" si="30"/>
        <v>CELS</v>
      </c>
      <c r="AD257" s="263" t="str">
        <f t="shared" si="31"/>
        <v>CELS-100</v>
      </c>
      <c r="AE257" s="263" t="str">
        <f t="shared" si="32"/>
        <v>CELS-100-46</v>
      </c>
      <c r="AF257" s="119" t="s">
        <v>5561</v>
      </c>
      <c r="AG257" s="64" t="str">
        <f t="shared" si="33"/>
        <v>100</v>
      </c>
      <c r="AH257" s="18"/>
      <c r="AI257" s="197" t="str">
        <f t="shared" si="34"/>
        <v>-</v>
      </c>
      <c r="AJ257" s="64" t="str">
        <f t="shared" si="35"/>
        <v>-</v>
      </c>
      <c r="AK257" s="18"/>
      <c r="AP257" s="18"/>
    </row>
    <row r="258" spans="1:42">
      <c r="A258" s="18"/>
      <c r="C258" s="18"/>
      <c r="D258" s="170" t="s">
        <v>8352</v>
      </c>
      <c r="E258" s="118" t="s">
        <v>13973</v>
      </c>
      <c r="F258" s="18"/>
      <c r="G258" s="173" t="s">
        <v>7958</v>
      </c>
      <c r="H258" s="17" t="s">
        <v>10741</v>
      </c>
      <c r="I258" s="18"/>
      <c r="J258" s="210"/>
      <c r="K258" s="211"/>
      <c r="L258" s="18"/>
      <c r="M258" s="18"/>
      <c r="N258" s="18"/>
      <c r="O258" s="18"/>
      <c r="P258" s="173" t="s">
        <v>8352</v>
      </c>
      <c r="Q258" s="17" t="s">
        <v>8353</v>
      </c>
      <c r="R258" s="18"/>
      <c r="S258" s="173" t="s">
        <v>7861</v>
      </c>
      <c r="T258" s="17" t="s">
        <v>7862</v>
      </c>
      <c r="U258" s="18"/>
      <c r="V258" s="203"/>
      <c r="W258" s="204"/>
      <c r="X258" s="204"/>
      <c r="Y258" s="205"/>
      <c r="Z258" s="18"/>
      <c r="AA258" s="182" t="s">
        <v>9365</v>
      </c>
      <c r="AB258" s="18"/>
      <c r="AC258" s="197" t="str">
        <f t="shared" si="30"/>
        <v>CELS</v>
      </c>
      <c r="AD258" s="263" t="str">
        <f t="shared" si="31"/>
        <v>CELS-100</v>
      </c>
      <c r="AE258" s="263" t="str">
        <f t="shared" si="32"/>
        <v>CELS-100-47</v>
      </c>
      <c r="AF258" s="119" t="s">
        <v>9365</v>
      </c>
      <c r="AG258" s="64" t="str">
        <f t="shared" si="33"/>
        <v>100</v>
      </c>
      <c r="AH258" s="18"/>
      <c r="AI258" s="197" t="str">
        <f t="shared" si="34"/>
        <v>-</v>
      </c>
      <c r="AJ258" s="64" t="str">
        <f t="shared" si="35"/>
        <v>-</v>
      </c>
      <c r="AK258" s="18"/>
      <c r="AP258" s="18"/>
    </row>
    <row r="259" spans="1:42">
      <c r="A259" s="18"/>
      <c r="C259" s="18"/>
      <c r="D259" s="170" t="s">
        <v>8358</v>
      </c>
      <c r="E259" s="118" t="s">
        <v>13906</v>
      </c>
      <c r="F259" s="18"/>
      <c r="G259" s="173" t="s">
        <v>7965</v>
      </c>
      <c r="H259" s="17" t="s">
        <v>7966</v>
      </c>
      <c r="I259" s="18"/>
      <c r="J259" s="210"/>
      <c r="K259" s="211"/>
      <c r="L259" s="18"/>
      <c r="M259" s="18"/>
      <c r="N259" s="18"/>
      <c r="O259" s="18"/>
      <c r="P259" s="173" t="s">
        <v>8358</v>
      </c>
      <c r="Q259" s="17" t="s">
        <v>13493</v>
      </c>
      <c r="R259" s="18"/>
      <c r="S259" s="173" t="s">
        <v>7866</v>
      </c>
      <c r="T259" s="17" t="s">
        <v>7867</v>
      </c>
      <c r="U259" s="18"/>
      <c r="V259" s="203"/>
      <c r="W259" s="204"/>
      <c r="X259" s="204"/>
      <c r="Y259" s="205"/>
      <c r="Z259" s="18"/>
      <c r="AA259" s="182" t="s">
        <v>9378</v>
      </c>
      <c r="AB259" s="18"/>
      <c r="AC259" s="197" t="str">
        <f t="shared" si="30"/>
        <v>CELS</v>
      </c>
      <c r="AD259" s="263" t="str">
        <f t="shared" si="31"/>
        <v>CELS-100</v>
      </c>
      <c r="AE259" s="263" t="str">
        <f t="shared" si="32"/>
        <v>CELS-100-48</v>
      </c>
      <c r="AF259" s="119" t="s">
        <v>9378</v>
      </c>
      <c r="AG259" s="64" t="str">
        <f t="shared" si="33"/>
        <v>100</v>
      </c>
      <c r="AH259" s="18"/>
      <c r="AI259" s="197" t="str">
        <f t="shared" si="34"/>
        <v>-</v>
      </c>
      <c r="AJ259" s="64" t="str">
        <f t="shared" si="35"/>
        <v>-</v>
      </c>
      <c r="AK259" s="18"/>
      <c r="AP259" s="18"/>
    </row>
    <row r="260" spans="1:42">
      <c r="A260" s="18"/>
      <c r="C260" s="18"/>
      <c r="D260" s="170" t="s">
        <v>8365</v>
      </c>
      <c r="E260" s="118" t="s">
        <v>13914</v>
      </c>
      <c r="F260" s="18"/>
      <c r="G260" s="173" t="s">
        <v>7972</v>
      </c>
      <c r="H260" s="17" t="s">
        <v>7973</v>
      </c>
      <c r="I260" s="18"/>
      <c r="J260" s="210"/>
      <c r="K260" s="211"/>
      <c r="L260" s="18"/>
      <c r="M260" s="18"/>
      <c r="N260" s="18"/>
      <c r="O260" s="18"/>
      <c r="P260" s="173" t="s">
        <v>8365</v>
      </c>
      <c r="Q260" s="17" t="s">
        <v>11675</v>
      </c>
      <c r="R260" s="18"/>
      <c r="S260" s="173" t="s">
        <v>7872</v>
      </c>
      <c r="T260" s="17" t="s">
        <v>7873</v>
      </c>
      <c r="U260" s="18"/>
      <c r="V260" s="203"/>
      <c r="W260" s="204"/>
      <c r="X260" s="204"/>
      <c r="Y260" s="205"/>
      <c r="Z260" s="18"/>
      <c r="AA260" s="182" t="s">
        <v>10799</v>
      </c>
      <c r="AB260" s="18"/>
      <c r="AC260" s="197" t="str">
        <f t="shared" si="30"/>
        <v>CELS</v>
      </c>
      <c r="AD260" s="263" t="str">
        <f t="shared" si="31"/>
        <v>CELS-100</v>
      </c>
      <c r="AE260" s="263" t="str">
        <f t="shared" si="32"/>
        <v>CELS-100-49</v>
      </c>
      <c r="AF260" s="119" t="s">
        <v>10799</v>
      </c>
      <c r="AG260" s="64" t="str">
        <f t="shared" si="33"/>
        <v>100</v>
      </c>
      <c r="AH260" s="18"/>
      <c r="AI260" s="197" t="str">
        <f t="shared" si="34"/>
        <v>-</v>
      </c>
      <c r="AJ260" s="64" t="str">
        <f t="shared" si="35"/>
        <v>-</v>
      </c>
      <c r="AK260" s="18"/>
      <c r="AP260" s="18"/>
    </row>
    <row r="261" spans="1:42">
      <c r="A261" s="18"/>
      <c r="C261" s="18"/>
      <c r="D261" s="170" t="s">
        <v>13476</v>
      </c>
      <c r="E261" s="118" t="s">
        <v>13905</v>
      </c>
      <c r="F261" s="18"/>
      <c r="G261" s="173" t="s">
        <v>7979</v>
      </c>
      <c r="H261" s="17" t="s">
        <v>7980</v>
      </c>
      <c r="I261" s="18"/>
      <c r="J261" s="210"/>
      <c r="K261" s="211"/>
      <c r="L261" s="18"/>
      <c r="M261" s="18"/>
      <c r="N261" s="18"/>
      <c r="O261" s="18"/>
      <c r="P261" s="173" t="s">
        <v>13476</v>
      </c>
      <c r="Q261" s="17" t="s">
        <v>14409</v>
      </c>
      <c r="R261" s="18"/>
      <c r="S261" s="173" t="s">
        <v>7879</v>
      </c>
      <c r="T261" s="17" t="s">
        <v>7880</v>
      </c>
      <c r="U261" s="18"/>
      <c r="V261" s="203"/>
      <c r="W261" s="204"/>
      <c r="X261" s="204"/>
      <c r="Y261" s="205"/>
      <c r="Z261" s="18"/>
      <c r="AA261" s="182" t="s">
        <v>10800</v>
      </c>
      <c r="AB261" s="18"/>
      <c r="AC261" s="197" t="str">
        <f t="shared" si="30"/>
        <v>CELS</v>
      </c>
      <c r="AD261" s="263" t="str">
        <f t="shared" si="31"/>
        <v>CELS-100</v>
      </c>
      <c r="AE261" s="263" t="str">
        <f t="shared" si="32"/>
        <v>CELS-100-50</v>
      </c>
      <c r="AF261" s="119" t="s">
        <v>10800</v>
      </c>
      <c r="AG261" s="64" t="str">
        <f t="shared" si="33"/>
        <v>100</v>
      </c>
      <c r="AH261" s="18"/>
      <c r="AI261" s="197" t="str">
        <f t="shared" si="34"/>
        <v>-</v>
      </c>
      <c r="AJ261" s="64" t="str">
        <f t="shared" si="35"/>
        <v>-</v>
      </c>
      <c r="AK261" s="18"/>
      <c r="AP261" s="18"/>
    </row>
    <row r="262" spans="1:42">
      <c r="A262" s="18"/>
      <c r="C262" s="18"/>
      <c r="D262" s="170" t="s">
        <v>13477</v>
      </c>
      <c r="E262" s="118" t="s">
        <v>13922</v>
      </c>
      <c r="F262" s="18"/>
      <c r="G262" s="173" t="s">
        <v>7987</v>
      </c>
      <c r="H262" s="17" t="s">
        <v>7988</v>
      </c>
      <c r="I262" s="18"/>
      <c r="J262" s="210"/>
      <c r="K262" s="211"/>
      <c r="L262" s="18"/>
      <c r="M262" s="18"/>
      <c r="N262" s="18"/>
      <c r="O262" s="18"/>
      <c r="P262" s="173" t="s">
        <v>13477</v>
      </c>
      <c r="Q262" s="17" t="s">
        <v>13463</v>
      </c>
      <c r="R262" s="18"/>
      <c r="S262" s="173" t="s">
        <v>7885</v>
      </c>
      <c r="T262" s="17" t="s">
        <v>7886</v>
      </c>
      <c r="U262" s="18"/>
      <c r="V262" s="203"/>
      <c r="W262" s="204"/>
      <c r="X262" s="204"/>
      <c r="Y262" s="205"/>
      <c r="Z262" s="18"/>
      <c r="AA262" s="182" t="s">
        <v>9386</v>
      </c>
      <c r="AB262" s="18"/>
      <c r="AC262" s="197" t="str">
        <f t="shared" ref="AC262:AC325" si="36">CodesFormula_1</f>
        <v>CELS</v>
      </c>
      <c r="AD262" s="263" t="str">
        <f t="shared" ref="AD262:AD325" si="37">CodesFormula_2</f>
        <v>CELS-100</v>
      </c>
      <c r="AE262" s="263" t="str">
        <f t="shared" ref="AE262:AE325" si="38">CodesFormula_3</f>
        <v>CELS-100-51</v>
      </c>
      <c r="AF262" s="119" t="s">
        <v>9386</v>
      </c>
      <c r="AG262" s="64" t="str">
        <f t="shared" ref="AG262:AG325" si="39">CodesFormula_4</f>
        <v>100</v>
      </c>
      <c r="AH262" s="18"/>
      <c r="AI262" s="197" t="str">
        <f t="shared" ref="AI262:AI325" si="40">CodesFormula_5</f>
        <v>-</v>
      </c>
      <c r="AJ262" s="64" t="str">
        <f t="shared" ref="AJ262:AJ325" si="41">CodesFormula_6</f>
        <v>-</v>
      </c>
      <c r="AK262" s="18"/>
      <c r="AP262" s="18"/>
    </row>
    <row r="263" spans="1:42">
      <c r="A263" s="18"/>
      <c r="C263" s="18"/>
      <c r="D263" s="170" t="s">
        <v>13478</v>
      </c>
      <c r="E263" s="118" t="s">
        <v>13966</v>
      </c>
      <c r="F263" s="18"/>
      <c r="G263" s="173" t="s">
        <v>7994</v>
      </c>
      <c r="H263" s="17" t="s">
        <v>7995</v>
      </c>
      <c r="I263" s="18"/>
      <c r="J263" s="210"/>
      <c r="K263" s="211"/>
      <c r="L263" s="18"/>
      <c r="M263" s="18"/>
      <c r="N263" s="18"/>
      <c r="O263" s="18"/>
      <c r="P263" s="173" t="s">
        <v>13478</v>
      </c>
      <c r="Q263" s="17" t="s">
        <v>14410</v>
      </c>
      <c r="R263" s="18"/>
      <c r="S263" s="173" t="s">
        <v>7892</v>
      </c>
      <c r="T263" s="17" t="s">
        <v>7893</v>
      </c>
      <c r="U263" s="18"/>
      <c r="V263" s="203"/>
      <c r="W263" s="204"/>
      <c r="X263" s="204"/>
      <c r="Y263" s="205"/>
      <c r="Z263" s="18"/>
      <c r="AA263" s="182" t="s">
        <v>9394</v>
      </c>
      <c r="AB263" s="18"/>
      <c r="AC263" s="197" t="str">
        <f t="shared" si="36"/>
        <v>CELS</v>
      </c>
      <c r="AD263" s="263" t="str">
        <f t="shared" si="37"/>
        <v>CELS-100</v>
      </c>
      <c r="AE263" s="263" t="str">
        <f t="shared" si="38"/>
        <v>CELS-100-52</v>
      </c>
      <c r="AF263" s="119" t="s">
        <v>9394</v>
      </c>
      <c r="AG263" s="64" t="str">
        <f t="shared" si="39"/>
        <v>100</v>
      </c>
      <c r="AH263" s="18"/>
      <c r="AI263" s="197" t="str">
        <f t="shared" si="40"/>
        <v>-</v>
      </c>
      <c r="AJ263" s="64" t="str">
        <f t="shared" si="41"/>
        <v>-</v>
      </c>
      <c r="AK263" s="18"/>
      <c r="AP263" s="18"/>
    </row>
    <row r="264" spans="1:42">
      <c r="A264" s="18"/>
      <c r="C264" s="18"/>
      <c r="D264" s="170" t="s">
        <v>8372</v>
      </c>
      <c r="E264" s="118" t="s">
        <v>13959</v>
      </c>
      <c r="F264" s="18"/>
      <c r="G264" s="173" t="s">
        <v>8000</v>
      </c>
      <c r="H264" s="17" t="s">
        <v>8001</v>
      </c>
      <c r="I264" s="18"/>
      <c r="J264" s="210"/>
      <c r="K264" s="211"/>
      <c r="L264" s="18"/>
      <c r="M264" s="18"/>
      <c r="N264" s="18"/>
      <c r="O264" s="18"/>
      <c r="P264" s="173" t="s">
        <v>8372</v>
      </c>
      <c r="Q264" s="17" t="s">
        <v>992</v>
      </c>
      <c r="R264" s="18"/>
      <c r="S264" s="173" t="s">
        <v>7898</v>
      </c>
      <c r="T264" s="17" t="s">
        <v>7899</v>
      </c>
      <c r="U264" s="18"/>
      <c r="V264" s="203"/>
      <c r="W264" s="204"/>
      <c r="X264" s="204"/>
      <c r="Y264" s="205"/>
      <c r="Z264" s="18"/>
      <c r="AA264" s="182" t="s">
        <v>10801</v>
      </c>
      <c r="AB264" s="18"/>
      <c r="AC264" s="197" t="str">
        <f t="shared" si="36"/>
        <v>CELS</v>
      </c>
      <c r="AD264" s="263" t="str">
        <f t="shared" si="37"/>
        <v>CELS-100</v>
      </c>
      <c r="AE264" s="263" t="str">
        <f t="shared" si="38"/>
        <v>CELS-100-53</v>
      </c>
      <c r="AF264" s="119" t="s">
        <v>10801</v>
      </c>
      <c r="AG264" s="64" t="str">
        <f t="shared" si="39"/>
        <v>100</v>
      </c>
      <c r="AH264" s="18"/>
      <c r="AI264" s="197" t="str">
        <f t="shared" si="40"/>
        <v>-</v>
      </c>
      <c r="AJ264" s="64" t="str">
        <f t="shared" si="41"/>
        <v>-</v>
      </c>
      <c r="AK264" s="18"/>
      <c r="AP264" s="18"/>
    </row>
    <row r="265" spans="1:42">
      <c r="A265" s="18"/>
      <c r="C265" s="18"/>
      <c r="D265" s="170" t="s">
        <v>939</v>
      </c>
      <c r="E265" s="118" t="s">
        <v>13959</v>
      </c>
      <c r="F265" s="18"/>
      <c r="G265" s="173" t="s">
        <v>8007</v>
      </c>
      <c r="H265" s="17" t="s">
        <v>8008</v>
      </c>
      <c r="I265" s="18"/>
      <c r="J265" s="210"/>
      <c r="K265" s="211"/>
      <c r="L265" s="18"/>
      <c r="M265" s="18"/>
      <c r="N265" s="18"/>
      <c r="O265" s="18"/>
      <c r="P265" s="173" t="s">
        <v>939</v>
      </c>
      <c r="Q265" s="17" t="s">
        <v>993</v>
      </c>
      <c r="R265" s="18"/>
      <c r="S265" s="173" t="s">
        <v>7904</v>
      </c>
      <c r="T265" s="17" t="s">
        <v>7905</v>
      </c>
      <c r="U265" s="18"/>
      <c r="V265" s="203"/>
      <c r="W265" s="204"/>
      <c r="X265" s="204"/>
      <c r="Y265" s="205"/>
      <c r="Z265" s="18"/>
      <c r="AA265" s="182" t="s">
        <v>9402</v>
      </c>
      <c r="AB265" s="18"/>
      <c r="AC265" s="197" t="str">
        <f t="shared" si="36"/>
        <v>CELS</v>
      </c>
      <c r="AD265" s="263" t="str">
        <f t="shared" si="37"/>
        <v>CELS-100</v>
      </c>
      <c r="AE265" s="263" t="str">
        <f t="shared" si="38"/>
        <v>CELS-100-54</v>
      </c>
      <c r="AF265" s="119" t="s">
        <v>9402</v>
      </c>
      <c r="AG265" s="64" t="str">
        <f t="shared" si="39"/>
        <v>100</v>
      </c>
      <c r="AH265" s="18"/>
      <c r="AI265" s="197" t="str">
        <f t="shared" si="40"/>
        <v>-</v>
      </c>
      <c r="AJ265" s="64" t="str">
        <f t="shared" si="41"/>
        <v>-</v>
      </c>
      <c r="AK265" s="18"/>
      <c r="AP265" s="18"/>
    </row>
    <row r="266" spans="1:42">
      <c r="A266" s="18"/>
      <c r="C266" s="18"/>
      <c r="D266" s="170" t="s">
        <v>12911</v>
      </c>
      <c r="E266" s="118" t="s">
        <v>13959</v>
      </c>
      <c r="F266" s="18"/>
      <c r="G266" s="173" t="s">
        <v>8015</v>
      </c>
      <c r="H266" s="17" t="s">
        <v>8016</v>
      </c>
      <c r="I266" s="18"/>
      <c r="J266" s="210"/>
      <c r="K266" s="211"/>
      <c r="L266" s="18"/>
      <c r="M266" s="18"/>
      <c r="N266" s="18"/>
      <c r="O266" s="18"/>
      <c r="P266" s="173" t="s">
        <v>12911</v>
      </c>
      <c r="Q266" s="17" t="s">
        <v>13026</v>
      </c>
      <c r="R266" s="18"/>
      <c r="S266" s="173" t="s">
        <v>7911</v>
      </c>
      <c r="T266" s="17" t="s">
        <v>7912</v>
      </c>
      <c r="U266" s="18"/>
      <c r="V266" s="203"/>
      <c r="W266" s="204"/>
      <c r="X266" s="204"/>
      <c r="Y266" s="205"/>
      <c r="Z266" s="18"/>
      <c r="AA266" s="182" t="s">
        <v>9409</v>
      </c>
      <c r="AB266" s="18"/>
      <c r="AC266" s="197" t="str">
        <f t="shared" si="36"/>
        <v>CELS</v>
      </c>
      <c r="AD266" s="263" t="str">
        <f t="shared" si="37"/>
        <v>CELS-100</v>
      </c>
      <c r="AE266" s="263" t="str">
        <f t="shared" si="38"/>
        <v>CELS-100-55</v>
      </c>
      <c r="AF266" s="119" t="s">
        <v>9409</v>
      </c>
      <c r="AG266" s="64" t="str">
        <f t="shared" si="39"/>
        <v>100</v>
      </c>
      <c r="AH266" s="18"/>
      <c r="AI266" s="197" t="str">
        <f t="shared" si="40"/>
        <v>-</v>
      </c>
      <c r="AJ266" s="64" t="str">
        <f t="shared" si="41"/>
        <v>-</v>
      </c>
      <c r="AK266" s="18"/>
      <c r="AP266" s="18"/>
    </row>
    <row r="267" spans="1:42">
      <c r="A267" s="18"/>
      <c r="C267" s="18"/>
      <c r="D267" s="170" t="s">
        <v>8387</v>
      </c>
      <c r="E267" s="118" t="s">
        <v>13959</v>
      </c>
      <c r="F267" s="18"/>
      <c r="G267" s="173" t="s">
        <v>8022</v>
      </c>
      <c r="H267" s="17" t="s">
        <v>8023</v>
      </c>
      <c r="I267" s="18"/>
      <c r="J267" s="210"/>
      <c r="K267" s="211"/>
      <c r="L267" s="18"/>
      <c r="M267" s="18"/>
      <c r="N267" s="18"/>
      <c r="O267" s="18"/>
      <c r="P267" s="173" t="s">
        <v>8387</v>
      </c>
      <c r="Q267" s="17" t="s">
        <v>8388</v>
      </c>
      <c r="R267" s="18"/>
      <c r="S267" s="173" t="s">
        <v>7919</v>
      </c>
      <c r="T267" s="17" t="s">
        <v>7920</v>
      </c>
      <c r="U267" s="18"/>
      <c r="V267" s="203"/>
      <c r="W267" s="204"/>
      <c r="X267" s="204"/>
      <c r="Y267" s="205"/>
      <c r="Z267" s="18"/>
      <c r="AA267" s="182" t="s">
        <v>9415</v>
      </c>
      <c r="AB267" s="18"/>
      <c r="AC267" s="197" t="str">
        <f t="shared" si="36"/>
        <v>CELS</v>
      </c>
      <c r="AD267" s="263" t="str">
        <f t="shared" si="37"/>
        <v>CELS-100</v>
      </c>
      <c r="AE267" s="263" t="str">
        <f t="shared" si="38"/>
        <v>CELS-100-56</v>
      </c>
      <c r="AF267" s="119" t="s">
        <v>9415</v>
      </c>
      <c r="AG267" s="64" t="str">
        <f t="shared" si="39"/>
        <v>100</v>
      </c>
      <c r="AH267" s="18"/>
      <c r="AI267" s="197" t="str">
        <f t="shared" si="40"/>
        <v>-</v>
      </c>
      <c r="AJ267" s="64" t="str">
        <f t="shared" si="41"/>
        <v>-</v>
      </c>
      <c r="AK267" s="18"/>
      <c r="AP267" s="18"/>
    </row>
    <row r="268" spans="1:42">
      <c r="A268" s="18"/>
      <c r="C268" s="18"/>
      <c r="D268" s="170" t="s">
        <v>8395</v>
      </c>
      <c r="E268" s="118" t="s">
        <v>13922</v>
      </c>
      <c r="F268" s="18"/>
      <c r="G268" s="173" t="s">
        <v>8030</v>
      </c>
      <c r="H268" s="17" t="s">
        <v>8031</v>
      </c>
      <c r="I268" s="18"/>
      <c r="J268" s="210"/>
      <c r="K268" s="211"/>
      <c r="L268" s="18"/>
      <c r="M268" s="18"/>
      <c r="N268" s="18"/>
      <c r="O268" s="18"/>
      <c r="P268" s="173" t="s">
        <v>8395</v>
      </c>
      <c r="Q268" s="17" t="s">
        <v>8396</v>
      </c>
      <c r="R268" s="18"/>
      <c r="S268" s="173" t="s">
        <v>7926</v>
      </c>
      <c r="T268" s="17" t="s">
        <v>7927</v>
      </c>
      <c r="U268" s="18"/>
      <c r="V268" s="203"/>
      <c r="W268" s="204"/>
      <c r="X268" s="204"/>
      <c r="Y268" s="205"/>
      <c r="Z268" s="18"/>
      <c r="AA268" s="182" t="s">
        <v>9430</v>
      </c>
      <c r="AB268" s="18"/>
      <c r="AC268" s="197" t="str">
        <f t="shared" si="36"/>
        <v>CELS</v>
      </c>
      <c r="AD268" s="263" t="str">
        <f t="shared" si="37"/>
        <v>CELS-100</v>
      </c>
      <c r="AE268" s="263" t="str">
        <f t="shared" si="38"/>
        <v>CELS-100-57</v>
      </c>
      <c r="AF268" s="119" t="s">
        <v>9430</v>
      </c>
      <c r="AG268" s="64" t="str">
        <f t="shared" si="39"/>
        <v>100</v>
      </c>
      <c r="AH268" s="18"/>
      <c r="AI268" s="197" t="str">
        <f t="shared" si="40"/>
        <v>-</v>
      </c>
      <c r="AJ268" s="64" t="str">
        <f t="shared" si="41"/>
        <v>-</v>
      </c>
      <c r="AK268" s="18"/>
      <c r="AP268" s="18"/>
    </row>
    <row r="269" spans="1:42">
      <c r="A269" s="18"/>
      <c r="C269" s="18"/>
      <c r="D269" s="170" t="s">
        <v>8403</v>
      </c>
      <c r="E269" s="118" t="s">
        <v>13922</v>
      </c>
      <c r="F269" s="18"/>
      <c r="G269" s="173" t="s">
        <v>15464</v>
      </c>
      <c r="H269" s="17" t="s">
        <v>15465</v>
      </c>
      <c r="I269" s="18"/>
      <c r="J269" s="210"/>
      <c r="K269" s="211"/>
      <c r="L269" s="18"/>
      <c r="M269" s="18"/>
      <c r="N269" s="18"/>
      <c r="O269" s="18"/>
      <c r="P269" s="173" t="s">
        <v>8403</v>
      </c>
      <c r="Q269" s="17" t="s">
        <v>8404</v>
      </c>
      <c r="R269" s="18"/>
      <c r="S269" s="173" t="s">
        <v>7933</v>
      </c>
      <c r="T269" s="17" t="s">
        <v>7934</v>
      </c>
      <c r="U269" s="18"/>
      <c r="V269" s="203"/>
      <c r="W269" s="204"/>
      <c r="X269" s="204"/>
      <c r="Y269" s="205"/>
      <c r="Z269" s="18"/>
      <c r="AA269" s="182" t="s">
        <v>9421</v>
      </c>
      <c r="AB269" s="18"/>
      <c r="AC269" s="197" t="str">
        <f t="shared" si="36"/>
        <v>CELS</v>
      </c>
      <c r="AD269" s="263" t="str">
        <f t="shared" si="37"/>
        <v>CELS-100</v>
      </c>
      <c r="AE269" s="263" t="str">
        <f t="shared" si="38"/>
        <v>CELS-100-58</v>
      </c>
      <c r="AF269" s="119" t="s">
        <v>9421</v>
      </c>
      <c r="AG269" s="64" t="str">
        <f t="shared" si="39"/>
        <v>100</v>
      </c>
      <c r="AH269" s="18"/>
      <c r="AI269" s="197" t="str">
        <f t="shared" si="40"/>
        <v>-</v>
      </c>
      <c r="AJ269" s="64" t="str">
        <f t="shared" si="41"/>
        <v>-</v>
      </c>
      <c r="AK269" s="18"/>
      <c r="AP269" s="18"/>
    </row>
    <row r="270" spans="1:42">
      <c r="A270" s="18"/>
      <c r="C270" s="18"/>
      <c r="D270" s="170" t="s">
        <v>8410</v>
      </c>
      <c r="E270" s="118" t="s">
        <v>13922</v>
      </c>
      <c r="F270" s="18"/>
      <c r="G270" s="173" t="s">
        <v>8038</v>
      </c>
      <c r="H270" s="17" t="s">
        <v>11630</v>
      </c>
      <c r="I270" s="18"/>
      <c r="J270" s="210"/>
      <c r="K270" s="211"/>
      <c r="L270" s="18"/>
      <c r="M270" s="18"/>
      <c r="N270" s="18"/>
      <c r="O270" s="18"/>
      <c r="P270" s="173" t="s">
        <v>8410</v>
      </c>
      <c r="Q270" s="17" t="s">
        <v>8411</v>
      </c>
      <c r="R270" s="18"/>
      <c r="S270" s="173" t="s">
        <v>7940</v>
      </c>
      <c r="T270" s="17" t="s">
        <v>7941</v>
      </c>
      <c r="U270" s="18"/>
      <c r="V270" s="203"/>
      <c r="W270" s="204"/>
      <c r="X270" s="216"/>
      <c r="Y270" s="205"/>
      <c r="Z270" s="18"/>
      <c r="AA270" s="182" t="s">
        <v>9428</v>
      </c>
      <c r="AB270" s="18"/>
      <c r="AC270" s="197" t="str">
        <f t="shared" si="36"/>
        <v>CELS</v>
      </c>
      <c r="AD270" s="263" t="str">
        <f t="shared" si="37"/>
        <v>CELS-100</v>
      </c>
      <c r="AE270" s="263" t="str">
        <f t="shared" si="38"/>
        <v>CELS-100-59</v>
      </c>
      <c r="AF270" s="119" t="s">
        <v>9428</v>
      </c>
      <c r="AG270" s="64" t="str">
        <f t="shared" si="39"/>
        <v>100</v>
      </c>
      <c r="AH270" s="18"/>
      <c r="AI270" s="197" t="str">
        <f t="shared" si="40"/>
        <v>-</v>
      </c>
      <c r="AJ270" s="64" t="str">
        <f t="shared" si="41"/>
        <v>-</v>
      </c>
      <c r="AK270" s="18"/>
      <c r="AP270" s="18"/>
    </row>
    <row r="271" spans="1:42">
      <c r="A271" s="18"/>
      <c r="C271" s="18"/>
      <c r="D271" s="170" t="s">
        <v>8418</v>
      </c>
      <c r="E271" s="118" t="s">
        <v>13922</v>
      </c>
      <c r="F271" s="18"/>
      <c r="G271" s="173" t="s">
        <v>8045</v>
      </c>
      <c r="H271" s="17" t="s">
        <v>8046</v>
      </c>
      <c r="I271" s="18"/>
      <c r="J271" s="210"/>
      <c r="K271" s="211"/>
      <c r="L271" s="18"/>
      <c r="M271" s="18"/>
      <c r="N271" s="18"/>
      <c r="O271" s="18"/>
      <c r="P271" s="173" t="s">
        <v>8418</v>
      </c>
      <c r="Q271" s="17" t="s">
        <v>8419</v>
      </c>
      <c r="R271" s="18"/>
      <c r="S271" s="173" t="s">
        <v>7948</v>
      </c>
      <c r="T271" s="17" t="s">
        <v>9454</v>
      </c>
      <c r="U271" s="18"/>
      <c r="V271" s="203"/>
      <c r="W271" s="204"/>
      <c r="X271" s="216"/>
      <c r="Y271" s="205"/>
      <c r="Z271" s="18"/>
      <c r="AA271" s="182" t="s">
        <v>9435</v>
      </c>
      <c r="AB271" s="18"/>
      <c r="AC271" s="197" t="str">
        <f t="shared" si="36"/>
        <v>CELS</v>
      </c>
      <c r="AD271" s="263" t="str">
        <f t="shared" si="37"/>
        <v>CELS-100</v>
      </c>
      <c r="AE271" s="263" t="str">
        <f t="shared" si="38"/>
        <v>CELS-100-60</v>
      </c>
      <c r="AF271" s="119" t="s">
        <v>9435</v>
      </c>
      <c r="AG271" s="64" t="str">
        <f t="shared" si="39"/>
        <v>100</v>
      </c>
      <c r="AH271" s="18"/>
      <c r="AI271" s="197" t="str">
        <f t="shared" si="40"/>
        <v>-</v>
      </c>
      <c r="AJ271" s="64" t="str">
        <f t="shared" si="41"/>
        <v>-</v>
      </c>
      <c r="AK271" s="18"/>
      <c r="AP271" s="18"/>
    </row>
    <row r="272" spans="1:42">
      <c r="A272" s="18"/>
      <c r="C272" s="18"/>
      <c r="D272" s="170" t="s">
        <v>8425</v>
      </c>
      <c r="E272" s="118" t="s">
        <v>13922</v>
      </c>
      <c r="F272" s="18"/>
      <c r="G272" s="173" t="s">
        <v>8827</v>
      </c>
      <c r="H272" s="17" t="s">
        <v>8828</v>
      </c>
      <c r="I272" s="18"/>
      <c r="J272" s="210"/>
      <c r="K272" s="211"/>
      <c r="L272" s="18"/>
      <c r="M272" s="18"/>
      <c r="N272" s="18"/>
      <c r="O272" s="18"/>
      <c r="P272" s="170" t="s">
        <v>8425</v>
      </c>
      <c r="Q272" s="17" t="s">
        <v>8426</v>
      </c>
      <c r="R272" s="18"/>
      <c r="S272" s="173" t="s">
        <v>7956</v>
      </c>
      <c r="T272" s="17" t="s">
        <v>6611</v>
      </c>
      <c r="U272" s="18"/>
      <c r="V272" s="203"/>
      <c r="W272" s="204"/>
      <c r="X272" s="216"/>
      <c r="Y272" s="205"/>
      <c r="Z272" s="18"/>
      <c r="AA272" s="182" t="s">
        <v>1259</v>
      </c>
      <c r="AB272" s="18"/>
      <c r="AC272" s="197" t="str">
        <f t="shared" si="36"/>
        <v>CELS</v>
      </c>
      <c r="AD272" s="263" t="str">
        <f t="shared" si="37"/>
        <v>CELS-100</v>
      </c>
      <c r="AE272" s="263" t="str">
        <f t="shared" si="38"/>
        <v>CELS-100-61</v>
      </c>
      <c r="AF272" s="119" t="s">
        <v>1259</v>
      </c>
      <c r="AG272" s="64" t="str">
        <f t="shared" si="39"/>
        <v>100</v>
      </c>
      <c r="AH272" s="18"/>
      <c r="AI272" s="197" t="str">
        <f t="shared" si="40"/>
        <v>-</v>
      </c>
      <c r="AJ272" s="64" t="str">
        <f t="shared" si="41"/>
        <v>-</v>
      </c>
      <c r="AK272" s="18"/>
      <c r="AP272" s="18"/>
    </row>
    <row r="273" spans="1:42">
      <c r="A273" s="18"/>
      <c r="C273" s="18"/>
      <c r="D273" s="170" t="s">
        <v>12912</v>
      </c>
      <c r="E273" s="118" t="s">
        <v>13906</v>
      </c>
      <c r="F273" s="18"/>
      <c r="G273" s="173" t="s">
        <v>8834</v>
      </c>
      <c r="H273" s="17" t="s">
        <v>8835</v>
      </c>
      <c r="I273" s="18"/>
      <c r="J273" s="210"/>
      <c r="K273" s="211"/>
      <c r="L273" s="18"/>
      <c r="M273" s="18"/>
      <c r="N273" s="18"/>
      <c r="O273" s="18"/>
      <c r="P273" s="173" t="s">
        <v>12912</v>
      </c>
      <c r="Q273" s="17" t="s">
        <v>13027</v>
      </c>
      <c r="R273" s="18"/>
      <c r="S273" s="173" t="s">
        <v>7961</v>
      </c>
      <c r="T273" s="17" t="s">
        <v>7962</v>
      </c>
      <c r="U273" s="18"/>
      <c r="V273" s="203"/>
      <c r="W273" s="204"/>
      <c r="X273" s="204"/>
      <c r="Y273" s="205"/>
      <c r="Z273" s="18"/>
      <c r="AA273" s="182" t="s">
        <v>8918</v>
      </c>
      <c r="AB273" s="18"/>
      <c r="AC273" s="197" t="str">
        <f t="shared" si="36"/>
        <v>CELS</v>
      </c>
      <c r="AD273" s="263" t="str">
        <f t="shared" si="37"/>
        <v>CELS-100</v>
      </c>
      <c r="AE273" s="263" t="str">
        <f t="shared" si="38"/>
        <v>CELS-100-62</v>
      </c>
      <c r="AF273" s="119" t="s">
        <v>8918</v>
      </c>
      <c r="AG273" s="64" t="str">
        <f t="shared" si="39"/>
        <v>100</v>
      </c>
      <c r="AH273" s="18"/>
      <c r="AI273" s="197" t="str">
        <f t="shared" si="40"/>
        <v>-</v>
      </c>
      <c r="AJ273" s="64" t="str">
        <f t="shared" si="41"/>
        <v>-</v>
      </c>
      <c r="AK273" s="18"/>
      <c r="AP273" s="18"/>
    </row>
    <row r="274" spans="1:42">
      <c r="A274" s="18"/>
      <c r="C274" s="18"/>
      <c r="D274" s="170" t="s">
        <v>8431</v>
      </c>
      <c r="E274" s="118" t="s">
        <v>13909</v>
      </c>
      <c r="F274" s="18"/>
      <c r="G274" s="173" t="s">
        <v>8841</v>
      </c>
      <c r="H274" s="17" t="s">
        <v>8842</v>
      </c>
      <c r="I274" s="18"/>
      <c r="J274" s="210"/>
      <c r="K274" s="211"/>
      <c r="L274" s="18"/>
      <c r="M274" s="18"/>
      <c r="N274" s="18"/>
      <c r="O274" s="18"/>
      <c r="P274" s="173" t="s">
        <v>8431</v>
      </c>
      <c r="Q274" s="17" t="s">
        <v>8432</v>
      </c>
      <c r="R274" s="18"/>
      <c r="S274" s="173" t="s">
        <v>7969</v>
      </c>
      <c r="T274" s="17" t="s">
        <v>7970</v>
      </c>
      <c r="U274" s="18"/>
      <c r="V274" s="203"/>
      <c r="W274" s="204"/>
      <c r="X274" s="204"/>
      <c r="Y274" s="205"/>
      <c r="Z274" s="18"/>
      <c r="AA274" s="182" t="s">
        <v>10802</v>
      </c>
      <c r="AB274" s="18"/>
      <c r="AC274" s="197" t="str">
        <f t="shared" si="36"/>
        <v>CELS</v>
      </c>
      <c r="AD274" s="263" t="str">
        <f t="shared" si="37"/>
        <v>CELS-100</v>
      </c>
      <c r="AE274" s="263" t="str">
        <f t="shared" si="38"/>
        <v>CELS-100-63</v>
      </c>
      <c r="AF274" s="119" t="s">
        <v>10802</v>
      </c>
      <c r="AG274" s="64" t="str">
        <f t="shared" si="39"/>
        <v>100</v>
      </c>
      <c r="AH274" s="18"/>
      <c r="AI274" s="197" t="str">
        <f t="shared" si="40"/>
        <v>-</v>
      </c>
      <c r="AJ274" s="64" t="str">
        <f t="shared" si="41"/>
        <v>-</v>
      </c>
      <c r="AK274" s="18"/>
      <c r="AP274" s="18"/>
    </row>
    <row r="275" spans="1:42">
      <c r="A275" s="18"/>
      <c r="C275" s="18"/>
      <c r="D275" s="170" t="s">
        <v>14922</v>
      </c>
      <c r="E275" s="118" t="s">
        <v>14923</v>
      </c>
      <c r="F275" s="18"/>
      <c r="G275" s="173" t="s">
        <v>8848</v>
      </c>
      <c r="H275" s="17" t="s">
        <v>8849</v>
      </c>
      <c r="I275" s="18"/>
      <c r="J275" s="210"/>
      <c r="K275" s="211"/>
      <c r="L275" s="18"/>
      <c r="M275" s="18"/>
      <c r="N275" s="18"/>
      <c r="O275" s="18"/>
      <c r="P275" s="173" t="s">
        <v>14922</v>
      </c>
      <c r="Q275" s="17" t="s">
        <v>14924</v>
      </c>
      <c r="R275" s="18"/>
      <c r="S275" s="173" t="s">
        <v>7976</v>
      </c>
      <c r="T275" s="17" t="s">
        <v>7977</v>
      </c>
      <c r="U275" s="18"/>
      <c r="V275" s="203"/>
      <c r="W275" s="204"/>
      <c r="X275" s="204"/>
      <c r="Y275" s="205"/>
      <c r="Z275" s="18"/>
      <c r="AA275" s="182" t="s">
        <v>10803</v>
      </c>
      <c r="AB275" s="18"/>
      <c r="AC275" s="197" t="str">
        <f t="shared" si="36"/>
        <v>CELS</v>
      </c>
      <c r="AD275" s="263" t="str">
        <f t="shared" si="37"/>
        <v>CELS-100</v>
      </c>
      <c r="AE275" s="263" t="str">
        <f t="shared" si="38"/>
        <v>CELS-100-64</v>
      </c>
      <c r="AF275" s="119" t="s">
        <v>10803</v>
      </c>
      <c r="AG275" s="64" t="str">
        <f t="shared" si="39"/>
        <v>100</v>
      </c>
      <c r="AH275" s="18"/>
      <c r="AI275" s="197" t="str">
        <f t="shared" si="40"/>
        <v>-</v>
      </c>
      <c r="AJ275" s="64" t="str">
        <f t="shared" si="41"/>
        <v>-</v>
      </c>
      <c r="AK275" s="18"/>
      <c r="AP275" s="18"/>
    </row>
    <row r="276" spans="1:42">
      <c r="A276" s="18"/>
      <c r="C276" s="18"/>
      <c r="D276" s="170" t="s">
        <v>8443</v>
      </c>
      <c r="E276" s="118" t="s">
        <v>13922</v>
      </c>
      <c r="F276" s="18"/>
      <c r="G276" s="173" t="s">
        <v>8856</v>
      </c>
      <c r="H276" s="17" t="s">
        <v>8857</v>
      </c>
      <c r="I276" s="18"/>
      <c r="J276" s="210"/>
      <c r="K276" s="211"/>
      <c r="L276" s="18"/>
      <c r="M276" s="18"/>
      <c r="N276" s="18"/>
      <c r="O276" s="18"/>
      <c r="P276" s="173" t="s">
        <v>8443</v>
      </c>
      <c r="Q276" s="17" t="s">
        <v>8444</v>
      </c>
      <c r="R276" s="18"/>
      <c r="S276" s="173" t="s">
        <v>7983</v>
      </c>
      <c r="T276" s="17" t="s">
        <v>7984</v>
      </c>
      <c r="U276" s="18"/>
      <c r="V276" s="203"/>
      <c r="W276" s="204"/>
      <c r="X276" s="204"/>
      <c r="Y276" s="205"/>
      <c r="Z276" s="18"/>
      <c r="AA276" s="182" t="s">
        <v>10804</v>
      </c>
      <c r="AB276" s="18"/>
      <c r="AC276" s="197" t="str">
        <f t="shared" si="36"/>
        <v>CELS</v>
      </c>
      <c r="AD276" s="263" t="str">
        <f t="shared" si="37"/>
        <v>CELS-100</v>
      </c>
      <c r="AE276" s="263" t="str">
        <f t="shared" si="38"/>
        <v>CELS-100-65</v>
      </c>
      <c r="AF276" s="119" t="s">
        <v>10804</v>
      </c>
      <c r="AG276" s="64" t="str">
        <f t="shared" si="39"/>
        <v>100</v>
      </c>
      <c r="AH276" s="18"/>
      <c r="AI276" s="197" t="str">
        <f t="shared" si="40"/>
        <v>-</v>
      </c>
      <c r="AJ276" s="64" t="str">
        <f t="shared" si="41"/>
        <v>-</v>
      </c>
      <c r="AK276" s="18"/>
      <c r="AP276" s="18"/>
    </row>
    <row r="277" spans="1:42">
      <c r="A277" s="18"/>
      <c r="C277" s="18"/>
      <c r="D277" s="170" t="s">
        <v>8450</v>
      </c>
      <c r="E277" s="118" t="s">
        <v>13922</v>
      </c>
      <c r="F277" s="18"/>
      <c r="G277" s="173" t="s">
        <v>6487</v>
      </c>
      <c r="H277" s="17" t="s">
        <v>6488</v>
      </c>
      <c r="I277" s="18"/>
      <c r="J277" s="210"/>
      <c r="K277" s="211"/>
      <c r="L277" s="18"/>
      <c r="M277" s="18"/>
      <c r="N277" s="18"/>
      <c r="O277" s="18"/>
      <c r="P277" s="173" t="s">
        <v>8450</v>
      </c>
      <c r="Q277" s="17" t="s">
        <v>8451</v>
      </c>
      <c r="R277" s="18"/>
      <c r="S277" s="173" t="s">
        <v>7991</v>
      </c>
      <c r="T277" s="17" t="s">
        <v>7998</v>
      </c>
      <c r="U277" s="18"/>
      <c r="V277" s="203"/>
      <c r="W277" s="204"/>
      <c r="X277" s="204"/>
      <c r="Y277" s="205"/>
      <c r="Z277" s="18"/>
      <c r="AA277" s="182" t="s">
        <v>13273</v>
      </c>
      <c r="AB277" s="18"/>
      <c r="AC277" s="197" t="str">
        <f t="shared" si="36"/>
        <v>CELS</v>
      </c>
      <c r="AD277" s="263" t="str">
        <f t="shared" si="37"/>
        <v>CELS-100</v>
      </c>
      <c r="AE277" s="263" t="str">
        <f t="shared" si="38"/>
        <v>CELS-100-66</v>
      </c>
      <c r="AF277" s="119" t="s">
        <v>13273</v>
      </c>
      <c r="AG277" s="64" t="str">
        <f t="shared" si="39"/>
        <v>100</v>
      </c>
      <c r="AH277" s="18"/>
      <c r="AI277" s="197" t="str">
        <f t="shared" si="40"/>
        <v>-</v>
      </c>
      <c r="AJ277" s="64" t="str">
        <f t="shared" si="41"/>
        <v>-</v>
      </c>
      <c r="AK277" s="18"/>
      <c r="AP277" s="18"/>
    </row>
    <row r="278" spans="1:42">
      <c r="A278" s="18"/>
      <c r="C278" s="18"/>
      <c r="D278" s="170" t="s">
        <v>8457</v>
      </c>
      <c r="E278" s="118" t="s">
        <v>13922</v>
      </c>
      <c r="F278" s="18"/>
      <c r="G278" s="173" t="s">
        <v>6492</v>
      </c>
      <c r="H278" s="17" t="s">
        <v>6493</v>
      </c>
      <c r="I278" s="18"/>
      <c r="J278" s="210"/>
      <c r="K278" s="211"/>
      <c r="L278" s="18"/>
      <c r="M278" s="18"/>
      <c r="N278" s="18"/>
      <c r="O278" s="18"/>
      <c r="P278" s="173" t="s">
        <v>8457</v>
      </c>
      <c r="Q278" s="17" t="s">
        <v>8458</v>
      </c>
      <c r="R278" s="18"/>
      <c r="S278" s="173" t="s">
        <v>8004</v>
      </c>
      <c r="T278" s="17" t="s">
        <v>8005</v>
      </c>
      <c r="U278" s="18"/>
      <c r="V278" s="203"/>
      <c r="W278" s="204"/>
      <c r="X278" s="204"/>
      <c r="Y278" s="205"/>
      <c r="Z278" s="18"/>
      <c r="AA278" s="182" t="s">
        <v>10805</v>
      </c>
      <c r="AB278" s="18"/>
      <c r="AC278" s="197" t="str">
        <f t="shared" si="36"/>
        <v>CELS</v>
      </c>
      <c r="AD278" s="263" t="str">
        <f t="shared" si="37"/>
        <v>CELS-100</v>
      </c>
      <c r="AE278" s="263" t="str">
        <f t="shared" si="38"/>
        <v>CELS-100-67</v>
      </c>
      <c r="AF278" s="119" t="s">
        <v>10805</v>
      </c>
      <c r="AG278" s="64" t="str">
        <f t="shared" si="39"/>
        <v>100</v>
      </c>
      <c r="AH278" s="18"/>
      <c r="AI278" s="197" t="str">
        <f t="shared" si="40"/>
        <v>-</v>
      </c>
      <c r="AJ278" s="64" t="str">
        <f t="shared" si="41"/>
        <v>-</v>
      </c>
      <c r="AK278" s="18"/>
      <c r="AP278" s="18"/>
    </row>
    <row r="279" spans="1:42">
      <c r="A279" s="18"/>
      <c r="C279" s="18"/>
      <c r="D279" s="170" t="s">
        <v>9152</v>
      </c>
      <c r="E279" s="118" t="s">
        <v>13922</v>
      </c>
      <c r="F279" s="18"/>
      <c r="G279" s="173" t="s">
        <v>6499</v>
      </c>
      <c r="H279" s="17" t="s">
        <v>6500</v>
      </c>
      <c r="I279" s="18"/>
      <c r="J279" s="210"/>
      <c r="K279" s="211"/>
      <c r="L279" s="18"/>
      <c r="M279" s="18"/>
      <c r="N279" s="18"/>
      <c r="O279" s="18"/>
      <c r="P279" s="173" t="s">
        <v>9152</v>
      </c>
      <c r="Q279" s="17" t="s">
        <v>9153</v>
      </c>
      <c r="R279" s="18"/>
      <c r="S279" s="173" t="s">
        <v>8011</v>
      </c>
      <c r="T279" s="17" t="s">
        <v>8012</v>
      </c>
      <c r="U279" s="18"/>
      <c r="V279" s="203"/>
      <c r="W279" s="204"/>
      <c r="X279" s="204"/>
      <c r="Y279" s="205"/>
      <c r="Z279" s="18"/>
      <c r="AA279" s="182" t="s">
        <v>10806</v>
      </c>
      <c r="AB279" s="18"/>
      <c r="AC279" s="197" t="str">
        <f t="shared" si="36"/>
        <v>CELS</v>
      </c>
      <c r="AD279" s="263" t="str">
        <f t="shared" si="37"/>
        <v>CELS-100</v>
      </c>
      <c r="AE279" s="263" t="str">
        <f t="shared" si="38"/>
        <v>CELS-100-68</v>
      </c>
      <c r="AF279" s="119" t="s">
        <v>10806</v>
      </c>
      <c r="AG279" s="64" t="str">
        <f t="shared" si="39"/>
        <v>100</v>
      </c>
      <c r="AH279" s="18"/>
      <c r="AI279" s="197" t="str">
        <f t="shared" si="40"/>
        <v>-</v>
      </c>
      <c r="AJ279" s="64" t="str">
        <f t="shared" si="41"/>
        <v>-</v>
      </c>
      <c r="AK279" s="18"/>
      <c r="AP279" s="18"/>
    </row>
    <row r="280" spans="1:42">
      <c r="A280" s="18"/>
      <c r="C280" s="18"/>
      <c r="D280" s="170" t="s">
        <v>6994</v>
      </c>
      <c r="E280" s="118" t="s">
        <v>13922</v>
      </c>
      <c r="F280" s="18"/>
      <c r="G280" s="173" t="s">
        <v>6506</v>
      </c>
      <c r="H280" s="17" t="s">
        <v>6507</v>
      </c>
      <c r="I280" s="18"/>
      <c r="J280" s="210"/>
      <c r="K280" s="211"/>
      <c r="L280" s="18"/>
      <c r="M280" s="18"/>
      <c r="N280" s="18"/>
      <c r="O280" s="18"/>
      <c r="P280" s="173" t="s">
        <v>6994</v>
      </c>
      <c r="Q280" s="17" t="s">
        <v>6995</v>
      </c>
      <c r="R280" s="18"/>
      <c r="S280" s="173" t="s">
        <v>8019</v>
      </c>
      <c r="T280" s="17" t="s">
        <v>8020</v>
      </c>
      <c r="U280" s="18"/>
      <c r="V280" s="203"/>
      <c r="W280" s="215"/>
      <c r="X280" s="204"/>
      <c r="Y280" s="205"/>
      <c r="Z280" s="18"/>
      <c r="AA280" s="182" t="s">
        <v>12003</v>
      </c>
      <c r="AB280" s="18"/>
      <c r="AC280" s="197" t="str">
        <f t="shared" si="36"/>
        <v>CELS</v>
      </c>
      <c r="AD280" s="263" t="str">
        <f t="shared" si="37"/>
        <v>CELS-100</v>
      </c>
      <c r="AE280" s="263" t="str">
        <f t="shared" si="38"/>
        <v>CELS-100-69</v>
      </c>
      <c r="AF280" s="119" t="s">
        <v>12003</v>
      </c>
      <c r="AG280" s="64" t="str">
        <f t="shared" si="39"/>
        <v>100</v>
      </c>
      <c r="AH280" s="18"/>
      <c r="AI280" s="197" t="str">
        <f t="shared" si="40"/>
        <v>-</v>
      </c>
      <c r="AJ280" s="64" t="str">
        <f t="shared" si="41"/>
        <v>-</v>
      </c>
      <c r="AK280" s="18"/>
      <c r="AP280" s="18"/>
    </row>
    <row r="281" spans="1:42">
      <c r="A281" s="18"/>
      <c r="C281" s="18"/>
      <c r="D281" s="170" t="s">
        <v>7001</v>
      </c>
      <c r="E281" s="118" t="s">
        <v>13961</v>
      </c>
      <c r="F281" s="18"/>
      <c r="G281" s="173" t="s">
        <v>6513</v>
      </c>
      <c r="H281" s="17" t="s">
        <v>6514</v>
      </c>
      <c r="I281" s="18"/>
      <c r="J281" s="210"/>
      <c r="K281" s="211"/>
      <c r="L281" s="18"/>
      <c r="M281" s="18"/>
      <c r="N281" s="18"/>
      <c r="O281" s="18"/>
      <c r="P281" s="173" t="s">
        <v>7001</v>
      </c>
      <c r="Q281" s="17" t="s">
        <v>15458</v>
      </c>
      <c r="R281" s="18"/>
      <c r="S281" s="173" t="s">
        <v>8026</v>
      </c>
      <c r="T281" s="17" t="s">
        <v>8027</v>
      </c>
      <c r="U281" s="18"/>
      <c r="V281" s="203"/>
      <c r="W281" s="215"/>
      <c r="X281" s="204"/>
      <c r="Y281" s="205"/>
      <c r="Z281" s="18"/>
      <c r="AA281" s="182" t="s">
        <v>11559</v>
      </c>
      <c r="AB281" s="18"/>
      <c r="AC281" s="197" t="str">
        <f t="shared" si="36"/>
        <v>CELS</v>
      </c>
      <c r="AD281" s="263" t="str">
        <f t="shared" si="37"/>
        <v>CELS-100</v>
      </c>
      <c r="AE281" s="263" t="str">
        <f t="shared" si="38"/>
        <v>CELS-100-70</v>
      </c>
      <c r="AF281" s="119" t="s">
        <v>11559</v>
      </c>
      <c r="AG281" s="64" t="str">
        <f t="shared" si="39"/>
        <v>100</v>
      </c>
      <c r="AH281" s="18"/>
      <c r="AI281" s="197" t="str">
        <f t="shared" si="40"/>
        <v>-</v>
      </c>
      <c r="AJ281" s="64" t="str">
        <f t="shared" si="41"/>
        <v>-</v>
      </c>
      <c r="AK281" s="18"/>
      <c r="AP281" s="18"/>
    </row>
    <row r="282" spans="1:42">
      <c r="A282" s="18"/>
      <c r="C282" s="18"/>
      <c r="D282" s="170" t="s">
        <v>7007</v>
      </c>
      <c r="E282" s="118" t="s">
        <v>13922</v>
      </c>
      <c r="F282" s="18"/>
      <c r="G282" s="173" t="s">
        <v>6521</v>
      </c>
      <c r="H282" s="17" t="s">
        <v>6522</v>
      </c>
      <c r="I282" s="18"/>
      <c r="J282" s="210"/>
      <c r="K282" s="211"/>
      <c r="L282" s="18"/>
      <c r="M282" s="18"/>
      <c r="N282" s="18"/>
      <c r="O282" s="18"/>
      <c r="P282" s="173" t="s">
        <v>7007</v>
      </c>
      <c r="Q282" s="17" t="s">
        <v>7008</v>
      </c>
      <c r="R282" s="18"/>
      <c r="S282" s="173" t="s">
        <v>8034</v>
      </c>
      <c r="T282" s="17" t="s">
        <v>8035</v>
      </c>
      <c r="U282" s="18"/>
      <c r="V282" s="203"/>
      <c r="W282" s="215"/>
      <c r="X282" s="204"/>
      <c r="Y282" s="205"/>
      <c r="Z282" s="18"/>
      <c r="AA282" s="182" t="s">
        <v>11560</v>
      </c>
      <c r="AB282" s="18"/>
      <c r="AC282" s="197" t="str">
        <f t="shared" si="36"/>
        <v>CELS</v>
      </c>
      <c r="AD282" s="263" t="str">
        <f t="shared" si="37"/>
        <v>CELS-100</v>
      </c>
      <c r="AE282" s="263" t="str">
        <f t="shared" si="38"/>
        <v>CELS-100-71</v>
      </c>
      <c r="AF282" s="119" t="s">
        <v>11560</v>
      </c>
      <c r="AG282" s="64" t="str">
        <f t="shared" si="39"/>
        <v>100</v>
      </c>
      <c r="AH282" s="18"/>
      <c r="AI282" s="197" t="str">
        <f t="shared" si="40"/>
        <v>-</v>
      </c>
      <c r="AJ282" s="64" t="str">
        <f t="shared" si="41"/>
        <v>-</v>
      </c>
      <c r="AK282" s="18"/>
      <c r="AP282" s="18"/>
    </row>
    <row r="283" spans="1:42">
      <c r="A283" s="18"/>
      <c r="C283" s="18"/>
      <c r="D283" s="170" t="s">
        <v>7014</v>
      </c>
      <c r="E283" s="118" t="s">
        <v>13947</v>
      </c>
      <c r="F283" s="18"/>
      <c r="G283" s="173" t="s">
        <v>6528</v>
      </c>
      <c r="H283" s="17" t="s">
        <v>6529</v>
      </c>
      <c r="I283" s="18"/>
      <c r="J283" s="210"/>
      <c r="K283" s="211"/>
      <c r="L283" s="18"/>
      <c r="M283" s="18"/>
      <c r="N283" s="18"/>
      <c r="O283" s="18"/>
      <c r="P283" s="173" t="s">
        <v>7014</v>
      </c>
      <c r="Q283" s="17" t="s">
        <v>13028</v>
      </c>
      <c r="R283" s="18"/>
      <c r="S283" s="173" t="s">
        <v>8041</v>
      </c>
      <c r="T283" s="17" t="s">
        <v>8042</v>
      </c>
      <c r="U283" s="18"/>
      <c r="V283" s="203"/>
      <c r="W283" s="204"/>
      <c r="X283" s="204"/>
      <c r="Y283" s="205"/>
      <c r="Z283" s="18"/>
      <c r="AA283" s="182" t="s">
        <v>13274</v>
      </c>
      <c r="AB283" s="18"/>
      <c r="AC283" s="197" t="str">
        <f t="shared" si="36"/>
        <v>CELS</v>
      </c>
      <c r="AD283" s="263" t="str">
        <f t="shared" si="37"/>
        <v>CELS-100</v>
      </c>
      <c r="AE283" s="263" t="str">
        <f t="shared" si="38"/>
        <v>CELS-100-72</v>
      </c>
      <c r="AF283" s="119" t="s">
        <v>13274</v>
      </c>
      <c r="AG283" s="64" t="str">
        <f t="shared" si="39"/>
        <v>100</v>
      </c>
      <c r="AH283" s="18"/>
      <c r="AI283" s="197" t="str">
        <f t="shared" si="40"/>
        <v>-</v>
      </c>
      <c r="AJ283" s="64" t="str">
        <f t="shared" si="41"/>
        <v>-</v>
      </c>
      <c r="AK283" s="18"/>
      <c r="AP283" s="18"/>
    </row>
    <row r="284" spans="1:42">
      <c r="A284" s="18"/>
      <c r="C284" s="18"/>
      <c r="D284" s="170" t="s">
        <v>7020</v>
      </c>
      <c r="E284" s="118" t="s">
        <v>13947</v>
      </c>
      <c r="F284" s="18"/>
      <c r="G284" s="173" t="s">
        <v>6535</v>
      </c>
      <c r="H284" s="17" t="s">
        <v>6536</v>
      </c>
      <c r="I284" s="18"/>
      <c r="J284" s="210"/>
      <c r="K284" s="211"/>
      <c r="L284" s="18"/>
      <c r="M284" s="18"/>
      <c r="N284" s="18"/>
      <c r="O284" s="18"/>
      <c r="P284" s="173" t="s">
        <v>7020</v>
      </c>
      <c r="Q284" s="17" t="s">
        <v>7021</v>
      </c>
      <c r="R284" s="18"/>
      <c r="S284" s="173" t="s">
        <v>8049</v>
      </c>
      <c r="T284" s="17" t="s">
        <v>8050</v>
      </c>
      <c r="U284" s="18"/>
      <c r="V284" s="203"/>
      <c r="W284" s="204"/>
      <c r="X284" s="204"/>
      <c r="Y284" s="205"/>
      <c r="Z284" s="18"/>
      <c r="AA284" s="182" t="s">
        <v>13275</v>
      </c>
      <c r="AB284" s="18"/>
      <c r="AC284" s="197" t="str">
        <f t="shared" si="36"/>
        <v>CELS</v>
      </c>
      <c r="AD284" s="263" t="str">
        <f t="shared" si="37"/>
        <v>CELS-100</v>
      </c>
      <c r="AE284" s="263" t="str">
        <f t="shared" si="38"/>
        <v>CELS-100-73</v>
      </c>
      <c r="AF284" s="119" t="s">
        <v>13275</v>
      </c>
      <c r="AG284" s="64" t="str">
        <f t="shared" si="39"/>
        <v>100</v>
      </c>
      <c r="AH284" s="18"/>
      <c r="AI284" s="197" t="str">
        <f t="shared" si="40"/>
        <v>-</v>
      </c>
      <c r="AJ284" s="64" t="str">
        <f t="shared" si="41"/>
        <v>-</v>
      </c>
      <c r="AK284" s="18"/>
      <c r="AP284" s="18"/>
    </row>
    <row r="285" spans="1:42">
      <c r="A285" s="18"/>
      <c r="C285" s="18"/>
      <c r="D285" s="170" t="s">
        <v>7027</v>
      </c>
      <c r="E285" s="118" t="s">
        <v>13947</v>
      </c>
      <c r="F285" s="18"/>
      <c r="G285" s="173" t="s">
        <v>6540</v>
      </c>
      <c r="H285" s="17" t="s">
        <v>6541</v>
      </c>
      <c r="I285" s="18"/>
      <c r="J285" s="210"/>
      <c r="K285" s="211"/>
      <c r="L285" s="18"/>
      <c r="M285" s="18"/>
      <c r="N285" s="18"/>
      <c r="O285" s="18"/>
      <c r="P285" s="173" t="s">
        <v>7027</v>
      </c>
      <c r="Q285" s="17" t="s">
        <v>7028</v>
      </c>
      <c r="R285" s="18"/>
      <c r="S285" s="173" t="s">
        <v>8831</v>
      </c>
      <c r="T285" s="17" t="s">
        <v>8832</v>
      </c>
      <c r="U285" s="18"/>
      <c r="V285" s="203"/>
      <c r="W285" s="204"/>
      <c r="X285" s="204"/>
      <c r="Y285" s="205"/>
      <c r="Z285" s="18"/>
      <c r="AA285" s="182" t="s">
        <v>14137</v>
      </c>
      <c r="AB285" s="18"/>
      <c r="AC285" s="197" t="str">
        <f t="shared" si="36"/>
        <v>CELS</v>
      </c>
      <c r="AD285" s="263" t="str">
        <f t="shared" si="37"/>
        <v>CELS-100</v>
      </c>
      <c r="AE285" s="263" t="str">
        <f t="shared" si="38"/>
        <v>CELS-100-74</v>
      </c>
      <c r="AF285" s="119" t="s">
        <v>14137</v>
      </c>
      <c r="AG285" s="64" t="str">
        <f t="shared" si="39"/>
        <v>100</v>
      </c>
      <c r="AH285" s="18"/>
      <c r="AI285" s="197" t="str">
        <f t="shared" si="40"/>
        <v>-</v>
      </c>
      <c r="AJ285" s="64" t="str">
        <f t="shared" si="41"/>
        <v>-</v>
      </c>
      <c r="AK285" s="18"/>
      <c r="AP285" s="18"/>
    </row>
    <row r="286" spans="1:42">
      <c r="A286" s="18"/>
      <c r="C286" s="18"/>
      <c r="D286" s="170" t="s">
        <v>7034</v>
      </c>
      <c r="E286" s="118" t="s">
        <v>13947</v>
      </c>
      <c r="F286" s="18"/>
      <c r="G286" s="173" t="s">
        <v>6546</v>
      </c>
      <c r="H286" s="17" t="s">
        <v>6547</v>
      </c>
      <c r="I286" s="18"/>
      <c r="J286" s="210"/>
      <c r="K286" s="211"/>
      <c r="L286" s="18"/>
      <c r="M286" s="18"/>
      <c r="N286" s="18"/>
      <c r="O286" s="18"/>
      <c r="P286" s="173" t="s">
        <v>7034</v>
      </c>
      <c r="Q286" s="17" t="s">
        <v>11308</v>
      </c>
      <c r="R286" s="18"/>
      <c r="S286" s="173" t="s">
        <v>8838</v>
      </c>
      <c r="T286" s="17" t="s">
        <v>8839</v>
      </c>
      <c r="U286" s="18"/>
      <c r="V286" s="203"/>
      <c r="W286" s="204"/>
      <c r="X286" s="204"/>
      <c r="Y286" s="205"/>
      <c r="Z286" s="18"/>
      <c r="AA286" s="182" t="s">
        <v>14138</v>
      </c>
      <c r="AB286" s="18"/>
      <c r="AC286" s="197" t="str">
        <f t="shared" si="36"/>
        <v>CELS</v>
      </c>
      <c r="AD286" s="263" t="str">
        <f t="shared" si="37"/>
        <v>CELS-100</v>
      </c>
      <c r="AE286" s="263" t="str">
        <f t="shared" si="38"/>
        <v>CELS-100-75</v>
      </c>
      <c r="AF286" s="119" t="s">
        <v>14138</v>
      </c>
      <c r="AG286" s="64" t="str">
        <f t="shared" si="39"/>
        <v>100</v>
      </c>
      <c r="AH286" s="18"/>
      <c r="AI286" s="197" t="str">
        <f t="shared" si="40"/>
        <v>-</v>
      </c>
      <c r="AJ286" s="64" t="str">
        <f t="shared" si="41"/>
        <v>-</v>
      </c>
      <c r="AK286" s="18"/>
      <c r="AP286" s="18"/>
    </row>
    <row r="287" spans="1:42">
      <c r="A287" s="18"/>
      <c r="C287" s="18"/>
      <c r="D287" s="170" t="s">
        <v>7038</v>
      </c>
      <c r="E287" s="118" t="s">
        <v>13961</v>
      </c>
      <c r="F287" s="18"/>
      <c r="G287" s="173" t="s">
        <v>6552</v>
      </c>
      <c r="H287" s="17" t="s">
        <v>6553</v>
      </c>
      <c r="I287" s="18"/>
      <c r="J287" s="18"/>
      <c r="K287" s="18"/>
      <c r="L287" s="18"/>
      <c r="M287" s="18"/>
      <c r="N287" s="18"/>
      <c r="O287" s="18"/>
      <c r="P287" s="173" t="s">
        <v>7038</v>
      </c>
      <c r="Q287" s="17" t="s">
        <v>7039</v>
      </c>
      <c r="R287" s="18"/>
      <c r="S287" s="173" t="s">
        <v>8845</v>
      </c>
      <c r="T287" s="17" t="s">
        <v>8846</v>
      </c>
      <c r="U287" s="18"/>
      <c r="V287" s="203"/>
      <c r="W287" s="204"/>
      <c r="X287" s="204"/>
      <c r="Y287" s="205"/>
      <c r="Z287" s="18"/>
      <c r="AA287" s="182" t="s">
        <v>10807</v>
      </c>
      <c r="AB287" s="18"/>
      <c r="AC287" s="197" t="str">
        <f t="shared" si="36"/>
        <v>CELS</v>
      </c>
      <c r="AD287" s="263" t="str">
        <f t="shared" si="37"/>
        <v>CELS-100</v>
      </c>
      <c r="AE287" s="263" t="str">
        <f t="shared" si="38"/>
        <v>CELS-100-76</v>
      </c>
      <c r="AF287" s="119" t="s">
        <v>10807</v>
      </c>
      <c r="AG287" s="64" t="str">
        <f t="shared" si="39"/>
        <v>100</v>
      </c>
      <c r="AH287" s="18"/>
      <c r="AI287" s="197" t="str">
        <f t="shared" si="40"/>
        <v>-</v>
      </c>
      <c r="AJ287" s="64" t="str">
        <f t="shared" si="41"/>
        <v>-</v>
      </c>
      <c r="AK287" s="18"/>
      <c r="AP287" s="18"/>
    </row>
    <row r="288" spans="1:42">
      <c r="A288" s="18"/>
      <c r="C288" s="18"/>
      <c r="D288" s="170" t="s">
        <v>940</v>
      </c>
      <c r="E288" s="118" t="s">
        <v>13959</v>
      </c>
      <c r="F288" s="18"/>
      <c r="G288" s="173" t="s">
        <v>6558</v>
      </c>
      <c r="H288" s="17" t="s">
        <v>6559</v>
      </c>
      <c r="I288" s="18"/>
      <c r="J288" s="18"/>
      <c r="K288" s="18"/>
      <c r="L288" s="18"/>
      <c r="M288" s="18"/>
      <c r="N288" s="18"/>
      <c r="O288" s="18"/>
      <c r="P288" s="173" t="s">
        <v>940</v>
      </c>
      <c r="Q288" s="17" t="s">
        <v>994</v>
      </c>
      <c r="R288" s="18"/>
      <c r="S288" s="173" t="s">
        <v>8853</v>
      </c>
      <c r="T288" s="17" t="s">
        <v>8854</v>
      </c>
      <c r="U288" s="18"/>
      <c r="V288" s="203"/>
      <c r="W288" s="204"/>
      <c r="X288" s="204"/>
      <c r="Y288" s="205"/>
      <c r="Z288" s="18"/>
      <c r="AA288" s="182" t="s">
        <v>14139</v>
      </c>
      <c r="AB288" s="18"/>
      <c r="AC288" s="197" t="str">
        <f t="shared" si="36"/>
        <v>CELS</v>
      </c>
      <c r="AD288" s="263" t="str">
        <f t="shared" si="37"/>
        <v>CELS-100</v>
      </c>
      <c r="AE288" s="263" t="str">
        <f t="shared" si="38"/>
        <v>CELS-100-77</v>
      </c>
      <c r="AF288" s="119" t="s">
        <v>14139</v>
      </c>
      <c r="AG288" s="64" t="str">
        <f t="shared" si="39"/>
        <v>100</v>
      </c>
      <c r="AH288" s="18"/>
      <c r="AI288" s="197" t="str">
        <f t="shared" si="40"/>
        <v>-</v>
      </c>
      <c r="AJ288" s="64" t="str">
        <f t="shared" si="41"/>
        <v>-</v>
      </c>
      <c r="AK288" s="18"/>
      <c r="AP288" s="18"/>
    </row>
    <row r="289" spans="1:42">
      <c r="A289" s="18"/>
      <c r="C289" s="18"/>
      <c r="D289" s="170" t="s">
        <v>7045</v>
      </c>
      <c r="E289" s="118" t="s">
        <v>13959</v>
      </c>
      <c r="F289" s="18"/>
      <c r="G289" s="173" t="s">
        <v>6563</v>
      </c>
      <c r="H289" s="17" t="s">
        <v>6564</v>
      </c>
      <c r="I289" s="18"/>
      <c r="J289" s="18"/>
      <c r="K289" s="18"/>
      <c r="L289" s="18"/>
      <c r="M289" s="18"/>
      <c r="N289" s="18"/>
      <c r="O289" s="18"/>
      <c r="P289" s="170" t="s">
        <v>7045</v>
      </c>
      <c r="Q289" s="17" t="s">
        <v>995</v>
      </c>
      <c r="R289" s="18"/>
      <c r="S289" s="173" t="s">
        <v>8859</v>
      </c>
      <c r="T289" s="17" t="s">
        <v>8860</v>
      </c>
      <c r="U289" s="18"/>
      <c r="V289" s="203"/>
      <c r="W289" s="204"/>
      <c r="X289" s="204"/>
      <c r="Y289" s="205"/>
      <c r="Z289" s="18"/>
      <c r="AA289" s="182" t="s">
        <v>10808</v>
      </c>
      <c r="AB289" s="18"/>
      <c r="AC289" s="197" t="str">
        <f t="shared" si="36"/>
        <v>CELS</v>
      </c>
      <c r="AD289" s="263" t="str">
        <f t="shared" si="37"/>
        <v>CELS-100</v>
      </c>
      <c r="AE289" s="263" t="str">
        <f t="shared" si="38"/>
        <v>CELS-100-78</v>
      </c>
      <c r="AF289" s="119" t="s">
        <v>10808</v>
      </c>
      <c r="AG289" s="64" t="str">
        <f t="shared" si="39"/>
        <v>100</v>
      </c>
      <c r="AH289" s="18"/>
      <c r="AI289" s="197" t="str">
        <f t="shared" si="40"/>
        <v>-</v>
      </c>
      <c r="AJ289" s="64" t="str">
        <f t="shared" si="41"/>
        <v>-</v>
      </c>
      <c r="AK289" s="18"/>
      <c r="AP289" s="18"/>
    </row>
    <row r="290" spans="1:42">
      <c r="A290" s="18"/>
      <c r="C290" s="18"/>
      <c r="D290" s="170" t="s">
        <v>7051</v>
      </c>
      <c r="E290" s="118" t="s">
        <v>13959</v>
      </c>
      <c r="F290" s="18"/>
      <c r="G290" s="173" t="s">
        <v>6569</v>
      </c>
      <c r="H290" s="17" t="s">
        <v>6570</v>
      </c>
      <c r="I290" s="18"/>
      <c r="J290" s="18"/>
      <c r="K290" s="18"/>
      <c r="L290" s="18"/>
      <c r="M290" s="18"/>
      <c r="N290" s="18"/>
      <c r="O290" s="18"/>
      <c r="P290" s="173" t="s">
        <v>7051</v>
      </c>
      <c r="Q290" s="17" t="s">
        <v>10109</v>
      </c>
      <c r="R290" s="18"/>
      <c r="S290" s="173" t="s">
        <v>6496</v>
      </c>
      <c r="T290" s="17" t="s">
        <v>6497</v>
      </c>
      <c r="U290" s="18"/>
      <c r="V290" s="203"/>
      <c r="W290" s="204"/>
      <c r="X290" s="204"/>
      <c r="Y290" s="205"/>
      <c r="Z290" s="18"/>
      <c r="AA290" s="182" t="s">
        <v>10809</v>
      </c>
      <c r="AB290" s="18"/>
      <c r="AC290" s="197" t="str">
        <f t="shared" si="36"/>
        <v>CELS</v>
      </c>
      <c r="AD290" s="263" t="str">
        <f t="shared" si="37"/>
        <v>CELS-100</v>
      </c>
      <c r="AE290" s="263" t="str">
        <f t="shared" si="38"/>
        <v>CELS-100-79</v>
      </c>
      <c r="AF290" s="119" t="s">
        <v>10809</v>
      </c>
      <c r="AG290" s="64" t="str">
        <f t="shared" si="39"/>
        <v>100</v>
      </c>
      <c r="AH290" s="18"/>
      <c r="AI290" s="197" t="str">
        <f t="shared" si="40"/>
        <v>-</v>
      </c>
      <c r="AJ290" s="64" t="str">
        <f t="shared" si="41"/>
        <v>-</v>
      </c>
      <c r="AK290" s="18"/>
      <c r="AP290" s="18"/>
    </row>
    <row r="291" spans="1:42">
      <c r="A291" s="18"/>
      <c r="C291" s="18"/>
      <c r="D291" s="170" t="s">
        <v>7058</v>
      </c>
      <c r="E291" s="118" t="s">
        <v>13922</v>
      </c>
      <c r="F291" s="18"/>
      <c r="G291" s="173" t="s">
        <v>6575</v>
      </c>
      <c r="H291" s="17" t="s">
        <v>6576</v>
      </c>
      <c r="I291" s="18"/>
      <c r="J291" s="18"/>
      <c r="K291" s="18"/>
      <c r="L291" s="18"/>
      <c r="M291" s="18"/>
      <c r="N291" s="18"/>
      <c r="O291" s="18"/>
      <c r="P291" s="173" t="s">
        <v>7058</v>
      </c>
      <c r="Q291" s="17" t="s">
        <v>7059</v>
      </c>
      <c r="R291" s="18"/>
      <c r="S291" s="173" t="s">
        <v>6503</v>
      </c>
      <c r="T291" s="17" t="s">
        <v>6504</v>
      </c>
      <c r="U291" s="18"/>
      <c r="V291" s="203"/>
      <c r="W291" s="204"/>
      <c r="X291" s="204"/>
      <c r="Y291" s="205"/>
      <c r="Z291" s="18"/>
      <c r="AA291" s="182" t="s">
        <v>11415</v>
      </c>
      <c r="AB291" s="18"/>
      <c r="AC291" s="197" t="str">
        <f t="shared" si="36"/>
        <v>CELS</v>
      </c>
      <c r="AD291" s="263" t="str">
        <f t="shared" si="37"/>
        <v>CELS-100</v>
      </c>
      <c r="AE291" s="263" t="str">
        <f t="shared" si="38"/>
        <v>CELS-100-80</v>
      </c>
      <c r="AF291" s="119" t="s">
        <v>11415</v>
      </c>
      <c r="AG291" s="64" t="str">
        <f t="shared" si="39"/>
        <v>100</v>
      </c>
      <c r="AH291" s="18"/>
      <c r="AI291" s="197" t="str">
        <f t="shared" si="40"/>
        <v>-</v>
      </c>
      <c r="AJ291" s="64" t="str">
        <f t="shared" si="41"/>
        <v>-</v>
      </c>
      <c r="AK291" s="18"/>
      <c r="AP291" s="18"/>
    </row>
    <row r="292" spans="1:42">
      <c r="A292" s="18"/>
      <c r="C292" s="18"/>
      <c r="D292" s="170" t="s">
        <v>7065</v>
      </c>
      <c r="E292" s="118" t="s">
        <v>13959</v>
      </c>
      <c r="F292" s="18"/>
      <c r="G292" s="173" t="s">
        <v>6578</v>
      </c>
      <c r="H292" s="17" t="s">
        <v>6579</v>
      </c>
      <c r="I292" s="18"/>
      <c r="J292" s="18"/>
      <c r="K292" s="18"/>
      <c r="L292" s="18"/>
      <c r="M292" s="18"/>
      <c r="N292" s="18"/>
      <c r="O292" s="18"/>
      <c r="P292" s="173" t="s">
        <v>7065</v>
      </c>
      <c r="Q292" s="17" t="s">
        <v>7066</v>
      </c>
      <c r="R292" s="18"/>
      <c r="S292" s="173" t="s">
        <v>6510</v>
      </c>
      <c r="T292" s="17" t="s">
        <v>6511</v>
      </c>
      <c r="U292" s="18"/>
      <c r="V292" s="203"/>
      <c r="W292" s="204"/>
      <c r="X292" s="204"/>
      <c r="Y292" s="205"/>
      <c r="Z292" s="18"/>
      <c r="AA292" s="182" t="s">
        <v>11416</v>
      </c>
      <c r="AB292" s="18"/>
      <c r="AC292" s="197" t="str">
        <f t="shared" si="36"/>
        <v>CELS</v>
      </c>
      <c r="AD292" s="263" t="str">
        <f t="shared" si="37"/>
        <v>CELS-100</v>
      </c>
      <c r="AE292" s="263" t="str">
        <f t="shared" si="38"/>
        <v>CELS-100-81</v>
      </c>
      <c r="AF292" s="119" t="s">
        <v>11416</v>
      </c>
      <c r="AG292" s="64" t="str">
        <f t="shared" si="39"/>
        <v>100</v>
      </c>
      <c r="AH292" s="18"/>
      <c r="AI292" s="197" t="str">
        <f t="shared" si="40"/>
        <v>-</v>
      </c>
      <c r="AJ292" s="64" t="str">
        <f t="shared" si="41"/>
        <v>-</v>
      </c>
      <c r="AK292" s="18"/>
      <c r="AP292" s="18"/>
    </row>
    <row r="293" spans="1:42">
      <c r="A293" s="18"/>
      <c r="C293" s="18"/>
      <c r="D293" s="170" t="s">
        <v>9453</v>
      </c>
      <c r="E293" s="118" t="s">
        <v>14383</v>
      </c>
      <c r="F293" s="18"/>
      <c r="G293" s="173" t="s">
        <v>6582</v>
      </c>
      <c r="H293" s="17" t="s">
        <v>6583</v>
      </c>
      <c r="I293" s="18"/>
      <c r="J293" s="18"/>
      <c r="K293" s="18"/>
      <c r="L293" s="18"/>
      <c r="M293" s="18"/>
      <c r="N293" s="18"/>
      <c r="O293" s="18"/>
      <c r="P293" s="173" t="s">
        <v>9453</v>
      </c>
      <c r="Q293" s="118" t="s">
        <v>996</v>
      </c>
      <c r="R293" s="18"/>
      <c r="S293" s="173" t="s">
        <v>6518</v>
      </c>
      <c r="T293" s="17" t="s">
        <v>6519</v>
      </c>
      <c r="U293" s="18"/>
      <c r="V293" s="203"/>
      <c r="W293" s="204"/>
      <c r="X293" s="204"/>
      <c r="Y293" s="205"/>
      <c r="Z293" s="18"/>
      <c r="AA293" s="182" t="s">
        <v>11619</v>
      </c>
      <c r="AB293" s="18"/>
      <c r="AC293" s="197" t="str">
        <f t="shared" si="36"/>
        <v>CELS</v>
      </c>
      <c r="AD293" s="263" t="str">
        <f t="shared" si="37"/>
        <v>CELS-100</v>
      </c>
      <c r="AE293" s="263" t="str">
        <f t="shared" si="38"/>
        <v>CELS-100-82</v>
      </c>
      <c r="AF293" s="119" t="s">
        <v>11619</v>
      </c>
      <c r="AG293" s="64" t="str">
        <f t="shared" si="39"/>
        <v>100</v>
      </c>
      <c r="AH293" s="18"/>
      <c r="AI293" s="197" t="str">
        <f t="shared" si="40"/>
        <v>-</v>
      </c>
      <c r="AJ293" s="64" t="str">
        <f t="shared" si="41"/>
        <v>-</v>
      </c>
      <c r="AK293" s="18"/>
      <c r="AP293" s="18"/>
    </row>
    <row r="294" spans="1:42">
      <c r="A294" s="18"/>
      <c r="C294" s="18"/>
      <c r="D294" s="170" t="s">
        <v>9461</v>
      </c>
      <c r="E294" s="118" t="s">
        <v>13906</v>
      </c>
      <c r="F294" s="18"/>
      <c r="G294" s="173" t="s">
        <v>6586</v>
      </c>
      <c r="H294" s="17" t="s">
        <v>6587</v>
      </c>
      <c r="I294" s="18"/>
      <c r="J294" s="18"/>
      <c r="K294" s="18"/>
      <c r="L294" s="18"/>
      <c r="M294" s="18"/>
      <c r="N294" s="18"/>
      <c r="O294" s="18"/>
      <c r="P294" s="173" t="s">
        <v>9461</v>
      </c>
      <c r="Q294" s="118" t="s">
        <v>13494</v>
      </c>
      <c r="R294" s="18"/>
      <c r="S294" s="173" t="s">
        <v>1003</v>
      </c>
      <c r="T294" s="17" t="s">
        <v>8373</v>
      </c>
      <c r="U294" s="18"/>
      <c r="V294" s="203"/>
      <c r="W294" s="204"/>
      <c r="X294" s="204"/>
      <c r="Y294" s="205"/>
      <c r="Z294" s="18"/>
      <c r="AA294" s="182" t="s">
        <v>13671</v>
      </c>
      <c r="AB294" s="18"/>
      <c r="AC294" s="197" t="str">
        <f t="shared" si="36"/>
        <v>CELS</v>
      </c>
      <c r="AD294" s="263" t="str">
        <f t="shared" si="37"/>
        <v>CELS-100</v>
      </c>
      <c r="AE294" s="263" t="str">
        <f t="shared" si="38"/>
        <v>CELS-100-83</v>
      </c>
      <c r="AF294" s="119" t="s">
        <v>13671</v>
      </c>
      <c r="AG294" s="64" t="str">
        <f t="shared" si="39"/>
        <v>100</v>
      </c>
      <c r="AH294" s="18"/>
      <c r="AI294" s="197" t="str">
        <f t="shared" si="40"/>
        <v>-</v>
      </c>
      <c r="AJ294" s="64" t="str">
        <f t="shared" si="41"/>
        <v>-</v>
      </c>
      <c r="AK294" s="18"/>
      <c r="AP294" s="18"/>
    </row>
    <row r="295" spans="1:42">
      <c r="A295" s="18"/>
      <c r="C295" s="18"/>
      <c r="D295" s="170" t="s">
        <v>12913</v>
      </c>
      <c r="E295" s="118" t="s">
        <v>13968</v>
      </c>
      <c r="F295" s="18"/>
      <c r="G295" s="173" t="s">
        <v>6590</v>
      </c>
      <c r="H295" s="17" t="s">
        <v>10742</v>
      </c>
      <c r="I295" s="18"/>
      <c r="J295" s="18"/>
      <c r="K295" s="18"/>
      <c r="L295" s="18"/>
      <c r="M295" s="18"/>
      <c r="N295" s="18"/>
      <c r="O295" s="18"/>
      <c r="P295" s="173" t="s">
        <v>12913</v>
      </c>
      <c r="Q295" s="118" t="s">
        <v>13029</v>
      </c>
      <c r="R295" s="18"/>
      <c r="S295" s="173" t="s">
        <v>14001</v>
      </c>
      <c r="T295" s="17" t="s">
        <v>14002</v>
      </c>
      <c r="U295" s="18"/>
      <c r="V295" s="203"/>
      <c r="W295" s="204"/>
      <c r="X295" s="204"/>
      <c r="Y295" s="205"/>
      <c r="Z295" s="18"/>
      <c r="AA295" s="182" t="s">
        <v>10810</v>
      </c>
      <c r="AB295" s="18"/>
      <c r="AC295" s="197" t="str">
        <f t="shared" si="36"/>
        <v>CELS</v>
      </c>
      <c r="AD295" s="263" t="str">
        <f t="shared" si="37"/>
        <v>CELS-100</v>
      </c>
      <c r="AE295" s="263" t="str">
        <f t="shared" si="38"/>
        <v>CELS-100-84</v>
      </c>
      <c r="AF295" s="119" t="s">
        <v>10810</v>
      </c>
      <c r="AG295" s="64" t="str">
        <f t="shared" si="39"/>
        <v>100</v>
      </c>
      <c r="AH295" s="18"/>
      <c r="AI295" s="197" t="str">
        <f t="shared" si="40"/>
        <v>-</v>
      </c>
      <c r="AJ295" s="64" t="str">
        <f t="shared" si="41"/>
        <v>-</v>
      </c>
      <c r="AK295" s="18"/>
      <c r="AP295" s="18"/>
    </row>
    <row r="296" spans="1:42">
      <c r="A296" s="18"/>
      <c r="C296" s="18"/>
      <c r="D296" s="170" t="s">
        <v>14341</v>
      </c>
      <c r="E296" s="118" t="s">
        <v>14333</v>
      </c>
      <c r="F296" s="18"/>
      <c r="G296" s="173" t="s">
        <v>6594</v>
      </c>
      <c r="H296" s="17" t="s">
        <v>6595</v>
      </c>
      <c r="I296" s="18"/>
      <c r="J296" s="18"/>
      <c r="K296" s="18"/>
      <c r="L296" s="18"/>
      <c r="M296" s="18"/>
      <c r="N296" s="18"/>
      <c r="O296" s="18"/>
      <c r="P296" s="173" t="s">
        <v>14341</v>
      </c>
      <c r="Q296" s="17" t="s">
        <v>14342</v>
      </c>
      <c r="R296" s="18"/>
      <c r="S296" s="173" t="s">
        <v>14003</v>
      </c>
      <c r="T296" s="17" t="s">
        <v>14004</v>
      </c>
      <c r="U296" s="18"/>
      <c r="V296" s="203"/>
      <c r="W296" s="204"/>
      <c r="X296" s="204"/>
      <c r="Y296" s="205"/>
      <c r="Z296" s="18"/>
      <c r="AA296" s="182" t="s">
        <v>10811</v>
      </c>
      <c r="AB296" s="18"/>
      <c r="AC296" s="197" t="str">
        <f t="shared" si="36"/>
        <v>CELS</v>
      </c>
      <c r="AD296" s="263" t="str">
        <f t="shared" si="37"/>
        <v>CELS-100</v>
      </c>
      <c r="AE296" s="263" t="str">
        <f t="shared" si="38"/>
        <v>CELS-100-85</v>
      </c>
      <c r="AF296" s="119" t="s">
        <v>10811</v>
      </c>
      <c r="AG296" s="64" t="str">
        <f t="shared" si="39"/>
        <v>100</v>
      </c>
      <c r="AH296" s="18"/>
      <c r="AI296" s="197" t="str">
        <f t="shared" si="40"/>
        <v>-</v>
      </c>
      <c r="AJ296" s="64" t="str">
        <f t="shared" si="41"/>
        <v>-</v>
      </c>
      <c r="AK296" s="18"/>
      <c r="AP296" s="18"/>
    </row>
    <row r="297" spans="1:42">
      <c r="A297" s="18"/>
      <c r="C297" s="18"/>
      <c r="D297" s="170" t="s">
        <v>14343</v>
      </c>
      <c r="E297" s="118" t="s">
        <v>14333</v>
      </c>
      <c r="F297" s="18"/>
      <c r="G297" s="173" t="s">
        <v>6599</v>
      </c>
      <c r="H297" s="17" t="s">
        <v>6600</v>
      </c>
      <c r="I297" s="18"/>
      <c r="J297" s="18"/>
      <c r="K297" s="18"/>
      <c r="L297" s="18"/>
      <c r="M297" s="18"/>
      <c r="N297" s="18"/>
      <c r="O297" s="18"/>
      <c r="P297" s="173" t="s">
        <v>14343</v>
      </c>
      <c r="Q297" s="17" t="s">
        <v>14344</v>
      </c>
      <c r="R297" s="18"/>
      <c r="S297" s="173" t="s">
        <v>11693</v>
      </c>
      <c r="T297" s="17" t="s">
        <v>11694</v>
      </c>
      <c r="U297" s="18"/>
      <c r="V297" s="203"/>
      <c r="W297" s="204"/>
      <c r="X297" s="204"/>
      <c r="Y297" s="205"/>
      <c r="Z297" s="18"/>
      <c r="AA297" s="182" t="s">
        <v>11561</v>
      </c>
      <c r="AB297" s="18"/>
      <c r="AC297" s="197" t="str">
        <f t="shared" si="36"/>
        <v>CELS</v>
      </c>
      <c r="AD297" s="263" t="str">
        <f t="shared" si="37"/>
        <v>CELS-100</v>
      </c>
      <c r="AE297" s="263" t="str">
        <f t="shared" si="38"/>
        <v>CELS-100-86</v>
      </c>
      <c r="AF297" s="119" t="s">
        <v>11561</v>
      </c>
      <c r="AG297" s="64" t="str">
        <f t="shared" si="39"/>
        <v>100</v>
      </c>
      <c r="AH297" s="18"/>
      <c r="AI297" s="197" t="str">
        <f t="shared" si="40"/>
        <v>-</v>
      </c>
      <c r="AJ297" s="64" t="str">
        <f t="shared" si="41"/>
        <v>-</v>
      </c>
      <c r="AK297" s="18"/>
      <c r="AP297" s="18"/>
    </row>
    <row r="298" spans="1:42">
      <c r="A298" s="18"/>
      <c r="C298" s="18"/>
      <c r="D298" s="170" t="s">
        <v>14345</v>
      </c>
      <c r="E298" s="118" t="s">
        <v>14334</v>
      </c>
      <c r="F298" s="18"/>
      <c r="G298" s="173" t="s">
        <v>4081</v>
      </c>
      <c r="H298" s="17" t="s">
        <v>4082</v>
      </c>
      <c r="I298" s="18"/>
      <c r="J298" s="18"/>
      <c r="K298" s="18"/>
      <c r="L298" s="18"/>
      <c r="M298" s="18"/>
      <c r="N298" s="18"/>
      <c r="O298" s="18"/>
      <c r="P298" s="173" t="s">
        <v>14345</v>
      </c>
      <c r="Q298" s="17" t="s">
        <v>11676</v>
      </c>
      <c r="R298" s="18"/>
      <c r="S298" s="173" t="s">
        <v>776</v>
      </c>
      <c r="T298" s="17" t="s">
        <v>777</v>
      </c>
      <c r="U298" s="18"/>
      <c r="V298" s="203"/>
      <c r="W298" s="204"/>
      <c r="X298" s="204"/>
      <c r="Y298" s="205"/>
      <c r="Z298" s="18"/>
      <c r="AA298" s="182" t="s">
        <v>11562</v>
      </c>
      <c r="AB298" s="18"/>
      <c r="AC298" s="197" t="str">
        <f t="shared" si="36"/>
        <v>CELS</v>
      </c>
      <c r="AD298" s="263" t="str">
        <f t="shared" si="37"/>
        <v>CELS-100</v>
      </c>
      <c r="AE298" s="263" t="str">
        <f t="shared" si="38"/>
        <v>CELS-100-87</v>
      </c>
      <c r="AF298" s="119" t="s">
        <v>11562</v>
      </c>
      <c r="AG298" s="64" t="str">
        <f t="shared" si="39"/>
        <v>100</v>
      </c>
      <c r="AH298" s="18"/>
      <c r="AI298" s="197" t="str">
        <f t="shared" si="40"/>
        <v>-</v>
      </c>
      <c r="AJ298" s="64" t="str">
        <f t="shared" si="41"/>
        <v>-</v>
      </c>
      <c r="AK298" s="18"/>
      <c r="AP298" s="18"/>
    </row>
    <row r="299" spans="1:42">
      <c r="A299" s="18"/>
      <c r="C299" s="18"/>
      <c r="D299" s="170" t="s">
        <v>7870</v>
      </c>
      <c r="E299" s="118" t="s">
        <v>13972</v>
      </c>
      <c r="F299" s="18"/>
      <c r="G299" s="173" t="s">
        <v>4086</v>
      </c>
      <c r="H299" s="17" t="s">
        <v>4087</v>
      </c>
      <c r="I299" s="18"/>
      <c r="J299" s="18"/>
      <c r="K299" s="18"/>
      <c r="L299" s="18"/>
      <c r="M299" s="18"/>
      <c r="N299" s="18"/>
      <c r="O299" s="18"/>
      <c r="P299" s="170" t="s">
        <v>7870</v>
      </c>
      <c r="Q299" s="17" t="s">
        <v>7871</v>
      </c>
      <c r="R299" s="18"/>
      <c r="S299" s="173" t="s">
        <v>10150</v>
      </c>
      <c r="T299" s="17" t="s">
        <v>10151</v>
      </c>
      <c r="U299" s="18"/>
      <c r="V299" s="203"/>
      <c r="W299" s="204"/>
      <c r="X299" s="204"/>
      <c r="Y299" s="205"/>
      <c r="Z299" s="18"/>
      <c r="AA299" s="182" t="s">
        <v>10812</v>
      </c>
      <c r="AB299" s="18"/>
      <c r="AC299" s="197" t="str">
        <f t="shared" si="36"/>
        <v>CELS</v>
      </c>
      <c r="AD299" s="263" t="str">
        <f t="shared" si="37"/>
        <v>CELS-100</v>
      </c>
      <c r="AE299" s="263" t="str">
        <f t="shared" si="38"/>
        <v>CELS-100-88</v>
      </c>
      <c r="AF299" s="119" t="s">
        <v>10812</v>
      </c>
      <c r="AG299" s="64" t="str">
        <f t="shared" si="39"/>
        <v>100</v>
      </c>
      <c r="AH299" s="18"/>
      <c r="AI299" s="197" t="str">
        <f t="shared" si="40"/>
        <v>-</v>
      </c>
      <c r="AJ299" s="64" t="str">
        <f t="shared" si="41"/>
        <v>-</v>
      </c>
      <c r="AK299" s="18"/>
      <c r="AP299" s="18"/>
    </row>
    <row r="300" spans="1:42">
      <c r="A300" s="18"/>
      <c r="C300" s="18"/>
      <c r="D300" s="170" t="s">
        <v>7877</v>
      </c>
      <c r="E300" s="118" t="s">
        <v>13971</v>
      </c>
      <c r="F300" s="18"/>
      <c r="G300" s="173" t="s">
        <v>4091</v>
      </c>
      <c r="H300" s="17" t="s">
        <v>4092</v>
      </c>
      <c r="I300" s="18"/>
      <c r="J300" s="18"/>
      <c r="K300" s="18"/>
      <c r="L300" s="18"/>
      <c r="M300" s="18"/>
      <c r="N300" s="18"/>
      <c r="O300" s="18"/>
      <c r="P300" s="173" t="s">
        <v>7877</v>
      </c>
      <c r="Q300" s="17" t="s">
        <v>7878</v>
      </c>
      <c r="R300" s="18"/>
      <c r="S300" s="173" t="s">
        <v>10152</v>
      </c>
      <c r="T300" s="17" t="s">
        <v>10153</v>
      </c>
      <c r="U300" s="18"/>
      <c r="V300" s="203"/>
      <c r="W300" s="204"/>
      <c r="X300" s="204"/>
      <c r="Y300" s="205"/>
      <c r="Z300" s="18"/>
      <c r="AA300" s="182" t="s">
        <v>10813</v>
      </c>
      <c r="AB300" s="18"/>
      <c r="AC300" s="197" t="str">
        <f t="shared" si="36"/>
        <v>CELS</v>
      </c>
      <c r="AD300" s="263" t="str">
        <f t="shared" si="37"/>
        <v>CELS-100</v>
      </c>
      <c r="AE300" s="263" t="str">
        <f t="shared" si="38"/>
        <v>CELS-100-89</v>
      </c>
      <c r="AF300" s="119" t="s">
        <v>10813</v>
      </c>
      <c r="AG300" s="64" t="str">
        <f t="shared" si="39"/>
        <v>100</v>
      </c>
      <c r="AH300" s="18"/>
      <c r="AI300" s="197" t="str">
        <f t="shared" si="40"/>
        <v>-</v>
      </c>
      <c r="AJ300" s="64" t="str">
        <f t="shared" si="41"/>
        <v>-</v>
      </c>
      <c r="AK300" s="18"/>
      <c r="AP300" s="18"/>
    </row>
    <row r="301" spans="1:42">
      <c r="A301" s="18"/>
      <c r="C301" s="18"/>
      <c r="D301" s="170" t="s">
        <v>7883</v>
      </c>
      <c r="E301" s="118" t="s">
        <v>14927</v>
      </c>
      <c r="F301" s="18"/>
      <c r="G301" s="173" t="s">
        <v>4096</v>
      </c>
      <c r="H301" s="17" t="s">
        <v>4097</v>
      </c>
      <c r="I301" s="18"/>
      <c r="J301" s="18"/>
      <c r="K301" s="18"/>
      <c r="L301" s="18"/>
      <c r="M301" s="18"/>
      <c r="N301" s="18"/>
      <c r="O301" s="18"/>
      <c r="P301" s="173" t="s">
        <v>7883</v>
      </c>
      <c r="Q301" s="17" t="s">
        <v>7884</v>
      </c>
      <c r="R301" s="18"/>
      <c r="S301" s="173" t="s">
        <v>10154</v>
      </c>
      <c r="T301" s="17" t="s">
        <v>10155</v>
      </c>
      <c r="U301" s="18"/>
      <c r="V301" s="203"/>
      <c r="W301" s="204"/>
      <c r="X301" s="204"/>
      <c r="Y301" s="205"/>
      <c r="Z301" s="18"/>
      <c r="AA301" s="182" t="s">
        <v>11563</v>
      </c>
      <c r="AB301" s="18"/>
      <c r="AC301" s="197" t="str">
        <f t="shared" si="36"/>
        <v>CELS</v>
      </c>
      <c r="AD301" s="263" t="str">
        <f t="shared" si="37"/>
        <v>CELS-100</v>
      </c>
      <c r="AE301" s="263" t="str">
        <f t="shared" si="38"/>
        <v>CELS-100-90</v>
      </c>
      <c r="AF301" s="119" t="s">
        <v>11563</v>
      </c>
      <c r="AG301" s="64" t="str">
        <f t="shared" si="39"/>
        <v>100</v>
      </c>
      <c r="AH301" s="18"/>
      <c r="AI301" s="197" t="str">
        <f t="shared" si="40"/>
        <v>-</v>
      </c>
      <c r="AJ301" s="64" t="str">
        <f t="shared" si="41"/>
        <v>-</v>
      </c>
      <c r="AK301" s="18"/>
      <c r="AP301" s="18"/>
    </row>
    <row r="302" spans="1:42">
      <c r="A302" s="18"/>
      <c r="C302" s="18"/>
      <c r="D302" s="170" t="s">
        <v>7891</v>
      </c>
      <c r="E302" s="118" t="s">
        <v>14921</v>
      </c>
      <c r="F302" s="18"/>
      <c r="G302" s="173" t="s">
        <v>4101</v>
      </c>
      <c r="H302" s="17" t="s">
        <v>7950</v>
      </c>
      <c r="I302" s="18"/>
      <c r="J302" s="18"/>
      <c r="K302" s="18"/>
      <c r="L302" s="18"/>
      <c r="M302" s="18"/>
      <c r="N302" s="18"/>
      <c r="O302" s="18"/>
      <c r="P302" s="173" t="s">
        <v>7891</v>
      </c>
      <c r="Q302" s="17" t="s">
        <v>14925</v>
      </c>
      <c r="R302" s="18"/>
      <c r="S302" s="173" t="s">
        <v>11313</v>
      </c>
      <c r="T302" s="17" t="s">
        <v>11314</v>
      </c>
      <c r="U302" s="18"/>
      <c r="V302" s="203"/>
      <c r="W302" s="204"/>
      <c r="X302" s="204"/>
      <c r="Y302" s="205"/>
      <c r="Z302" s="18"/>
      <c r="AA302" s="182" t="s">
        <v>11564</v>
      </c>
      <c r="AB302" s="18"/>
      <c r="AC302" s="197" t="str">
        <f t="shared" si="36"/>
        <v>CELS</v>
      </c>
      <c r="AD302" s="263" t="str">
        <f t="shared" si="37"/>
        <v>CELS-100</v>
      </c>
      <c r="AE302" s="263" t="str">
        <f t="shared" si="38"/>
        <v>CELS-100-91</v>
      </c>
      <c r="AF302" s="119" t="s">
        <v>11564</v>
      </c>
      <c r="AG302" s="64" t="str">
        <f t="shared" si="39"/>
        <v>100</v>
      </c>
      <c r="AH302" s="18"/>
      <c r="AI302" s="197" t="str">
        <f t="shared" si="40"/>
        <v>-</v>
      </c>
      <c r="AJ302" s="64" t="str">
        <f t="shared" si="41"/>
        <v>-</v>
      </c>
      <c r="AK302" s="18"/>
      <c r="AP302" s="18"/>
    </row>
    <row r="303" spans="1:42">
      <c r="A303" s="18"/>
      <c r="C303" s="18"/>
      <c r="D303" s="170" t="s">
        <v>7897</v>
      </c>
      <c r="E303" s="118" t="s">
        <v>13970</v>
      </c>
      <c r="F303" s="18"/>
      <c r="G303" s="173" t="s">
        <v>4105</v>
      </c>
      <c r="H303" s="17" t="s">
        <v>4106</v>
      </c>
      <c r="I303" s="18"/>
      <c r="J303" s="18"/>
      <c r="K303" s="18"/>
      <c r="L303" s="18"/>
      <c r="M303" s="18"/>
      <c r="N303" s="18"/>
      <c r="O303" s="18"/>
      <c r="P303" s="173" t="s">
        <v>7897</v>
      </c>
      <c r="Q303" s="17" t="s">
        <v>13495</v>
      </c>
      <c r="R303" s="18"/>
      <c r="S303" s="173" t="s">
        <v>13525</v>
      </c>
      <c r="T303" s="17" t="s">
        <v>13526</v>
      </c>
      <c r="U303" s="18"/>
      <c r="V303" s="203"/>
      <c r="W303" s="204"/>
      <c r="X303" s="204"/>
      <c r="Y303" s="203"/>
      <c r="Z303" s="18"/>
      <c r="AA303" s="182" t="s">
        <v>12004</v>
      </c>
      <c r="AB303" s="18"/>
      <c r="AC303" s="197" t="str">
        <f t="shared" si="36"/>
        <v>CELS</v>
      </c>
      <c r="AD303" s="263" t="str">
        <f t="shared" si="37"/>
        <v>CELS-100</v>
      </c>
      <c r="AE303" s="263" t="str">
        <f t="shared" si="38"/>
        <v>CELS-100-92</v>
      </c>
      <c r="AF303" s="119" t="s">
        <v>12004</v>
      </c>
      <c r="AG303" s="64" t="str">
        <f t="shared" si="39"/>
        <v>100</v>
      </c>
      <c r="AH303" s="18"/>
      <c r="AI303" s="197" t="str">
        <f t="shared" si="40"/>
        <v>-</v>
      </c>
      <c r="AJ303" s="64" t="str">
        <f t="shared" si="41"/>
        <v>-</v>
      </c>
      <c r="AK303" s="18"/>
      <c r="AP303" s="18"/>
    </row>
    <row r="304" spans="1:42">
      <c r="A304" s="18"/>
      <c r="C304" s="18"/>
      <c r="D304" s="170" t="s">
        <v>7903</v>
      </c>
      <c r="E304" s="118" t="s">
        <v>14386</v>
      </c>
      <c r="F304" s="18"/>
      <c r="G304" s="173" t="s">
        <v>4110</v>
      </c>
      <c r="H304" s="17" t="s">
        <v>4111</v>
      </c>
      <c r="I304" s="18"/>
      <c r="J304" s="18"/>
      <c r="K304" s="18"/>
      <c r="L304" s="18"/>
      <c r="M304" s="18"/>
      <c r="N304" s="18"/>
      <c r="O304" s="18"/>
      <c r="P304" s="173" t="s">
        <v>7903</v>
      </c>
      <c r="Q304" s="17" t="s">
        <v>10110</v>
      </c>
      <c r="R304" s="18"/>
      <c r="S304" s="173" t="s">
        <v>14412</v>
      </c>
      <c r="T304" s="17" t="s">
        <v>14413</v>
      </c>
      <c r="U304" s="18"/>
      <c r="V304" s="203"/>
      <c r="W304" s="204"/>
      <c r="X304" s="204"/>
      <c r="Y304" s="203"/>
      <c r="Z304" s="18"/>
      <c r="AA304" s="182" t="s">
        <v>12637</v>
      </c>
      <c r="AB304" s="18"/>
      <c r="AC304" s="197" t="str">
        <f t="shared" si="36"/>
        <v>CELS</v>
      </c>
      <c r="AD304" s="263" t="str">
        <f t="shared" si="37"/>
        <v>CELS-100</v>
      </c>
      <c r="AE304" s="263" t="str">
        <f t="shared" si="38"/>
        <v>CELS-100-93</v>
      </c>
      <c r="AF304" s="119" t="s">
        <v>12637</v>
      </c>
      <c r="AG304" s="64" t="str">
        <f t="shared" si="39"/>
        <v>100</v>
      </c>
      <c r="AH304" s="18"/>
      <c r="AI304" s="197" t="str">
        <f t="shared" si="40"/>
        <v>-</v>
      </c>
      <c r="AJ304" s="64" t="str">
        <f t="shared" si="41"/>
        <v>-</v>
      </c>
      <c r="AK304" s="18"/>
      <c r="AP304" s="18"/>
    </row>
    <row r="305" spans="1:42">
      <c r="A305" s="18"/>
      <c r="C305" s="18"/>
      <c r="D305" s="170" t="s">
        <v>7909</v>
      </c>
      <c r="E305" s="118" t="s">
        <v>13969</v>
      </c>
      <c r="F305" s="18"/>
      <c r="G305" s="173" t="s">
        <v>4114</v>
      </c>
      <c r="H305" s="17" t="s">
        <v>4115</v>
      </c>
      <c r="I305" s="18"/>
      <c r="J305" s="18"/>
      <c r="K305" s="18"/>
      <c r="L305" s="18"/>
      <c r="M305" s="18"/>
      <c r="N305" s="18"/>
      <c r="O305" s="18"/>
      <c r="P305" s="173" t="s">
        <v>7909</v>
      </c>
      <c r="Q305" s="17" t="s">
        <v>7910</v>
      </c>
      <c r="R305" s="18"/>
      <c r="S305" s="173" t="s">
        <v>1004</v>
      </c>
      <c r="T305" s="17" t="s">
        <v>1005</v>
      </c>
      <c r="U305" s="18"/>
      <c r="V305" s="211"/>
      <c r="W305" s="211"/>
      <c r="X305" s="211"/>
      <c r="Y305" s="211"/>
      <c r="Z305" s="18"/>
      <c r="AA305" s="182" t="s">
        <v>12638</v>
      </c>
      <c r="AB305" s="18"/>
      <c r="AC305" s="197" t="str">
        <f t="shared" si="36"/>
        <v>CELS</v>
      </c>
      <c r="AD305" s="263" t="str">
        <f t="shared" si="37"/>
        <v>CELS-100</v>
      </c>
      <c r="AE305" s="263" t="str">
        <f t="shared" si="38"/>
        <v>CELS-100-94</v>
      </c>
      <c r="AF305" s="119" t="s">
        <v>12638</v>
      </c>
      <c r="AG305" s="64" t="str">
        <f t="shared" si="39"/>
        <v>100</v>
      </c>
      <c r="AH305" s="18"/>
      <c r="AI305" s="197" t="str">
        <f t="shared" si="40"/>
        <v>-</v>
      </c>
      <c r="AJ305" s="64" t="str">
        <f t="shared" si="41"/>
        <v>-</v>
      </c>
      <c r="AK305" s="18"/>
      <c r="AP305" s="18"/>
    </row>
    <row r="306" spans="1:42">
      <c r="A306" s="18"/>
      <c r="C306" s="18"/>
      <c r="D306" s="170" t="s">
        <v>7917</v>
      </c>
      <c r="E306" s="118" t="s">
        <v>13954</v>
      </c>
      <c r="F306" s="18"/>
      <c r="G306" s="173" t="s">
        <v>4119</v>
      </c>
      <c r="H306" s="17" t="s">
        <v>4120</v>
      </c>
      <c r="I306" s="18"/>
      <c r="J306" s="18"/>
      <c r="K306" s="18"/>
      <c r="L306" s="18"/>
      <c r="M306" s="18"/>
      <c r="N306" s="18"/>
      <c r="O306" s="18"/>
      <c r="P306" s="173" t="s">
        <v>7917</v>
      </c>
      <c r="Q306" s="17" t="s">
        <v>7918</v>
      </c>
      <c r="R306" s="18"/>
      <c r="S306" s="173" t="s">
        <v>6525</v>
      </c>
      <c r="T306" s="17" t="s">
        <v>6526</v>
      </c>
      <c r="U306" s="18"/>
      <c r="V306" s="211"/>
      <c r="W306" s="211"/>
      <c r="X306" s="211"/>
      <c r="Y306" s="211"/>
      <c r="Z306" s="18"/>
      <c r="AA306" s="182" t="s">
        <v>13276</v>
      </c>
      <c r="AB306" s="18"/>
      <c r="AC306" s="197" t="str">
        <f t="shared" si="36"/>
        <v>CELS</v>
      </c>
      <c r="AD306" s="263" t="str">
        <f t="shared" si="37"/>
        <v>CELS-100</v>
      </c>
      <c r="AE306" s="263" t="str">
        <f t="shared" si="38"/>
        <v>CELS-100-95</v>
      </c>
      <c r="AF306" s="119" t="s">
        <v>13276</v>
      </c>
      <c r="AG306" s="64" t="str">
        <f t="shared" si="39"/>
        <v>100</v>
      </c>
      <c r="AH306" s="18"/>
      <c r="AI306" s="197" t="str">
        <f t="shared" si="40"/>
        <v>-</v>
      </c>
      <c r="AJ306" s="64" t="str">
        <f t="shared" si="41"/>
        <v>-</v>
      </c>
      <c r="AK306" s="18"/>
      <c r="AP306" s="18"/>
    </row>
    <row r="307" spans="1:42">
      <c r="A307" s="18"/>
      <c r="C307" s="18"/>
      <c r="D307" s="170" t="s">
        <v>7924</v>
      </c>
      <c r="E307" s="118" t="s">
        <v>14928</v>
      </c>
      <c r="F307" s="18"/>
      <c r="G307" s="173" t="s">
        <v>4123</v>
      </c>
      <c r="H307" s="17" t="s">
        <v>4124</v>
      </c>
      <c r="I307" s="18"/>
      <c r="J307" s="18"/>
      <c r="K307" s="18"/>
      <c r="L307" s="18"/>
      <c r="M307" s="18"/>
      <c r="N307" s="18"/>
      <c r="O307" s="18"/>
      <c r="P307" s="173" t="s">
        <v>7924</v>
      </c>
      <c r="Q307" s="17" t="s">
        <v>7925</v>
      </c>
      <c r="R307" s="18"/>
      <c r="S307" s="173" t="s">
        <v>6532</v>
      </c>
      <c r="T307" s="17" t="s">
        <v>6533</v>
      </c>
      <c r="U307" s="18"/>
      <c r="V307" s="211"/>
      <c r="W307" s="211"/>
      <c r="X307" s="211"/>
      <c r="Y307" s="211"/>
      <c r="Z307" s="18"/>
      <c r="AA307" s="182" t="s">
        <v>13672</v>
      </c>
      <c r="AB307" s="18"/>
      <c r="AC307" s="197" t="str">
        <f t="shared" si="36"/>
        <v>CELS</v>
      </c>
      <c r="AD307" s="263" t="str">
        <f t="shared" si="37"/>
        <v>CELS-100</v>
      </c>
      <c r="AE307" s="263" t="str">
        <f t="shared" si="38"/>
        <v>CELS-100-96</v>
      </c>
      <c r="AF307" s="119" t="s">
        <v>13672</v>
      </c>
      <c r="AG307" s="64" t="str">
        <f t="shared" si="39"/>
        <v>100</v>
      </c>
      <c r="AH307" s="18"/>
      <c r="AI307" s="197" t="str">
        <f t="shared" si="40"/>
        <v>-</v>
      </c>
      <c r="AJ307" s="64" t="str">
        <f t="shared" si="41"/>
        <v>-</v>
      </c>
      <c r="AK307" s="18"/>
      <c r="AP307" s="18"/>
    </row>
    <row r="308" spans="1:42">
      <c r="A308" s="18"/>
      <c r="C308" s="18"/>
      <c r="D308" s="170" t="s">
        <v>6791</v>
      </c>
      <c r="E308" s="118" t="s">
        <v>14930</v>
      </c>
      <c r="F308" s="18"/>
      <c r="G308" s="173" t="s">
        <v>4127</v>
      </c>
      <c r="H308" s="17" t="s">
        <v>4128</v>
      </c>
      <c r="I308" s="18"/>
      <c r="J308" s="18"/>
      <c r="K308" s="18"/>
      <c r="L308" s="18"/>
      <c r="M308" s="18"/>
      <c r="N308" s="18"/>
      <c r="O308" s="18"/>
      <c r="P308" s="173" t="s">
        <v>6791</v>
      </c>
      <c r="Q308" s="17" t="s">
        <v>14956</v>
      </c>
      <c r="R308" s="18"/>
      <c r="S308" s="173" t="s">
        <v>11695</v>
      </c>
      <c r="T308" s="17" t="s">
        <v>11696</v>
      </c>
      <c r="U308" s="18"/>
      <c r="V308" s="211"/>
      <c r="W308" s="211"/>
      <c r="X308" s="211"/>
      <c r="Y308" s="211"/>
      <c r="Z308" s="18"/>
      <c r="AA308" s="182" t="s">
        <v>13673</v>
      </c>
      <c r="AB308" s="18"/>
      <c r="AC308" s="197" t="str">
        <f t="shared" si="36"/>
        <v>CELS</v>
      </c>
      <c r="AD308" s="263" t="str">
        <f t="shared" si="37"/>
        <v>CELS-100</v>
      </c>
      <c r="AE308" s="263" t="str">
        <f t="shared" si="38"/>
        <v>CELS-100-97</v>
      </c>
      <c r="AF308" s="119" t="s">
        <v>13673</v>
      </c>
      <c r="AG308" s="64" t="str">
        <f t="shared" si="39"/>
        <v>100</v>
      </c>
      <c r="AH308" s="18"/>
      <c r="AI308" s="197" t="str">
        <f t="shared" si="40"/>
        <v>-</v>
      </c>
      <c r="AJ308" s="64" t="str">
        <f t="shared" si="41"/>
        <v>-</v>
      </c>
      <c r="AK308" s="18"/>
      <c r="AP308" s="18"/>
    </row>
    <row r="309" spans="1:42">
      <c r="A309" s="18"/>
      <c r="C309" s="18"/>
      <c r="D309" s="170" t="s">
        <v>6795</v>
      </c>
      <c r="E309" s="118" t="s">
        <v>14926</v>
      </c>
      <c r="F309" s="18"/>
      <c r="G309" s="173" t="s">
        <v>4131</v>
      </c>
      <c r="H309" s="17" t="s">
        <v>4132</v>
      </c>
      <c r="I309" s="18"/>
      <c r="J309" s="18"/>
      <c r="K309" s="18"/>
      <c r="L309" s="18"/>
      <c r="M309" s="18"/>
      <c r="N309" s="18"/>
      <c r="O309" s="18"/>
      <c r="P309" s="173" t="s">
        <v>6795</v>
      </c>
      <c r="Q309" s="17" t="s">
        <v>13996</v>
      </c>
      <c r="R309" s="18"/>
      <c r="S309" s="173" t="s">
        <v>8959</v>
      </c>
      <c r="T309" s="17" t="s">
        <v>6539</v>
      </c>
      <c r="U309" s="18"/>
      <c r="V309" s="211"/>
      <c r="W309" s="211"/>
      <c r="X309" s="211"/>
      <c r="Y309" s="211"/>
      <c r="Z309" s="18"/>
      <c r="AA309" s="182" t="s">
        <v>14140</v>
      </c>
      <c r="AB309" s="18"/>
      <c r="AC309" s="197" t="str">
        <f t="shared" si="36"/>
        <v>CELS</v>
      </c>
      <c r="AD309" s="263" t="str">
        <f t="shared" si="37"/>
        <v>CELS-100</v>
      </c>
      <c r="AE309" s="263" t="str">
        <f t="shared" si="38"/>
        <v>CELS-100-98</v>
      </c>
      <c r="AF309" s="119" t="s">
        <v>14140</v>
      </c>
      <c r="AG309" s="64" t="str">
        <f t="shared" si="39"/>
        <v>100</v>
      </c>
      <c r="AH309" s="18"/>
      <c r="AI309" s="197" t="str">
        <f t="shared" si="40"/>
        <v>-</v>
      </c>
      <c r="AJ309" s="64" t="str">
        <f t="shared" si="41"/>
        <v>-</v>
      </c>
      <c r="AK309" s="18"/>
      <c r="AP309" s="18"/>
    </row>
    <row r="310" spans="1:42">
      <c r="A310" s="18"/>
      <c r="C310" s="18"/>
      <c r="D310" s="170" t="s">
        <v>7931</v>
      </c>
      <c r="E310" s="118" t="s">
        <v>13903</v>
      </c>
      <c r="F310" s="18"/>
      <c r="G310" s="173" t="s">
        <v>4135</v>
      </c>
      <c r="H310" s="17" t="s">
        <v>4136</v>
      </c>
      <c r="I310" s="18"/>
      <c r="J310" s="18"/>
      <c r="K310" s="18"/>
      <c r="L310" s="18"/>
      <c r="M310" s="18"/>
      <c r="N310" s="18"/>
      <c r="O310" s="18"/>
      <c r="P310" s="173" t="s">
        <v>7931</v>
      </c>
      <c r="Q310" s="17" t="s">
        <v>7932</v>
      </c>
      <c r="R310" s="18"/>
      <c r="S310" s="173" t="s">
        <v>8967</v>
      </c>
      <c r="T310" s="17" t="s">
        <v>6544</v>
      </c>
      <c r="U310" s="18"/>
      <c r="V310" s="211"/>
      <c r="W310" s="211"/>
      <c r="X310" s="211"/>
      <c r="Y310" s="211"/>
      <c r="Z310" s="18"/>
      <c r="AA310" s="182" t="s">
        <v>14141</v>
      </c>
      <c r="AB310" s="18"/>
      <c r="AC310" s="197" t="str">
        <f t="shared" si="36"/>
        <v>CELS</v>
      </c>
      <c r="AD310" s="263" t="str">
        <f t="shared" si="37"/>
        <v>CELS-100</v>
      </c>
      <c r="AE310" s="263" t="str">
        <f t="shared" si="38"/>
        <v>CELS-100-99</v>
      </c>
      <c r="AF310" s="119" t="s">
        <v>14141</v>
      </c>
      <c r="AG310" s="64" t="str">
        <f t="shared" si="39"/>
        <v>100</v>
      </c>
      <c r="AH310" s="18"/>
      <c r="AI310" s="197" t="str">
        <f t="shared" si="40"/>
        <v>-</v>
      </c>
      <c r="AJ310" s="64" t="str">
        <f t="shared" si="41"/>
        <v>-</v>
      </c>
      <c r="AK310" s="18"/>
      <c r="AP310" s="18"/>
    </row>
    <row r="311" spans="1:42">
      <c r="A311" s="18"/>
      <c r="C311" s="18"/>
      <c r="D311" s="170" t="s">
        <v>7938</v>
      </c>
      <c r="E311" s="118" t="s">
        <v>13903</v>
      </c>
      <c r="F311" s="18"/>
      <c r="G311" s="173" t="s">
        <v>4140</v>
      </c>
      <c r="H311" s="17" t="s">
        <v>4141</v>
      </c>
      <c r="I311" s="18"/>
      <c r="J311" s="18"/>
      <c r="K311" s="18"/>
      <c r="L311" s="18"/>
      <c r="M311" s="18"/>
      <c r="N311" s="18"/>
      <c r="O311" s="18"/>
      <c r="P311" s="173" t="s">
        <v>7938</v>
      </c>
      <c r="Q311" s="17" t="s">
        <v>7939</v>
      </c>
      <c r="R311" s="18"/>
      <c r="S311" s="173" t="s">
        <v>6653</v>
      </c>
      <c r="T311" s="17" t="s">
        <v>6550</v>
      </c>
      <c r="U311" s="18"/>
      <c r="V311" s="211"/>
      <c r="W311" s="211"/>
      <c r="X311" s="211"/>
      <c r="Y311" s="211"/>
      <c r="Z311" s="18"/>
      <c r="AA311" s="182" t="s">
        <v>14633</v>
      </c>
      <c r="AB311" s="18"/>
      <c r="AC311" s="197" t="str">
        <f t="shared" si="36"/>
        <v>CELS</v>
      </c>
      <c r="AD311" s="263" t="str">
        <f t="shared" si="37"/>
        <v>CELS-100</v>
      </c>
      <c r="AE311" s="263" t="str">
        <f t="shared" si="38"/>
        <v>CELS-100-100</v>
      </c>
      <c r="AF311" s="119" t="s">
        <v>14633</v>
      </c>
      <c r="AG311" s="64" t="str">
        <f t="shared" si="39"/>
        <v>100</v>
      </c>
      <c r="AH311" s="18"/>
      <c r="AI311" s="197" t="str">
        <f t="shared" si="40"/>
        <v>-</v>
      </c>
      <c r="AJ311" s="64" t="str">
        <f t="shared" si="41"/>
        <v>-</v>
      </c>
      <c r="AK311" s="18"/>
      <c r="AP311" s="18"/>
    </row>
    <row r="312" spans="1:42">
      <c r="A312" s="18"/>
      <c r="C312" s="18"/>
      <c r="D312" s="170" t="s">
        <v>7946</v>
      </c>
      <c r="E312" s="118" t="s">
        <v>13903</v>
      </c>
      <c r="F312" s="18"/>
      <c r="G312" s="173" t="s">
        <v>4145</v>
      </c>
      <c r="H312" s="17" t="s">
        <v>4146</v>
      </c>
      <c r="I312" s="18"/>
      <c r="J312" s="18"/>
      <c r="K312" s="18"/>
      <c r="L312" s="18"/>
      <c r="M312" s="18"/>
      <c r="N312" s="18"/>
      <c r="O312" s="18"/>
      <c r="P312" s="173" t="s">
        <v>7946</v>
      </c>
      <c r="Q312" s="17" t="s">
        <v>7947</v>
      </c>
      <c r="R312" s="18"/>
      <c r="S312" s="173" t="s">
        <v>6661</v>
      </c>
      <c r="T312" s="17" t="s">
        <v>6556</v>
      </c>
      <c r="U312" s="18"/>
      <c r="V312" s="211"/>
      <c r="W312" s="211"/>
      <c r="X312" s="211"/>
      <c r="Y312" s="211"/>
      <c r="Z312" s="18"/>
      <c r="AA312" s="182" t="s">
        <v>10814</v>
      </c>
      <c r="AB312" s="18"/>
      <c r="AC312" s="197" t="str">
        <f t="shared" si="36"/>
        <v>CELS</v>
      </c>
      <c r="AD312" s="263" t="str">
        <f t="shared" si="37"/>
        <v>CELS-100</v>
      </c>
      <c r="AE312" s="263" t="str">
        <f t="shared" si="38"/>
        <v>CELS-100-101</v>
      </c>
      <c r="AF312" s="119" t="s">
        <v>10814</v>
      </c>
      <c r="AG312" s="64" t="str">
        <f t="shared" si="39"/>
        <v>100</v>
      </c>
      <c r="AH312" s="18"/>
      <c r="AI312" s="197" t="str">
        <f t="shared" si="40"/>
        <v>-</v>
      </c>
      <c r="AJ312" s="64" t="str">
        <f t="shared" si="41"/>
        <v>-</v>
      </c>
      <c r="AK312" s="18"/>
      <c r="AP312" s="18"/>
    </row>
    <row r="313" spans="1:42">
      <c r="A313" s="18"/>
      <c r="C313" s="18"/>
      <c r="D313" s="170" t="s">
        <v>7954</v>
      </c>
      <c r="E313" s="118" t="s">
        <v>13903</v>
      </c>
      <c r="F313" s="18"/>
      <c r="G313" s="173" t="s">
        <v>4149</v>
      </c>
      <c r="H313" s="17" t="s">
        <v>4150</v>
      </c>
      <c r="I313" s="18"/>
      <c r="J313" s="18"/>
      <c r="K313" s="18"/>
      <c r="L313" s="18"/>
      <c r="M313" s="18"/>
      <c r="N313" s="18"/>
      <c r="O313" s="18"/>
      <c r="P313" s="173" t="s">
        <v>7954</v>
      </c>
      <c r="Q313" s="17" t="s">
        <v>7955</v>
      </c>
      <c r="R313" s="18"/>
      <c r="S313" s="173" t="s">
        <v>6667</v>
      </c>
      <c r="T313" s="17" t="s">
        <v>8040</v>
      </c>
      <c r="U313" s="18"/>
      <c r="V313" s="211"/>
      <c r="W313" s="211"/>
      <c r="X313" s="211"/>
      <c r="Y313" s="211"/>
      <c r="Z313" s="18"/>
      <c r="AA313" s="182" t="s">
        <v>10815</v>
      </c>
      <c r="AB313" s="18"/>
      <c r="AC313" s="197" t="str">
        <f t="shared" si="36"/>
        <v>CELS</v>
      </c>
      <c r="AD313" s="263" t="str">
        <f t="shared" si="37"/>
        <v>CELS-100</v>
      </c>
      <c r="AE313" s="263" t="str">
        <f t="shared" si="38"/>
        <v>CELS-100-102</v>
      </c>
      <c r="AF313" s="119" t="s">
        <v>10815</v>
      </c>
      <c r="AG313" s="64" t="str">
        <f t="shared" si="39"/>
        <v>100</v>
      </c>
      <c r="AH313" s="18"/>
      <c r="AI313" s="197" t="str">
        <f t="shared" si="40"/>
        <v>-</v>
      </c>
      <c r="AJ313" s="64" t="str">
        <f t="shared" si="41"/>
        <v>-</v>
      </c>
      <c r="AK313" s="18"/>
      <c r="AP313" s="18"/>
    </row>
    <row r="314" spans="1:42">
      <c r="A314" s="18"/>
      <c r="C314" s="18"/>
      <c r="D314" s="170" t="s">
        <v>7959</v>
      </c>
      <c r="E314" s="118" t="s">
        <v>13903</v>
      </c>
      <c r="F314" s="18"/>
      <c r="G314" s="173" t="s">
        <v>4155</v>
      </c>
      <c r="H314" s="17" t="s">
        <v>4156</v>
      </c>
      <c r="I314" s="18"/>
      <c r="J314" s="18"/>
      <c r="K314" s="18"/>
      <c r="L314" s="18"/>
      <c r="M314" s="18"/>
      <c r="N314" s="18"/>
      <c r="O314" s="18"/>
      <c r="P314" s="173" t="s">
        <v>7959</v>
      </c>
      <c r="Q314" s="17" t="s">
        <v>7960</v>
      </c>
      <c r="R314" s="18"/>
      <c r="S314" s="173" t="s">
        <v>6673</v>
      </c>
      <c r="T314" s="17" t="s">
        <v>6567</v>
      </c>
      <c r="U314" s="18"/>
      <c r="V314" s="211"/>
      <c r="W314" s="211"/>
      <c r="X314" s="211"/>
      <c r="Y314" s="211"/>
      <c r="Z314" s="18"/>
      <c r="AA314" s="182" t="s">
        <v>10816</v>
      </c>
      <c r="AB314" s="18"/>
      <c r="AC314" s="197" t="str">
        <f t="shared" si="36"/>
        <v>CELS</v>
      </c>
      <c r="AD314" s="263" t="str">
        <f t="shared" si="37"/>
        <v>CELS-100</v>
      </c>
      <c r="AE314" s="263" t="str">
        <f t="shared" si="38"/>
        <v>CELS-100-103</v>
      </c>
      <c r="AF314" s="119" t="s">
        <v>10816</v>
      </c>
      <c r="AG314" s="64" t="str">
        <f t="shared" si="39"/>
        <v>100</v>
      </c>
      <c r="AH314" s="18"/>
      <c r="AI314" s="197" t="str">
        <f t="shared" si="40"/>
        <v>-</v>
      </c>
      <c r="AJ314" s="64" t="str">
        <f t="shared" si="41"/>
        <v>-</v>
      </c>
      <c r="AK314" s="18"/>
      <c r="AP314" s="18"/>
    </row>
    <row r="315" spans="1:42">
      <c r="A315" s="18"/>
      <c r="C315" s="18"/>
      <c r="D315" s="170" t="s">
        <v>7967</v>
      </c>
      <c r="E315" s="118" t="s">
        <v>13903</v>
      </c>
      <c r="F315" s="18"/>
      <c r="G315" s="173" t="s">
        <v>4160</v>
      </c>
      <c r="H315" s="17" t="s">
        <v>4161</v>
      </c>
      <c r="I315" s="18"/>
      <c r="J315" s="18"/>
      <c r="K315" s="18"/>
      <c r="L315" s="18"/>
      <c r="M315" s="18"/>
      <c r="N315" s="18"/>
      <c r="O315" s="18"/>
      <c r="P315" s="173" t="s">
        <v>7967</v>
      </c>
      <c r="Q315" s="17" t="s">
        <v>7968</v>
      </c>
      <c r="R315" s="18"/>
      <c r="S315" s="173" t="s">
        <v>6680</v>
      </c>
      <c r="T315" s="17" t="s">
        <v>6573</v>
      </c>
      <c r="U315" s="18"/>
      <c r="V315" s="211"/>
      <c r="W315" s="211"/>
      <c r="X315" s="211"/>
      <c r="Y315" s="211"/>
      <c r="Z315" s="18"/>
      <c r="AA315" s="182" t="s">
        <v>10817</v>
      </c>
      <c r="AB315" s="18"/>
      <c r="AC315" s="197" t="str">
        <f t="shared" si="36"/>
        <v>CELS</v>
      </c>
      <c r="AD315" s="263" t="str">
        <f t="shared" si="37"/>
        <v>CELS-100</v>
      </c>
      <c r="AE315" s="263" t="str">
        <f t="shared" si="38"/>
        <v>CELS-100-104</v>
      </c>
      <c r="AF315" s="119" t="s">
        <v>10817</v>
      </c>
      <c r="AG315" s="64" t="str">
        <f t="shared" si="39"/>
        <v>100</v>
      </c>
      <c r="AH315" s="18"/>
      <c r="AI315" s="197" t="str">
        <f t="shared" si="40"/>
        <v>-</v>
      </c>
      <c r="AJ315" s="64" t="str">
        <f t="shared" si="41"/>
        <v>-</v>
      </c>
      <c r="AK315" s="18"/>
      <c r="AP315" s="18"/>
    </row>
    <row r="316" spans="1:42">
      <c r="A316" s="18"/>
      <c r="C316" s="18"/>
      <c r="D316" s="170" t="s">
        <v>7974</v>
      </c>
      <c r="E316" s="118" t="s">
        <v>13903</v>
      </c>
      <c r="F316" s="18"/>
      <c r="G316" s="173" t="s">
        <v>4166</v>
      </c>
      <c r="H316" s="17" t="s">
        <v>4167</v>
      </c>
      <c r="I316" s="18"/>
      <c r="J316" s="18"/>
      <c r="K316" s="18"/>
      <c r="L316" s="18"/>
      <c r="M316" s="18"/>
      <c r="N316" s="18"/>
      <c r="O316" s="18"/>
      <c r="P316" s="173" t="s">
        <v>7974</v>
      </c>
      <c r="Q316" s="17" t="s">
        <v>7975</v>
      </c>
      <c r="R316" s="18"/>
      <c r="S316" s="173" t="s">
        <v>6687</v>
      </c>
      <c r="T316" s="17" t="s">
        <v>11519</v>
      </c>
      <c r="U316" s="18"/>
      <c r="V316" s="211"/>
      <c r="W316" s="211"/>
      <c r="X316" s="211"/>
      <c r="Y316" s="211"/>
      <c r="Z316" s="18"/>
      <c r="AA316" s="182" t="s">
        <v>14142</v>
      </c>
      <c r="AB316" s="18"/>
      <c r="AC316" s="197" t="str">
        <f t="shared" si="36"/>
        <v>CELS</v>
      </c>
      <c r="AD316" s="263" t="str">
        <f t="shared" si="37"/>
        <v>CELS-100</v>
      </c>
      <c r="AE316" s="263" t="str">
        <f t="shared" si="38"/>
        <v>CELS-100-105</v>
      </c>
      <c r="AF316" s="119" t="s">
        <v>14142</v>
      </c>
      <c r="AG316" s="64" t="str">
        <f t="shared" si="39"/>
        <v>100</v>
      </c>
      <c r="AH316" s="18"/>
      <c r="AI316" s="197" t="str">
        <f t="shared" si="40"/>
        <v>-</v>
      </c>
      <c r="AJ316" s="64" t="str">
        <f t="shared" si="41"/>
        <v>-</v>
      </c>
      <c r="AK316" s="18"/>
      <c r="AP316" s="18"/>
    </row>
    <row r="317" spans="1:42">
      <c r="D317" s="170" t="s">
        <v>7981</v>
      </c>
      <c r="E317" s="118" t="s">
        <v>13903</v>
      </c>
      <c r="F317" s="18"/>
      <c r="G317" s="173" t="s">
        <v>4172</v>
      </c>
      <c r="H317" s="17" t="s">
        <v>4173</v>
      </c>
      <c r="I317" s="18"/>
      <c r="J317" s="18"/>
      <c r="K317" s="18"/>
      <c r="L317" s="18"/>
      <c r="M317" s="18"/>
      <c r="N317" s="18"/>
      <c r="O317" s="18"/>
      <c r="P317" s="173" t="s">
        <v>7981</v>
      </c>
      <c r="Q317" s="17" t="s">
        <v>7982</v>
      </c>
      <c r="R317" s="18"/>
      <c r="S317" s="173" t="s">
        <v>5803</v>
      </c>
      <c r="T317" s="17" t="s">
        <v>6580</v>
      </c>
      <c r="U317" s="18"/>
      <c r="V317" s="211"/>
      <c r="W317" s="211"/>
      <c r="X317" s="211"/>
      <c r="Y317" s="211"/>
      <c r="Z317" s="18"/>
      <c r="AA317" s="182" t="s">
        <v>14634</v>
      </c>
      <c r="AB317" s="18"/>
      <c r="AC317" s="197" t="str">
        <f t="shared" si="36"/>
        <v>CELS</v>
      </c>
      <c r="AD317" s="263" t="str">
        <f t="shared" si="37"/>
        <v>CELS-100</v>
      </c>
      <c r="AE317" s="263" t="str">
        <f t="shared" si="38"/>
        <v>CELS-100-106</v>
      </c>
      <c r="AF317" s="119" t="s">
        <v>14634</v>
      </c>
      <c r="AG317" s="64" t="str">
        <f t="shared" si="39"/>
        <v>100</v>
      </c>
      <c r="AH317" s="18"/>
      <c r="AI317" s="197" t="str">
        <f t="shared" si="40"/>
        <v>-</v>
      </c>
      <c r="AJ317" s="64" t="str">
        <f t="shared" si="41"/>
        <v>-</v>
      </c>
      <c r="AK317" s="18"/>
      <c r="AP317" s="18"/>
    </row>
    <row r="318" spans="1:42">
      <c r="D318" s="170" t="s">
        <v>7989</v>
      </c>
      <c r="E318" s="118" t="s">
        <v>13903</v>
      </c>
      <c r="F318" s="18"/>
      <c r="G318" s="173" t="s">
        <v>12932</v>
      </c>
      <c r="H318" s="17" t="s">
        <v>12933</v>
      </c>
      <c r="I318" s="18"/>
      <c r="J318" s="18"/>
      <c r="K318" s="18"/>
      <c r="L318" s="18"/>
      <c r="M318" s="18"/>
      <c r="N318" s="18"/>
      <c r="O318" s="18"/>
      <c r="P318" s="173" t="s">
        <v>7989</v>
      </c>
      <c r="Q318" s="17" t="s">
        <v>7990</v>
      </c>
      <c r="R318" s="18"/>
      <c r="S318" s="173" t="s">
        <v>5811</v>
      </c>
      <c r="T318" s="17" t="s">
        <v>6584</v>
      </c>
      <c r="U318" s="18"/>
      <c r="V318" s="211"/>
      <c r="W318" s="211"/>
      <c r="X318" s="211"/>
      <c r="Y318" s="211"/>
      <c r="Z318" s="18"/>
      <c r="AA318" s="182" t="s">
        <v>10818</v>
      </c>
      <c r="AB318" s="18"/>
      <c r="AC318" s="197" t="str">
        <f t="shared" si="36"/>
        <v>CELS</v>
      </c>
      <c r="AD318" s="263" t="str">
        <f t="shared" si="37"/>
        <v>CELS-100</v>
      </c>
      <c r="AE318" s="263" t="str">
        <f t="shared" si="38"/>
        <v>CELS-100-107</v>
      </c>
      <c r="AF318" s="119" t="s">
        <v>10818</v>
      </c>
      <c r="AG318" s="64" t="str">
        <f t="shared" si="39"/>
        <v>100</v>
      </c>
      <c r="AH318" s="18"/>
      <c r="AI318" s="197" t="str">
        <f t="shared" si="40"/>
        <v>-</v>
      </c>
      <c r="AJ318" s="64" t="str">
        <f t="shared" si="41"/>
        <v>-</v>
      </c>
      <c r="AK318" s="18"/>
      <c r="AP318" s="18"/>
    </row>
    <row r="319" spans="1:42">
      <c r="D319" s="170" t="s">
        <v>7996</v>
      </c>
      <c r="E319" s="118" t="s">
        <v>13903</v>
      </c>
      <c r="F319" s="18"/>
      <c r="G319" s="173" t="s">
        <v>13985</v>
      </c>
      <c r="H319" s="229" t="s">
        <v>13986</v>
      </c>
      <c r="I319" s="18"/>
      <c r="J319" s="18"/>
      <c r="K319" s="18"/>
      <c r="L319" s="18"/>
      <c r="M319" s="18"/>
      <c r="N319" s="18"/>
      <c r="O319" s="18"/>
      <c r="P319" s="173" t="s">
        <v>7996</v>
      </c>
      <c r="Q319" s="17" t="s">
        <v>7997</v>
      </c>
      <c r="R319" s="18"/>
      <c r="S319" s="173" t="s">
        <v>5817</v>
      </c>
      <c r="T319" s="17" t="s">
        <v>6588</v>
      </c>
      <c r="U319" s="18"/>
      <c r="V319" s="211"/>
      <c r="W319" s="211"/>
      <c r="X319" s="211"/>
      <c r="Y319" s="211"/>
      <c r="Z319" s="18"/>
      <c r="AA319" s="182" t="s">
        <v>10819</v>
      </c>
      <c r="AB319" s="18"/>
      <c r="AC319" s="197" t="str">
        <f t="shared" si="36"/>
        <v>CELS</v>
      </c>
      <c r="AD319" s="263" t="str">
        <f t="shared" si="37"/>
        <v>CELS-100</v>
      </c>
      <c r="AE319" s="263" t="str">
        <f t="shared" si="38"/>
        <v>CELS-100-108</v>
      </c>
      <c r="AF319" s="119" t="s">
        <v>10819</v>
      </c>
      <c r="AG319" s="64" t="str">
        <f t="shared" si="39"/>
        <v>100</v>
      </c>
      <c r="AH319" s="18"/>
      <c r="AI319" s="197" t="str">
        <f t="shared" si="40"/>
        <v>-</v>
      </c>
      <c r="AJ319" s="64" t="str">
        <f t="shared" si="41"/>
        <v>-</v>
      </c>
      <c r="AK319" s="18"/>
      <c r="AP319" s="18"/>
    </row>
    <row r="320" spans="1:42">
      <c r="D320" s="170" t="s">
        <v>8002</v>
      </c>
      <c r="E320" s="118" t="s">
        <v>13903</v>
      </c>
      <c r="F320" s="18"/>
      <c r="G320" s="173" t="s">
        <v>14400</v>
      </c>
      <c r="H320" s="229" t="s">
        <v>14401</v>
      </c>
      <c r="I320" s="18"/>
      <c r="J320" s="18"/>
      <c r="K320" s="18"/>
      <c r="L320" s="18"/>
      <c r="M320" s="18"/>
      <c r="N320" s="18"/>
      <c r="O320" s="18"/>
      <c r="P320" s="173" t="s">
        <v>8002</v>
      </c>
      <c r="Q320" s="17" t="s">
        <v>8003</v>
      </c>
      <c r="R320" s="18"/>
      <c r="S320" s="173" t="s">
        <v>5822</v>
      </c>
      <c r="T320" s="17" t="s">
        <v>6592</v>
      </c>
      <c r="U320" s="18"/>
      <c r="V320" s="211"/>
      <c r="W320" s="211"/>
      <c r="X320" s="211"/>
      <c r="Y320" s="211"/>
      <c r="Z320" s="18"/>
      <c r="AA320" s="182" t="s">
        <v>10820</v>
      </c>
      <c r="AB320" s="18"/>
      <c r="AC320" s="197" t="str">
        <f t="shared" si="36"/>
        <v>CELS</v>
      </c>
      <c r="AD320" s="263" t="str">
        <f t="shared" si="37"/>
        <v>CELS-100</v>
      </c>
      <c r="AE320" s="263" t="str">
        <f t="shared" si="38"/>
        <v>CELS-100-109</v>
      </c>
      <c r="AF320" s="119" t="s">
        <v>10820</v>
      </c>
      <c r="AG320" s="64" t="str">
        <f t="shared" si="39"/>
        <v>100</v>
      </c>
      <c r="AH320" s="18"/>
      <c r="AI320" s="197" t="str">
        <f t="shared" si="40"/>
        <v>-</v>
      </c>
      <c r="AJ320" s="64" t="str">
        <f t="shared" si="41"/>
        <v>-</v>
      </c>
      <c r="AK320" s="18"/>
      <c r="AP320" s="18"/>
    </row>
    <row r="321" spans="4:42" ht="13.5" thickBot="1">
      <c r="D321" s="170" t="s">
        <v>8009</v>
      </c>
      <c r="E321" s="118" t="s">
        <v>13903</v>
      </c>
      <c r="F321" s="18"/>
      <c r="G321" s="174" t="s">
        <v>10743</v>
      </c>
      <c r="H321" s="255" t="s">
        <v>10744</v>
      </c>
      <c r="I321" s="18"/>
      <c r="J321" s="18"/>
      <c r="K321" s="18"/>
      <c r="L321" s="18"/>
      <c r="M321" s="18"/>
      <c r="N321" s="18"/>
      <c r="O321" s="18"/>
      <c r="P321" s="173" t="s">
        <v>8009</v>
      </c>
      <c r="Q321" s="17" t="s">
        <v>8010</v>
      </c>
      <c r="R321" s="18"/>
      <c r="S321" s="173" t="s">
        <v>5828</v>
      </c>
      <c r="T321" s="17" t="s">
        <v>6597</v>
      </c>
      <c r="U321" s="18"/>
      <c r="V321" s="211"/>
      <c r="W321" s="211"/>
      <c r="X321" s="211"/>
      <c r="Y321" s="211"/>
      <c r="Z321" s="18"/>
      <c r="AA321" s="182" t="s">
        <v>11417</v>
      </c>
      <c r="AB321" s="18"/>
      <c r="AC321" s="197" t="str">
        <f t="shared" si="36"/>
        <v>CELS</v>
      </c>
      <c r="AD321" s="263" t="str">
        <f t="shared" si="37"/>
        <v>CELS-100</v>
      </c>
      <c r="AE321" s="263" t="str">
        <f t="shared" si="38"/>
        <v>CELS-100-110</v>
      </c>
      <c r="AF321" s="119" t="s">
        <v>11417</v>
      </c>
      <c r="AG321" s="64" t="str">
        <f t="shared" si="39"/>
        <v>100</v>
      </c>
      <c r="AH321" s="18"/>
      <c r="AI321" s="197" t="str">
        <f t="shared" si="40"/>
        <v>-</v>
      </c>
      <c r="AJ321" s="64" t="str">
        <f t="shared" si="41"/>
        <v>-</v>
      </c>
      <c r="AK321" s="18"/>
      <c r="AP321" s="18"/>
    </row>
    <row r="322" spans="4:42">
      <c r="D322" s="170" t="s">
        <v>8017</v>
      </c>
      <c r="E322" s="118" t="s">
        <v>13903</v>
      </c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73" t="s">
        <v>8017</v>
      </c>
      <c r="Q322" s="17" t="s">
        <v>8018</v>
      </c>
      <c r="R322" s="18"/>
      <c r="S322" s="173" t="s">
        <v>6603</v>
      </c>
      <c r="T322" s="17" t="s">
        <v>6604</v>
      </c>
      <c r="U322" s="18"/>
      <c r="V322" s="211"/>
      <c r="W322" s="211"/>
      <c r="X322" s="211"/>
      <c r="Y322" s="211"/>
      <c r="Z322" s="18"/>
      <c r="AA322" s="182" t="s">
        <v>10821</v>
      </c>
      <c r="AB322" s="18"/>
      <c r="AC322" s="197" t="str">
        <f t="shared" si="36"/>
        <v>CELS</v>
      </c>
      <c r="AD322" s="263" t="str">
        <f t="shared" si="37"/>
        <v>CELS-100</v>
      </c>
      <c r="AE322" s="263" t="str">
        <f t="shared" si="38"/>
        <v>CELS-100-111</v>
      </c>
      <c r="AF322" s="119" t="s">
        <v>10821</v>
      </c>
      <c r="AG322" s="64" t="str">
        <f t="shared" si="39"/>
        <v>100</v>
      </c>
      <c r="AH322" s="18"/>
      <c r="AI322" s="197" t="str">
        <f t="shared" si="40"/>
        <v>-</v>
      </c>
      <c r="AJ322" s="64" t="str">
        <f t="shared" si="41"/>
        <v>-</v>
      </c>
      <c r="AK322" s="18"/>
      <c r="AP322" s="18"/>
    </row>
    <row r="323" spans="4:42">
      <c r="D323" s="170" t="s">
        <v>8024</v>
      </c>
      <c r="E323" s="118" t="s">
        <v>13903</v>
      </c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73" t="s">
        <v>8024</v>
      </c>
      <c r="Q323" s="17" t="s">
        <v>8025</v>
      </c>
      <c r="R323" s="18"/>
      <c r="S323" s="173" t="s">
        <v>4083</v>
      </c>
      <c r="T323" s="17" t="s">
        <v>4084</v>
      </c>
      <c r="U323" s="18"/>
      <c r="V323" s="211"/>
      <c r="W323" s="211"/>
      <c r="X323" s="211"/>
      <c r="Y323" s="211"/>
      <c r="Z323" s="18"/>
      <c r="AA323" s="182" t="s">
        <v>12005</v>
      </c>
      <c r="AB323" s="18"/>
      <c r="AC323" s="197" t="str">
        <f t="shared" si="36"/>
        <v>CELS</v>
      </c>
      <c r="AD323" s="263" t="str">
        <f t="shared" si="37"/>
        <v>CELS-100</v>
      </c>
      <c r="AE323" s="263" t="str">
        <f t="shared" si="38"/>
        <v>CELS-100-112</v>
      </c>
      <c r="AF323" s="119" t="s">
        <v>12005</v>
      </c>
      <c r="AG323" s="64" t="str">
        <f t="shared" si="39"/>
        <v>100</v>
      </c>
      <c r="AH323" s="18"/>
      <c r="AI323" s="197" t="str">
        <f t="shared" si="40"/>
        <v>-</v>
      </c>
      <c r="AJ323" s="64" t="str">
        <f t="shared" si="41"/>
        <v>-</v>
      </c>
      <c r="AK323" s="18"/>
      <c r="AP323" s="18"/>
    </row>
    <row r="324" spans="4:42">
      <c r="D324" s="170" t="s">
        <v>8032</v>
      </c>
      <c r="E324" s="118" t="s">
        <v>13903</v>
      </c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73" t="s">
        <v>8032</v>
      </c>
      <c r="Q324" s="17" t="s">
        <v>8033</v>
      </c>
      <c r="R324" s="18"/>
      <c r="S324" s="173" t="s">
        <v>1006</v>
      </c>
      <c r="T324" s="17" t="s">
        <v>1007</v>
      </c>
      <c r="U324" s="18"/>
      <c r="V324" s="211"/>
      <c r="W324" s="211"/>
      <c r="X324" s="211"/>
      <c r="Y324" s="211"/>
      <c r="Z324" s="18"/>
      <c r="AA324" s="182" t="s">
        <v>12006</v>
      </c>
      <c r="AB324" s="18"/>
      <c r="AC324" s="197" t="str">
        <f t="shared" si="36"/>
        <v>CELS</v>
      </c>
      <c r="AD324" s="263" t="str">
        <f t="shared" si="37"/>
        <v>CELS-100</v>
      </c>
      <c r="AE324" s="263" t="str">
        <f t="shared" si="38"/>
        <v>CELS-100-113</v>
      </c>
      <c r="AF324" s="119" t="s">
        <v>12006</v>
      </c>
      <c r="AG324" s="64" t="str">
        <f t="shared" si="39"/>
        <v>100</v>
      </c>
      <c r="AH324" s="18"/>
      <c r="AI324" s="197" t="str">
        <f t="shared" si="40"/>
        <v>-</v>
      </c>
      <c r="AJ324" s="64" t="str">
        <f t="shared" si="41"/>
        <v>-</v>
      </c>
      <c r="AK324" s="18"/>
      <c r="AP324" s="18"/>
    </row>
    <row r="325" spans="4:42">
      <c r="D325" s="170" t="s">
        <v>8039</v>
      </c>
      <c r="E325" s="118" t="s">
        <v>13903</v>
      </c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73" t="s">
        <v>8039</v>
      </c>
      <c r="Q325" s="17" t="s">
        <v>8040</v>
      </c>
      <c r="R325" s="18"/>
      <c r="S325" s="173" t="s">
        <v>10156</v>
      </c>
      <c r="T325" s="17" t="s">
        <v>10157</v>
      </c>
      <c r="U325" s="18"/>
      <c r="V325" s="211"/>
      <c r="W325" s="211"/>
      <c r="X325" s="211"/>
      <c r="Y325" s="211"/>
      <c r="Z325" s="18"/>
      <c r="AA325" s="182" t="s">
        <v>12007</v>
      </c>
      <c r="AB325" s="18"/>
      <c r="AC325" s="197" t="str">
        <f t="shared" si="36"/>
        <v>CELS</v>
      </c>
      <c r="AD325" s="263" t="str">
        <f t="shared" si="37"/>
        <v>CELS-100</v>
      </c>
      <c r="AE325" s="263" t="str">
        <f t="shared" si="38"/>
        <v>CELS-100-114</v>
      </c>
      <c r="AF325" s="119" t="s">
        <v>12007</v>
      </c>
      <c r="AG325" s="64" t="str">
        <f t="shared" si="39"/>
        <v>100</v>
      </c>
      <c r="AH325" s="18"/>
      <c r="AI325" s="197" t="str">
        <f t="shared" si="40"/>
        <v>-</v>
      </c>
      <c r="AJ325" s="64" t="str">
        <f t="shared" si="41"/>
        <v>-</v>
      </c>
      <c r="AK325" s="18"/>
      <c r="AP325" s="18"/>
    </row>
    <row r="326" spans="4:42">
      <c r="D326" s="170" t="s">
        <v>8047</v>
      </c>
      <c r="E326" s="118" t="s">
        <v>13903</v>
      </c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73" t="s">
        <v>8047</v>
      </c>
      <c r="Q326" s="17" t="s">
        <v>8048</v>
      </c>
      <c r="R326" s="18"/>
      <c r="S326" s="173" t="s">
        <v>4089</v>
      </c>
      <c r="T326" s="17" t="s">
        <v>8979</v>
      </c>
      <c r="U326" s="18"/>
      <c r="V326" s="211"/>
      <c r="W326" s="211"/>
      <c r="X326" s="211"/>
      <c r="Y326" s="211"/>
      <c r="Z326" s="18"/>
      <c r="AA326" s="182" t="s">
        <v>12008</v>
      </c>
      <c r="AB326" s="18"/>
      <c r="AC326" s="197" t="str">
        <f t="shared" ref="AC326:AC389" si="42">CodesFormula_1</f>
        <v>CELS</v>
      </c>
      <c r="AD326" s="263" t="str">
        <f t="shared" ref="AD326:AD389" si="43">CodesFormula_2</f>
        <v>CELS-100</v>
      </c>
      <c r="AE326" s="263" t="str">
        <f t="shared" ref="AE326:AE389" si="44">CodesFormula_3</f>
        <v>CELS-100-115</v>
      </c>
      <c r="AF326" s="119" t="s">
        <v>12008</v>
      </c>
      <c r="AG326" s="64" t="str">
        <f t="shared" ref="AG326:AG389" si="45">CodesFormula_4</f>
        <v>100</v>
      </c>
      <c r="AH326" s="18"/>
      <c r="AI326" s="197" t="str">
        <f t="shared" ref="AI326:AI389" si="46">CodesFormula_5</f>
        <v>-</v>
      </c>
      <c r="AJ326" s="64" t="str">
        <f t="shared" ref="AJ326:AJ389" si="47">CodesFormula_6</f>
        <v>-</v>
      </c>
      <c r="AK326" s="18"/>
      <c r="AP326" s="18"/>
    </row>
    <row r="327" spans="4:42">
      <c r="D327" s="170" t="s">
        <v>8829</v>
      </c>
      <c r="E327" s="118" t="s">
        <v>13903</v>
      </c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73" t="s">
        <v>8829</v>
      </c>
      <c r="Q327" s="17" t="s">
        <v>8830</v>
      </c>
      <c r="R327" s="18"/>
      <c r="S327" s="173" t="s">
        <v>8078</v>
      </c>
      <c r="T327" s="17" t="s">
        <v>4094</v>
      </c>
      <c r="U327" s="18"/>
      <c r="V327" s="211"/>
      <c r="W327" s="211"/>
      <c r="X327" s="211"/>
      <c r="Y327" s="211"/>
      <c r="Z327" s="18"/>
      <c r="AA327" s="182" t="s">
        <v>12639</v>
      </c>
      <c r="AB327" s="18"/>
      <c r="AC327" s="197" t="str">
        <f t="shared" si="42"/>
        <v>CELS</v>
      </c>
      <c r="AD327" s="263" t="str">
        <f t="shared" si="43"/>
        <v>CELS-100</v>
      </c>
      <c r="AE327" s="263" t="str">
        <f t="shared" si="44"/>
        <v>CELS-100-116</v>
      </c>
      <c r="AF327" s="119" t="s">
        <v>12639</v>
      </c>
      <c r="AG327" s="64" t="str">
        <f t="shared" si="45"/>
        <v>100</v>
      </c>
      <c r="AH327" s="18"/>
      <c r="AI327" s="197" t="str">
        <f t="shared" si="46"/>
        <v>-</v>
      </c>
      <c r="AJ327" s="64" t="str">
        <f t="shared" si="47"/>
        <v>-</v>
      </c>
      <c r="AK327" s="18"/>
      <c r="AP327" s="18"/>
    </row>
    <row r="328" spans="4:42">
      <c r="D328" s="170" t="s">
        <v>8836</v>
      </c>
      <c r="E328" s="118" t="s">
        <v>13903</v>
      </c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73" t="s">
        <v>8836</v>
      </c>
      <c r="Q328" s="17" t="s">
        <v>8837</v>
      </c>
      <c r="R328" s="18"/>
      <c r="S328" s="173" t="s">
        <v>5844</v>
      </c>
      <c r="T328" s="17" t="s">
        <v>4099</v>
      </c>
      <c r="U328" s="18"/>
      <c r="V328" s="211"/>
      <c r="W328" s="211"/>
      <c r="X328" s="211"/>
      <c r="Y328" s="211"/>
      <c r="Z328" s="18"/>
      <c r="AA328" s="182" t="s">
        <v>12640</v>
      </c>
      <c r="AB328" s="18"/>
      <c r="AC328" s="197" t="str">
        <f t="shared" si="42"/>
        <v>CELS</v>
      </c>
      <c r="AD328" s="263" t="str">
        <f t="shared" si="43"/>
        <v>CELS-100</v>
      </c>
      <c r="AE328" s="263" t="str">
        <f t="shared" si="44"/>
        <v>CELS-100-117</v>
      </c>
      <c r="AF328" s="119" t="s">
        <v>12640</v>
      </c>
      <c r="AG328" s="64" t="str">
        <f t="shared" si="45"/>
        <v>100</v>
      </c>
      <c r="AH328" s="18"/>
      <c r="AI328" s="197" t="str">
        <f t="shared" si="46"/>
        <v>-</v>
      </c>
      <c r="AJ328" s="64" t="str">
        <f t="shared" si="47"/>
        <v>-</v>
      </c>
      <c r="AK328" s="18"/>
      <c r="AP328" s="18"/>
    </row>
    <row r="329" spans="4:42">
      <c r="D329" s="170" t="s">
        <v>8843</v>
      </c>
      <c r="E329" s="118" t="s">
        <v>13962</v>
      </c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73" t="s">
        <v>8843</v>
      </c>
      <c r="Q329" s="17" t="s">
        <v>8844</v>
      </c>
      <c r="R329" s="18"/>
      <c r="S329" s="173" t="s">
        <v>3286</v>
      </c>
      <c r="T329" s="17" t="s">
        <v>4103</v>
      </c>
      <c r="U329" s="18"/>
      <c r="V329" s="211"/>
      <c r="W329" s="211"/>
      <c r="X329" s="211"/>
      <c r="Y329" s="211"/>
      <c r="Z329" s="18"/>
      <c r="AA329" s="182" t="s">
        <v>12641</v>
      </c>
      <c r="AB329" s="18"/>
      <c r="AC329" s="197" t="str">
        <f t="shared" si="42"/>
        <v>CELS</v>
      </c>
      <c r="AD329" s="263" t="str">
        <f t="shared" si="43"/>
        <v>CELS-100</v>
      </c>
      <c r="AE329" s="263" t="str">
        <f t="shared" si="44"/>
        <v>CELS-100-118</v>
      </c>
      <c r="AF329" s="119" t="s">
        <v>12641</v>
      </c>
      <c r="AG329" s="64" t="str">
        <f t="shared" si="45"/>
        <v>100</v>
      </c>
      <c r="AH329" s="18"/>
      <c r="AI329" s="197" t="str">
        <f t="shared" si="46"/>
        <v>-</v>
      </c>
      <c r="AJ329" s="64" t="str">
        <f t="shared" si="47"/>
        <v>-</v>
      </c>
      <c r="AK329" s="18"/>
      <c r="AP329" s="18"/>
    </row>
    <row r="330" spans="4:42">
      <c r="D330" s="170" t="s">
        <v>8851</v>
      </c>
      <c r="E330" s="118" t="s">
        <v>13962</v>
      </c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73" t="s">
        <v>8851</v>
      </c>
      <c r="Q330" s="17" t="s">
        <v>8852</v>
      </c>
      <c r="R330" s="18"/>
      <c r="S330" s="173" t="s">
        <v>14968</v>
      </c>
      <c r="T330" s="17" t="s">
        <v>14969</v>
      </c>
      <c r="U330" s="18"/>
      <c r="V330" s="211"/>
      <c r="W330" s="211"/>
      <c r="X330" s="211"/>
      <c r="Y330" s="211"/>
      <c r="Z330" s="18"/>
      <c r="AA330" s="182" t="s">
        <v>12642</v>
      </c>
      <c r="AB330" s="18"/>
      <c r="AC330" s="197" t="str">
        <f t="shared" si="42"/>
        <v>CELS</v>
      </c>
      <c r="AD330" s="263" t="str">
        <f t="shared" si="43"/>
        <v>CELS-100</v>
      </c>
      <c r="AE330" s="263" t="str">
        <f t="shared" si="44"/>
        <v>CELS-100-119</v>
      </c>
      <c r="AF330" s="119" t="s">
        <v>12642</v>
      </c>
      <c r="AG330" s="64" t="str">
        <f t="shared" si="45"/>
        <v>100</v>
      </c>
      <c r="AH330" s="18"/>
      <c r="AI330" s="197" t="str">
        <f t="shared" si="46"/>
        <v>-</v>
      </c>
      <c r="AJ330" s="64" t="str">
        <f t="shared" si="47"/>
        <v>-</v>
      </c>
      <c r="AK330" s="18"/>
      <c r="AP330" s="18"/>
    </row>
    <row r="331" spans="4:42">
      <c r="D331" s="170" t="s">
        <v>8858</v>
      </c>
      <c r="E331" s="118" t="s">
        <v>14386</v>
      </c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73" t="s">
        <v>8858</v>
      </c>
      <c r="Q331" s="17" t="s">
        <v>9369</v>
      </c>
      <c r="R331" s="18"/>
      <c r="S331" s="173" t="s">
        <v>8352</v>
      </c>
      <c r="T331" s="17" t="s">
        <v>4108</v>
      </c>
      <c r="U331" s="18"/>
      <c r="V331" s="211"/>
      <c r="W331" s="211"/>
      <c r="X331" s="211"/>
      <c r="Y331" s="211"/>
      <c r="Z331" s="18"/>
      <c r="AA331" s="182" t="s">
        <v>13277</v>
      </c>
      <c r="AB331" s="18"/>
      <c r="AC331" s="197" t="str">
        <f t="shared" si="42"/>
        <v>CELS</v>
      </c>
      <c r="AD331" s="263" t="str">
        <f t="shared" si="43"/>
        <v>CELS-100</v>
      </c>
      <c r="AE331" s="263" t="str">
        <f t="shared" si="44"/>
        <v>CELS-100-120</v>
      </c>
      <c r="AF331" s="119" t="s">
        <v>13277</v>
      </c>
      <c r="AG331" s="64" t="str">
        <f t="shared" si="45"/>
        <v>100</v>
      </c>
      <c r="AH331" s="18"/>
      <c r="AI331" s="197" t="str">
        <f t="shared" si="46"/>
        <v>-</v>
      </c>
      <c r="AJ331" s="64" t="str">
        <f t="shared" si="47"/>
        <v>-</v>
      </c>
      <c r="AK331" s="18"/>
      <c r="AP331" s="18"/>
    </row>
    <row r="332" spans="4:42">
      <c r="D332" s="170" t="s">
        <v>6489</v>
      </c>
      <c r="E332" s="118" t="s">
        <v>13903</v>
      </c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73" t="s">
        <v>6489</v>
      </c>
      <c r="Q332" s="17" t="s">
        <v>6490</v>
      </c>
      <c r="R332" s="18"/>
      <c r="S332" s="173" t="s">
        <v>8457</v>
      </c>
      <c r="T332" s="17" t="s">
        <v>4112</v>
      </c>
      <c r="U332" s="18"/>
      <c r="V332" s="211"/>
      <c r="W332" s="211"/>
      <c r="X332" s="211"/>
      <c r="Y332" s="211"/>
      <c r="Z332" s="18"/>
      <c r="AA332" s="182" t="s">
        <v>13278</v>
      </c>
      <c r="AB332" s="18"/>
      <c r="AC332" s="197" t="str">
        <f t="shared" si="42"/>
        <v>CELS</v>
      </c>
      <c r="AD332" s="263" t="str">
        <f t="shared" si="43"/>
        <v>CELS-100</v>
      </c>
      <c r="AE332" s="263" t="str">
        <f t="shared" si="44"/>
        <v>CELS-100-121</v>
      </c>
      <c r="AF332" s="119" t="s">
        <v>13278</v>
      </c>
      <c r="AG332" s="64" t="str">
        <f t="shared" si="45"/>
        <v>100</v>
      </c>
      <c r="AH332" s="18"/>
      <c r="AI332" s="197" t="str">
        <f t="shared" si="46"/>
        <v>-</v>
      </c>
      <c r="AJ332" s="64" t="str">
        <f t="shared" si="47"/>
        <v>-</v>
      </c>
      <c r="AK332" s="18"/>
      <c r="AP332" s="18"/>
    </row>
    <row r="333" spans="4:42">
      <c r="D333" s="170" t="s">
        <v>6494</v>
      </c>
      <c r="E333" s="118" t="s">
        <v>13903</v>
      </c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73" t="s">
        <v>6494</v>
      </c>
      <c r="Q333" s="17" t="s">
        <v>6495</v>
      </c>
      <c r="R333" s="18"/>
      <c r="S333" s="173" t="s">
        <v>9152</v>
      </c>
      <c r="T333" s="17" t="s">
        <v>4117</v>
      </c>
      <c r="U333" s="18"/>
      <c r="V333" s="211"/>
      <c r="W333" s="211"/>
      <c r="X333" s="211"/>
      <c r="Y333" s="211"/>
      <c r="Z333" s="18"/>
      <c r="AA333" s="182" t="s">
        <v>13674</v>
      </c>
      <c r="AB333" s="18"/>
      <c r="AC333" s="197" t="str">
        <f t="shared" si="42"/>
        <v>CELS</v>
      </c>
      <c r="AD333" s="263" t="str">
        <f t="shared" si="43"/>
        <v>CELS-100</v>
      </c>
      <c r="AE333" s="263" t="str">
        <f t="shared" si="44"/>
        <v>CELS-100-122</v>
      </c>
      <c r="AF333" s="119" t="s">
        <v>13674</v>
      </c>
      <c r="AG333" s="64" t="str">
        <f t="shared" si="45"/>
        <v>100</v>
      </c>
      <c r="AH333" s="18"/>
      <c r="AI333" s="197" t="str">
        <f t="shared" si="46"/>
        <v>-</v>
      </c>
      <c r="AJ333" s="64" t="str">
        <f t="shared" si="47"/>
        <v>-</v>
      </c>
      <c r="AK333" s="18"/>
      <c r="AP333" s="18"/>
    </row>
    <row r="334" spans="4:42">
      <c r="D334" s="170" t="s">
        <v>6501</v>
      </c>
      <c r="E334" s="118" t="s">
        <v>13903</v>
      </c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73" t="s">
        <v>6501</v>
      </c>
      <c r="Q334" s="17" t="s">
        <v>6502</v>
      </c>
      <c r="R334" s="18"/>
      <c r="S334" s="173" t="s">
        <v>6994</v>
      </c>
      <c r="T334" s="17" t="s">
        <v>4121</v>
      </c>
      <c r="U334" s="18"/>
      <c r="V334" s="211"/>
      <c r="W334" s="211"/>
      <c r="X334" s="211"/>
      <c r="Y334" s="211"/>
      <c r="Z334" s="18"/>
      <c r="AA334" s="182" t="s">
        <v>10822</v>
      </c>
      <c r="AB334" s="18"/>
      <c r="AC334" s="197" t="str">
        <f t="shared" si="42"/>
        <v>CELS</v>
      </c>
      <c r="AD334" s="263" t="str">
        <f t="shared" si="43"/>
        <v>CELS-100</v>
      </c>
      <c r="AE334" s="263" t="str">
        <f t="shared" si="44"/>
        <v>CELS-100-123</v>
      </c>
      <c r="AF334" s="119" t="s">
        <v>10822</v>
      </c>
      <c r="AG334" s="64" t="str">
        <f t="shared" si="45"/>
        <v>100</v>
      </c>
      <c r="AH334" s="18"/>
      <c r="AI334" s="197" t="str">
        <f t="shared" si="46"/>
        <v>-</v>
      </c>
      <c r="AJ334" s="64" t="str">
        <f t="shared" si="47"/>
        <v>-</v>
      </c>
      <c r="AK334" s="18"/>
      <c r="AP334" s="18"/>
    </row>
    <row r="335" spans="4:42">
      <c r="D335" s="170" t="s">
        <v>6508</v>
      </c>
      <c r="E335" s="118" t="s">
        <v>13903</v>
      </c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73" t="s">
        <v>6508</v>
      </c>
      <c r="Q335" s="17" t="s">
        <v>6509</v>
      </c>
      <c r="R335" s="18"/>
      <c r="S335" s="173" t="s">
        <v>4125</v>
      </c>
      <c r="T335" s="17" t="s">
        <v>9331</v>
      </c>
      <c r="U335" s="18"/>
      <c r="V335" s="211"/>
      <c r="W335" s="211"/>
      <c r="X335" s="211"/>
      <c r="Y335" s="211"/>
      <c r="Z335" s="18"/>
      <c r="AA335" s="182" t="s">
        <v>10823</v>
      </c>
      <c r="AB335" s="18"/>
      <c r="AC335" s="197" t="str">
        <f t="shared" si="42"/>
        <v>CELS</v>
      </c>
      <c r="AD335" s="263" t="str">
        <f t="shared" si="43"/>
        <v>CELS-100</v>
      </c>
      <c r="AE335" s="263" t="str">
        <f t="shared" si="44"/>
        <v>CELS-100-124</v>
      </c>
      <c r="AF335" s="119" t="s">
        <v>10823</v>
      </c>
      <c r="AG335" s="64" t="str">
        <f t="shared" si="45"/>
        <v>100</v>
      </c>
      <c r="AH335" s="18"/>
      <c r="AI335" s="197" t="str">
        <f t="shared" si="46"/>
        <v>-</v>
      </c>
      <c r="AJ335" s="64" t="str">
        <f t="shared" si="47"/>
        <v>-</v>
      </c>
      <c r="AK335" s="18"/>
      <c r="AP335" s="18"/>
    </row>
    <row r="336" spans="4:42">
      <c r="D336" s="170" t="s">
        <v>6516</v>
      </c>
      <c r="E336" s="118" t="s">
        <v>13903</v>
      </c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73" t="s">
        <v>6516</v>
      </c>
      <c r="Q336" s="17" t="s">
        <v>6517</v>
      </c>
      <c r="R336" s="18"/>
      <c r="S336" s="173" t="s">
        <v>4129</v>
      </c>
      <c r="T336" s="17" t="s">
        <v>10045</v>
      </c>
      <c r="U336" s="18"/>
      <c r="V336" s="211"/>
      <c r="W336" s="211"/>
      <c r="X336" s="211"/>
      <c r="Y336" s="211"/>
      <c r="Z336" s="18"/>
      <c r="AA336" s="182" t="s">
        <v>10824</v>
      </c>
      <c r="AB336" s="18"/>
      <c r="AC336" s="197" t="str">
        <f t="shared" si="42"/>
        <v>CELS</v>
      </c>
      <c r="AD336" s="263" t="str">
        <f t="shared" si="43"/>
        <v>CELS-100</v>
      </c>
      <c r="AE336" s="263" t="str">
        <f t="shared" si="44"/>
        <v>CELS-100-125</v>
      </c>
      <c r="AF336" s="119" t="s">
        <v>10824</v>
      </c>
      <c r="AG336" s="64" t="str">
        <f t="shared" si="45"/>
        <v>100</v>
      </c>
      <c r="AH336" s="18"/>
      <c r="AI336" s="197" t="str">
        <f t="shared" si="46"/>
        <v>-</v>
      </c>
      <c r="AJ336" s="64" t="str">
        <f t="shared" si="47"/>
        <v>-</v>
      </c>
      <c r="AK336" s="18"/>
      <c r="AP336" s="18"/>
    </row>
    <row r="337" spans="4:42">
      <c r="D337" s="170" t="s">
        <v>6523</v>
      </c>
      <c r="E337" s="118" t="s">
        <v>13903</v>
      </c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73" t="s">
        <v>6523</v>
      </c>
      <c r="Q337" s="17" t="s">
        <v>6524</v>
      </c>
      <c r="R337" s="18"/>
      <c r="S337" s="173" t="s">
        <v>7001</v>
      </c>
      <c r="T337" s="17" t="s">
        <v>4133</v>
      </c>
      <c r="U337" s="18"/>
      <c r="V337" s="211"/>
      <c r="W337" s="211"/>
      <c r="X337" s="211"/>
      <c r="Y337" s="211"/>
      <c r="Z337" s="18"/>
      <c r="AA337" s="182" t="s">
        <v>13675</v>
      </c>
      <c r="AB337" s="18"/>
      <c r="AC337" s="197" t="str">
        <f t="shared" si="42"/>
        <v>CELS</v>
      </c>
      <c r="AD337" s="263" t="str">
        <f t="shared" si="43"/>
        <v>CELS-100</v>
      </c>
      <c r="AE337" s="263" t="str">
        <f t="shared" si="44"/>
        <v>CELS-100-126</v>
      </c>
      <c r="AF337" s="119" t="s">
        <v>13675</v>
      </c>
      <c r="AG337" s="64" t="str">
        <f t="shared" si="45"/>
        <v>100</v>
      </c>
      <c r="AH337" s="18"/>
      <c r="AI337" s="197" t="str">
        <f t="shared" si="46"/>
        <v>-</v>
      </c>
      <c r="AJ337" s="64" t="str">
        <f t="shared" si="47"/>
        <v>-</v>
      </c>
      <c r="AK337" s="18"/>
      <c r="AP337" s="18"/>
    </row>
    <row r="338" spans="4:42">
      <c r="D338" s="170" t="s">
        <v>6530</v>
      </c>
      <c r="E338" s="118" t="s">
        <v>13903</v>
      </c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73" t="s">
        <v>6530</v>
      </c>
      <c r="Q338" s="17" t="s">
        <v>6531</v>
      </c>
      <c r="R338" s="18"/>
      <c r="S338" s="173" t="s">
        <v>4137</v>
      </c>
      <c r="T338" s="17" t="s">
        <v>4138</v>
      </c>
      <c r="U338" s="18"/>
      <c r="V338" s="211"/>
      <c r="W338" s="211"/>
      <c r="X338" s="211"/>
      <c r="Y338" s="211"/>
      <c r="Z338" s="18"/>
      <c r="AA338" s="182" t="s">
        <v>9442</v>
      </c>
      <c r="AB338" s="18"/>
      <c r="AC338" s="197" t="str">
        <f t="shared" si="42"/>
        <v>ARTSCI</v>
      </c>
      <c r="AD338" s="263" t="str">
        <f t="shared" si="43"/>
        <v>ARTSCI-100</v>
      </c>
      <c r="AE338" s="263" t="str">
        <f t="shared" si="44"/>
        <v>ARTSCI-100-1</v>
      </c>
      <c r="AF338" s="119" t="s">
        <v>9442</v>
      </c>
      <c r="AG338" s="64" t="str">
        <f t="shared" si="45"/>
        <v>100</v>
      </c>
      <c r="AH338" s="18"/>
      <c r="AI338" s="197" t="str">
        <f t="shared" si="46"/>
        <v>-</v>
      </c>
      <c r="AJ338" s="64" t="str">
        <f t="shared" si="47"/>
        <v>-</v>
      </c>
      <c r="AK338" s="18"/>
      <c r="AP338" s="18"/>
    </row>
    <row r="339" spans="4:42">
      <c r="D339" s="170" t="s">
        <v>6537</v>
      </c>
      <c r="E339" s="118" t="s">
        <v>13962</v>
      </c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73" t="s">
        <v>6537</v>
      </c>
      <c r="Q339" s="17" t="s">
        <v>6538</v>
      </c>
      <c r="R339" s="18"/>
      <c r="S339" s="173" t="s">
        <v>4142</v>
      </c>
      <c r="T339" s="17" t="s">
        <v>4143</v>
      </c>
      <c r="U339" s="18"/>
      <c r="V339" s="211"/>
      <c r="W339" s="211"/>
      <c r="X339" s="211"/>
      <c r="Y339" s="211"/>
      <c r="Z339" s="18"/>
      <c r="AA339" s="182" t="s">
        <v>8907</v>
      </c>
      <c r="AB339" s="18"/>
      <c r="AC339" s="197" t="str">
        <f t="shared" si="42"/>
        <v>ARTSCI</v>
      </c>
      <c r="AD339" s="263" t="str">
        <f t="shared" si="43"/>
        <v>ARTSCI-100</v>
      </c>
      <c r="AE339" s="263" t="str">
        <f t="shared" si="44"/>
        <v>ARTSCI-100-2</v>
      </c>
      <c r="AF339" s="119" t="s">
        <v>8907</v>
      </c>
      <c r="AG339" s="64" t="str">
        <f t="shared" si="45"/>
        <v>100</v>
      </c>
      <c r="AH339" s="18"/>
      <c r="AI339" s="197" t="str">
        <f t="shared" si="46"/>
        <v>-</v>
      </c>
      <c r="AJ339" s="64" t="str">
        <f t="shared" si="47"/>
        <v>-</v>
      </c>
      <c r="AK339" s="18"/>
      <c r="AP339" s="18"/>
    </row>
    <row r="340" spans="4:42">
      <c r="D340" s="170" t="s">
        <v>6542</v>
      </c>
      <c r="E340" s="118" t="s">
        <v>13962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73" t="s">
        <v>6542</v>
      </c>
      <c r="Q340" s="17" t="s">
        <v>6543</v>
      </c>
      <c r="R340" s="18"/>
      <c r="S340" s="173" t="s">
        <v>4147</v>
      </c>
      <c r="T340" s="17" t="s">
        <v>4148</v>
      </c>
      <c r="U340" s="18"/>
      <c r="V340" s="211"/>
      <c r="W340" s="211"/>
      <c r="X340" s="211"/>
      <c r="Y340" s="211"/>
      <c r="Z340" s="18"/>
      <c r="AA340" s="182" t="s">
        <v>8915</v>
      </c>
      <c r="AB340" s="18"/>
      <c r="AC340" s="197" t="str">
        <f t="shared" si="42"/>
        <v>ARTSCI</v>
      </c>
      <c r="AD340" s="263" t="str">
        <f t="shared" si="43"/>
        <v>ARTSCI-100</v>
      </c>
      <c r="AE340" s="263" t="str">
        <f t="shared" si="44"/>
        <v>ARTSCI-100-3</v>
      </c>
      <c r="AF340" s="119" t="s">
        <v>8915</v>
      </c>
      <c r="AG340" s="64" t="str">
        <f t="shared" si="45"/>
        <v>100</v>
      </c>
      <c r="AH340" s="18"/>
      <c r="AI340" s="197" t="str">
        <f t="shared" si="46"/>
        <v>-</v>
      </c>
      <c r="AJ340" s="64" t="str">
        <f t="shared" si="47"/>
        <v>-</v>
      </c>
      <c r="AK340" s="18"/>
      <c r="AP340" s="18"/>
    </row>
    <row r="341" spans="4:42">
      <c r="D341" s="170" t="s">
        <v>6548</v>
      </c>
      <c r="E341" s="118" t="s">
        <v>13962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73" t="s">
        <v>6548</v>
      </c>
      <c r="Q341" s="17" t="s">
        <v>6549</v>
      </c>
      <c r="R341" s="18"/>
      <c r="S341" s="173" t="s">
        <v>4152</v>
      </c>
      <c r="T341" s="17" t="s">
        <v>4153</v>
      </c>
      <c r="U341" s="18"/>
      <c r="V341" s="211"/>
      <c r="W341" s="211"/>
      <c r="X341" s="211"/>
      <c r="Y341" s="211"/>
      <c r="Z341" s="18"/>
      <c r="AA341" s="182" t="s">
        <v>8924</v>
      </c>
      <c r="AB341" s="18"/>
      <c r="AC341" s="197" t="str">
        <f t="shared" si="42"/>
        <v>ARTSCI</v>
      </c>
      <c r="AD341" s="263" t="str">
        <f t="shared" si="43"/>
        <v>ARTSCI-100</v>
      </c>
      <c r="AE341" s="263" t="str">
        <f t="shared" si="44"/>
        <v>ARTSCI-100-4</v>
      </c>
      <c r="AF341" s="119" t="s">
        <v>8924</v>
      </c>
      <c r="AG341" s="64" t="str">
        <f t="shared" si="45"/>
        <v>100</v>
      </c>
      <c r="AH341" s="18"/>
      <c r="AI341" s="197" t="str">
        <f t="shared" si="46"/>
        <v>-</v>
      </c>
      <c r="AJ341" s="64" t="str">
        <f t="shared" si="47"/>
        <v>-</v>
      </c>
      <c r="AK341" s="18"/>
      <c r="AP341" s="18"/>
    </row>
    <row r="342" spans="4:42">
      <c r="D342" s="170" t="s">
        <v>6554</v>
      </c>
      <c r="E342" s="118" t="s">
        <v>13962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73" t="s">
        <v>6554</v>
      </c>
      <c r="Q342" s="17" t="s">
        <v>6555</v>
      </c>
      <c r="R342" s="18"/>
      <c r="S342" s="173" t="s">
        <v>4157</v>
      </c>
      <c r="T342" s="17" t="s">
        <v>4158</v>
      </c>
      <c r="U342" s="18"/>
      <c r="V342" s="211"/>
      <c r="W342" s="211"/>
      <c r="X342" s="211"/>
      <c r="Y342" s="211"/>
      <c r="Z342" s="18"/>
      <c r="AA342" s="182" t="s">
        <v>8958</v>
      </c>
      <c r="AB342" s="18"/>
      <c r="AC342" s="197" t="str">
        <f t="shared" si="42"/>
        <v>ARTSCI</v>
      </c>
      <c r="AD342" s="263" t="str">
        <f t="shared" si="43"/>
        <v>ARTSCI-100</v>
      </c>
      <c r="AE342" s="263" t="str">
        <f t="shared" si="44"/>
        <v>ARTSCI-100-5</v>
      </c>
      <c r="AF342" s="119" t="s">
        <v>8958</v>
      </c>
      <c r="AG342" s="64" t="str">
        <f t="shared" si="45"/>
        <v>100</v>
      </c>
      <c r="AH342" s="18"/>
      <c r="AI342" s="197" t="str">
        <f t="shared" si="46"/>
        <v>-</v>
      </c>
      <c r="AJ342" s="64" t="str">
        <f t="shared" si="47"/>
        <v>-</v>
      </c>
      <c r="AK342" s="18"/>
      <c r="AP342" s="18"/>
    </row>
    <row r="343" spans="4:42">
      <c r="D343" s="170" t="s">
        <v>6560</v>
      </c>
      <c r="E343" s="118" t="s">
        <v>13962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73" t="s">
        <v>6560</v>
      </c>
      <c r="Q343" s="17" t="s">
        <v>6561</v>
      </c>
      <c r="R343" s="18"/>
      <c r="S343" s="173" t="s">
        <v>4163</v>
      </c>
      <c r="T343" s="17" t="s">
        <v>4164</v>
      </c>
      <c r="U343" s="18"/>
      <c r="V343" s="211"/>
      <c r="W343" s="211"/>
      <c r="X343" s="211"/>
      <c r="Y343" s="211"/>
      <c r="Z343" s="18"/>
      <c r="AA343" s="182" t="s">
        <v>8932</v>
      </c>
      <c r="AB343" s="18"/>
      <c r="AC343" s="197" t="str">
        <f t="shared" si="42"/>
        <v>ARTSCI</v>
      </c>
      <c r="AD343" s="263" t="str">
        <f t="shared" si="43"/>
        <v>ARTSCI-100</v>
      </c>
      <c r="AE343" s="263" t="str">
        <f t="shared" si="44"/>
        <v>ARTSCI-100-6</v>
      </c>
      <c r="AF343" s="119" t="s">
        <v>8932</v>
      </c>
      <c r="AG343" s="64" t="str">
        <f t="shared" si="45"/>
        <v>100</v>
      </c>
      <c r="AH343" s="18"/>
      <c r="AI343" s="197" t="str">
        <f t="shared" si="46"/>
        <v>-</v>
      </c>
      <c r="AJ343" s="64" t="str">
        <f t="shared" si="47"/>
        <v>-</v>
      </c>
      <c r="AK343" s="18"/>
      <c r="AP343" s="18"/>
    </row>
    <row r="344" spans="4:42">
      <c r="D344" s="170" t="s">
        <v>6565</v>
      </c>
      <c r="E344" s="118" t="s">
        <v>13962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73" t="s">
        <v>6565</v>
      </c>
      <c r="Q344" s="17" t="s">
        <v>6566</v>
      </c>
      <c r="R344" s="18"/>
      <c r="S344" s="173" t="s">
        <v>4169</v>
      </c>
      <c r="T344" s="17" t="s">
        <v>4170</v>
      </c>
      <c r="U344" s="18"/>
      <c r="V344" s="211"/>
      <c r="W344" s="211"/>
      <c r="X344" s="211"/>
      <c r="Y344" s="211"/>
      <c r="Z344" s="18"/>
      <c r="AA344" s="182" t="s">
        <v>8940</v>
      </c>
      <c r="AB344" s="18"/>
      <c r="AC344" s="197" t="str">
        <f t="shared" si="42"/>
        <v>ARTSCI</v>
      </c>
      <c r="AD344" s="263" t="str">
        <f t="shared" si="43"/>
        <v>ARTSCI-100</v>
      </c>
      <c r="AE344" s="263" t="str">
        <f t="shared" si="44"/>
        <v>ARTSCI-100-7</v>
      </c>
      <c r="AF344" s="119" t="s">
        <v>8940</v>
      </c>
      <c r="AG344" s="64" t="str">
        <f t="shared" si="45"/>
        <v>100</v>
      </c>
      <c r="AH344" s="18"/>
      <c r="AI344" s="197" t="str">
        <f t="shared" si="46"/>
        <v>-</v>
      </c>
      <c r="AJ344" s="64" t="str">
        <f t="shared" si="47"/>
        <v>-</v>
      </c>
      <c r="AK344" s="18"/>
      <c r="AP344" s="18"/>
    </row>
    <row r="345" spans="4:42">
      <c r="D345" s="170" t="s">
        <v>6571</v>
      </c>
      <c r="E345" s="118" t="s">
        <v>13903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73" t="s">
        <v>6571</v>
      </c>
      <c r="Q345" s="118" t="s">
        <v>6572</v>
      </c>
      <c r="R345" s="18"/>
      <c r="S345" s="173" t="s">
        <v>4175</v>
      </c>
      <c r="T345" s="17" t="s">
        <v>4176</v>
      </c>
      <c r="U345" s="18"/>
      <c r="V345" s="211"/>
      <c r="W345" s="211"/>
      <c r="X345" s="211"/>
      <c r="Y345" s="211"/>
      <c r="Z345" s="18"/>
      <c r="AA345" s="182" t="s">
        <v>8948</v>
      </c>
      <c r="AB345" s="18"/>
      <c r="AC345" s="197" t="str">
        <f t="shared" si="42"/>
        <v>ARTSCI</v>
      </c>
      <c r="AD345" s="263" t="str">
        <f t="shared" si="43"/>
        <v>ARTSCI-100</v>
      </c>
      <c r="AE345" s="263" t="str">
        <f t="shared" si="44"/>
        <v>ARTSCI-100-8</v>
      </c>
      <c r="AF345" s="119" t="s">
        <v>8948</v>
      </c>
      <c r="AG345" s="64" t="str">
        <f t="shared" si="45"/>
        <v>100</v>
      </c>
      <c r="AH345" s="18"/>
      <c r="AI345" s="197" t="str">
        <f t="shared" si="46"/>
        <v>-</v>
      </c>
      <c r="AJ345" s="64" t="str">
        <f t="shared" si="47"/>
        <v>-</v>
      </c>
      <c r="AK345" s="18"/>
      <c r="AP345" s="18"/>
    </row>
    <row r="346" spans="4:42">
      <c r="D346" s="170" t="s">
        <v>6931</v>
      </c>
      <c r="E346" s="118" t="s">
        <v>13903</v>
      </c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73" t="s">
        <v>6931</v>
      </c>
      <c r="Q346" s="118" t="s">
        <v>997</v>
      </c>
      <c r="R346" s="18"/>
      <c r="S346" s="173" t="s">
        <v>4179</v>
      </c>
      <c r="T346" s="17" t="s">
        <v>4180</v>
      </c>
      <c r="U346" s="18"/>
      <c r="V346" s="211"/>
      <c r="W346" s="211"/>
      <c r="X346" s="211"/>
      <c r="Y346" s="211"/>
      <c r="Z346" s="18"/>
      <c r="AA346" s="182" t="s">
        <v>10825</v>
      </c>
      <c r="AB346" s="18"/>
      <c r="AC346" s="197" t="str">
        <f t="shared" si="42"/>
        <v>ARTSCI</v>
      </c>
      <c r="AD346" s="263" t="str">
        <f t="shared" si="43"/>
        <v>ARTSCI-100</v>
      </c>
      <c r="AE346" s="263" t="str">
        <f t="shared" si="44"/>
        <v>ARTSCI-100-9</v>
      </c>
      <c r="AF346" s="119" t="s">
        <v>10825</v>
      </c>
      <c r="AG346" s="64" t="str">
        <f t="shared" si="45"/>
        <v>100</v>
      </c>
      <c r="AH346" s="18"/>
      <c r="AI346" s="197" t="str">
        <f t="shared" si="46"/>
        <v>-</v>
      </c>
      <c r="AJ346" s="64" t="str">
        <f t="shared" si="47"/>
        <v>-</v>
      </c>
      <c r="AK346" s="18"/>
      <c r="AP346" s="18"/>
    </row>
    <row r="347" spans="4:42">
      <c r="D347" s="170" t="s">
        <v>6933</v>
      </c>
      <c r="E347" s="118" t="s">
        <v>13962</v>
      </c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73" t="s">
        <v>6933</v>
      </c>
      <c r="Q347" s="118" t="s">
        <v>11677</v>
      </c>
      <c r="R347" s="18"/>
      <c r="S347" s="173" t="s">
        <v>4183</v>
      </c>
      <c r="T347" s="17" t="s">
        <v>4184</v>
      </c>
      <c r="U347" s="18"/>
      <c r="V347" s="211"/>
      <c r="W347" s="211"/>
      <c r="X347" s="211"/>
      <c r="Y347" s="211"/>
      <c r="Z347" s="18"/>
      <c r="AA347" s="182" t="s">
        <v>13676</v>
      </c>
      <c r="AB347" s="18"/>
      <c r="AC347" s="197" t="str">
        <f t="shared" si="42"/>
        <v>ARTSCI</v>
      </c>
      <c r="AD347" s="263" t="str">
        <f t="shared" si="43"/>
        <v>ARTSCI-100</v>
      </c>
      <c r="AE347" s="263" t="str">
        <f t="shared" si="44"/>
        <v>ARTSCI-100-10</v>
      </c>
      <c r="AF347" s="119" t="s">
        <v>13676</v>
      </c>
      <c r="AG347" s="64" t="str">
        <f t="shared" si="45"/>
        <v>100</v>
      </c>
      <c r="AH347" s="18"/>
      <c r="AI347" s="197" t="str">
        <f t="shared" si="46"/>
        <v>-</v>
      </c>
      <c r="AJ347" s="64" t="str">
        <f t="shared" si="47"/>
        <v>-</v>
      </c>
      <c r="AK347" s="18"/>
      <c r="AP347" s="18"/>
    </row>
    <row r="348" spans="4:42">
      <c r="D348" s="170" t="s">
        <v>6936</v>
      </c>
      <c r="E348" s="118" t="s">
        <v>13903</v>
      </c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73" t="s">
        <v>6936</v>
      </c>
      <c r="Q348" s="118" t="s">
        <v>14957</v>
      </c>
      <c r="R348" s="18"/>
      <c r="S348" s="173" t="s">
        <v>4187</v>
      </c>
      <c r="T348" s="17" t="s">
        <v>4188</v>
      </c>
      <c r="U348" s="18"/>
      <c r="V348" s="211"/>
      <c r="W348" s="211"/>
      <c r="X348" s="211"/>
      <c r="Y348" s="211"/>
      <c r="Z348" s="18"/>
      <c r="AA348" s="182" t="s">
        <v>8955</v>
      </c>
      <c r="AB348" s="18"/>
      <c r="AC348" s="197" t="str">
        <f t="shared" si="42"/>
        <v>CELS</v>
      </c>
      <c r="AD348" s="263" t="str">
        <f t="shared" si="43"/>
        <v>CELS-100</v>
      </c>
      <c r="AE348" s="263" t="str">
        <f t="shared" si="44"/>
        <v>CELS-100-127</v>
      </c>
      <c r="AF348" s="119" t="s">
        <v>8955</v>
      </c>
      <c r="AG348" s="64" t="str">
        <f t="shared" si="45"/>
        <v>100</v>
      </c>
      <c r="AH348" s="18"/>
      <c r="AI348" s="197" t="str">
        <f t="shared" si="46"/>
        <v>-</v>
      </c>
      <c r="AJ348" s="64" t="str">
        <f t="shared" si="47"/>
        <v>-</v>
      </c>
      <c r="AK348" s="18"/>
      <c r="AP348" s="18"/>
    </row>
    <row r="349" spans="4:42">
      <c r="D349" s="170" t="s">
        <v>8869</v>
      </c>
      <c r="E349" s="118" t="s">
        <v>14335</v>
      </c>
      <c r="G349" s="18"/>
      <c r="H349" s="18"/>
      <c r="I349" s="18"/>
      <c r="J349" s="18"/>
      <c r="K349" s="18"/>
      <c r="L349" s="18"/>
      <c r="M349" s="18"/>
      <c r="N349" s="18"/>
      <c r="O349" s="18"/>
      <c r="P349" s="173" t="s">
        <v>8869</v>
      </c>
      <c r="Q349" s="118" t="s">
        <v>14346</v>
      </c>
      <c r="R349" s="18"/>
      <c r="S349" s="173" t="s">
        <v>4191</v>
      </c>
      <c r="T349" s="17" t="s">
        <v>4192</v>
      </c>
      <c r="U349" s="18"/>
      <c r="V349" s="211"/>
      <c r="W349" s="211"/>
      <c r="X349" s="211"/>
      <c r="Y349" s="211"/>
      <c r="Z349" s="18"/>
      <c r="AA349" s="182" t="s">
        <v>8964</v>
      </c>
      <c r="AB349" s="18"/>
      <c r="AC349" s="197" t="str">
        <f t="shared" si="42"/>
        <v>CELS</v>
      </c>
      <c r="AD349" s="263" t="str">
        <f t="shared" si="43"/>
        <v>CELS-100</v>
      </c>
      <c r="AE349" s="263" t="str">
        <f t="shared" si="44"/>
        <v>CELS-100-128</v>
      </c>
      <c r="AF349" s="119" t="s">
        <v>8964</v>
      </c>
      <c r="AG349" s="64" t="str">
        <f t="shared" si="45"/>
        <v>100</v>
      </c>
      <c r="AH349" s="18"/>
      <c r="AI349" s="197" t="str">
        <f t="shared" si="46"/>
        <v>-</v>
      </c>
      <c r="AJ349" s="64" t="str">
        <f t="shared" si="47"/>
        <v>-</v>
      </c>
      <c r="AK349" s="18"/>
      <c r="AP349" s="18"/>
    </row>
    <row r="350" spans="4:42">
      <c r="D350" s="170" t="s">
        <v>8074</v>
      </c>
      <c r="E350" s="118" t="s">
        <v>14335</v>
      </c>
      <c r="G350" s="18"/>
      <c r="H350" s="18"/>
      <c r="I350" s="18"/>
      <c r="J350" s="18"/>
      <c r="K350" s="18"/>
      <c r="L350" s="18"/>
      <c r="M350" s="18"/>
      <c r="N350" s="18"/>
      <c r="O350" s="18"/>
      <c r="P350" s="173" t="s">
        <v>8074</v>
      </c>
      <c r="Q350" s="17" t="s">
        <v>14347</v>
      </c>
      <c r="R350" s="18"/>
      <c r="S350" s="173" t="s">
        <v>1412</v>
      </c>
      <c r="T350" s="17" t="s">
        <v>1413</v>
      </c>
      <c r="U350" s="18"/>
      <c r="V350" s="211"/>
      <c r="W350" s="211"/>
      <c r="X350" s="211"/>
      <c r="Y350" s="211"/>
      <c r="Z350" s="18"/>
      <c r="AA350" s="182" t="s">
        <v>5810</v>
      </c>
      <c r="AB350" s="18"/>
      <c r="AC350" s="197" t="str">
        <f t="shared" si="42"/>
        <v>CELS</v>
      </c>
      <c r="AD350" s="263" t="str">
        <f t="shared" si="43"/>
        <v>CELS-100</v>
      </c>
      <c r="AE350" s="263" t="str">
        <f t="shared" si="44"/>
        <v>CELS-100-129</v>
      </c>
      <c r="AF350" s="119" t="s">
        <v>5810</v>
      </c>
      <c r="AG350" s="64" t="str">
        <f t="shared" si="45"/>
        <v>100</v>
      </c>
      <c r="AH350" s="18"/>
      <c r="AI350" s="197" t="str">
        <f t="shared" si="46"/>
        <v>-</v>
      </c>
      <c r="AJ350" s="64" t="str">
        <f t="shared" si="47"/>
        <v>-</v>
      </c>
      <c r="AK350" s="18"/>
      <c r="AP350" s="18"/>
    </row>
    <row r="351" spans="4:42">
      <c r="D351" s="170" t="s">
        <v>8084</v>
      </c>
      <c r="E351" s="118" t="s">
        <v>14335</v>
      </c>
      <c r="G351" s="18"/>
      <c r="H351" s="18"/>
      <c r="I351" s="18"/>
      <c r="J351" s="18"/>
      <c r="K351" s="18"/>
      <c r="L351" s="18"/>
      <c r="M351" s="18"/>
      <c r="N351" s="18"/>
      <c r="O351" s="18"/>
      <c r="P351" s="173" t="s">
        <v>8084</v>
      </c>
      <c r="Q351" s="118" t="s">
        <v>14348</v>
      </c>
      <c r="R351" s="18"/>
      <c r="S351" s="173" t="s">
        <v>1416</v>
      </c>
      <c r="T351" s="17" t="s">
        <v>1417</v>
      </c>
      <c r="U351" s="18"/>
      <c r="V351" s="211"/>
      <c r="W351" s="211"/>
      <c r="X351" s="211"/>
      <c r="Y351" s="211"/>
      <c r="Z351" s="18"/>
      <c r="AA351" s="182" t="s">
        <v>6650</v>
      </c>
      <c r="AB351" s="18"/>
      <c r="AC351" s="197" t="str">
        <f t="shared" si="42"/>
        <v>CELS</v>
      </c>
      <c r="AD351" s="263" t="str">
        <f t="shared" si="43"/>
        <v>CELS-100</v>
      </c>
      <c r="AE351" s="263" t="str">
        <f t="shared" si="44"/>
        <v>CELS-100-130</v>
      </c>
      <c r="AF351" s="119" t="s">
        <v>6650</v>
      </c>
      <c r="AG351" s="64" t="str">
        <f t="shared" si="45"/>
        <v>100</v>
      </c>
      <c r="AH351" s="18"/>
      <c r="AI351" s="197" t="str">
        <f t="shared" si="46"/>
        <v>-</v>
      </c>
      <c r="AJ351" s="64" t="str">
        <f t="shared" si="47"/>
        <v>-</v>
      </c>
      <c r="AK351" s="18"/>
      <c r="AP351" s="18"/>
    </row>
    <row r="352" spans="4:42">
      <c r="D352" s="170" t="s">
        <v>8861</v>
      </c>
      <c r="E352" s="118" t="s">
        <v>14335</v>
      </c>
      <c r="G352" s="18"/>
      <c r="H352" s="18"/>
      <c r="I352" s="18"/>
      <c r="J352" s="18"/>
      <c r="K352" s="18"/>
      <c r="L352" s="18"/>
      <c r="M352" s="18"/>
      <c r="N352" s="18"/>
      <c r="O352" s="18"/>
      <c r="P352" s="173" t="s">
        <v>8861</v>
      </c>
      <c r="Q352" s="118" t="s">
        <v>14349</v>
      </c>
      <c r="R352" s="18"/>
      <c r="S352" s="173" t="s">
        <v>1420</v>
      </c>
      <c r="T352" s="17" t="s">
        <v>1421</v>
      </c>
      <c r="U352" s="18"/>
      <c r="V352" s="211"/>
      <c r="W352" s="211"/>
      <c r="X352" s="211"/>
      <c r="Y352" s="211"/>
      <c r="Z352" s="18"/>
      <c r="AA352" s="182" t="s">
        <v>6658</v>
      </c>
      <c r="AB352" s="18"/>
      <c r="AC352" s="197" t="str">
        <f t="shared" si="42"/>
        <v>CELS</v>
      </c>
      <c r="AD352" s="263" t="str">
        <f t="shared" si="43"/>
        <v>CELS-100</v>
      </c>
      <c r="AE352" s="263" t="str">
        <f t="shared" si="44"/>
        <v>CELS-100-131</v>
      </c>
      <c r="AF352" s="119" t="s">
        <v>6658</v>
      </c>
      <c r="AG352" s="64" t="str">
        <f t="shared" si="45"/>
        <v>100</v>
      </c>
      <c r="AH352" s="18"/>
      <c r="AI352" s="197" t="str">
        <f t="shared" si="46"/>
        <v>-</v>
      </c>
      <c r="AJ352" s="64" t="str">
        <f t="shared" si="47"/>
        <v>-</v>
      </c>
      <c r="AK352" s="18"/>
      <c r="AP352" s="18"/>
    </row>
    <row r="353" spans="4:42">
      <c r="D353" s="170" t="s">
        <v>6591</v>
      </c>
      <c r="E353" s="118" t="s">
        <v>14335</v>
      </c>
      <c r="G353" s="18"/>
      <c r="H353" s="18"/>
      <c r="I353" s="18"/>
      <c r="J353" s="18"/>
      <c r="K353" s="18"/>
      <c r="L353" s="18"/>
      <c r="M353" s="18"/>
      <c r="N353" s="18"/>
      <c r="O353" s="18"/>
      <c r="P353" s="173" t="s">
        <v>6591</v>
      </c>
      <c r="Q353" s="118" t="s">
        <v>14350</v>
      </c>
      <c r="R353" s="18"/>
      <c r="S353" s="173" t="s">
        <v>1424</v>
      </c>
      <c r="T353" s="17" t="s">
        <v>1425</v>
      </c>
      <c r="U353" s="18"/>
      <c r="V353" s="211"/>
      <c r="W353" s="211"/>
      <c r="X353" s="211"/>
      <c r="Y353" s="211"/>
      <c r="Z353" s="18"/>
      <c r="AA353" s="182" t="s">
        <v>6678</v>
      </c>
      <c r="AB353" s="18"/>
      <c r="AC353" s="197" t="str">
        <f t="shared" si="42"/>
        <v>CELS</v>
      </c>
      <c r="AD353" s="263" t="str">
        <f t="shared" si="43"/>
        <v>CELS-100</v>
      </c>
      <c r="AE353" s="263" t="str">
        <f t="shared" si="44"/>
        <v>CELS-100-132</v>
      </c>
      <c r="AF353" s="119" t="s">
        <v>6678</v>
      </c>
      <c r="AG353" s="64" t="str">
        <f t="shared" si="45"/>
        <v>100</v>
      </c>
      <c r="AH353" s="18"/>
      <c r="AI353" s="197" t="str">
        <f t="shared" si="46"/>
        <v>-</v>
      </c>
      <c r="AJ353" s="64" t="str">
        <f t="shared" si="47"/>
        <v>-</v>
      </c>
      <c r="AK353" s="18"/>
      <c r="AP353" s="18"/>
    </row>
    <row r="354" spans="4:42">
      <c r="D354" s="170" t="s">
        <v>8075</v>
      </c>
      <c r="E354" s="118" t="s">
        <v>13959</v>
      </c>
      <c r="G354" s="18"/>
      <c r="H354" s="18"/>
      <c r="I354" s="18"/>
      <c r="J354" s="18"/>
      <c r="K354" s="18"/>
      <c r="L354" s="18"/>
      <c r="M354" s="18"/>
      <c r="N354" s="18"/>
      <c r="O354" s="18"/>
      <c r="P354" s="173" t="s">
        <v>8075</v>
      </c>
      <c r="Q354" s="118" t="s">
        <v>6596</v>
      </c>
      <c r="R354" s="18"/>
      <c r="S354" s="173" t="s">
        <v>1427</v>
      </c>
      <c r="T354" s="17" t="s">
        <v>1428</v>
      </c>
      <c r="U354" s="18"/>
      <c r="V354" s="211"/>
      <c r="W354" s="211"/>
      <c r="X354" s="211"/>
      <c r="Y354" s="211"/>
      <c r="Z354" s="18"/>
      <c r="AA354" s="182" t="s">
        <v>6685</v>
      </c>
      <c r="AB354" s="18"/>
      <c r="AC354" s="197" t="str">
        <f t="shared" si="42"/>
        <v>CELS</v>
      </c>
      <c r="AD354" s="263" t="str">
        <f t="shared" si="43"/>
        <v>CELS-100</v>
      </c>
      <c r="AE354" s="263" t="str">
        <f t="shared" si="44"/>
        <v>CELS-100-133</v>
      </c>
      <c r="AF354" s="119" t="s">
        <v>6685</v>
      </c>
      <c r="AG354" s="64" t="str">
        <f t="shared" si="45"/>
        <v>100</v>
      </c>
      <c r="AH354" s="18"/>
      <c r="AI354" s="197" t="str">
        <f t="shared" si="46"/>
        <v>-</v>
      </c>
      <c r="AJ354" s="64" t="str">
        <f t="shared" si="47"/>
        <v>-</v>
      </c>
      <c r="AK354" s="18"/>
      <c r="AP354" s="18"/>
    </row>
    <row r="355" spans="4:42">
      <c r="D355" s="170" t="s">
        <v>6602</v>
      </c>
      <c r="E355" s="118" t="s">
        <v>14335</v>
      </c>
      <c r="G355" s="18"/>
      <c r="H355" s="18"/>
      <c r="I355" s="18"/>
      <c r="J355" s="18"/>
      <c r="K355" s="18"/>
      <c r="L355" s="18"/>
      <c r="M355" s="18"/>
      <c r="N355" s="18"/>
      <c r="O355" s="18"/>
      <c r="P355" s="173" t="s">
        <v>6602</v>
      </c>
      <c r="Q355" s="118" t="s">
        <v>14351</v>
      </c>
      <c r="R355" s="18"/>
      <c r="S355" s="173" t="s">
        <v>1431</v>
      </c>
      <c r="T355" s="17" t="s">
        <v>1432</v>
      </c>
      <c r="U355" s="18"/>
      <c r="V355" s="211"/>
      <c r="W355" s="211"/>
      <c r="X355" s="211"/>
      <c r="Y355" s="211"/>
      <c r="Z355" s="18"/>
      <c r="AA355" s="182" t="s">
        <v>1260</v>
      </c>
      <c r="AB355" s="18"/>
      <c r="AC355" s="197" t="str">
        <f t="shared" si="42"/>
        <v>CELS</v>
      </c>
      <c r="AD355" s="263" t="str">
        <f t="shared" si="43"/>
        <v>CELS-100</v>
      </c>
      <c r="AE355" s="263" t="str">
        <f t="shared" si="44"/>
        <v>CELS-100-134</v>
      </c>
      <c r="AF355" s="119" t="s">
        <v>1260</v>
      </c>
      <c r="AG355" s="64" t="str">
        <f t="shared" si="45"/>
        <v>100</v>
      </c>
      <c r="AH355" s="18"/>
      <c r="AI355" s="197" t="str">
        <f t="shared" si="46"/>
        <v>-</v>
      </c>
      <c r="AJ355" s="64" t="str">
        <f t="shared" si="47"/>
        <v>-</v>
      </c>
      <c r="AK355" s="18"/>
      <c r="AP355" s="18"/>
    </row>
    <row r="356" spans="4:42">
      <c r="D356" s="170" t="s">
        <v>8110</v>
      </c>
      <c r="E356" s="118" t="s">
        <v>14335</v>
      </c>
      <c r="G356" s="18"/>
      <c r="H356" s="18"/>
      <c r="I356" s="18"/>
      <c r="J356" s="18"/>
      <c r="K356" s="18"/>
      <c r="L356" s="18"/>
      <c r="M356" s="18"/>
      <c r="N356" s="18"/>
      <c r="O356" s="18"/>
      <c r="P356" s="173" t="s">
        <v>8110</v>
      </c>
      <c r="Q356" s="118" t="s">
        <v>14352</v>
      </c>
      <c r="R356" s="18"/>
      <c r="S356" s="173" t="s">
        <v>1435</v>
      </c>
      <c r="T356" s="17" t="s">
        <v>1436</v>
      </c>
      <c r="U356" s="18"/>
      <c r="V356" s="211"/>
      <c r="W356" s="211"/>
      <c r="X356" s="211"/>
      <c r="Y356" s="211"/>
      <c r="Z356" s="18"/>
      <c r="AA356" s="182" t="s">
        <v>5800</v>
      </c>
      <c r="AB356" s="18"/>
      <c r="AC356" s="197" t="str">
        <f t="shared" si="42"/>
        <v>ARTSCI</v>
      </c>
      <c r="AD356" s="263" t="str">
        <f t="shared" si="43"/>
        <v>ARTSCI-100</v>
      </c>
      <c r="AE356" s="263" t="str">
        <f t="shared" si="44"/>
        <v>ARTSCI-100-11</v>
      </c>
      <c r="AF356" s="119" t="s">
        <v>5800</v>
      </c>
      <c r="AG356" s="64" t="str">
        <f t="shared" si="45"/>
        <v>100</v>
      </c>
      <c r="AH356" s="18"/>
      <c r="AI356" s="197" t="str">
        <f t="shared" si="46"/>
        <v>-</v>
      </c>
      <c r="AJ356" s="64" t="str">
        <f t="shared" si="47"/>
        <v>-</v>
      </c>
      <c r="AK356" s="18"/>
      <c r="AP356" s="18"/>
    </row>
    <row r="357" spans="4:42">
      <c r="D357" s="170" t="s">
        <v>5888</v>
      </c>
      <c r="E357" s="118" t="s">
        <v>14336</v>
      </c>
      <c r="G357" s="18"/>
      <c r="H357" s="18"/>
      <c r="I357" s="18"/>
      <c r="J357" s="18"/>
      <c r="K357" s="18"/>
      <c r="L357" s="18"/>
      <c r="M357" s="18"/>
      <c r="N357" s="18"/>
      <c r="O357" s="18"/>
      <c r="P357" s="173" t="s">
        <v>5888</v>
      </c>
      <c r="Q357" s="118" t="s">
        <v>14353</v>
      </c>
      <c r="R357" s="18"/>
      <c r="S357" s="173" t="s">
        <v>1439</v>
      </c>
      <c r="T357" s="17" t="s">
        <v>1440</v>
      </c>
      <c r="U357" s="18"/>
      <c r="V357" s="211"/>
      <c r="W357" s="211"/>
      <c r="X357" s="211"/>
      <c r="Y357" s="211"/>
      <c r="Z357" s="18"/>
      <c r="AA357" s="182" t="s">
        <v>5807</v>
      </c>
      <c r="AB357" s="18"/>
      <c r="AC357" s="197" t="str">
        <f t="shared" si="42"/>
        <v>ARTSCI</v>
      </c>
      <c r="AD357" s="263" t="str">
        <f t="shared" si="43"/>
        <v>ARTSCI-100</v>
      </c>
      <c r="AE357" s="263" t="str">
        <f t="shared" si="44"/>
        <v>ARTSCI-100-12</v>
      </c>
      <c r="AF357" s="119" t="s">
        <v>5807</v>
      </c>
      <c r="AG357" s="64" t="str">
        <f t="shared" si="45"/>
        <v>100</v>
      </c>
      <c r="AH357" s="18"/>
      <c r="AI357" s="197" t="str">
        <f t="shared" si="46"/>
        <v>-</v>
      </c>
      <c r="AJ357" s="64" t="str">
        <f t="shared" si="47"/>
        <v>-</v>
      </c>
      <c r="AK357" s="18"/>
      <c r="AP357" s="18"/>
    </row>
    <row r="358" spans="4:42">
      <c r="D358" s="170" t="s">
        <v>4088</v>
      </c>
      <c r="E358" s="118" t="s">
        <v>14336</v>
      </c>
      <c r="G358" s="18"/>
      <c r="H358" s="18"/>
      <c r="I358" s="18"/>
      <c r="L358" s="18"/>
      <c r="M358" s="18"/>
      <c r="N358" s="18"/>
      <c r="O358" s="18"/>
      <c r="P358" s="173" t="s">
        <v>4088</v>
      </c>
      <c r="Q358" s="118" t="s">
        <v>14354</v>
      </c>
      <c r="R358" s="18"/>
      <c r="S358" s="173" t="s">
        <v>1443</v>
      </c>
      <c r="T358" s="17" t="s">
        <v>1444</v>
      </c>
      <c r="U358" s="18"/>
      <c r="V358" s="211"/>
      <c r="W358" s="211"/>
      <c r="X358" s="211"/>
      <c r="Y358" s="211"/>
      <c r="Z358" s="18"/>
      <c r="AA358" s="182" t="s">
        <v>5826</v>
      </c>
      <c r="AB358" s="18"/>
      <c r="AC358" s="197" t="str">
        <f t="shared" si="42"/>
        <v>ARTSCI</v>
      </c>
      <c r="AD358" s="263" t="str">
        <f t="shared" si="43"/>
        <v>ARTSCI-100</v>
      </c>
      <c r="AE358" s="263" t="str">
        <f t="shared" si="44"/>
        <v>ARTSCI-100-13</v>
      </c>
      <c r="AF358" s="119" t="s">
        <v>5826</v>
      </c>
      <c r="AG358" s="64" t="str">
        <f t="shared" si="45"/>
        <v>100</v>
      </c>
      <c r="AH358" s="18"/>
      <c r="AI358" s="197" t="str">
        <f t="shared" si="46"/>
        <v>-</v>
      </c>
      <c r="AJ358" s="64" t="str">
        <f t="shared" si="47"/>
        <v>-</v>
      </c>
      <c r="AK358" s="18"/>
      <c r="AP358" s="18"/>
    </row>
    <row r="359" spans="4:42">
      <c r="D359" s="170" t="s">
        <v>4093</v>
      </c>
      <c r="E359" s="118" t="s">
        <v>14336</v>
      </c>
      <c r="G359" s="18"/>
      <c r="H359" s="18"/>
      <c r="I359" s="18"/>
      <c r="L359" s="18"/>
      <c r="M359" s="18"/>
      <c r="N359" s="18"/>
      <c r="O359" s="18"/>
      <c r="P359" s="173" t="s">
        <v>4093</v>
      </c>
      <c r="Q359" s="118" t="s">
        <v>14355</v>
      </c>
      <c r="R359" s="18"/>
      <c r="S359" s="173" t="s">
        <v>1447</v>
      </c>
      <c r="T359" s="17" t="s">
        <v>1448</v>
      </c>
      <c r="U359" s="18"/>
      <c r="V359" s="211"/>
      <c r="W359" s="211"/>
      <c r="X359" s="211"/>
      <c r="Y359" s="211"/>
      <c r="Z359" s="18"/>
      <c r="AA359" s="182" t="s">
        <v>10826</v>
      </c>
      <c r="AB359" s="18"/>
      <c r="AC359" s="197" t="str">
        <f t="shared" si="42"/>
        <v>ARTSCI</v>
      </c>
      <c r="AD359" s="263" t="str">
        <f t="shared" si="43"/>
        <v>ARTSCI-100</v>
      </c>
      <c r="AE359" s="263" t="str">
        <f t="shared" si="44"/>
        <v>ARTSCI-100-14</v>
      </c>
      <c r="AF359" s="119" t="s">
        <v>10826</v>
      </c>
      <c r="AG359" s="64" t="str">
        <f t="shared" si="45"/>
        <v>100</v>
      </c>
      <c r="AH359" s="18"/>
      <c r="AI359" s="197" t="str">
        <f t="shared" si="46"/>
        <v>-</v>
      </c>
      <c r="AJ359" s="64" t="str">
        <f t="shared" si="47"/>
        <v>-</v>
      </c>
      <c r="AK359" s="18"/>
      <c r="AP359" s="18"/>
    </row>
    <row r="360" spans="4:42">
      <c r="D360" s="170" t="s">
        <v>8312</v>
      </c>
      <c r="E360" s="118" t="s">
        <v>14336</v>
      </c>
      <c r="G360" s="18"/>
      <c r="H360" s="18"/>
      <c r="I360" s="18"/>
      <c r="L360" s="18"/>
      <c r="M360" s="18"/>
      <c r="N360" s="18"/>
      <c r="O360" s="18"/>
      <c r="P360" s="173" t="s">
        <v>8312</v>
      </c>
      <c r="Q360" s="118" t="s">
        <v>14958</v>
      </c>
      <c r="R360" s="18"/>
      <c r="S360" s="173" t="s">
        <v>1451</v>
      </c>
      <c r="T360" s="17" t="s">
        <v>1452</v>
      </c>
      <c r="U360" s="18"/>
      <c r="V360" s="211"/>
      <c r="W360" s="211"/>
      <c r="X360" s="211"/>
      <c r="Y360" s="211"/>
      <c r="Z360" s="18"/>
      <c r="AA360" s="182" t="s">
        <v>13677</v>
      </c>
      <c r="AB360" s="18"/>
      <c r="AC360" s="197" t="str">
        <f t="shared" si="42"/>
        <v>ARTSCI</v>
      </c>
      <c r="AD360" s="263" t="str">
        <f t="shared" si="43"/>
        <v>ARTSCI-100</v>
      </c>
      <c r="AE360" s="263" t="str">
        <f t="shared" si="44"/>
        <v>ARTSCI-100-15</v>
      </c>
      <c r="AF360" s="119" t="s">
        <v>13677</v>
      </c>
      <c r="AG360" s="64" t="str">
        <f t="shared" si="45"/>
        <v>100</v>
      </c>
      <c r="AH360" s="18"/>
      <c r="AI360" s="197" t="str">
        <f t="shared" si="46"/>
        <v>-</v>
      </c>
      <c r="AJ360" s="64" t="str">
        <f t="shared" si="47"/>
        <v>-</v>
      </c>
      <c r="AK360" s="18"/>
      <c r="AP360" s="18"/>
    </row>
    <row r="361" spans="4:42">
      <c r="D361" s="170" t="s">
        <v>4102</v>
      </c>
      <c r="E361" s="118" t="s">
        <v>14336</v>
      </c>
      <c r="G361" s="18"/>
      <c r="H361" s="18"/>
      <c r="I361" s="18"/>
      <c r="L361" s="18"/>
      <c r="M361" s="18"/>
      <c r="N361" s="18"/>
      <c r="O361" s="18"/>
      <c r="P361" s="173" t="s">
        <v>4102</v>
      </c>
      <c r="Q361" s="118" t="s">
        <v>14356</v>
      </c>
      <c r="R361" s="18"/>
      <c r="S361" s="173" t="s">
        <v>1455</v>
      </c>
      <c r="T361" s="17" t="s">
        <v>1456</v>
      </c>
      <c r="U361" s="18"/>
      <c r="V361" s="211"/>
      <c r="W361" s="211"/>
      <c r="X361" s="211"/>
      <c r="Y361" s="211"/>
      <c r="Z361" s="18"/>
      <c r="AA361" s="182" t="s">
        <v>5841</v>
      </c>
      <c r="AB361" s="18"/>
      <c r="AC361" s="197" t="str">
        <f t="shared" si="42"/>
        <v>ARTSCI</v>
      </c>
      <c r="AD361" s="263" t="str">
        <f t="shared" si="43"/>
        <v>ARTSCI-100</v>
      </c>
      <c r="AE361" s="263" t="str">
        <f t="shared" si="44"/>
        <v>ARTSCI-100-16</v>
      </c>
      <c r="AF361" s="119" t="s">
        <v>5841</v>
      </c>
      <c r="AG361" s="64" t="str">
        <f t="shared" si="45"/>
        <v>100</v>
      </c>
      <c r="AH361" s="18"/>
      <c r="AI361" s="197" t="str">
        <f t="shared" si="46"/>
        <v>-</v>
      </c>
      <c r="AJ361" s="64" t="str">
        <f t="shared" si="47"/>
        <v>-</v>
      </c>
      <c r="AK361" s="18"/>
      <c r="AP361" s="18"/>
    </row>
    <row r="362" spans="4:42">
      <c r="D362" s="170" t="s">
        <v>4107</v>
      </c>
      <c r="E362" s="118" t="s">
        <v>14337</v>
      </c>
      <c r="G362" s="18"/>
      <c r="H362" s="18"/>
      <c r="I362" s="18"/>
      <c r="L362" s="18"/>
      <c r="M362" s="18"/>
      <c r="N362" s="18"/>
      <c r="O362" s="18"/>
      <c r="P362" s="173" t="s">
        <v>4107</v>
      </c>
      <c r="Q362" s="118" t="s">
        <v>5463</v>
      </c>
      <c r="R362" s="18"/>
      <c r="S362" s="173" t="s">
        <v>1459</v>
      </c>
      <c r="T362" s="17" t="s">
        <v>1460</v>
      </c>
      <c r="U362" s="18"/>
      <c r="V362" s="211"/>
      <c r="W362" s="211"/>
      <c r="X362" s="211"/>
      <c r="Y362" s="211"/>
      <c r="Z362" s="18"/>
      <c r="AA362" s="182" t="s">
        <v>3283</v>
      </c>
      <c r="AB362" s="18"/>
      <c r="AC362" s="197" t="str">
        <f t="shared" si="42"/>
        <v>ARTSCI</v>
      </c>
      <c r="AD362" s="263" t="str">
        <f t="shared" si="43"/>
        <v>ARTSCI-100</v>
      </c>
      <c r="AE362" s="263" t="str">
        <f t="shared" si="44"/>
        <v>ARTSCI-100-17</v>
      </c>
      <c r="AF362" s="119" t="s">
        <v>3283</v>
      </c>
      <c r="AG362" s="64" t="str">
        <f t="shared" si="45"/>
        <v>100</v>
      </c>
      <c r="AH362" s="18"/>
      <c r="AI362" s="197" t="str">
        <f t="shared" si="46"/>
        <v>-</v>
      </c>
      <c r="AJ362" s="64" t="str">
        <f t="shared" si="47"/>
        <v>-</v>
      </c>
      <c r="AK362" s="18"/>
      <c r="AP362" s="18"/>
    </row>
    <row r="363" spans="4:42">
      <c r="D363" s="170" t="s">
        <v>5868</v>
      </c>
      <c r="E363" s="118" t="s">
        <v>14337</v>
      </c>
      <c r="G363" s="18"/>
      <c r="H363" s="18"/>
      <c r="I363" s="18"/>
      <c r="L363" s="18"/>
      <c r="M363" s="18"/>
      <c r="N363" s="18"/>
      <c r="O363" s="18"/>
      <c r="P363" s="173" t="s">
        <v>5868</v>
      </c>
      <c r="Q363" s="118" t="s">
        <v>14357</v>
      </c>
      <c r="R363" s="18"/>
      <c r="S363" s="173" t="s">
        <v>1464</v>
      </c>
      <c r="T363" s="17" t="s">
        <v>1465</v>
      </c>
      <c r="U363" s="18"/>
      <c r="V363" s="211"/>
      <c r="W363" s="211"/>
      <c r="X363" s="211"/>
      <c r="Y363" s="211"/>
      <c r="Z363" s="18"/>
      <c r="AA363" s="182" t="s">
        <v>10827</v>
      </c>
      <c r="AB363" s="18"/>
      <c r="AC363" s="197" t="str">
        <f t="shared" si="42"/>
        <v>ARTSCI</v>
      </c>
      <c r="AD363" s="263" t="str">
        <f t="shared" si="43"/>
        <v>ARTSCI-100</v>
      </c>
      <c r="AE363" s="263" t="str">
        <f t="shared" si="44"/>
        <v>ARTSCI-100-18</v>
      </c>
      <c r="AF363" s="119" t="s">
        <v>10827</v>
      </c>
      <c r="AG363" s="64" t="str">
        <f t="shared" si="45"/>
        <v>100</v>
      </c>
      <c r="AH363" s="18"/>
      <c r="AI363" s="197" t="str">
        <f t="shared" si="46"/>
        <v>-</v>
      </c>
      <c r="AJ363" s="64" t="str">
        <f t="shared" si="47"/>
        <v>-</v>
      </c>
      <c r="AK363" s="18"/>
      <c r="AP363" s="18"/>
    </row>
    <row r="364" spans="4:42">
      <c r="D364" s="170" t="s">
        <v>5878</v>
      </c>
      <c r="E364" s="118" t="s">
        <v>14337</v>
      </c>
      <c r="G364" s="18"/>
      <c r="H364" s="18"/>
      <c r="I364" s="18"/>
      <c r="L364" s="18"/>
      <c r="M364" s="18"/>
      <c r="N364" s="18"/>
      <c r="O364" s="18"/>
      <c r="P364" s="173" t="s">
        <v>5878</v>
      </c>
      <c r="Q364" s="118" t="s">
        <v>14358</v>
      </c>
      <c r="R364" s="18"/>
      <c r="S364" s="173" t="s">
        <v>4247</v>
      </c>
      <c r="T364" s="17" t="s">
        <v>4248</v>
      </c>
      <c r="U364" s="18"/>
      <c r="V364" s="211"/>
      <c r="W364" s="211"/>
      <c r="X364" s="211"/>
      <c r="Y364" s="211"/>
      <c r="Z364" s="18"/>
      <c r="AA364" s="182" t="s">
        <v>3291</v>
      </c>
      <c r="AB364" s="18"/>
      <c r="AC364" s="197" t="str">
        <f t="shared" si="42"/>
        <v>ARTSCI</v>
      </c>
      <c r="AD364" s="263" t="str">
        <f t="shared" si="43"/>
        <v>ARTSCI-100</v>
      </c>
      <c r="AE364" s="263" t="str">
        <f t="shared" si="44"/>
        <v>ARTSCI-100-19</v>
      </c>
      <c r="AF364" s="119" t="s">
        <v>3291</v>
      </c>
      <c r="AG364" s="64" t="str">
        <f t="shared" si="45"/>
        <v>100</v>
      </c>
      <c r="AH364" s="18"/>
      <c r="AI364" s="197" t="str">
        <f t="shared" si="46"/>
        <v>-</v>
      </c>
      <c r="AJ364" s="64" t="str">
        <f t="shared" si="47"/>
        <v>-</v>
      </c>
      <c r="AK364" s="18"/>
      <c r="AP364" s="18"/>
    </row>
    <row r="365" spans="4:42">
      <c r="D365" s="170" t="s">
        <v>5889</v>
      </c>
      <c r="E365" s="118" t="s">
        <v>14337</v>
      </c>
      <c r="G365" s="18"/>
      <c r="H365" s="18"/>
      <c r="I365" s="18"/>
      <c r="L365" s="18"/>
      <c r="M365" s="18"/>
      <c r="N365" s="18"/>
      <c r="O365" s="18"/>
      <c r="P365" s="173" t="s">
        <v>5889</v>
      </c>
      <c r="Q365" s="118" t="s">
        <v>14359</v>
      </c>
      <c r="R365" s="18"/>
      <c r="S365" s="173" t="s">
        <v>778</v>
      </c>
      <c r="T365" s="17" t="s">
        <v>779</v>
      </c>
      <c r="U365" s="18"/>
      <c r="V365" s="211"/>
      <c r="W365" s="211"/>
      <c r="X365" s="211"/>
      <c r="Y365" s="211"/>
      <c r="Z365" s="18"/>
      <c r="AA365" s="182" t="s">
        <v>10828</v>
      </c>
      <c r="AB365" s="18"/>
      <c r="AC365" s="197" t="str">
        <f t="shared" si="42"/>
        <v>ARTSCI</v>
      </c>
      <c r="AD365" s="263" t="str">
        <f t="shared" si="43"/>
        <v>ARTSCI-100</v>
      </c>
      <c r="AE365" s="263" t="str">
        <f t="shared" si="44"/>
        <v>ARTSCI-100-20</v>
      </c>
      <c r="AF365" s="119" t="s">
        <v>10828</v>
      </c>
      <c r="AG365" s="64" t="str">
        <f t="shared" si="45"/>
        <v>100</v>
      </c>
      <c r="AH365" s="18"/>
      <c r="AI365" s="197" t="str">
        <f t="shared" si="46"/>
        <v>-</v>
      </c>
      <c r="AJ365" s="64" t="str">
        <f t="shared" si="47"/>
        <v>-</v>
      </c>
      <c r="AK365" s="18"/>
      <c r="AP365" s="18"/>
    </row>
    <row r="366" spans="4:42">
      <c r="D366" s="170" t="s">
        <v>5900</v>
      </c>
      <c r="E366" s="118" t="s">
        <v>14337</v>
      </c>
      <c r="G366" s="18"/>
      <c r="H366" s="18"/>
      <c r="I366" s="18"/>
      <c r="L366" s="18"/>
      <c r="M366" s="18"/>
      <c r="N366" s="18"/>
      <c r="O366" s="18"/>
      <c r="P366" s="173" t="s">
        <v>5900</v>
      </c>
      <c r="Q366" s="118" t="s">
        <v>14360</v>
      </c>
      <c r="R366" s="18"/>
      <c r="S366" s="173" t="s">
        <v>4251</v>
      </c>
      <c r="T366" s="17" t="s">
        <v>4252</v>
      </c>
      <c r="U366" s="18"/>
      <c r="V366" s="211"/>
      <c r="W366" s="211"/>
      <c r="X366" s="211"/>
      <c r="Y366" s="211"/>
      <c r="Z366" s="18"/>
      <c r="AA366" s="182" t="s">
        <v>11418</v>
      </c>
      <c r="AB366" s="18"/>
      <c r="AC366" s="197" t="str">
        <f t="shared" si="42"/>
        <v>ARTSCI</v>
      </c>
      <c r="AD366" s="263" t="str">
        <f t="shared" si="43"/>
        <v>ARTSCI-100</v>
      </c>
      <c r="AE366" s="263" t="str">
        <f t="shared" si="44"/>
        <v>ARTSCI-100-21</v>
      </c>
      <c r="AF366" s="119" t="s">
        <v>11418</v>
      </c>
      <c r="AG366" s="64" t="str">
        <f t="shared" si="45"/>
        <v>100</v>
      </c>
      <c r="AH366" s="18"/>
      <c r="AI366" s="197" t="str">
        <f t="shared" si="46"/>
        <v>-</v>
      </c>
      <c r="AJ366" s="64" t="str">
        <f t="shared" si="47"/>
        <v>-</v>
      </c>
      <c r="AK366" s="18"/>
      <c r="AP366" s="18"/>
    </row>
    <row r="367" spans="4:42">
      <c r="D367" s="170" t="s">
        <v>8314</v>
      </c>
      <c r="E367" s="118" t="s">
        <v>14337</v>
      </c>
      <c r="G367" s="18"/>
      <c r="H367" s="18"/>
      <c r="I367" s="18"/>
      <c r="L367" s="18"/>
      <c r="M367" s="18"/>
      <c r="N367" s="18"/>
      <c r="O367" s="18"/>
      <c r="P367" s="173" t="s">
        <v>8314</v>
      </c>
      <c r="Q367" s="118" t="s">
        <v>14361</v>
      </c>
      <c r="R367" s="18"/>
      <c r="S367" s="173" t="s">
        <v>6637</v>
      </c>
      <c r="T367" s="17" t="s">
        <v>10158</v>
      </c>
      <c r="U367" s="18"/>
      <c r="V367" s="211"/>
      <c r="W367" s="211"/>
      <c r="X367" s="211"/>
      <c r="Y367" s="211"/>
      <c r="Z367" s="18"/>
      <c r="AA367" s="182" t="s">
        <v>15585</v>
      </c>
      <c r="AB367" s="18"/>
      <c r="AC367" s="197" t="str">
        <f t="shared" si="42"/>
        <v>ARTSCI</v>
      </c>
      <c r="AD367" s="263" t="str">
        <f t="shared" si="43"/>
        <v>ARTSCI-100</v>
      </c>
      <c r="AE367" s="263" t="str">
        <f t="shared" si="44"/>
        <v>ARTSCI-100-22</v>
      </c>
      <c r="AF367" s="119" t="s">
        <v>15585</v>
      </c>
      <c r="AG367" s="64" t="str">
        <f t="shared" si="45"/>
        <v>100</v>
      </c>
      <c r="AH367" s="18"/>
      <c r="AI367" s="197" t="str">
        <f t="shared" si="46"/>
        <v>-</v>
      </c>
      <c r="AJ367" s="64" t="str">
        <f t="shared" si="47"/>
        <v>-</v>
      </c>
      <c r="AK367" s="18"/>
      <c r="AP367" s="18"/>
    </row>
    <row r="368" spans="4:42">
      <c r="D368" s="170" t="s">
        <v>8981</v>
      </c>
      <c r="E368" s="118" t="s">
        <v>14337</v>
      </c>
      <c r="G368" s="18"/>
      <c r="H368" s="18"/>
      <c r="I368" s="18"/>
      <c r="L368" s="18"/>
      <c r="M368" s="18"/>
      <c r="N368" s="18"/>
      <c r="O368" s="18"/>
      <c r="P368" s="173" t="s">
        <v>8981</v>
      </c>
      <c r="Q368" s="118" t="s">
        <v>7057</v>
      </c>
      <c r="R368" s="18"/>
      <c r="S368" s="173" t="s">
        <v>6649</v>
      </c>
      <c r="T368" s="17" t="s">
        <v>4256</v>
      </c>
      <c r="U368" s="18"/>
      <c r="V368" s="211"/>
      <c r="W368" s="211"/>
      <c r="X368" s="211"/>
      <c r="Y368" s="211"/>
      <c r="Z368" s="18"/>
      <c r="AA368" s="182" t="s">
        <v>11419</v>
      </c>
      <c r="AB368" s="18"/>
      <c r="AC368" s="197" t="str">
        <f t="shared" si="42"/>
        <v>ARTSCI</v>
      </c>
      <c r="AD368" s="263" t="str">
        <f t="shared" si="43"/>
        <v>ARTSCI-100</v>
      </c>
      <c r="AE368" s="263" t="str">
        <f t="shared" si="44"/>
        <v>ARTSCI-100-23</v>
      </c>
      <c r="AF368" s="119" t="s">
        <v>11419</v>
      </c>
      <c r="AG368" s="64" t="str">
        <f t="shared" si="45"/>
        <v>100</v>
      </c>
      <c r="AH368" s="18"/>
      <c r="AI368" s="197" t="str">
        <f t="shared" si="46"/>
        <v>-</v>
      </c>
      <c r="AJ368" s="64" t="str">
        <f t="shared" si="47"/>
        <v>-</v>
      </c>
      <c r="AK368" s="18"/>
      <c r="AP368" s="18"/>
    </row>
    <row r="369" spans="4:42">
      <c r="D369" s="170" t="s">
        <v>8990</v>
      </c>
      <c r="E369" s="118" t="s">
        <v>14337</v>
      </c>
      <c r="I369" s="18"/>
      <c r="L369" s="18"/>
      <c r="M369" s="18"/>
      <c r="N369" s="18"/>
      <c r="O369" s="18"/>
      <c r="P369" s="173" t="s">
        <v>8990</v>
      </c>
      <c r="Q369" s="118" t="s">
        <v>14362</v>
      </c>
      <c r="R369" s="18"/>
      <c r="S369" s="173" t="s">
        <v>4202</v>
      </c>
      <c r="T369" s="17" t="s">
        <v>10159</v>
      </c>
      <c r="U369" s="18"/>
      <c r="V369" s="211"/>
      <c r="W369" s="211"/>
      <c r="X369" s="211"/>
      <c r="Y369" s="211"/>
      <c r="Z369" s="18"/>
      <c r="AA369" s="182" t="s">
        <v>10829</v>
      </c>
      <c r="AB369" s="18"/>
      <c r="AC369" s="197" t="str">
        <f t="shared" si="42"/>
        <v>ARTSCI</v>
      </c>
      <c r="AD369" s="263" t="str">
        <f t="shared" si="43"/>
        <v>ARTSCI-100</v>
      </c>
      <c r="AE369" s="263" t="str">
        <f t="shared" si="44"/>
        <v>ARTSCI-100-24</v>
      </c>
      <c r="AF369" s="119" t="s">
        <v>10829</v>
      </c>
      <c r="AG369" s="64" t="str">
        <f t="shared" si="45"/>
        <v>100</v>
      </c>
      <c r="AH369" s="18"/>
      <c r="AI369" s="197" t="str">
        <f t="shared" si="46"/>
        <v>-</v>
      </c>
      <c r="AJ369" s="64" t="str">
        <f t="shared" si="47"/>
        <v>-</v>
      </c>
      <c r="AK369" s="18"/>
      <c r="AP369" s="18"/>
    </row>
    <row r="370" spans="4:42">
      <c r="D370" s="170" t="s">
        <v>8998</v>
      </c>
      <c r="E370" s="118" t="s">
        <v>14337</v>
      </c>
      <c r="I370" s="18"/>
      <c r="L370" s="18"/>
      <c r="M370" s="18"/>
      <c r="N370" s="18"/>
      <c r="O370" s="18"/>
      <c r="P370" s="173" t="s">
        <v>8998</v>
      </c>
      <c r="Q370" s="118" t="s">
        <v>14363</v>
      </c>
      <c r="R370" s="18"/>
      <c r="S370" s="173" t="s">
        <v>4263</v>
      </c>
      <c r="T370" s="17" t="s">
        <v>10160</v>
      </c>
      <c r="U370" s="18"/>
      <c r="V370" s="211"/>
      <c r="W370" s="211"/>
      <c r="X370" s="211"/>
      <c r="Y370" s="211"/>
      <c r="Z370" s="18"/>
      <c r="AA370" s="182" t="s">
        <v>11420</v>
      </c>
      <c r="AB370" s="18"/>
      <c r="AC370" s="197" t="str">
        <f t="shared" si="42"/>
        <v>ARTSCI</v>
      </c>
      <c r="AD370" s="263" t="str">
        <f t="shared" si="43"/>
        <v>ARTSCI-100</v>
      </c>
      <c r="AE370" s="263" t="str">
        <f t="shared" si="44"/>
        <v>ARTSCI-100-25</v>
      </c>
      <c r="AF370" s="119" t="s">
        <v>11420</v>
      </c>
      <c r="AG370" s="64" t="str">
        <f t="shared" si="45"/>
        <v>100</v>
      </c>
      <c r="AH370" s="18"/>
      <c r="AI370" s="197" t="str">
        <f t="shared" si="46"/>
        <v>-</v>
      </c>
      <c r="AJ370" s="64" t="str">
        <f t="shared" si="47"/>
        <v>-</v>
      </c>
      <c r="AK370" s="18"/>
      <c r="AP370" s="18"/>
    </row>
    <row r="371" spans="4:42">
      <c r="D371" s="170" t="s">
        <v>9007</v>
      </c>
      <c r="E371" s="118" t="s">
        <v>14337</v>
      </c>
      <c r="I371" s="18"/>
      <c r="L371" s="18"/>
      <c r="M371" s="18"/>
      <c r="N371" s="18"/>
      <c r="O371" s="18"/>
      <c r="P371" s="173" t="s">
        <v>9007</v>
      </c>
      <c r="Q371" s="118" t="s">
        <v>14364</v>
      </c>
      <c r="R371" s="18"/>
      <c r="S371" s="173" t="s">
        <v>4267</v>
      </c>
      <c r="T371" s="17" t="s">
        <v>10161</v>
      </c>
      <c r="U371" s="18"/>
      <c r="V371" s="211"/>
      <c r="W371" s="211"/>
      <c r="X371" s="211"/>
      <c r="Y371" s="211"/>
      <c r="Z371" s="18"/>
      <c r="AA371" s="182" t="s">
        <v>13678</v>
      </c>
      <c r="AB371" s="18"/>
      <c r="AC371" s="197" t="str">
        <f t="shared" si="42"/>
        <v>ARTSCI</v>
      </c>
      <c r="AD371" s="263" t="str">
        <f t="shared" si="43"/>
        <v>ARTSCI-100</v>
      </c>
      <c r="AE371" s="263" t="str">
        <f t="shared" si="44"/>
        <v>ARTSCI-100-26</v>
      </c>
      <c r="AF371" s="119" t="s">
        <v>13678</v>
      </c>
      <c r="AG371" s="64" t="str">
        <f t="shared" si="45"/>
        <v>100</v>
      </c>
      <c r="AH371" s="18"/>
      <c r="AI371" s="197" t="str">
        <f t="shared" si="46"/>
        <v>-</v>
      </c>
      <c r="AJ371" s="64" t="str">
        <f t="shared" si="47"/>
        <v>-</v>
      </c>
      <c r="AK371" s="18"/>
      <c r="AP371" s="18"/>
    </row>
    <row r="372" spans="4:42">
      <c r="D372" s="170" t="s">
        <v>9017</v>
      </c>
      <c r="E372" s="118" t="s">
        <v>14337</v>
      </c>
      <c r="I372" s="18"/>
      <c r="L372" s="18"/>
      <c r="M372" s="18"/>
      <c r="N372" s="18"/>
      <c r="O372" s="18"/>
      <c r="P372" s="173" t="s">
        <v>9017</v>
      </c>
      <c r="Q372" s="118" t="s">
        <v>14365</v>
      </c>
      <c r="R372" s="18"/>
      <c r="S372" s="173" t="s">
        <v>4271</v>
      </c>
      <c r="T372" s="17" t="s">
        <v>10162</v>
      </c>
      <c r="U372" s="18"/>
      <c r="V372" s="211"/>
      <c r="W372" s="211"/>
      <c r="X372" s="211"/>
      <c r="Y372" s="211"/>
      <c r="Z372" s="18"/>
      <c r="AA372" s="182" t="s">
        <v>3299</v>
      </c>
      <c r="AB372" s="18"/>
      <c r="AC372" s="197" t="str">
        <f t="shared" si="42"/>
        <v>ARTSCI</v>
      </c>
      <c r="AD372" s="263" t="str">
        <f t="shared" si="43"/>
        <v>ARTSCI-100</v>
      </c>
      <c r="AE372" s="263" t="str">
        <f t="shared" si="44"/>
        <v>ARTSCI-100-27</v>
      </c>
      <c r="AF372" s="119" t="s">
        <v>3299</v>
      </c>
      <c r="AG372" s="64" t="str">
        <f t="shared" si="45"/>
        <v>100</v>
      </c>
      <c r="AH372" s="18"/>
      <c r="AI372" s="197" t="str">
        <f t="shared" si="46"/>
        <v>-</v>
      </c>
      <c r="AJ372" s="64" t="str">
        <f t="shared" si="47"/>
        <v>-</v>
      </c>
      <c r="AK372" s="18"/>
      <c r="AP372" s="18"/>
    </row>
    <row r="373" spans="4:42">
      <c r="D373" s="170" t="s">
        <v>4151</v>
      </c>
      <c r="E373" s="118" t="s">
        <v>14338</v>
      </c>
      <c r="I373" s="18"/>
      <c r="L373" s="18"/>
      <c r="M373" s="18"/>
      <c r="N373" s="18"/>
      <c r="O373" s="18"/>
      <c r="P373" s="173" t="s">
        <v>4151</v>
      </c>
      <c r="Q373" s="118" t="s">
        <v>14366</v>
      </c>
      <c r="R373" s="18"/>
      <c r="S373" s="173" t="s">
        <v>4273</v>
      </c>
      <c r="T373" s="17" t="s">
        <v>4274</v>
      </c>
      <c r="U373" s="18"/>
      <c r="V373" s="211"/>
      <c r="W373" s="211"/>
      <c r="X373" s="211"/>
      <c r="Y373" s="211"/>
      <c r="Z373" s="18"/>
      <c r="AA373" s="182" t="s">
        <v>3307</v>
      </c>
      <c r="AB373" s="18"/>
      <c r="AC373" s="197" t="str">
        <f t="shared" si="42"/>
        <v>ARTSCI</v>
      </c>
      <c r="AD373" s="263" t="str">
        <f t="shared" si="43"/>
        <v>ARTSCI-100</v>
      </c>
      <c r="AE373" s="263" t="str">
        <f t="shared" si="44"/>
        <v>ARTSCI-100-28</v>
      </c>
      <c r="AF373" s="119" t="s">
        <v>3307</v>
      </c>
      <c r="AG373" s="64" t="str">
        <f t="shared" si="45"/>
        <v>100</v>
      </c>
      <c r="AH373" s="18"/>
      <c r="AI373" s="197" t="str">
        <f t="shared" si="46"/>
        <v>-</v>
      </c>
      <c r="AJ373" s="64" t="str">
        <f t="shared" si="47"/>
        <v>-</v>
      </c>
      <c r="AK373" s="18"/>
      <c r="AP373" s="18"/>
    </row>
    <row r="374" spans="4:42">
      <c r="D374" s="170" t="s">
        <v>5820</v>
      </c>
      <c r="E374" s="118" t="s">
        <v>14338</v>
      </c>
      <c r="I374" s="18"/>
      <c r="L374" s="18"/>
      <c r="M374" s="18"/>
      <c r="N374" s="18"/>
      <c r="O374" s="18"/>
      <c r="P374" s="173" t="s">
        <v>5820</v>
      </c>
      <c r="Q374" s="118" t="s">
        <v>14367</v>
      </c>
      <c r="R374" s="18"/>
      <c r="S374" s="173" t="s">
        <v>4277</v>
      </c>
      <c r="T374" s="17" t="s">
        <v>10163</v>
      </c>
      <c r="U374" s="18"/>
      <c r="V374" s="211"/>
      <c r="W374" s="211"/>
      <c r="X374" s="211"/>
      <c r="Y374" s="211"/>
      <c r="Z374" s="18"/>
      <c r="AA374" s="182" t="s">
        <v>3314</v>
      </c>
      <c r="AB374" s="18"/>
      <c r="AC374" s="197" t="str">
        <f t="shared" si="42"/>
        <v>ARTSCI</v>
      </c>
      <c r="AD374" s="263" t="str">
        <f t="shared" si="43"/>
        <v>ARTSCI-100</v>
      </c>
      <c r="AE374" s="263" t="str">
        <f t="shared" si="44"/>
        <v>ARTSCI-100-29</v>
      </c>
      <c r="AF374" s="119" t="s">
        <v>3314</v>
      </c>
      <c r="AG374" s="64" t="str">
        <f t="shared" si="45"/>
        <v>100</v>
      </c>
      <c r="AH374" s="18"/>
      <c r="AI374" s="197" t="str">
        <f t="shared" si="46"/>
        <v>-</v>
      </c>
      <c r="AJ374" s="64" t="str">
        <f t="shared" si="47"/>
        <v>-</v>
      </c>
      <c r="AK374" s="18"/>
      <c r="AP374" s="18"/>
    </row>
    <row r="375" spans="4:42">
      <c r="D375" s="170" t="s">
        <v>4162</v>
      </c>
      <c r="E375" s="118" t="s">
        <v>14338</v>
      </c>
      <c r="I375" s="18"/>
      <c r="L375" s="18"/>
      <c r="M375" s="18"/>
      <c r="N375" s="18"/>
      <c r="O375" s="18"/>
      <c r="P375" s="173" t="s">
        <v>4162</v>
      </c>
      <c r="Q375" s="118" t="s">
        <v>14368</v>
      </c>
      <c r="R375" s="18"/>
      <c r="S375" s="173" t="s">
        <v>4210</v>
      </c>
      <c r="T375" s="17" t="s">
        <v>10164</v>
      </c>
      <c r="U375" s="18"/>
      <c r="V375" s="211"/>
      <c r="W375" s="211"/>
      <c r="X375" s="211"/>
      <c r="Y375" s="211"/>
      <c r="Z375" s="18"/>
      <c r="AA375" s="182" t="s">
        <v>10830</v>
      </c>
      <c r="AB375" s="18"/>
      <c r="AC375" s="197" t="str">
        <f t="shared" si="42"/>
        <v>ARTSCI</v>
      </c>
      <c r="AD375" s="263" t="str">
        <f t="shared" si="43"/>
        <v>ARTSCI-100</v>
      </c>
      <c r="AE375" s="263" t="str">
        <f t="shared" si="44"/>
        <v>ARTSCI-100-30</v>
      </c>
      <c r="AF375" s="119" t="s">
        <v>10830</v>
      </c>
      <c r="AG375" s="64" t="str">
        <f t="shared" si="45"/>
        <v>100</v>
      </c>
      <c r="AH375" s="18"/>
      <c r="AI375" s="197" t="str">
        <f t="shared" si="46"/>
        <v>-</v>
      </c>
      <c r="AJ375" s="64" t="str">
        <f t="shared" si="47"/>
        <v>-</v>
      </c>
      <c r="AK375" s="18"/>
      <c r="AP375" s="18"/>
    </row>
    <row r="376" spans="4:42">
      <c r="D376" s="170" t="s">
        <v>4168</v>
      </c>
      <c r="E376" s="118" t="s">
        <v>14338</v>
      </c>
      <c r="I376" s="18"/>
      <c r="L376" s="18"/>
      <c r="M376" s="18"/>
      <c r="N376" s="18"/>
      <c r="O376" s="18"/>
      <c r="P376" s="173" t="s">
        <v>4168</v>
      </c>
      <c r="Q376" s="118" t="s">
        <v>14369</v>
      </c>
      <c r="R376" s="18"/>
      <c r="S376" s="173" t="s">
        <v>4219</v>
      </c>
      <c r="T376" s="17" t="s">
        <v>4282</v>
      </c>
      <c r="U376" s="18"/>
      <c r="V376" s="211"/>
      <c r="W376" s="211"/>
      <c r="X376" s="211"/>
      <c r="Y376" s="211"/>
      <c r="Z376" s="18"/>
      <c r="AA376" s="182" t="s">
        <v>13679</v>
      </c>
      <c r="AB376" s="18"/>
      <c r="AC376" s="197" t="str">
        <f t="shared" si="42"/>
        <v>ARTSCI</v>
      </c>
      <c r="AD376" s="263" t="str">
        <f t="shared" si="43"/>
        <v>ARTSCI-100</v>
      </c>
      <c r="AE376" s="263" t="str">
        <f t="shared" si="44"/>
        <v>ARTSCI-100-31</v>
      </c>
      <c r="AF376" s="119" t="s">
        <v>13679</v>
      </c>
      <c r="AG376" s="64" t="str">
        <f t="shared" si="45"/>
        <v>100</v>
      </c>
      <c r="AH376" s="18"/>
      <c r="AI376" s="197" t="str">
        <f t="shared" si="46"/>
        <v>-</v>
      </c>
      <c r="AJ376" s="64" t="str">
        <f t="shared" si="47"/>
        <v>-</v>
      </c>
      <c r="AK376" s="18"/>
      <c r="AP376" s="18"/>
    </row>
    <row r="377" spans="4:42">
      <c r="D377" s="170" t="s">
        <v>4174</v>
      </c>
      <c r="E377" s="118" t="s">
        <v>14338</v>
      </c>
      <c r="I377" s="18"/>
      <c r="L377" s="18"/>
      <c r="M377" s="18"/>
      <c r="N377" s="18"/>
      <c r="O377" s="18"/>
      <c r="P377" s="173" t="s">
        <v>4174</v>
      </c>
      <c r="Q377" s="118" t="s">
        <v>4138</v>
      </c>
      <c r="R377" s="18"/>
      <c r="S377" s="173" t="s">
        <v>4229</v>
      </c>
      <c r="T377" s="17" t="s">
        <v>10165</v>
      </c>
      <c r="U377" s="18"/>
      <c r="V377" s="211"/>
      <c r="W377" s="211"/>
      <c r="X377" s="211"/>
      <c r="Y377" s="211"/>
      <c r="Z377" s="18"/>
      <c r="AA377" s="182" t="s">
        <v>3326</v>
      </c>
      <c r="AB377" s="18"/>
      <c r="AC377" s="197" t="str">
        <f t="shared" si="42"/>
        <v>ARTSCI</v>
      </c>
      <c r="AD377" s="263" t="str">
        <f t="shared" si="43"/>
        <v>ARTSCI-100</v>
      </c>
      <c r="AE377" s="263" t="str">
        <f t="shared" si="44"/>
        <v>ARTSCI-100-32</v>
      </c>
      <c r="AF377" s="119" t="s">
        <v>3326</v>
      </c>
      <c r="AG377" s="64" t="str">
        <f t="shared" si="45"/>
        <v>100</v>
      </c>
      <c r="AH377" s="18"/>
      <c r="AI377" s="197" t="str">
        <f t="shared" si="46"/>
        <v>-</v>
      </c>
      <c r="AJ377" s="64" t="str">
        <f t="shared" si="47"/>
        <v>-</v>
      </c>
      <c r="AK377" s="18"/>
      <c r="AP377" s="18"/>
    </row>
    <row r="378" spans="4:42">
      <c r="D378" s="170" t="s">
        <v>4178</v>
      </c>
      <c r="E378" s="118" t="s">
        <v>14338</v>
      </c>
      <c r="I378" s="18"/>
      <c r="L378" s="18"/>
      <c r="M378" s="18"/>
      <c r="N378" s="18"/>
      <c r="O378" s="18"/>
      <c r="P378" s="173" t="s">
        <v>4178</v>
      </c>
      <c r="Q378" s="118" t="s">
        <v>14370</v>
      </c>
      <c r="R378" s="18"/>
      <c r="S378" s="173" t="s">
        <v>4237</v>
      </c>
      <c r="T378" s="17" t="s">
        <v>10166</v>
      </c>
      <c r="U378" s="18"/>
      <c r="V378" s="211"/>
      <c r="W378" s="211"/>
      <c r="X378" s="211"/>
      <c r="Y378" s="211"/>
      <c r="Z378" s="18"/>
      <c r="AA378" s="182" t="s">
        <v>3333</v>
      </c>
      <c r="AB378" s="18"/>
      <c r="AC378" s="197" t="str">
        <f t="shared" si="42"/>
        <v>ARTSCI</v>
      </c>
      <c r="AD378" s="263" t="str">
        <f t="shared" si="43"/>
        <v>ARTSCI-100</v>
      </c>
      <c r="AE378" s="263" t="str">
        <f t="shared" si="44"/>
        <v>ARTSCI-100-33</v>
      </c>
      <c r="AF378" s="119" t="s">
        <v>3333</v>
      </c>
      <c r="AG378" s="64" t="str">
        <f t="shared" si="45"/>
        <v>100</v>
      </c>
      <c r="AH378" s="18"/>
      <c r="AI378" s="197" t="str">
        <f t="shared" si="46"/>
        <v>-</v>
      </c>
      <c r="AJ378" s="64" t="str">
        <f t="shared" si="47"/>
        <v>-</v>
      </c>
      <c r="AK378" s="18"/>
      <c r="AP378" s="18"/>
    </row>
    <row r="379" spans="4:42">
      <c r="D379" s="170" t="s">
        <v>4182</v>
      </c>
      <c r="E379" s="118" t="s">
        <v>14338</v>
      </c>
      <c r="I379" s="18"/>
      <c r="L379" s="18"/>
      <c r="M379" s="18"/>
      <c r="N379" s="18"/>
      <c r="O379" s="18"/>
      <c r="P379" s="173" t="s">
        <v>4182</v>
      </c>
      <c r="Q379" s="118" t="s">
        <v>14371</v>
      </c>
      <c r="R379" s="18"/>
      <c r="S379" s="173" t="s">
        <v>7870</v>
      </c>
      <c r="T379" s="17" t="s">
        <v>1008</v>
      </c>
      <c r="U379" s="18"/>
      <c r="V379" s="211"/>
      <c r="W379" s="211"/>
      <c r="X379" s="211"/>
      <c r="Y379" s="211"/>
      <c r="Z379" s="18"/>
      <c r="AA379" s="182" t="s">
        <v>667</v>
      </c>
      <c r="AB379" s="18"/>
      <c r="AC379" s="197" t="str">
        <f t="shared" si="42"/>
        <v>ARTSCI</v>
      </c>
      <c r="AD379" s="263" t="str">
        <f t="shared" si="43"/>
        <v>ARTSCI-100</v>
      </c>
      <c r="AE379" s="263" t="str">
        <f t="shared" si="44"/>
        <v>ARTSCI-100-34</v>
      </c>
      <c r="AF379" s="119" t="s">
        <v>667</v>
      </c>
      <c r="AG379" s="64" t="str">
        <f t="shared" si="45"/>
        <v>100</v>
      </c>
      <c r="AH379" s="18"/>
      <c r="AI379" s="197" t="str">
        <f t="shared" si="46"/>
        <v>-</v>
      </c>
      <c r="AJ379" s="64" t="str">
        <f t="shared" si="47"/>
        <v>-</v>
      </c>
      <c r="AK379" s="18"/>
      <c r="AP379" s="18"/>
    </row>
    <row r="380" spans="4:42">
      <c r="D380" s="170" t="s">
        <v>4186</v>
      </c>
      <c r="E380" s="118" t="s">
        <v>14338</v>
      </c>
      <c r="I380" s="18"/>
      <c r="L380" s="18"/>
      <c r="M380" s="18"/>
      <c r="N380" s="18"/>
      <c r="O380" s="18"/>
      <c r="P380" s="173" t="s">
        <v>4186</v>
      </c>
      <c r="Q380" s="118" t="s">
        <v>14372</v>
      </c>
      <c r="R380" s="18"/>
      <c r="S380" s="173" t="s">
        <v>8072</v>
      </c>
      <c r="T380" s="17" t="s">
        <v>10167</v>
      </c>
      <c r="U380" s="18"/>
      <c r="V380" s="211"/>
      <c r="W380" s="211"/>
      <c r="X380" s="211"/>
      <c r="Y380" s="211"/>
      <c r="Z380" s="18"/>
      <c r="AA380" s="182" t="s">
        <v>10831</v>
      </c>
      <c r="AB380" s="18"/>
      <c r="AC380" s="197" t="str">
        <f t="shared" si="42"/>
        <v>ARTSCI</v>
      </c>
      <c r="AD380" s="263" t="str">
        <f t="shared" si="43"/>
        <v>ARTSCI-100</v>
      </c>
      <c r="AE380" s="263" t="str">
        <f t="shared" si="44"/>
        <v>ARTSCI-100-35</v>
      </c>
      <c r="AF380" s="119" t="s">
        <v>10831</v>
      </c>
      <c r="AG380" s="64" t="str">
        <f t="shared" si="45"/>
        <v>100</v>
      </c>
      <c r="AH380" s="18"/>
      <c r="AI380" s="197" t="str">
        <f t="shared" si="46"/>
        <v>-</v>
      </c>
      <c r="AJ380" s="64" t="str">
        <f t="shared" si="47"/>
        <v>-</v>
      </c>
      <c r="AK380" s="18"/>
      <c r="AP380" s="18"/>
    </row>
    <row r="381" spans="4:42">
      <c r="D381" s="170" t="s">
        <v>4190</v>
      </c>
      <c r="E381" s="118" t="s">
        <v>14338</v>
      </c>
      <c r="I381" s="18"/>
      <c r="L381" s="18"/>
      <c r="M381" s="18"/>
      <c r="N381" s="18"/>
      <c r="O381" s="18"/>
      <c r="P381" s="173" t="s">
        <v>4190</v>
      </c>
      <c r="Q381" s="118" t="s">
        <v>4143</v>
      </c>
      <c r="R381" s="18"/>
      <c r="S381" s="173" t="s">
        <v>4291</v>
      </c>
      <c r="T381" s="17" t="s">
        <v>1009</v>
      </c>
      <c r="U381" s="18"/>
      <c r="V381" s="211"/>
      <c r="W381" s="211"/>
      <c r="X381" s="211"/>
      <c r="Y381" s="211"/>
      <c r="Z381" s="18"/>
      <c r="AA381" s="182" t="s">
        <v>13680</v>
      </c>
      <c r="AB381" s="18"/>
      <c r="AC381" s="197" t="str">
        <f t="shared" si="42"/>
        <v>ARTSCI</v>
      </c>
      <c r="AD381" s="263" t="str">
        <f t="shared" si="43"/>
        <v>ARTSCI-100</v>
      </c>
      <c r="AE381" s="263" t="str">
        <f t="shared" si="44"/>
        <v>ARTSCI-100-36</v>
      </c>
      <c r="AF381" s="119" t="s">
        <v>13680</v>
      </c>
      <c r="AG381" s="64" t="str">
        <f t="shared" si="45"/>
        <v>100</v>
      </c>
      <c r="AH381" s="18"/>
      <c r="AI381" s="197" t="str">
        <f t="shared" si="46"/>
        <v>-</v>
      </c>
      <c r="AJ381" s="64" t="str">
        <f t="shared" si="47"/>
        <v>-</v>
      </c>
      <c r="AK381" s="18"/>
      <c r="AP381" s="18"/>
    </row>
    <row r="382" spans="4:42">
      <c r="D382" s="170" t="s">
        <v>1411</v>
      </c>
      <c r="E382" s="118" t="s">
        <v>14338</v>
      </c>
      <c r="I382" s="18"/>
      <c r="L382" s="18"/>
      <c r="M382" s="18"/>
      <c r="N382" s="18"/>
      <c r="O382" s="18"/>
      <c r="P382" s="173" t="s">
        <v>1411</v>
      </c>
      <c r="Q382" s="118" t="s">
        <v>14373</v>
      </c>
      <c r="R382" s="18"/>
      <c r="S382" s="173" t="s">
        <v>4294</v>
      </c>
      <c r="T382" s="17" t="s">
        <v>1010</v>
      </c>
      <c r="U382" s="18"/>
      <c r="V382" s="211"/>
      <c r="W382" s="211"/>
      <c r="X382" s="211"/>
      <c r="Y382" s="211"/>
      <c r="Z382" s="18"/>
      <c r="AA382" s="182" t="s">
        <v>5911</v>
      </c>
      <c r="AB382" s="18"/>
      <c r="AC382" s="197" t="str">
        <f t="shared" si="42"/>
        <v>ARTSCI</v>
      </c>
      <c r="AD382" s="263" t="str">
        <f t="shared" si="43"/>
        <v>ARTSCI-100</v>
      </c>
      <c r="AE382" s="263" t="str">
        <f t="shared" si="44"/>
        <v>ARTSCI-100-37</v>
      </c>
      <c r="AF382" s="119" t="s">
        <v>5911</v>
      </c>
      <c r="AG382" s="64" t="str">
        <f t="shared" si="45"/>
        <v>100</v>
      </c>
      <c r="AH382" s="18"/>
      <c r="AI382" s="197" t="str">
        <f t="shared" si="46"/>
        <v>-</v>
      </c>
      <c r="AJ382" s="64" t="str">
        <f t="shared" si="47"/>
        <v>-</v>
      </c>
      <c r="AK382" s="18"/>
      <c r="AP382" s="18"/>
    </row>
    <row r="383" spans="4:42">
      <c r="D383" s="170" t="s">
        <v>1415</v>
      </c>
      <c r="E383" s="118" t="s">
        <v>14338</v>
      </c>
      <c r="I383" s="18"/>
      <c r="L383" s="18"/>
      <c r="M383" s="18"/>
      <c r="N383" s="18"/>
      <c r="O383" s="18"/>
      <c r="P383" s="173" t="s">
        <v>1415</v>
      </c>
      <c r="Q383" s="118" t="s">
        <v>14374</v>
      </c>
      <c r="R383" s="18"/>
      <c r="S383" s="173" t="s">
        <v>4297</v>
      </c>
      <c r="T383" s="17" t="s">
        <v>1011</v>
      </c>
      <c r="U383" s="18"/>
      <c r="V383" s="211"/>
      <c r="W383" s="211"/>
      <c r="X383" s="211"/>
      <c r="Y383" s="211"/>
      <c r="Z383" s="18"/>
      <c r="AA383" s="182" t="s">
        <v>8318</v>
      </c>
      <c r="AB383" s="18"/>
      <c r="AC383" s="197" t="str">
        <f t="shared" si="42"/>
        <v>ARTSCI</v>
      </c>
      <c r="AD383" s="263" t="str">
        <f t="shared" si="43"/>
        <v>ARTSCI-100</v>
      </c>
      <c r="AE383" s="263" t="str">
        <f t="shared" si="44"/>
        <v>ARTSCI-100-38</v>
      </c>
      <c r="AF383" s="119" t="s">
        <v>8318</v>
      </c>
      <c r="AG383" s="64" t="str">
        <f t="shared" si="45"/>
        <v>100</v>
      </c>
      <c r="AH383" s="18"/>
      <c r="AI383" s="197" t="str">
        <f t="shared" si="46"/>
        <v>-</v>
      </c>
      <c r="AJ383" s="64" t="str">
        <f t="shared" si="47"/>
        <v>-</v>
      </c>
      <c r="AK383" s="18"/>
      <c r="AP383" s="18"/>
    </row>
    <row r="384" spans="4:42">
      <c r="D384" s="170" t="s">
        <v>1419</v>
      </c>
      <c r="E384" s="118" t="s">
        <v>14338</v>
      </c>
      <c r="I384" s="18"/>
      <c r="L384" s="18"/>
      <c r="M384" s="18"/>
      <c r="N384" s="18"/>
      <c r="O384" s="18"/>
      <c r="P384" s="173" t="s">
        <v>1419</v>
      </c>
      <c r="Q384" s="118" t="s">
        <v>14375</v>
      </c>
      <c r="R384" s="18"/>
      <c r="S384" s="173" t="s">
        <v>4300</v>
      </c>
      <c r="T384" s="17" t="s">
        <v>4302</v>
      </c>
      <c r="U384" s="18"/>
      <c r="V384" s="211"/>
      <c r="W384" s="211"/>
      <c r="X384" s="211"/>
      <c r="Y384" s="211"/>
      <c r="Z384" s="18"/>
      <c r="AA384" s="182" t="s">
        <v>11421</v>
      </c>
      <c r="AB384" s="18"/>
      <c r="AC384" s="197" t="str">
        <f t="shared" si="42"/>
        <v>ARTSCI</v>
      </c>
      <c r="AD384" s="263" t="str">
        <f t="shared" si="43"/>
        <v>ARTSCI-100</v>
      </c>
      <c r="AE384" s="263" t="str">
        <f t="shared" si="44"/>
        <v>ARTSCI-100-39</v>
      </c>
      <c r="AF384" s="119" t="s">
        <v>11421</v>
      </c>
      <c r="AG384" s="64" t="str">
        <f t="shared" si="45"/>
        <v>100</v>
      </c>
      <c r="AH384" s="18"/>
      <c r="AI384" s="197" t="str">
        <f t="shared" si="46"/>
        <v>-</v>
      </c>
      <c r="AJ384" s="64" t="str">
        <f t="shared" si="47"/>
        <v>-</v>
      </c>
      <c r="AK384" s="18"/>
      <c r="AP384" s="18"/>
    </row>
    <row r="385" spans="4:42">
      <c r="D385" s="170" t="s">
        <v>1423</v>
      </c>
      <c r="E385" s="118" t="s">
        <v>14338</v>
      </c>
      <c r="I385" s="18"/>
      <c r="L385" s="18"/>
      <c r="M385" s="18"/>
      <c r="N385" s="18"/>
      <c r="O385" s="18"/>
      <c r="P385" s="173" t="s">
        <v>1423</v>
      </c>
      <c r="Q385" s="118" t="s">
        <v>14376</v>
      </c>
      <c r="R385" s="18"/>
      <c r="S385" s="173" t="s">
        <v>4305</v>
      </c>
      <c r="T385" s="17" t="s">
        <v>1012</v>
      </c>
      <c r="U385" s="18"/>
      <c r="V385" s="211"/>
      <c r="W385" s="211"/>
      <c r="X385" s="211"/>
      <c r="Y385" s="211"/>
      <c r="Z385" s="18"/>
      <c r="AA385" s="182" t="s">
        <v>8339</v>
      </c>
      <c r="AB385" s="18"/>
      <c r="AC385" s="197" t="str">
        <f t="shared" si="42"/>
        <v>ARTSCI</v>
      </c>
      <c r="AD385" s="263" t="str">
        <f t="shared" si="43"/>
        <v>ARTSCI-100</v>
      </c>
      <c r="AE385" s="263" t="str">
        <f t="shared" si="44"/>
        <v>ARTSCI-100-40</v>
      </c>
      <c r="AF385" s="119" t="s">
        <v>8339</v>
      </c>
      <c r="AG385" s="64" t="str">
        <f t="shared" si="45"/>
        <v>100</v>
      </c>
      <c r="AH385" s="18"/>
      <c r="AI385" s="197" t="str">
        <f t="shared" si="46"/>
        <v>-</v>
      </c>
      <c r="AJ385" s="64" t="str">
        <f t="shared" si="47"/>
        <v>-</v>
      </c>
      <c r="AK385" s="18"/>
      <c r="AP385" s="18"/>
    </row>
    <row r="386" spans="4:42">
      <c r="D386" s="170" t="s">
        <v>8375</v>
      </c>
      <c r="E386" s="118" t="s">
        <v>14339</v>
      </c>
      <c r="I386" s="18"/>
      <c r="L386" s="18"/>
      <c r="M386" s="18"/>
      <c r="N386" s="18"/>
      <c r="O386" s="18"/>
      <c r="P386" s="173" t="s">
        <v>8375</v>
      </c>
      <c r="Q386" s="118" t="s">
        <v>9297</v>
      </c>
      <c r="R386" s="18"/>
      <c r="S386" s="173" t="s">
        <v>6764</v>
      </c>
      <c r="T386" s="17" t="s">
        <v>1013</v>
      </c>
      <c r="U386" s="18"/>
      <c r="V386" s="211"/>
      <c r="W386" s="211"/>
      <c r="X386" s="211"/>
      <c r="Y386" s="211"/>
      <c r="Z386" s="18"/>
      <c r="AA386" s="182" t="s">
        <v>8349</v>
      </c>
      <c r="AB386" s="18"/>
      <c r="AC386" s="197" t="str">
        <f t="shared" si="42"/>
        <v>ARTSCI</v>
      </c>
      <c r="AD386" s="263" t="str">
        <f t="shared" si="43"/>
        <v>ARTSCI-100</v>
      </c>
      <c r="AE386" s="263" t="str">
        <f t="shared" si="44"/>
        <v>ARTSCI-100-41</v>
      </c>
      <c r="AF386" s="119" t="s">
        <v>8349</v>
      </c>
      <c r="AG386" s="64" t="str">
        <f t="shared" si="45"/>
        <v>100</v>
      </c>
      <c r="AH386" s="18"/>
      <c r="AI386" s="197" t="str">
        <f t="shared" si="46"/>
        <v>-</v>
      </c>
      <c r="AJ386" s="64" t="str">
        <f t="shared" si="47"/>
        <v>-</v>
      </c>
      <c r="AK386" s="18"/>
      <c r="AP386" s="18"/>
    </row>
    <row r="387" spans="4:42">
      <c r="D387" s="170" t="s">
        <v>1430</v>
      </c>
      <c r="E387" s="118" t="s">
        <v>14339</v>
      </c>
      <c r="I387" s="18"/>
      <c r="L387" s="18"/>
      <c r="M387" s="18"/>
      <c r="N387" s="18"/>
      <c r="O387" s="18"/>
      <c r="P387" s="173" t="s">
        <v>1430</v>
      </c>
      <c r="Q387" s="118" t="s">
        <v>14377</v>
      </c>
      <c r="R387" s="18"/>
      <c r="S387" s="173" t="s">
        <v>6766</v>
      </c>
      <c r="T387" s="17" t="s">
        <v>1014</v>
      </c>
      <c r="U387" s="18"/>
      <c r="V387" s="211"/>
      <c r="W387" s="211"/>
      <c r="X387" s="211"/>
      <c r="Y387" s="211"/>
      <c r="Z387" s="18"/>
      <c r="AA387" s="182" t="s">
        <v>668</v>
      </c>
      <c r="AB387" s="18"/>
      <c r="AC387" s="197" t="str">
        <f t="shared" si="42"/>
        <v>ARTSCI</v>
      </c>
      <c r="AD387" s="263" t="str">
        <f t="shared" si="43"/>
        <v>ARTSCI-100</v>
      </c>
      <c r="AE387" s="263" t="str">
        <f t="shared" si="44"/>
        <v>ARTSCI-100-42</v>
      </c>
      <c r="AF387" s="119" t="s">
        <v>668</v>
      </c>
      <c r="AG387" s="64" t="str">
        <f t="shared" si="45"/>
        <v>100</v>
      </c>
      <c r="AH387" s="18"/>
      <c r="AI387" s="197" t="str">
        <f t="shared" si="46"/>
        <v>-</v>
      </c>
      <c r="AJ387" s="64" t="str">
        <f t="shared" si="47"/>
        <v>-</v>
      </c>
      <c r="AK387" s="18"/>
      <c r="AP387" s="18"/>
    </row>
    <row r="388" spans="4:42">
      <c r="D388" s="170" t="s">
        <v>1434</v>
      </c>
      <c r="E388" s="118" t="s">
        <v>14339</v>
      </c>
      <c r="I388" s="18"/>
      <c r="L388" s="18"/>
      <c r="M388" s="18"/>
      <c r="N388" s="18"/>
      <c r="O388" s="18"/>
      <c r="P388" s="173" t="s">
        <v>1434</v>
      </c>
      <c r="Q388" s="17" t="s">
        <v>14378</v>
      </c>
      <c r="R388" s="18"/>
      <c r="S388" s="173" t="s">
        <v>6769</v>
      </c>
      <c r="T388" s="17" t="s">
        <v>1015</v>
      </c>
      <c r="U388" s="18"/>
      <c r="V388" s="211"/>
      <c r="W388" s="211"/>
      <c r="X388" s="211"/>
      <c r="Y388" s="211"/>
      <c r="Z388" s="18"/>
      <c r="AA388" s="182" t="s">
        <v>10832</v>
      </c>
      <c r="AB388" s="18"/>
      <c r="AC388" s="197" t="str">
        <f t="shared" si="42"/>
        <v>ARTSCI</v>
      </c>
      <c r="AD388" s="263" t="str">
        <f t="shared" si="43"/>
        <v>ARTSCI-100</v>
      </c>
      <c r="AE388" s="263" t="str">
        <f t="shared" si="44"/>
        <v>ARTSCI-100-43</v>
      </c>
      <c r="AF388" s="119" t="s">
        <v>10832</v>
      </c>
      <c r="AG388" s="64" t="str">
        <f t="shared" si="45"/>
        <v>100</v>
      </c>
      <c r="AH388" s="18"/>
      <c r="AI388" s="197" t="str">
        <f t="shared" si="46"/>
        <v>-</v>
      </c>
      <c r="AJ388" s="64" t="str">
        <f t="shared" si="47"/>
        <v>-</v>
      </c>
      <c r="AK388" s="18"/>
      <c r="AP388" s="18"/>
    </row>
    <row r="389" spans="4:42">
      <c r="D389" s="170" t="s">
        <v>1438</v>
      </c>
      <c r="E389" s="118" t="s">
        <v>14339</v>
      </c>
      <c r="I389" s="18"/>
      <c r="L389" s="18"/>
      <c r="M389" s="18"/>
      <c r="N389" s="18"/>
      <c r="O389" s="18"/>
      <c r="P389" s="173" t="s">
        <v>1438</v>
      </c>
      <c r="Q389" s="17" t="s">
        <v>14379</v>
      </c>
      <c r="R389" s="18"/>
      <c r="S389" s="173" t="s">
        <v>7877</v>
      </c>
      <c r="T389" s="17" t="s">
        <v>1016</v>
      </c>
      <c r="U389" s="18"/>
      <c r="V389" s="211"/>
      <c r="W389" s="211"/>
      <c r="X389" s="211"/>
      <c r="Y389" s="211"/>
      <c r="Z389" s="18"/>
      <c r="AA389" s="182" t="s">
        <v>14635</v>
      </c>
      <c r="AB389" s="18"/>
      <c r="AC389" s="197" t="str">
        <f t="shared" si="42"/>
        <v>ARTSCI</v>
      </c>
      <c r="AD389" s="263" t="str">
        <f t="shared" si="43"/>
        <v>ARTSCI-100</v>
      </c>
      <c r="AE389" s="263" t="str">
        <f t="shared" si="44"/>
        <v>ARTSCI-100-44</v>
      </c>
      <c r="AF389" s="119" t="s">
        <v>14635</v>
      </c>
      <c r="AG389" s="64" t="str">
        <f t="shared" si="45"/>
        <v>100</v>
      </c>
      <c r="AH389" s="18"/>
      <c r="AI389" s="197" t="str">
        <f t="shared" si="46"/>
        <v>-</v>
      </c>
      <c r="AJ389" s="64" t="str">
        <f t="shared" si="47"/>
        <v>-</v>
      </c>
      <c r="AK389" s="18"/>
      <c r="AP389" s="18"/>
    </row>
    <row r="390" spans="4:42">
      <c r="D390" s="170" t="s">
        <v>1442</v>
      </c>
      <c r="E390" s="118" t="s">
        <v>14339</v>
      </c>
      <c r="I390" s="18"/>
      <c r="L390" s="18"/>
      <c r="M390" s="18"/>
      <c r="N390" s="18"/>
      <c r="O390" s="18"/>
      <c r="P390" s="173" t="s">
        <v>1442</v>
      </c>
      <c r="Q390" s="17" t="s">
        <v>14380</v>
      </c>
      <c r="R390" s="18"/>
      <c r="S390" s="173" t="s">
        <v>7883</v>
      </c>
      <c r="T390" s="17" t="s">
        <v>1017</v>
      </c>
      <c r="U390" s="18"/>
      <c r="V390" s="211"/>
      <c r="W390" s="211"/>
      <c r="X390" s="211"/>
      <c r="Y390" s="211"/>
      <c r="Z390" s="18"/>
      <c r="AA390" s="182" t="s">
        <v>8363</v>
      </c>
      <c r="AB390" s="18"/>
      <c r="AC390" s="197" t="str">
        <f t="shared" ref="AC390:AC453" si="48">CodesFormula_1</f>
        <v>ARTSCI</v>
      </c>
      <c r="AD390" s="263" t="str">
        <f t="shared" ref="AD390:AD453" si="49">CodesFormula_2</f>
        <v>ARTSCI-100</v>
      </c>
      <c r="AE390" s="263" t="str">
        <f t="shared" ref="AE390:AE453" si="50">CodesFormula_3</f>
        <v>ARTSCI-100-45</v>
      </c>
      <c r="AF390" s="119" t="s">
        <v>8363</v>
      </c>
      <c r="AG390" s="64" t="str">
        <f t="shared" ref="AG390:AG453" si="51">CodesFormula_4</f>
        <v>100</v>
      </c>
      <c r="AH390" s="18"/>
      <c r="AI390" s="197" t="str">
        <f t="shared" ref="AI390:AI453" si="52">CodesFormula_5</f>
        <v>-</v>
      </c>
      <c r="AJ390" s="64" t="str">
        <f t="shared" ref="AJ390:AJ453" si="53">CodesFormula_6</f>
        <v>-</v>
      </c>
      <c r="AK390" s="18"/>
      <c r="AP390" s="18"/>
    </row>
    <row r="391" spans="4:42">
      <c r="D391" s="170" t="s">
        <v>1446</v>
      </c>
      <c r="E391" s="118" t="s">
        <v>14339</v>
      </c>
      <c r="I391" s="18"/>
      <c r="L391" s="18"/>
      <c r="M391" s="18"/>
      <c r="N391" s="18"/>
      <c r="O391" s="18"/>
      <c r="P391" s="173" t="s">
        <v>1446</v>
      </c>
      <c r="Q391" s="17" t="s">
        <v>14381</v>
      </c>
      <c r="R391" s="18"/>
      <c r="S391" s="173" t="s">
        <v>7891</v>
      </c>
      <c r="T391" s="17" t="s">
        <v>1018</v>
      </c>
      <c r="U391" s="18"/>
      <c r="V391" s="211"/>
      <c r="W391" s="211"/>
      <c r="X391" s="211"/>
      <c r="Y391" s="211"/>
      <c r="Z391" s="18"/>
      <c r="AA391" s="182" t="s">
        <v>8369</v>
      </c>
      <c r="AB391" s="18"/>
      <c r="AC391" s="197" t="str">
        <f t="shared" si="48"/>
        <v>ARTSCI</v>
      </c>
      <c r="AD391" s="263" t="str">
        <f t="shared" si="49"/>
        <v>ARTSCI-100</v>
      </c>
      <c r="AE391" s="263" t="str">
        <f t="shared" si="50"/>
        <v>ARTSCI-100-46</v>
      </c>
      <c r="AF391" s="119" t="s">
        <v>8369</v>
      </c>
      <c r="AG391" s="64" t="str">
        <f t="shared" si="51"/>
        <v>100</v>
      </c>
      <c r="AH391" s="18"/>
      <c r="AI391" s="197" t="str">
        <f t="shared" si="52"/>
        <v>-</v>
      </c>
      <c r="AJ391" s="64" t="str">
        <f t="shared" si="53"/>
        <v>-</v>
      </c>
      <c r="AK391" s="18"/>
      <c r="AP391" s="18"/>
    </row>
    <row r="392" spans="4:42">
      <c r="D392" s="170" t="s">
        <v>1450</v>
      </c>
      <c r="E392" s="118" t="s">
        <v>13939</v>
      </c>
      <c r="I392" s="18"/>
      <c r="L392" s="18"/>
      <c r="M392" s="18"/>
      <c r="N392" s="18"/>
      <c r="O392" s="18"/>
      <c r="P392" s="173" t="s">
        <v>1450</v>
      </c>
      <c r="Q392" s="17" t="s">
        <v>10111</v>
      </c>
      <c r="R392" s="18"/>
      <c r="S392" s="173" t="s">
        <v>7897</v>
      </c>
      <c r="T392" s="17" t="s">
        <v>1019</v>
      </c>
      <c r="U392" s="18"/>
      <c r="V392" s="211"/>
      <c r="W392" s="211"/>
      <c r="X392" s="211"/>
      <c r="Y392" s="211"/>
      <c r="Z392" s="18"/>
      <c r="AA392" s="182" t="s">
        <v>8377</v>
      </c>
      <c r="AB392" s="18"/>
      <c r="AC392" s="197" t="str">
        <f t="shared" si="48"/>
        <v>ARTSCI</v>
      </c>
      <c r="AD392" s="263" t="str">
        <f t="shared" si="49"/>
        <v>ARTSCI-100</v>
      </c>
      <c r="AE392" s="263" t="str">
        <f t="shared" si="50"/>
        <v>ARTSCI-100-47</v>
      </c>
      <c r="AF392" s="119" t="s">
        <v>8377</v>
      </c>
      <c r="AG392" s="64" t="str">
        <f t="shared" si="51"/>
        <v>100</v>
      </c>
      <c r="AH392" s="18"/>
      <c r="AI392" s="197" t="str">
        <f t="shared" si="52"/>
        <v>-</v>
      </c>
      <c r="AJ392" s="64" t="str">
        <f t="shared" si="53"/>
        <v>-</v>
      </c>
      <c r="AK392" s="18"/>
      <c r="AP392" s="18"/>
    </row>
    <row r="393" spans="4:42">
      <c r="D393" s="170" t="s">
        <v>1454</v>
      </c>
      <c r="E393" s="118" t="s">
        <v>13945</v>
      </c>
      <c r="I393" s="18"/>
      <c r="L393" s="18"/>
      <c r="M393" s="18"/>
      <c r="N393" s="18"/>
      <c r="O393" s="18"/>
      <c r="P393" s="173" t="s">
        <v>1454</v>
      </c>
      <c r="Q393" s="17" t="s">
        <v>11678</v>
      </c>
      <c r="R393" s="18"/>
      <c r="S393" s="173" t="s">
        <v>7903</v>
      </c>
      <c r="T393" s="17" t="s">
        <v>1020</v>
      </c>
      <c r="U393" s="18"/>
      <c r="V393" s="211"/>
      <c r="W393" s="211"/>
      <c r="X393" s="211"/>
      <c r="Y393" s="211"/>
      <c r="Z393" s="18"/>
      <c r="AA393" s="182" t="s">
        <v>15174</v>
      </c>
      <c r="AB393" s="18"/>
      <c r="AC393" s="197" t="str">
        <f t="shared" si="48"/>
        <v>ARTSCI</v>
      </c>
      <c r="AD393" s="263" t="str">
        <f t="shared" si="49"/>
        <v>ARTSCI-100</v>
      </c>
      <c r="AE393" s="263" t="str">
        <f t="shared" si="50"/>
        <v>ARTSCI-100-48</v>
      </c>
      <c r="AF393" s="119" t="s">
        <v>15174</v>
      </c>
      <c r="AG393" s="64" t="str">
        <f t="shared" si="51"/>
        <v>100</v>
      </c>
      <c r="AH393" s="18"/>
      <c r="AI393" s="197" t="str">
        <f t="shared" si="52"/>
        <v>-</v>
      </c>
      <c r="AJ393" s="64" t="str">
        <f t="shared" si="53"/>
        <v>-</v>
      </c>
      <c r="AK393" s="18"/>
      <c r="AP393" s="18"/>
    </row>
    <row r="394" spans="4:42">
      <c r="D394" s="170" t="s">
        <v>1462</v>
      </c>
      <c r="E394" s="118" t="s">
        <v>13938</v>
      </c>
      <c r="I394" s="18"/>
      <c r="L394" s="18"/>
      <c r="M394" s="18"/>
      <c r="N394" s="18"/>
      <c r="O394" s="18"/>
      <c r="P394" s="173" t="s">
        <v>1462</v>
      </c>
      <c r="Q394" s="17" t="s">
        <v>1463</v>
      </c>
      <c r="R394" s="18"/>
      <c r="S394" s="173" t="s">
        <v>7909</v>
      </c>
      <c r="T394" s="17" t="s">
        <v>1021</v>
      </c>
      <c r="U394" s="18"/>
      <c r="V394" s="211"/>
      <c r="W394" s="211"/>
      <c r="X394" s="211"/>
      <c r="Y394" s="211"/>
      <c r="Z394" s="18"/>
      <c r="AA394" s="182" t="s">
        <v>8384</v>
      </c>
      <c r="AB394" s="18"/>
      <c r="AC394" s="197" t="str">
        <f t="shared" si="48"/>
        <v>ARTSCI</v>
      </c>
      <c r="AD394" s="263" t="str">
        <f t="shared" si="49"/>
        <v>ARTSCI-100</v>
      </c>
      <c r="AE394" s="263" t="str">
        <f t="shared" si="50"/>
        <v>ARTSCI-100-49</v>
      </c>
      <c r="AF394" s="119" t="s">
        <v>8384</v>
      </c>
      <c r="AG394" s="64" t="str">
        <f t="shared" si="51"/>
        <v>100</v>
      </c>
      <c r="AH394" s="18"/>
      <c r="AI394" s="197" t="str">
        <f t="shared" si="52"/>
        <v>-</v>
      </c>
      <c r="AJ394" s="64" t="str">
        <f t="shared" si="53"/>
        <v>-</v>
      </c>
      <c r="AK394" s="18"/>
      <c r="AP394" s="18"/>
    </row>
    <row r="395" spans="4:42">
      <c r="D395" s="170" t="s">
        <v>4245</v>
      </c>
      <c r="E395" s="118" t="s">
        <v>13941</v>
      </c>
      <c r="I395" s="18"/>
      <c r="L395" s="18"/>
      <c r="M395" s="18"/>
      <c r="N395" s="18"/>
      <c r="O395" s="18"/>
      <c r="P395" s="173" t="s">
        <v>4245</v>
      </c>
      <c r="Q395" s="17" t="s">
        <v>4246</v>
      </c>
      <c r="R395" s="18"/>
      <c r="S395" s="173" t="s">
        <v>7917</v>
      </c>
      <c r="T395" s="17" t="s">
        <v>6786</v>
      </c>
      <c r="U395" s="18"/>
      <c r="V395" s="211"/>
      <c r="W395" s="211"/>
      <c r="X395" s="211"/>
      <c r="Y395" s="211"/>
      <c r="Z395" s="18"/>
      <c r="AA395" s="182" t="s">
        <v>8392</v>
      </c>
      <c r="AB395" s="18"/>
      <c r="AC395" s="197" t="str">
        <f t="shared" si="48"/>
        <v>ARTSCI</v>
      </c>
      <c r="AD395" s="263" t="str">
        <f t="shared" si="49"/>
        <v>ARTSCI-100</v>
      </c>
      <c r="AE395" s="263" t="str">
        <f t="shared" si="50"/>
        <v>ARTSCI-100-50</v>
      </c>
      <c r="AF395" s="119" t="s">
        <v>8392</v>
      </c>
      <c r="AG395" s="64" t="str">
        <f t="shared" si="51"/>
        <v>100</v>
      </c>
      <c r="AH395" s="18"/>
      <c r="AI395" s="197" t="str">
        <f t="shared" si="52"/>
        <v>-</v>
      </c>
      <c r="AJ395" s="64" t="str">
        <f t="shared" si="53"/>
        <v>-</v>
      </c>
      <c r="AK395" s="18"/>
      <c r="AP395" s="18"/>
    </row>
    <row r="396" spans="4:42">
      <c r="D396" s="170" t="s">
        <v>4250</v>
      </c>
      <c r="E396" s="118" t="s">
        <v>13944</v>
      </c>
      <c r="I396" s="18"/>
      <c r="L396" s="18"/>
      <c r="M396" s="18"/>
      <c r="N396" s="18"/>
      <c r="O396" s="18"/>
      <c r="P396" s="173" t="s">
        <v>4250</v>
      </c>
      <c r="Q396" s="17" t="s">
        <v>5429</v>
      </c>
      <c r="R396" s="18"/>
      <c r="S396" s="173" t="s">
        <v>7924</v>
      </c>
      <c r="T396" s="17" t="s">
        <v>1022</v>
      </c>
      <c r="U396" s="18"/>
      <c r="V396" s="211"/>
      <c r="W396" s="211"/>
      <c r="X396" s="211"/>
      <c r="Y396" s="211"/>
      <c r="Z396" s="18"/>
      <c r="AA396" s="182" t="s">
        <v>8400</v>
      </c>
      <c r="AB396" s="18"/>
      <c r="AC396" s="197" t="str">
        <f t="shared" si="48"/>
        <v>ARTSCI</v>
      </c>
      <c r="AD396" s="263" t="str">
        <f t="shared" si="49"/>
        <v>ARTSCI-100</v>
      </c>
      <c r="AE396" s="263" t="str">
        <f t="shared" si="50"/>
        <v>ARTSCI-100-51</v>
      </c>
      <c r="AF396" s="119" t="s">
        <v>8400</v>
      </c>
      <c r="AG396" s="64" t="str">
        <f t="shared" si="51"/>
        <v>100</v>
      </c>
      <c r="AH396" s="18"/>
      <c r="AI396" s="197" t="str">
        <f t="shared" si="52"/>
        <v>-</v>
      </c>
      <c r="AJ396" s="64" t="str">
        <f t="shared" si="53"/>
        <v>-</v>
      </c>
      <c r="AK396" s="18"/>
      <c r="AP396" s="18"/>
    </row>
    <row r="397" spans="4:42">
      <c r="D397" s="170" t="s">
        <v>4258</v>
      </c>
      <c r="E397" s="118" t="s">
        <v>13963</v>
      </c>
      <c r="I397" s="18"/>
      <c r="L397" s="18"/>
      <c r="M397" s="18"/>
      <c r="N397" s="18"/>
      <c r="O397" s="18"/>
      <c r="P397" s="173" t="s">
        <v>4258</v>
      </c>
      <c r="Q397" s="17" t="s">
        <v>4259</v>
      </c>
      <c r="R397" s="18"/>
      <c r="S397" s="173" t="s">
        <v>6791</v>
      </c>
      <c r="T397" s="17" t="s">
        <v>1023</v>
      </c>
      <c r="U397" s="18"/>
      <c r="V397" s="211"/>
      <c r="W397" s="211"/>
      <c r="X397" s="211"/>
      <c r="Y397" s="211"/>
      <c r="Z397" s="18"/>
      <c r="AA397" s="182" t="s">
        <v>10833</v>
      </c>
      <c r="AB397" s="18"/>
      <c r="AC397" s="197" t="str">
        <f t="shared" si="48"/>
        <v>ARTSCI</v>
      </c>
      <c r="AD397" s="263" t="str">
        <f t="shared" si="49"/>
        <v>ARTSCI-100</v>
      </c>
      <c r="AE397" s="263" t="str">
        <f t="shared" si="50"/>
        <v>ARTSCI-100-52</v>
      </c>
      <c r="AF397" s="119" t="s">
        <v>10833</v>
      </c>
      <c r="AG397" s="64" t="str">
        <f t="shared" si="51"/>
        <v>100</v>
      </c>
      <c r="AH397" s="18"/>
      <c r="AI397" s="197" t="str">
        <f t="shared" si="52"/>
        <v>-</v>
      </c>
      <c r="AJ397" s="64" t="str">
        <f t="shared" si="53"/>
        <v>-</v>
      </c>
      <c r="AK397" s="18"/>
      <c r="AP397" s="18"/>
    </row>
    <row r="398" spans="4:42">
      <c r="D398" s="170" t="s">
        <v>4261</v>
      </c>
      <c r="E398" s="118" t="s">
        <v>13963</v>
      </c>
      <c r="I398" s="18"/>
      <c r="L398" s="18"/>
      <c r="M398" s="18"/>
      <c r="N398" s="18"/>
      <c r="O398" s="18"/>
      <c r="P398" s="173" t="s">
        <v>4261</v>
      </c>
      <c r="Q398" s="17" t="s">
        <v>4262</v>
      </c>
      <c r="R398" s="18"/>
      <c r="S398" s="173" t="s">
        <v>6795</v>
      </c>
      <c r="T398" s="17" t="s">
        <v>780</v>
      </c>
      <c r="U398" s="18"/>
      <c r="V398" s="211"/>
      <c r="W398" s="211"/>
      <c r="X398" s="211"/>
      <c r="Y398" s="211"/>
      <c r="Z398" s="18"/>
      <c r="AA398" s="182" t="s">
        <v>13681</v>
      </c>
      <c r="AB398" s="18"/>
      <c r="AC398" s="197" t="str">
        <f t="shared" si="48"/>
        <v>ARTSCI</v>
      </c>
      <c r="AD398" s="263" t="str">
        <f t="shared" si="49"/>
        <v>ARTSCI-100</v>
      </c>
      <c r="AE398" s="263" t="str">
        <f t="shared" si="50"/>
        <v>ARTSCI-100-53</v>
      </c>
      <c r="AF398" s="119" t="s">
        <v>13681</v>
      </c>
      <c r="AG398" s="64" t="str">
        <f t="shared" si="51"/>
        <v>100</v>
      </c>
      <c r="AH398" s="18"/>
      <c r="AI398" s="197" t="str">
        <f t="shared" si="52"/>
        <v>-</v>
      </c>
      <c r="AJ398" s="64" t="str">
        <f t="shared" si="53"/>
        <v>-</v>
      </c>
      <c r="AK398" s="18"/>
      <c r="AP398" s="18"/>
    </row>
    <row r="399" spans="4:42">
      <c r="D399" s="170" t="s">
        <v>4265</v>
      </c>
      <c r="E399" s="118" t="s">
        <v>13963</v>
      </c>
      <c r="I399" s="18"/>
      <c r="L399" s="18"/>
      <c r="M399" s="18"/>
      <c r="N399" s="18"/>
      <c r="O399" s="18"/>
      <c r="P399" s="173" t="s">
        <v>4265</v>
      </c>
      <c r="Q399" s="118" t="s">
        <v>4266</v>
      </c>
      <c r="R399" s="18"/>
      <c r="S399" s="173" t="s">
        <v>7931</v>
      </c>
      <c r="T399" s="17" t="s">
        <v>1024</v>
      </c>
      <c r="U399" s="18"/>
      <c r="V399" s="211"/>
      <c r="W399" s="211"/>
      <c r="X399" s="211"/>
      <c r="Y399" s="211"/>
      <c r="Z399" s="18"/>
      <c r="AA399" s="182" t="s">
        <v>8415</v>
      </c>
      <c r="AB399" s="18"/>
      <c r="AC399" s="197" t="str">
        <f t="shared" si="48"/>
        <v>ARTSCI</v>
      </c>
      <c r="AD399" s="263" t="str">
        <f t="shared" si="49"/>
        <v>ARTSCI-100</v>
      </c>
      <c r="AE399" s="263" t="str">
        <f t="shared" si="50"/>
        <v>ARTSCI-100-54</v>
      </c>
      <c r="AF399" s="119" t="s">
        <v>8415</v>
      </c>
      <c r="AG399" s="64" t="str">
        <f t="shared" si="51"/>
        <v>100</v>
      </c>
      <c r="AH399" s="18"/>
      <c r="AI399" s="197" t="str">
        <f t="shared" si="52"/>
        <v>-</v>
      </c>
      <c r="AJ399" s="64" t="str">
        <f t="shared" si="53"/>
        <v>-</v>
      </c>
      <c r="AK399" s="18"/>
      <c r="AP399" s="18"/>
    </row>
    <row r="400" spans="4:42">
      <c r="D400" s="170" t="s">
        <v>4269</v>
      </c>
      <c r="E400" s="118" t="s">
        <v>13963</v>
      </c>
      <c r="I400" s="18"/>
      <c r="L400" s="18"/>
      <c r="M400" s="18"/>
      <c r="N400" s="18"/>
      <c r="O400" s="18"/>
      <c r="P400" s="173" t="s">
        <v>4269</v>
      </c>
      <c r="Q400" s="17" t="s">
        <v>4270</v>
      </c>
      <c r="R400" s="18"/>
      <c r="S400" s="173" t="s">
        <v>7938</v>
      </c>
      <c r="T400" s="17" t="s">
        <v>1025</v>
      </c>
      <c r="U400" s="18"/>
      <c r="V400" s="211"/>
      <c r="W400" s="211"/>
      <c r="X400" s="211"/>
      <c r="Y400" s="211"/>
      <c r="Z400" s="18"/>
      <c r="AA400" s="182" t="s">
        <v>8422</v>
      </c>
      <c r="AB400" s="18"/>
      <c r="AC400" s="197" t="str">
        <f t="shared" si="48"/>
        <v>ARTSCI</v>
      </c>
      <c r="AD400" s="263" t="str">
        <f t="shared" si="49"/>
        <v>ARTSCI-100</v>
      </c>
      <c r="AE400" s="263" t="str">
        <f t="shared" si="50"/>
        <v>ARTSCI-100-55</v>
      </c>
      <c r="AF400" s="119" t="s">
        <v>8422</v>
      </c>
      <c r="AG400" s="64" t="str">
        <f t="shared" si="51"/>
        <v>100</v>
      </c>
      <c r="AH400" s="18"/>
      <c r="AI400" s="197" t="str">
        <f t="shared" si="52"/>
        <v>-</v>
      </c>
      <c r="AJ400" s="64" t="str">
        <f t="shared" si="53"/>
        <v>-</v>
      </c>
      <c r="AK400" s="18"/>
      <c r="AP400" s="18"/>
    </row>
    <row r="401" spans="4:42">
      <c r="D401" s="170" t="s">
        <v>4794</v>
      </c>
      <c r="E401" s="118" t="s">
        <v>13965</v>
      </c>
      <c r="I401" s="18"/>
      <c r="L401" s="18"/>
      <c r="M401" s="18"/>
      <c r="N401" s="18"/>
      <c r="O401" s="18"/>
      <c r="P401" s="173" t="s">
        <v>4794</v>
      </c>
      <c r="Q401" s="17" t="s">
        <v>10112</v>
      </c>
      <c r="R401" s="18"/>
      <c r="S401" s="173" t="s">
        <v>7946</v>
      </c>
      <c r="T401" s="17" t="s">
        <v>1026</v>
      </c>
      <c r="U401" s="18"/>
      <c r="V401" s="211"/>
      <c r="W401" s="211"/>
      <c r="X401" s="211"/>
      <c r="Y401" s="211"/>
      <c r="Z401" s="18"/>
      <c r="AA401" s="182" t="s">
        <v>10834</v>
      </c>
      <c r="AB401" s="18"/>
      <c r="AC401" s="197" t="str">
        <f t="shared" si="48"/>
        <v>ARTSCI</v>
      </c>
      <c r="AD401" s="263" t="str">
        <f t="shared" si="49"/>
        <v>ARTSCI-100</v>
      </c>
      <c r="AE401" s="263" t="str">
        <f t="shared" si="50"/>
        <v>ARTSCI-100-56</v>
      </c>
      <c r="AF401" s="119" t="s">
        <v>10834</v>
      </c>
      <c r="AG401" s="64" t="str">
        <f t="shared" si="51"/>
        <v>100</v>
      </c>
      <c r="AH401" s="18"/>
      <c r="AI401" s="197" t="str">
        <f t="shared" si="52"/>
        <v>-</v>
      </c>
      <c r="AJ401" s="64" t="str">
        <f t="shared" si="53"/>
        <v>-</v>
      </c>
      <c r="AK401" s="18"/>
      <c r="AP401" s="18"/>
    </row>
    <row r="402" spans="4:42">
      <c r="D402" s="170" t="s">
        <v>7650</v>
      </c>
      <c r="E402" s="118" t="s">
        <v>13964</v>
      </c>
      <c r="I402" s="18"/>
      <c r="L402" s="18"/>
      <c r="M402" s="18"/>
      <c r="N402" s="18"/>
      <c r="O402" s="18"/>
      <c r="P402" s="173" t="s">
        <v>7650</v>
      </c>
      <c r="Q402" s="17" t="s">
        <v>11679</v>
      </c>
      <c r="R402" s="18"/>
      <c r="S402" s="173" t="s">
        <v>7954</v>
      </c>
      <c r="T402" s="17" t="s">
        <v>1027</v>
      </c>
      <c r="U402" s="18"/>
      <c r="V402" s="211"/>
      <c r="W402" s="211"/>
      <c r="X402" s="211"/>
      <c r="Y402" s="211"/>
      <c r="Z402" s="18"/>
      <c r="AA402" s="182" t="s">
        <v>12643</v>
      </c>
      <c r="AB402" s="18"/>
      <c r="AC402" s="197" t="str">
        <f t="shared" si="48"/>
        <v>ARTSCI</v>
      </c>
      <c r="AD402" s="263" t="str">
        <f t="shared" si="49"/>
        <v>ARTSCI-100</v>
      </c>
      <c r="AE402" s="263" t="str">
        <f t="shared" si="50"/>
        <v>ARTSCI-100-57</v>
      </c>
      <c r="AF402" s="119" t="s">
        <v>12643</v>
      </c>
      <c r="AG402" s="64" t="str">
        <f t="shared" si="51"/>
        <v>100</v>
      </c>
      <c r="AH402" s="18"/>
      <c r="AI402" s="197" t="str">
        <f t="shared" si="52"/>
        <v>-</v>
      </c>
      <c r="AJ402" s="64" t="str">
        <f t="shared" si="53"/>
        <v>-</v>
      </c>
      <c r="AK402" s="18"/>
      <c r="AP402" s="18"/>
    </row>
    <row r="403" spans="4:42" ht="13.5" thickBot="1">
      <c r="D403" s="179" t="s">
        <v>14382</v>
      </c>
      <c r="E403" s="227" t="s">
        <v>14340</v>
      </c>
      <c r="I403" s="18"/>
      <c r="L403" s="18"/>
      <c r="M403" s="18"/>
      <c r="N403" s="18"/>
      <c r="O403" s="18"/>
      <c r="P403" s="174" t="s">
        <v>14382</v>
      </c>
      <c r="Q403" s="175" t="s">
        <v>15459</v>
      </c>
      <c r="R403" s="18"/>
      <c r="S403" s="173" t="s">
        <v>7959</v>
      </c>
      <c r="T403" s="17" t="s">
        <v>10168</v>
      </c>
      <c r="U403" s="18"/>
      <c r="V403" s="211"/>
      <c r="W403" s="211"/>
      <c r="X403" s="211"/>
      <c r="Y403" s="211"/>
      <c r="Z403" s="18"/>
      <c r="AA403" s="182" t="s">
        <v>14143</v>
      </c>
      <c r="AB403" s="18"/>
      <c r="AC403" s="197" t="str">
        <f t="shared" si="48"/>
        <v>ARTSCI</v>
      </c>
      <c r="AD403" s="263" t="str">
        <f t="shared" si="49"/>
        <v>ARTSCI-100</v>
      </c>
      <c r="AE403" s="263" t="str">
        <f t="shared" si="50"/>
        <v>ARTSCI-100-58</v>
      </c>
      <c r="AF403" s="119" t="s">
        <v>14143</v>
      </c>
      <c r="AG403" s="64" t="str">
        <f t="shared" si="51"/>
        <v>100</v>
      </c>
      <c r="AH403" s="18"/>
      <c r="AI403" s="197" t="str">
        <f t="shared" si="52"/>
        <v>-</v>
      </c>
      <c r="AJ403" s="64" t="str">
        <f t="shared" si="53"/>
        <v>-</v>
      </c>
      <c r="AK403" s="18"/>
      <c r="AP403" s="18"/>
    </row>
    <row r="404" spans="4:42">
      <c r="D404" s="203"/>
      <c r="E404" s="204"/>
      <c r="I404" s="18"/>
      <c r="L404" s="18"/>
      <c r="M404" s="18"/>
      <c r="N404" s="18"/>
      <c r="O404" s="18"/>
      <c r="P404" s="210"/>
      <c r="Q404" s="211"/>
      <c r="R404" s="18"/>
      <c r="S404" s="173" t="s">
        <v>7967</v>
      </c>
      <c r="T404" s="17" t="s">
        <v>1028</v>
      </c>
      <c r="U404" s="18"/>
      <c r="V404" s="211"/>
      <c r="W404" s="211"/>
      <c r="X404" s="211"/>
      <c r="Y404" s="211"/>
      <c r="Z404" s="18"/>
      <c r="AA404" s="182" t="s">
        <v>8429</v>
      </c>
      <c r="AB404" s="18"/>
      <c r="AC404" s="197" t="str">
        <f t="shared" si="48"/>
        <v>ARTSCI</v>
      </c>
      <c r="AD404" s="263" t="str">
        <f t="shared" si="49"/>
        <v>ARTSCI-100</v>
      </c>
      <c r="AE404" s="263" t="str">
        <f t="shared" si="50"/>
        <v>ARTSCI-100-59</v>
      </c>
      <c r="AF404" s="119" t="s">
        <v>8429</v>
      </c>
      <c r="AG404" s="64" t="str">
        <f t="shared" si="51"/>
        <v>100</v>
      </c>
      <c r="AH404" s="18"/>
      <c r="AI404" s="197" t="str">
        <f t="shared" si="52"/>
        <v>-</v>
      </c>
      <c r="AJ404" s="64" t="str">
        <f t="shared" si="53"/>
        <v>-</v>
      </c>
      <c r="AK404" s="18"/>
      <c r="AP404" s="18"/>
    </row>
    <row r="405" spans="4:42">
      <c r="D405" s="203"/>
      <c r="E405" s="204"/>
      <c r="I405" s="18"/>
      <c r="L405" s="18"/>
      <c r="M405" s="18"/>
      <c r="N405" s="18"/>
      <c r="O405" s="18"/>
      <c r="P405" s="210"/>
      <c r="Q405" s="211"/>
      <c r="R405" s="18"/>
      <c r="S405" s="173" t="s">
        <v>7974</v>
      </c>
      <c r="T405" s="17" t="s">
        <v>1029</v>
      </c>
      <c r="U405" s="18"/>
      <c r="V405" s="211"/>
      <c r="W405" s="211"/>
      <c r="X405" s="211"/>
      <c r="Y405" s="211"/>
      <c r="Z405" s="18"/>
      <c r="AA405" s="182" t="s">
        <v>8435</v>
      </c>
      <c r="AB405" s="18"/>
      <c r="AC405" s="197" t="str">
        <f t="shared" si="48"/>
        <v>ARTSCI</v>
      </c>
      <c r="AD405" s="263" t="str">
        <f t="shared" si="49"/>
        <v>ARTSCI-100</v>
      </c>
      <c r="AE405" s="263" t="str">
        <f t="shared" si="50"/>
        <v>ARTSCI-100-60</v>
      </c>
      <c r="AF405" s="119" t="s">
        <v>8435</v>
      </c>
      <c r="AG405" s="64" t="str">
        <f t="shared" si="51"/>
        <v>100</v>
      </c>
      <c r="AH405" s="18"/>
      <c r="AI405" s="197" t="str">
        <f t="shared" si="52"/>
        <v>-</v>
      </c>
      <c r="AJ405" s="64" t="str">
        <f t="shared" si="53"/>
        <v>-</v>
      </c>
      <c r="AK405" s="18"/>
      <c r="AP405" s="18"/>
    </row>
    <row r="406" spans="4:42">
      <c r="D406" s="203"/>
      <c r="E406" s="204"/>
      <c r="I406" s="18"/>
      <c r="L406" s="18"/>
      <c r="M406" s="18"/>
      <c r="N406" s="18"/>
      <c r="O406" s="18"/>
      <c r="P406" s="210"/>
      <c r="Q406" s="211"/>
      <c r="R406" s="18"/>
      <c r="S406" s="173" t="s">
        <v>7981</v>
      </c>
      <c r="T406" s="17" t="s">
        <v>971</v>
      </c>
      <c r="U406" s="18"/>
      <c r="V406" s="211"/>
      <c r="W406" s="211"/>
      <c r="X406" s="211"/>
      <c r="Y406" s="211"/>
      <c r="Z406" s="18"/>
      <c r="AA406" s="182" t="s">
        <v>10835</v>
      </c>
      <c r="AB406" s="18"/>
      <c r="AC406" s="197" t="str">
        <f t="shared" si="48"/>
        <v>ARTSCI</v>
      </c>
      <c r="AD406" s="263" t="str">
        <f t="shared" si="49"/>
        <v>ARTSCI-100</v>
      </c>
      <c r="AE406" s="263" t="str">
        <f t="shared" si="50"/>
        <v>ARTSCI-100-61</v>
      </c>
      <c r="AF406" s="119" t="s">
        <v>10835</v>
      </c>
      <c r="AG406" s="64" t="str">
        <f t="shared" si="51"/>
        <v>100</v>
      </c>
      <c r="AH406" s="18"/>
      <c r="AI406" s="197" t="str">
        <f t="shared" si="52"/>
        <v>-</v>
      </c>
      <c r="AJ406" s="64" t="str">
        <f t="shared" si="53"/>
        <v>-</v>
      </c>
      <c r="AK406" s="18"/>
      <c r="AP406" s="18"/>
    </row>
    <row r="407" spans="4:42">
      <c r="D407" s="203"/>
      <c r="E407" s="204"/>
      <c r="I407" s="18"/>
      <c r="L407" s="18"/>
      <c r="M407" s="18"/>
      <c r="N407" s="18"/>
      <c r="O407" s="18"/>
      <c r="P407" s="210"/>
      <c r="Q407" s="211"/>
      <c r="R407" s="18"/>
      <c r="S407" s="173" t="s">
        <v>7989</v>
      </c>
      <c r="T407" s="17" t="s">
        <v>1030</v>
      </c>
      <c r="U407" s="18"/>
      <c r="V407" s="211"/>
      <c r="W407" s="211"/>
      <c r="X407" s="211"/>
      <c r="Y407" s="211"/>
      <c r="Z407" s="18"/>
      <c r="AA407" s="182" t="s">
        <v>8440</v>
      </c>
      <c r="AB407" s="18"/>
      <c r="AC407" s="197" t="str">
        <f t="shared" si="48"/>
        <v>ARTSCI</v>
      </c>
      <c r="AD407" s="263" t="str">
        <f t="shared" si="49"/>
        <v>ARTSCI-100</v>
      </c>
      <c r="AE407" s="263" t="str">
        <f t="shared" si="50"/>
        <v>ARTSCI-100-62</v>
      </c>
      <c r="AF407" s="119" t="s">
        <v>8440</v>
      </c>
      <c r="AG407" s="64" t="str">
        <f t="shared" si="51"/>
        <v>100</v>
      </c>
      <c r="AH407" s="18"/>
      <c r="AI407" s="197" t="str">
        <f t="shared" si="52"/>
        <v>-</v>
      </c>
      <c r="AJ407" s="64" t="str">
        <f t="shared" si="53"/>
        <v>-</v>
      </c>
      <c r="AK407" s="18"/>
      <c r="AP407" s="18"/>
    </row>
    <row r="408" spans="4:42">
      <c r="D408" s="203"/>
      <c r="E408" s="204"/>
      <c r="I408" s="18"/>
      <c r="L408" s="18"/>
      <c r="M408" s="18"/>
      <c r="N408" s="18"/>
      <c r="O408" s="18"/>
      <c r="P408" s="210"/>
      <c r="Q408" s="211"/>
      <c r="R408" s="18"/>
      <c r="S408" s="173" t="s">
        <v>7996</v>
      </c>
      <c r="T408" s="17" t="s">
        <v>1031</v>
      </c>
      <c r="U408" s="18"/>
      <c r="V408" s="211"/>
      <c r="W408" s="211"/>
      <c r="X408" s="211"/>
      <c r="Y408" s="211"/>
      <c r="Z408" s="18"/>
      <c r="AA408" s="182" t="s">
        <v>10836</v>
      </c>
      <c r="AB408" s="18"/>
      <c r="AC408" s="197" t="str">
        <f t="shared" si="48"/>
        <v>ARTSCI</v>
      </c>
      <c r="AD408" s="263" t="str">
        <f t="shared" si="49"/>
        <v>ARTSCI-100</v>
      </c>
      <c r="AE408" s="263" t="str">
        <f t="shared" si="50"/>
        <v>ARTSCI-100-63</v>
      </c>
      <c r="AF408" s="119" t="s">
        <v>10836</v>
      </c>
      <c r="AG408" s="64" t="str">
        <f t="shared" si="51"/>
        <v>100</v>
      </c>
      <c r="AH408" s="18"/>
      <c r="AI408" s="197" t="str">
        <f t="shared" si="52"/>
        <v>-</v>
      </c>
      <c r="AJ408" s="64" t="str">
        <f t="shared" si="53"/>
        <v>-</v>
      </c>
      <c r="AK408" s="18"/>
      <c r="AP408" s="18"/>
    </row>
    <row r="409" spans="4:42">
      <c r="D409" s="203"/>
      <c r="E409" s="204"/>
      <c r="I409" s="18"/>
      <c r="L409" s="18"/>
      <c r="M409" s="18"/>
      <c r="N409" s="18"/>
      <c r="O409" s="18"/>
      <c r="P409" s="210"/>
      <c r="Q409" s="211"/>
      <c r="R409" s="18"/>
      <c r="S409" s="173" t="s">
        <v>8002</v>
      </c>
      <c r="T409" s="17" t="s">
        <v>6822</v>
      </c>
      <c r="U409" s="18"/>
      <c r="V409" s="211"/>
      <c r="W409" s="211"/>
      <c r="X409" s="211"/>
      <c r="Y409" s="211"/>
      <c r="Z409" s="18"/>
      <c r="AA409" s="182" t="s">
        <v>8447</v>
      </c>
      <c r="AB409" s="18"/>
      <c r="AC409" s="197" t="str">
        <f t="shared" si="48"/>
        <v>ARTSCI</v>
      </c>
      <c r="AD409" s="263" t="str">
        <f t="shared" si="49"/>
        <v>ARTSCI-100</v>
      </c>
      <c r="AE409" s="263" t="str">
        <f t="shared" si="50"/>
        <v>ARTSCI-100-64</v>
      </c>
      <c r="AF409" s="119" t="s">
        <v>8447</v>
      </c>
      <c r="AG409" s="64" t="str">
        <f t="shared" si="51"/>
        <v>100</v>
      </c>
      <c r="AH409" s="18"/>
      <c r="AI409" s="197" t="str">
        <f t="shared" si="52"/>
        <v>-</v>
      </c>
      <c r="AJ409" s="64" t="str">
        <f t="shared" si="53"/>
        <v>-</v>
      </c>
      <c r="AK409" s="18"/>
      <c r="AP409" s="18"/>
    </row>
    <row r="410" spans="4:42">
      <c r="D410" s="203"/>
      <c r="E410" s="204"/>
      <c r="I410" s="18"/>
      <c r="L410" s="18"/>
      <c r="M410" s="18"/>
      <c r="N410" s="18"/>
      <c r="O410" s="18"/>
      <c r="P410" s="210"/>
      <c r="Q410" s="211"/>
      <c r="R410" s="18"/>
      <c r="S410" s="173" t="s">
        <v>8009</v>
      </c>
      <c r="T410" s="17" t="s">
        <v>6826</v>
      </c>
      <c r="U410" s="18"/>
      <c r="V410" s="211"/>
      <c r="W410" s="211"/>
      <c r="X410" s="211"/>
      <c r="Y410" s="211"/>
      <c r="Z410" s="18"/>
      <c r="AA410" s="182" t="s">
        <v>8454</v>
      </c>
      <c r="AB410" s="18"/>
      <c r="AC410" s="197" t="str">
        <f t="shared" si="48"/>
        <v>ARTSCI</v>
      </c>
      <c r="AD410" s="263" t="str">
        <f t="shared" si="49"/>
        <v>ARTSCI-100</v>
      </c>
      <c r="AE410" s="263" t="str">
        <f t="shared" si="50"/>
        <v>ARTSCI-100-65</v>
      </c>
      <c r="AF410" s="119" t="s">
        <v>8454</v>
      </c>
      <c r="AG410" s="64" t="str">
        <f t="shared" si="51"/>
        <v>100</v>
      </c>
      <c r="AH410" s="18"/>
      <c r="AI410" s="197" t="str">
        <f t="shared" si="52"/>
        <v>-</v>
      </c>
      <c r="AJ410" s="64" t="str">
        <f t="shared" si="53"/>
        <v>-</v>
      </c>
      <c r="AK410" s="18"/>
      <c r="AP410" s="18"/>
    </row>
    <row r="411" spans="4:42">
      <c r="D411" s="203"/>
      <c r="E411" s="204"/>
      <c r="I411" s="18"/>
      <c r="L411" s="18"/>
      <c r="M411" s="18"/>
      <c r="N411" s="18"/>
      <c r="O411" s="18"/>
      <c r="P411" s="210"/>
      <c r="Q411" s="211"/>
      <c r="R411" s="18"/>
      <c r="S411" s="173" t="s">
        <v>8017</v>
      </c>
      <c r="T411" s="17" t="s">
        <v>6833</v>
      </c>
      <c r="U411" s="18"/>
      <c r="V411" s="211"/>
      <c r="W411" s="211"/>
      <c r="X411" s="211"/>
      <c r="Y411" s="211"/>
      <c r="Z411" s="18"/>
      <c r="AA411" s="182" t="s">
        <v>13682</v>
      </c>
      <c r="AB411" s="18"/>
      <c r="AC411" s="197" t="str">
        <f t="shared" si="48"/>
        <v>ARTSCI</v>
      </c>
      <c r="AD411" s="263" t="str">
        <f t="shared" si="49"/>
        <v>ARTSCI-100</v>
      </c>
      <c r="AE411" s="263" t="str">
        <f t="shared" si="50"/>
        <v>ARTSCI-100-66</v>
      </c>
      <c r="AF411" s="119" t="s">
        <v>13682</v>
      </c>
      <c r="AG411" s="64" t="str">
        <f t="shared" si="51"/>
        <v>100</v>
      </c>
      <c r="AH411" s="18"/>
      <c r="AI411" s="197" t="str">
        <f t="shared" si="52"/>
        <v>-</v>
      </c>
      <c r="AJ411" s="64" t="str">
        <f t="shared" si="53"/>
        <v>-</v>
      </c>
      <c r="AK411" s="18"/>
      <c r="AP411" s="18"/>
    </row>
    <row r="412" spans="4:42">
      <c r="D412" s="203"/>
      <c r="E412" s="204"/>
      <c r="I412" s="18"/>
      <c r="L412" s="18"/>
      <c r="M412" s="18"/>
      <c r="N412" s="18"/>
      <c r="O412" s="18"/>
      <c r="P412" s="210"/>
      <c r="Q412" s="211"/>
      <c r="R412" s="18"/>
      <c r="S412" s="173" t="s">
        <v>8024</v>
      </c>
      <c r="T412" s="17" t="s">
        <v>6836</v>
      </c>
      <c r="U412" s="18"/>
      <c r="V412" s="211"/>
      <c r="W412" s="211"/>
      <c r="X412" s="211"/>
      <c r="Y412" s="211"/>
      <c r="Z412" s="18"/>
      <c r="AA412" s="182" t="s">
        <v>14144</v>
      </c>
      <c r="AB412" s="18"/>
      <c r="AC412" s="197" t="str">
        <f t="shared" si="48"/>
        <v>ARTSCI</v>
      </c>
      <c r="AD412" s="263" t="str">
        <f t="shared" si="49"/>
        <v>ARTSCI-100</v>
      </c>
      <c r="AE412" s="263" t="str">
        <f t="shared" si="50"/>
        <v>ARTSCI-100-67</v>
      </c>
      <c r="AF412" s="119" t="s">
        <v>14144</v>
      </c>
      <c r="AG412" s="64" t="str">
        <f t="shared" si="51"/>
        <v>100</v>
      </c>
      <c r="AH412" s="18"/>
      <c r="AI412" s="197" t="str">
        <f t="shared" si="52"/>
        <v>-</v>
      </c>
      <c r="AJ412" s="64" t="str">
        <f t="shared" si="53"/>
        <v>-</v>
      </c>
      <c r="AK412" s="18"/>
      <c r="AP412" s="18"/>
    </row>
    <row r="413" spans="4:42">
      <c r="D413" s="203"/>
      <c r="E413" s="204"/>
      <c r="I413" s="18"/>
      <c r="L413" s="18"/>
      <c r="M413" s="18"/>
      <c r="N413" s="18"/>
      <c r="O413" s="18"/>
      <c r="P413" s="210"/>
      <c r="Q413" s="211"/>
      <c r="R413" s="18"/>
      <c r="S413" s="173" t="s">
        <v>8032</v>
      </c>
      <c r="T413" s="17" t="s">
        <v>6841</v>
      </c>
      <c r="U413" s="18"/>
      <c r="V413" s="211"/>
      <c r="W413" s="211"/>
      <c r="X413" s="211"/>
      <c r="Y413" s="211"/>
      <c r="Z413" s="18"/>
      <c r="AA413" s="182" t="s">
        <v>9149</v>
      </c>
      <c r="AB413" s="18"/>
      <c r="AC413" s="197" t="str">
        <f t="shared" si="48"/>
        <v>HEALTHSCI</v>
      </c>
      <c r="AD413" s="263" t="str">
        <f t="shared" si="49"/>
        <v>HEALTHSCI-100</v>
      </c>
      <c r="AE413" s="263" t="str">
        <f t="shared" si="50"/>
        <v>HEALTHSCI-100-1</v>
      </c>
      <c r="AF413" s="119" t="s">
        <v>9149</v>
      </c>
      <c r="AG413" s="64" t="str">
        <f t="shared" si="51"/>
        <v>100</v>
      </c>
      <c r="AH413" s="18"/>
      <c r="AI413" s="197" t="str">
        <f t="shared" si="52"/>
        <v>-</v>
      </c>
      <c r="AJ413" s="64" t="str">
        <f t="shared" si="53"/>
        <v>-</v>
      </c>
      <c r="AK413" s="18"/>
      <c r="AP413" s="18"/>
    </row>
    <row r="414" spans="4:42">
      <c r="D414" s="203"/>
      <c r="E414" s="204"/>
      <c r="I414" s="18"/>
      <c r="L414" s="18"/>
      <c r="M414" s="18"/>
      <c r="N414" s="18"/>
      <c r="O414" s="18"/>
      <c r="P414" s="210"/>
      <c r="Q414" s="211"/>
      <c r="R414" s="18"/>
      <c r="S414" s="173" t="s">
        <v>8039</v>
      </c>
      <c r="T414" s="17" t="s">
        <v>1032</v>
      </c>
      <c r="U414" s="18"/>
      <c r="V414" s="211"/>
      <c r="W414" s="211"/>
      <c r="X414" s="211"/>
      <c r="Y414" s="211"/>
      <c r="Z414" s="18"/>
      <c r="AA414" s="182" t="s">
        <v>10837</v>
      </c>
      <c r="AB414" s="18"/>
      <c r="AC414" s="197" t="str">
        <f t="shared" si="48"/>
        <v>HEALTHSCI</v>
      </c>
      <c r="AD414" s="263" t="str">
        <f t="shared" si="49"/>
        <v>HEALTHSCI-100</v>
      </c>
      <c r="AE414" s="263" t="str">
        <f t="shared" si="50"/>
        <v>HEALTHSCI-100-2</v>
      </c>
      <c r="AF414" s="119" t="s">
        <v>10837</v>
      </c>
      <c r="AG414" s="64" t="str">
        <f t="shared" si="51"/>
        <v>100</v>
      </c>
      <c r="AH414" s="18"/>
      <c r="AI414" s="197" t="str">
        <f t="shared" si="52"/>
        <v>-</v>
      </c>
      <c r="AJ414" s="64" t="str">
        <f t="shared" si="53"/>
        <v>-</v>
      </c>
      <c r="AK414" s="18"/>
      <c r="AP414" s="18"/>
    </row>
    <row r="415" spans="4:42">
      <c r="D415" s="203"/>
      <c r="E415" s="204"/>
      <c r="I415" s="18"/>
      <c r="L415" s="18"/>
      <c r="M415" s="18"/>
      <c r="N415" s="18"/>
      <c r="O415" s="18"/>
      <c r="P415" s="210"/>
      <c r="Q415" s="211"/>
      <c r="R415" s="18"/>
      <c r="S415" s="173" t="s">
        <v>8047</v>
      </c>
      <c r="T415" s="17" t="s">
        <v>6849</v>
      </c>
      <c r="U415" s="18"/>
      <c r="V415" s="211"/>
      <c r="W415" s="211"/>
      <c r="X415" s="211"/>
      <c r="Y415" s="211"/>
      <c r="Z415" s="18"/>
      <c r="AA415" s="182" t="s">
        <v>6991</v>
      </c>
      <c r="AB415" s="18"/>
      <c r="AC415" s="197" t="str">
        <f t="shared" si="48"/>
        <v>HEALTHSCI</v>
      </c>
      <c r="AD415" s="263" t="str">
        <f t="shared" si="49"/>
        <v>HEALTHSCI-100</v>
      </c>
      <c r="AE415" s="263" t="str">
        <f t="shared" si="50"/>
        <v>HEALTHSCI-100-3</v>
      </c>
      <c r="AF415" s="119" t="s">
        <v>6991</v>
      </c>
      <c r="AG415" s="64" t="str">
        <f t="shared" si="51"/>
        <v>100</v>
      </c>
      <c r="AH415" s="18"/>
      <c r="AI415" s="197" t="str">
        <f t="shared" si="52"/>
        <v>-</v>
      </c>
      <c r="AJ415" s="64" t="str">
        <f t="shared" si="53"/>
        <v>-</v>
      </c>
      <c r="AK415" s="18"/>
      <c r="AP415" s="18"/>
    </row>
    <row r="416" spans="4:42">
      <c r="D416" s="203"/>
      <c r="E416" s="204"/>
      <c r="I416" s="18"/>
      <c r="L416" s="18"/>
      <c r="M416" s="18"/>
      <c r="N416" s="18"/>
      <c r="O416" s="18"/>
      <c r="P416" s="210"/>
      <c r="Q416" s="211"/>
      <c r="R416" s="18"/>
      <c r="S416" s="173" t="s">
        <v>8829</v>
      </c>
      <c r="T416" s="17" t="s">
        <v>6855</v>
      </c>
      <c r="U416" s="18"/>
      <c r="V416" s="211"/>
      <c r="W416" s="211"/>
      <c r="X416" s="211"/>
      <c r="Y416" s="211"/>
      <c r="Z416" s="18"/>
      <c r="AA416" s="182" t="s">
        <v>6998</v>
      </c>
      <c r="AB416" s="18"/>
      <c r="AC416" s="197" t="str">
        <f t="shared" si="48"/>
        <v>ARTSCI</v>
      </c>
      <c r="AD416" s="263" t="str">
        <f t="shared" si="49"/>
        <v>ARTSCI-100</v>
      </c>
      <c r="AE416" s="263" t="str">
        <f t="shared" si="50"/>
        <v>ARTSCI-100-68</v>
      </c>
      <c r="AF416" s="119" t="s">
        <v>6998</v>
      </c>
      <c r="AG416" s="64" t="str">
        <f t="shared" si="51"/>
        <v>100</v>
      </c>
      <c r="AH416" s="18"/>
      <c r="AI416" s="197" t="str">
        <f t="shared" si="52"/>
        <v>-</v>
      </c>
      <c r="AJ416" s="64" t="str">
        <f t="shared" si="53"/>
        <v>-</v>
      </c>
      <c r="AK416" s="18"/>
      <c r="AP416" s="18"/>
    </row>
    <row r="417" spans="4:42">
      <c r="D417" s="203"/>
      <c r="E417" s="204"/>
      <c r="I417" s="18"/>
      <c r="L417" s="18"/>
      <c r="M417" s="18"/>
      <c r="N417" s="18"/>
      <c r="O417" s="18"/>
      <c r="P417" s="210"/>
      <c r="Q417" s="211"/>
      <c r="R417" s="18"/>
      <c r="S417" s="173" t="s">
        <v>8836</v>
      </c>
      <c r="T417" s="17" t="s">
        <v>6863</v>
      </c>
      <c r="U417" s="18"/>
      <c r="V417" s="211"/>
      <c r="W417" s="211"/>
      <c r="X417" s="211"/>
      <c r="Y417" s="211"/>
      <c r="Z417" s="18"/>
      <c r="AA417" s="182" t="s">
        <v>7004</v>
      </c>
      <c r="AB417" s="18"/>
      <c r="AC417" s="197" t="str">
        <f t="shared" si="48"/>
        <v>ARTSCI</v>
      </c>
      <c r="AD417" s="263" t="str">
        <f t="shared" si="49"/>
        <v>ARTSCI-100</v>
      </c>
      <c r="AE417" s="263" t="str">
        <f t="shared" si="50"/>
        <v>ARTSCI-100-69</v>
      </c>
      <c r="AF417" s="119" t="s">
        <v>7004</v>
      </c>
      <c r="AG417" s="64" t="str">
        <f t="shared" si="51"/>
        <v>100</v>
      </c>
      <c r="AH417" s="18"/>
      <c r="AI417" s="197" t="str">
        <f t="shared" si="52"/>
        <v>-</v>
      </c>
      <c r="AJ417" s="64" t="str">
        <f t="shared" si="53"/>
        <v>-</v>
      </c>
      <c r="AK417" s="18"/>
      <c r="AP417" s="18"/>
    </row>
    <row r="418" spans="4:42">
      <c r="D418" s="203"/>
      <c r="E418" s="204"/>
      <c r="I418" s="18"/>
      <c r="L418" s="18"/>
      <c r="M418" s="18"/>
      <c r="N418" s="18"/>
      <c r="O418" s="18"/>
      <c r="P418" s="210"/>
      <c r="Q418" s="211"/>
      <c r="R418" s="18"/>
      <c r="S418" s="173" t="s">
        <v>8843</v>
      </c>
      <c r="T418" s="17" t="s">
        <v>6865</v>
      </c>
      <c r="U418" s="18"/>
      <c r="V418" s="211"/>
      <c r="W418" s="211"/>
      <c r="X418" s="211"/>
      <c r="Y418" s="211"/>
      <c r="Z418" s="18"/>
      <c r="AA418" s="182" t="s">
        <v>7011</v>
      </c>
      <c r="AB418" s="18"/>
      <c r="AC418" s="197" t="str">
        <f t="shared" si="48"/>
        <v>ARTSCI</v>
      </c>
      <c r="AD418" s="263" t="str">
        <f t="shared" si="49"/>
        <v>ARTSCI-100</v>
      </c>
      <c r="AE418" s="263" t="str">
        <f t="shared" si="50"/>
        <v>ARTSCI-100-70</v>
      </c>
      <c r="AF418" s="119" t="s">
        <v>7011</v>
      </c>
      <c r="AG418" s="64" t="str">
        <f t="shared" si="51"/>
        <v>100</v>
      </c>
      <c r="AH418" s="18"/>
      <c r="AI418" s="197" t="str">
        <f t="shared" si="52"/>
        <v>-</v>
      </c>
      <c r="AJ418" s="64" t="str">
        <f t="shared" si="53"/>
        <v>-</v>
      </c>
      <c r="AK418" s="18"/>
      <c r="AP418" s="18"/>
    </row>
    <row r="419" spans="4:42">
      <c r="D419" s="203"/>
      <c r="E419" s="204"/>
      <c r="I419" s="18"/>
      <c r="L419" s="18"/>
      <c r="M419" s="18"/>
      <c r="N419" s="18"/>
      <c r="O419" s="18"/>
      <c r="P419" s="210"/>
      <c r="Q419" s="211"/>
      <c r="R419" s="18"/>
      <c r="S419" s="173" t="s">
        <v>8851</v>
      </c>
      <c r="T419" s="17" t="s">
        <v>6870</v>
      </c>
      <c r="U419" s="18"/>
      <c r="V419" s="211"/>
      <c r="W419" s="211"/>
      <c r="X419" s="211"/>
      <c r="Y419" s="211"/>
      <c r="Z419" s="18"/>
      <c r="AA419" s="182" t="s">
        <v>10838</v>
      </c>
      <c r="AB419" s="18"/>
      <c r="AC419" s="197" t="str">
        <f t="shared" si="48"/>
        <v>ARTSCI</v>
      </c>
      <c r="AD419" s="263" t="str">
        <f t="shared" si="49"/>
        <v>ARTSCI-100</v>
      </c>
      <c r="AE419" s="263" t="str">
        <f t="shared" si="50"/>
        <v>ARTSCI-100-71</v>
      </c>
      <c r="AF419" s="119" t="s">
        <v>10838</v>
      </c>
      <c r="AG419" s="64" t="str">
        <f t="shared" si="51"/>
        <v>100</v>
      </c>
      <c r="AH419" s="18"/>
      <c r="AI419" s="197" t="str">
        <f t="shared" si="52"/>
        <v>-</v>
      </c>
      <c r="AJ419" s="64" t="str">
        <f t="shared" si="53"/>
        <v>-</v>
      </c>
      <c r="AK419" s="18"/>
      <c r="AP419" s="18"/>
    </row>
    <row r="420" spans="4:42">
      <c r="D420" s="203"/>
      <c r="E420" s="204"/>
      <c r="I420" s="18"/>
      <c r="L420" s="18"/>
      <c r="M420" s="18"/>
      <c r="N420" s="18"/>
      <c r="O420" s="18"/>
      <c r="P420" s="210"/>
      <c r="Q420" s="211"/>
      <c r="R420" s="18"/>
      <c r="S420" s="173" t="s">
        <v>8858</v>
      </c>
      <c r="T420" s="17" t="s">
        <v>6875</v>
      </c>
      <c r="U420" s="18"/>
      <c r="V420" s="211"/>
      <c r="W420" s="211"/>
      <c r="X420" s="211"/>
      <c r="Y420" s="211"/>
      <c r="Z420" s="18"/>
      <c r="AA420" s="182" t="s">
        <v>14145</v>
      </c>
      <c r="AB420" s="18"/>
      <c r="AC420" s="197" t="str">
        <f t="shared" si="48"/>
        <v>ARTSCI</v>
      </c>
      <c r="AD420" s="263" t="str">
        <f t="shared" si="49"/>
        <v>ARTSCI-100</v>
      </c>
      <c r="AE420" s="263" t="str">
        <f t="shared" si="50"/>
        <v>ARTSCI-100-72</v>
      </c>
      <c r="AF420" s="119" t="s">
        <v>14145</v>
      </c>
      <c r="AG420" s="64" t="str">
        <f t="shared" si="51"/>
        <v>100</v>
      </c>
      <c r="AH420" s="18"/>
      <c r="AI420" s="197" t="str">
        <f t="shared" si="52"/>
        <v>-</v>
      </c>
      <c r="AJ420" s="64" t="str">
        <f t="shared" si="53"/>
        <v>-</v>
      </c>
      <c r="AK420" s="18"/>
      <c r="AP420" s="18"/>
    </row>
    <row r="421" spans="4:42">
      <c r="D421" s="203"/>
      <c r="E421" s="204"/>
      <c r="I421" s="18"/>
      <c r="L421" s="18"/>
      <c r="M421" s="18"/>
      <c r="N421" s="18"/>
      <c r="O421" s="18"/>
      <c r="P421" s="210"/>
      <c r="Q421" s="211"/>
      <c r="R421" s="18"/>
      <c r="S421" s="173" t="s">
        <v>6489</v>
      </c>
      <c r="T421" s="17" t="s">
        <v>781</v>
      </c>
      <c r="U421" s="18"/>
      <c r="V421" s="211"/>
      <c r="W421" s="211"/>
      <c r="X421" s="211"/>
      <c r="Y421" s="211"/>
      <c r="Z421" s="18"/>
      <c r="AA421" s="182" t="s">
        <v>7017</v>
      </c>
      <c r="AB421" s="18"/>
      <c r="AC421" s="197" t="str">
        <f t="shared" si="48"/>
        <v>ARTSCI</v>
      </c>
      <c r="AD421" s="263" t="str">
        <f t="shared" si="49"/>
        <v>ARTSCI-100</v>
      </c>
      <c r="AE421" s="263" t="str">
        <f t="shared" si="50"/>
        <v>ARTSCI-100-73</v>
      </c>
      <c r="AF421" s="119" t="s">
        <v>7017</v>
      </c>
      <c r="AG421" s="64" t="str">
        <f t="shared" si="51"/>
        <v>100</v>
      </c>
      <c r="AH421" s="18"/>
      <c r="AI421" s="197" t="str">
        <f t="shared" si="52"/>
        <v>-</v>
      </c>
      <c r="AJ421" s="64" t="str">
        <f t="shared" si="53"/>
        <v>-</v>
      </c>
      <c r="AK421" s="18"/>
      <c r="AP421" s="18"/>
    </row>
    <row r="422" spans="4:42">
      <c r="D422" s="203"/>
      <c r="E422" s="204"/>
      <c r="I422" s="18"/>
      <c r="L422" s="18"/>
      <c r="M422" s="18"/>
      <c r="N422" s="18"/>
      <c r="O422" s="18"/>
      <c r="P422" s="210"/>
      <c r="Q422" s="211"/>
      <c r="R422" s="18"/>
      <c r="S422" s="173" t="s">
        <v>6494</v>
      </c>
      <c r="T422" s="17" t="s">
        <v>6884</v>
      </c>
      <c r="U422" s="18"/>
      <c r="V422" s="211"/>
      <c r="W422" s="211"/>
      <c r="X422" s="211"/>
      <c r="Y422" s="211"/>
      <c r="Z422" s="18"/>
      <c r="AA422" s="182" t="s">
        <v>7024</v>
      </c>
      <c r="AB422" s="18"/>
      <c r="AC422" s="197" t="str">
        <f t="shared" si="48"/>
        <v>ARTSCI</v>
      </c>
      <c r="AD422" s="263" t="str">
        <f t="shared" si="49"/>
        <v>ARTSCI-100</v>
      </c>
      <c r="AE422" s="263" t="str">
        <f t="shared" si="50"/>
        <v>ARTSCI-100-74</v>
      </c>
      <c r="AF422" s="119" t="s">
        <v>7024</v>
      </c>
      <c r="AG422" s="64" t="str">
        <f t="shared" si="51"/>
        <v>100</v>
      </c>
      <c r="AH422" s="18"/>
      <c r="AI422" s="197" t="str">
        <f t="shared" si="52"/>
        <v>-</v>
      </c>
      <c r="AJ422" s="64" t="str">
        <f t="shared" si="53"/>
        <v>-</v>
      </c>
      <c r="AK422" s="18"/>
      <c r="AP422" s="18"/>
    </row>
    <row r="423" spans="4:42">
      <c r="D423" s="203"/>
      <c r="E423" s="204"/>
      <c r="I423" s="18"/>
      <c r="L423" s="18"/>
      <c r="M423" s="18"/>
      <c r="N423" s="18"/>
      <c r="O423" s="18"/>
      <c r="P423" s="210"/>
      <c r="Q423" s="211"/>
      <c r="R423" s="18"/>
      <c r="S423" s="173" t="s">
        <v>6501</v>
      </c>
      <c r="T423" s="17" t="s">
        <v>6889</v>
      </c>
      <c r="U423" s="18"/>
      <c r="V423" s="211"/>
      <c r="W423" s="211"/>
      <c r="X423" s="211"/>
      <c r="Y423" s="211"/>
      <c r="Z423" s="18"/>
      <c r="AA423" s="182" t="s">
        <v>7031</v>
      </c>
      <c r="AB423" s="18"/>
      <c r="AC423" s="197" t="str">
        <f t="shared" si="48"/>
        <v>ARTSCI</v>
      </c>
      <c r="AD423" s="263" t="str">
        <f t="shared" si="49"/>
        <v>ARTSCI-100</v>
      </c>
      <c r="AE423" s="263" t="str">
        <f t="shared" si="50"/>
        <v>ARTSCI-100-75</v>
      </c>
      <c r="AF423" s="119" t="s">
        <v>7031</v>
      </c>
      <c r="AG423" s="64" t="str">
        <f t="shared" si="51"/>
        <v>100</v>
      </c>
      <c r="AH423" s="18"/>
      <c r="AI423" s="197" t="str">
        <f t="shared" si="52"/>
        <v>-</v>
      </c>
      <c r="AJ423" s="64" t="str">
        <f t="shared" si="53"/>
        <v>-</v>
      </c>
      <c r="AK423" s="18"/>
      <c r="AP423" s="18"/>
    </row>
    <row r="424" spans="4:42">
      <c r="D424" s="203"/>
      <c r="E424" s="204"/>
      <c r="I424" s="18"/>
      <c r="L424" s="18"/>
      <c r="M424" s="18"/>
      <c r="N424" s="18"/>
      <c r="O424" s="18"/>
      <c r="P424" s="210"/>
      <c r="Q424" s="211"/>
      <c r="R424" s="18"/>
      <c r="S424" s="173" t="s">
        <v>6508</v>
      </c>
      <c r="T424" s="17" t="s">
        <v>6893</v>
      </c>
      <c r="U424" s="18"/>
      <c r="V424" s="211"/>
      <c r="W424" s="211"/>
      <c r="X424" s="211"/>
      <c r="Y424" s="211"/>
      <c r="Z424" s="18"/>
      <c r="AA424" s="182" t="s">
        <v>10839</v>
      </c>
      <c r="AB424" s="18"/>
      <c r="AC424" s="197" t="str">
        <f t="shared" si="48"/>
        <v>ARTSCI</v>
      </c>
      <c r="AD424" s="263" t="str">
        <f t="shared" si="49"/>
        <v>ARTSCI-100</v>
      </c>
      <c r="AE424" s="263" t="str">
        <f t="shared" si="50"/>
        <v>ARTSCI-100-76</v>
      </c>
      <c r="AF424" s="119" t="s">
        <v>10839</v>
      </c>
      <c r="AG424" s="64" t="str">
        <f t="shared" si="51"/>
        <v>100</v>
      </c>
      <c r="AH424" s="18"/>
      <c r="AI424" s="197" t="str">
        <f t="shared" si="52"/>
        <v>-</v>
      </c>
      <c r="AJ424" s="64" t="str">
        <f t="shared" si="53"/>
        <v>-</v>
      </c>
      <c r="AK424" s="18"/>
      <c r="AP424" s="18"/>
    </row>
    <row r="425" spans="4:42">
      <c r="D425" s="203"/>
      <c r="E425" s="204"/>
      <c r="I425" s="18"/>
      <c r="L425" s="18"/>
      <c r="M425" s="18"/>
      <c r="N425" s="18"/>
      <c r="O425" s="18"/>
      <c r="P425" s="210"/>
      <c r="Q425" s="211"/>
      <c r="R425" s="18"/>
      <c r="S425" s="173" t="s">
        <v>6516</v>
      </c>
      <c r="T425" s="17" t="s">
        <v>6897</v>
      </c>
      <c r="U425" s="18"/>
      <c r="V425" s="211"/>
      <c r="W425" s="211"/>
      <c r="X425" s="211"/>
      <c r="Y425" s="211"/>
      <c r="Z425" s="18"/>
      <c r="AA425" s="182" t="s">
        <v>14146</v>
      </c>
      <c r="AB425" s="18"/>
      <c r="AC425" s="197" t="str">
        <f t="shared" si="48"/>
        <v>ARTSCI</v>
      </c>
      <c r="AD425" s="263" t="str">
        <f t="shared" si="49"/>
        <v>ARTSCI-100</v>
      </c>
      <c r="AE425" s="263" t="str">
        <f t="shared" si="50"/>
        <v>ARTSCI-100-77</v>
      </c>
      <c r="AF425" s="119" t="s">
        <v>14146</v>
      </c>
      <c r="AG425" s="64" t="str">
        <f t="shared" si="51"/>
        <v>100</v>
      </c>
      <c r="AH425" s="18"/>
      <c r="AI425" s="197" t="str">
        <f t="shared" si="52"/>
        <v>-</v>
      </c>
      <c r="AJ425" s="64" t="str">
        <f t="shared" si="53"/>
        <v>-</v>
      </c>
      <c r="AK425" s="18"/>
      <c r="AP425" s="18"/>
    </row>
    <row r="426" spans="4:42">
      <c r="D426" s="203"/>
      <c r="E426" s="204"/>
      <c r="I426" s="18"/>
      <c r="L426" s="18"/>
      <c r="M426" s="18"/>
      <c r="N426" s="18"/>
      <c r="O426" s="18"/>
      <c r="P426" s="210"/>
      <c r="Q426" s="211"/>
      <c r="R426" s="18"/>
      <c r="S426" s="173" t="s">
        <v>6523</v>
      </c>
      <c r="T426" s="17" t="s">
        <v>6901</v>
      </c>
      <c r="U426" s="18"/>
      <c r="V426" s="211"/>
      <c r="W426" s="211"/>
      <c r="X426" s="211"/>
      <c r="Y426" s="211"/>
      <c r="Z426" s="18"/>
      <c r="AA426" s="182" t="s">
        <v>13683</v>
      </c>
      <c r="AB426" s="18"/>
      <c r="AC426" s="197" t="str">
        <f t="shared" si="48"/>
        <v>ARTSCI</v>
      </c>
      <c r="AD426" s="263" t="str">
        <f t="shared" si="49"/>
        <v>ARTSCI-100</v>
      </c>
      <c r="AE426" s="263" t="str">
        <f t="shared" si="50"/>
        <v>ARTSCI-100-78</v>
      </c>
      <c r="AF426" s="119" t="s">
        <v>13683</v>
      </c>
      <c r="AG426" s="64" t="str">
        <f t="shared" si="51"/>
        <v>100</v>
      </c>
      <c r="AH426" s="18"/>
      <c r="AI426" s="197" t="str">
        <f t="shared" si="52"/>
        <v>-</v>
      </c>
      <c r="AJ426" s="64" t="str">
        <f t="shared" si="53"/>
        <v>-</v>
      </c>
      <c r="AK426" s="18"/>
      <c r="AP426" s="18"/>
    </row>
    <row r="427" spans="4:42">
      <c r="D427" s="203"/>
      <c r="E427" s="204"/>
      <c r="I427" s="18"/>
      <c r="L427" s="18"/>
      <c r="M427" s="18"/>
      <c r="N427" s="18"/>
      <c r="O427" s="18"/>
      <c r="P427" s="210"/>
      <c r="Q427" s="211"/>
      <c r="R427" s="18"/>
      <c r="S427" s="173" t="s">
        <v>6530</v>
      </c>
      <c r="T427" s="17" t="s">
        <v>6906</v>
      </c>
      <c r="U427" s="18"/>
      <c r="V427" s="211"/>
      <c r="W427" s="211"/>
      <c r="X427" s="211"/>
      <c r="Y427" s="211"/>
      <c r="Z427" s="18"/>
      <c r="AA427" s="182" t="s">
        <v>7035</v>
      </c>
      <c r="AB427" s="18"/>
      <c r="AC427" s="197" t="str">
        <f t="shared" si="48"/>
        <v>HEALTHSCI</v>
      </c>
      <c r="AD427" s="263" t="str">
        <f t="shared" si="49"/>
        <v>HEALTHSCI-100</v>
      </c>
      <c r="AE427" s="263" t="str">
        <f t="shared" si="50"/>
        <v>HEALTHSCI-100-4</v>
      </c>
      <c r="AF427" s="119" t="s">
        <v>7035</v>
      </c>
      <c r="AG427" s="64" t="str">
        <f t="shared" si="51"/>
        <v>100</v>
      </c>
      <c r="AH427" s="18"/>
      <c r="AI427" s="197" t="str">
        <f t="shared" si="52"/>
        <v>-</v>
      </c>
      <c r="AJ427" s="64" t="str">
        <f t="shared" si="53"/>
        <v>-</v>
      </c>
      <c r="AK427" s="18"/>
      <c r="AP427" s="18"/>
    </row>
    <row r="428" spans="4:42">
      <c r="D428" s="203"/>
      <c r="E428" s="204"/>
      <c r="I428" s="18"/>
      <c r="L428" s="18"/>
      <c r="M428" s="18"/>
      <c r="N428" s="18"/>
      <c r="O428" s="18"/>
      <c r="P428" s="210"/>
      <c r="Q428" s="211"/>
      <c r="R428" s="18"/>
      <c r="S428" s="173" t="s">
        <v>6537</v>
      </c>
      <c r="T428" s="17" t="s">
        <v>6909</v>
      </c>
      <c r="U428" s="18"/>
      <c r="V428" s="211"/>
      <c r="W428" s="211"/>
      <c r="X428" s="211"/>
      <c r="Y428" s="211"/>
      <c r="Z428" s="18"/>
      <c r="AA428" s="182" t="s">
        <v>7042</v>
      </c>
      <c r="AB428" s="18"/>
      <c r="AC428" s="197" t="str">
        <f t="shared" si="48"/>
        <v>HEALTHSCI</v>
      </c>
      <c r="AD428" s="263" t="str">
        <f t="shared" si="49"/>
        <v>HEALTHSCI-100</v>
      </c>
      <c r="AE428" s="263" t="str">
        <f t="shared" si="50"/>
        <v>HEALTHSCI-100-5</v>
      </c>
      <c r="AF428" s="119" t="s">
        <v>7042</v>
      </c>
      <c r="AG428" s="64" t="str">
        <f t="shared" si="51"/>
        <v>100</v>
      </c>
      <c r="AH428" s="18"/>
      <c r="AI428" s="197" t="str">
        <f t="shared" si="52"/>
        <v>-</v>
      </c>
      <c r="AJ428" s="64" t="str">
        <f t="shared" si="53"/>
        <v>-</v>
      </c>
      <c r="AK428" s="18"/>
      <c r="AP428" s="18"/>
    </row>
    <row r="429" spans="4:42">
      <c r="D429" s="203"/>
      <c r="E429" s="204"/>
      <c r="I429" s="18"/>
      <c r="L429" s="18"/>
      <c r="M429" s="18"/>
      <c r="N429" s="18"/>
      <c r="O429" s="18"/>
      <c r="P429" s="210"/>
      <c r="Q429" s="211"/>
      <c r="R429" s="18"/>
      <c r="S429" s="173" t="s">
        <v>6542</v>
      </c>
      <c r="T429" s="17" t="s">
        <v>6912</v>
      </c>
      <c r="U429" s="18"/>
      <c r="V429" s="211"/>
      <c r="W429" s="211"/>
      <c r="X429" s="211"/>
      <c r="Y429" s="211"/>
      <c r="Z429" s="18"/>
      <c r="AA429" s="182" t="s">
        <v>15175</v>
      </c>
      <c r="AB429" s="18"/>
      <c r="AC429" s="197" t="str">
        <f t="shared" si="48"/>
        <v>HEALTHSCI</v>
      </c>
      <c r="AD429" s="263" t="str">
        <f t="shared" si="49"/>
        <v>HEALTHSCI-100</v>
      </c>
      <c r="AE429" s="263" t="str">
        <f t="shared" si="50"/>
        <v>HEALTHSCI-100-6</v>
      </c>
      <c r="AF429" s="119" t="s">
        <v>15175</v>
      </c>
      <c r="AG429" s="64" t="str">
        <f t="shared" si="51"/>
        <v>100</v>
      </c>
      <c r="AH429" s="18"/>
      <c r="AI429" s="197" t="str">
        <f t="shared" si="52"/>
        <v>-</v>
      </c>
      <c r="AJ429" s="64" t="str">
        <f t="shared" si="53"/>
        <v>-</v>
      </c>
      <c r="AK429" s="18"/>
      <c r="AP429" s="18"/>
    </row>
    <row r="430" spans="4:42">
      <c r="D430" s="203"/>
      <c r="E430" s="204"/>
      <c r="I430" s="18"/>
      <c r="L430" s="18"/>
      <c r="M430" s="18"/>
      <c r="N430" s="18"/>
      <c r="O430" s="18"/>
      <c r="P430" s="210"/>
      <c r="Q430" s="211"/>
      <c r="R430" s="18"/>
      <c r="S430" s="173" t="s">
        <v>6548</v>
      </c>
      <c r="T430" s="17" t="s">
        <v>6917</v>
      </c>
      <c r="U430" s="18"/>
      <c r="V430" s="211"/>
      <c r="W430" s="211"/>
      <c r="X430" s="211"/>
      <c r="Y430" s="211"/>
      <c r="Z430" s="18"/>
      <c r="AA430" s="182" t="s">
        <v>14147</v>
      </c>
      <c r="AB430" s="18"/>
      <c r="AC430" s="197" t="str">
        <f t="shared" si="48"/>
        <v>HEALTHSCI</v>
      </c>
      <c r="AD430" s="263" t="str">
        <f t="shared" si="49"/>
        <v>HEALTHSCI-100</v>
      </c>
      <c r="AE430" s="263" t="str">
        <f t="shared" si="50"/>
        <v>HEALTHSCI-100-7</v>
      </c>
      <c r="AF430" s="119" t="s">
        <v>14147</v>
      </c>
      <c r="AG430" s="64" t="str">
        <f t="shared" si="51"/>
        <v>100</v>
      </c>
      <c r="AH430" s="18"/>
      <c r="AI430" s="197" t="str">
        <f t="shared" si="52"/>
        <v>-</v>
      </c>
      <c r="AJ430" s="64" t="str">
        <f t="shared" si="53"/>
        <v>-</v>
      </c>
      <c r="AK430" s="18"/>
      <c r="AP430" s="18"/>
    </row>
    <row r="431" spans="4:42">
      <c r="D431" s="203"/>
      <c r="E431" s="204"/>
      <c r="I431" s="18"/>
      <c r="L431" s="18"/>
      <c r="M431" s="18"/>
      <c r="N431" s="18"/>
      <c r="O431" s="18"/>
      <c r="P431" s="210"/>
      <c r="Q431" s="211"/>
      <c r="R431" s="18"/>
      <c r="S431" s="173" t="s">
        <v>6554</v>
      </c>
      <c r="T431" s="17" t="s">
        <v>1033</v>
      </c>
      <c r="U431" s="18"/>
      <c r="V431" s="211"/>
      <c r="W431" s="211"/>
      <c r="X431" s="211"/>
      <c r="Y431" s="211"/>
      <c r="Z431" s="18"/>
      <c r="AA431" s="182" t="s">
        <v>14148</v>
      </c>
      <c r="AB431" s="18"/>
      <c r="AC431" s="197" t="str">
        <f t="shared" si="48"/>
        <v>HEALTHSCI</v>
      </c>
      <c r="AD431" s="263" t="str">
        <f t="shared" si="49"/>
        <v>HEALTHSCI-100</v>
      </c>
      <c r="AE431" s="263" t="str">
        <f t="shared" si="50"/>
        <v>HEALTHSCI-100-8</v>
      </c>
      <c r="AF431" s="119" t="s">
        <v>14148</v>
      </c>
      <c r="AG431" s="64" t="str">
        <f t="shared" si="51"/>
        <v>100</v>
      </c>
      <c r="AH431" s="18"/>
      <c r="AI431" s="197" t="str">
        <f t="shared" si="52"/>
        <v>-</v>
      </c>
      <c r="AJ431" s="64" t="str">
        <f t="shared" si="53"/>
        <v>-</v>
      </c>
      <c r="AK431" s="18"/>
      <c r="AP431" s="18"/>
    </row>
    <row r="432" spans="4:42">
      <c r="D432" s="203"/>
      <c r="E432" s="204"/>
      <c r="I432" s="18"/>
      <c r="L432" s="18"/>
      <c r="M432" s="18"/>
      <c r="N432" s="18"/>
      <c r="O432" s="18"/>
      <c r="P432" s="210"/>
      <c r="Q432" s="211"/>
      <c r="R432" s="18"/>
      <c r="S432" s="173" t="s">
        <v>6560</v>
      </c>
      <c r="T432" s="17" t="s">
        <v>6924</v>
      </c>
      <c r="U432" s="18"/>
      <c r="V432" s="211"/>
      <c r="W432" s="211"/>
      <c r="X432" s="211"/>
      <c r="Y432" s="211"/>
      <c r="Z432" s="18"/>
      <c r="AA432" s="182" t="s">
        <v>7049</v>
      </c>
      <c r="AB432" s="18"/>
      <c r="AC432" s="197" t="str">
        <f t="shared" si="48"/>
        <v>HEALTHSCI</v>
      </c>
      <c r="AD432" s="263" t="str">
        <f t="shared" si="49"/>
        <v>HEALTHSCI-100</v>
      </c>
      <c r="AE432" s="263" t="str">
        <f t="shared" si="50"/>
        <v>HEALTHSCI-100-9</v>
      </c>
      <c r="AF432" s="119" t="s">
        <v>7049</v>
      </c>
      <c r="AG432" s="64" t="str">
        <f t="shared" si="51"/>
        <v>100</v>
      </c>
      <c r="AH432" s="18"/>
      <c r="AI432" s="197" t="str">
        <f t="shared" si="52"/>
        <v>-</v>
      </c>
      <c r="AJ432" s="64" t="str">
        <f t="shared" si="53"/>
        <v>-</v>
      </c>
      <c r="AK432" s="18"/>
      <c r="AP432" s="18"/>
    </row>
    <row r="433" spans="4:42">
      <c r="D433" s="203"/>
      <c r="E433" s="204"/>
      <c r="I433" s="18"/>
      <c r="L433" s="18"/>
      <c r="M433" s="18"/>
      <c r="N433" s="18"/>
      <c r="O433" s="18"/>
      <c r="P433" s="210"/>
      <c r="Q433" s="211"/>
      <c r="R433" s="18"/>
      <c r="S433" s="173" t="s">
        <v>6565</v>
      </c>
      <c r="T433" s="17" t="s">
        <v>6927</v>
      </c>
      <c r="U433" s="18"/>
      <c r="V433" s="211"/>
      <c r="W433" s="211"/>
      <c r="X433" s="211"/>
      <c r="Y433" s="211"/>
      <c r="Z433" s="18"/>
      <c r="AA433" s="182" t="s">
        <v>10840</v>
      </c>
      <c r="AB433" s="18"/>
      <c r="AC433" s="197" t="str">
        <f t="shared" si="48"/>
        <v>HEALTHSCI</v>
      </c>
      <c r="AD433" s="263" t="str">
        <f t="shared" si="49"/>
        <v>HEALTHSCI-100</v>
      </c>
      <c r="AE433" s="263" t="str">
        <f t="shared" si="50"/>
        <v>HEALTHSCI-100-10</v>
      </c>
      <c r="AF433" s="119" t="s">
        <v>10840</v>
      </c>
      <c r="AG433" s="64" t="str">
        <f t="shared" si="51"/>
        <v>100</v>
      </c>
      <c r="AH433" s="18"/>
      <c r="AI433" s="197" t="str">
        <f t="shared" si="52"/>
        <v>-</v>
      </c>
      <c r="AJ433" s="64" t="str">
        <f t="shared" si="53"/>
        <v>-</v>
      </c>
      <c r="AK433" s="18"/>
      <c r="AP433" s="18"/>
    </row>
    <row r="434" spans="4:42">
      <c r="D434" s="203"/>
      <c r="E434" s="204"/>
      <c r="I434" s="18"/>
      <c r="L434" s="18"/>
      <c r="M434" s="18"/>
      <c r="N434" s="18"/>
      <c r="O434" s="18"/>
      <c r="P434" s="210"/>
      <c r="Q434" s="211"/>
      <c r="R434" s="18"/>
      <c r="S434" s="173" t="s">
        <v>6571</v>
      </c>
      <c r="T434" s="17" t="s">
        <v>6930</v>
      </c>
      <c r="U434" s="18"/>
      <c r="V434" s="211"/>
      <c r="W434" s="211"/>
      <c r="X434" s="211"/>
      <c r="Y434" s="211"/>
      <c r="Z434" s="18"/>
      <c r="AA434" s="182" t="s">
        <v>7055</v>
      </c>
      <c r="AB434" s="18"/>
      <c r="AC434" s="197" t="str">
        <f t="shared" si="48"/>
        <v>HEALTHSCI</v>
      </c>
      <c r="AD434" s="263" t="str">
        <f t="shared" si="49"/>
        <v>HEALTHSCI-100</v>
      </c>
      <c r="AE434" s="263" t="str">
        <f t="shared" si="50"/>
        <v>HEALTHSCI-100-11</v>
      </c>
      <c r="AF434" s="119" t="s">
        <v>7055</v>
      </c>
      <c r="AG434" s="64" t="str">
        <f t="shared" si="51"/>
        <v>100</v>
      </c>
      <c r="AH434" s="18"/>
      <c r="AI434" s="197" t="str">
        <f t="shared" si="52"/>
        <v>-</v>
      </c>
      <c r="AJ434" s="64" t="str">
        <f t="shared" si="53"/>
        <v>-</v>
      </c>
      <c r="AK434" s="18"/>
      <c r="AP434" s="18"/>
    </row>
    <row r="435" spans="4:42">
      <c r="D435" s="203"/>
      <c r="E435" s="204"/>
      <c r="I435" s="18"/>
      <c r="L435" s="18"/>
      <c r="M435" s="18"/>
      <c r="N435" s="18"/>
      <c r="O435" s="18"/>
      <c r="P435" s="210"/>
      <c r="Q435" s="211"/>
      <c r="R435" s="18"/>
      <c r="S435" s="173" t="s">
        <v>6931</v>
      </c>
      <c r="T435" s="17" t="s">
        <v>6932</v>
      </c>
      <c r="U435" s="18"/>
      <c r="V435" s="211"/>
      <c r="W435" s="211"/>
      <c r="X435" s="211"/>
      <c r="Y435" s="211"/>
      <c r="Z435" s="18"/>
      <c r="AA435" s="182" t="s">
        <v>12009</v>
      </c>
      <c r="AB435" s="18"/>
      <c r="AC435" s="197" t="str">
        <f t="shared" si="48"/>
        <v>HEALTHSCI</v>
      </c>
      <c r="AD435" s="263" t="str">
        <f t="shared" si="49"/>
        <v>HEALTHSCI-100</v>
      </c>
      <c r="AE435" s="263" t="str">
        <f t="shared" si="50"/>
        <v>HEALTHSCI-100-12</v>
      </c>
      <c r="AF435" s="119" t="s">
        <v>12009</v>
      </c>
      <c r="AG435" s="64" t="str">
        <f t="shared" si="51"/>
        <v>100</v>
      </c>
      <c r="AH435" s="18"/>
      <c r="AI435" s="197" t="str">
        <f t="shared" si="52"/>
        <v>-</v>
      </c>
      <c r="AJ435" s="64" t="str">
        <f t="shared" si="53"/>
        <v>-</v>
      </c>
      <c r="AK435" s="18"/>
      <c r="AP435" s="18"/>
    </row>
    <row r="436" spans="4:42">
      <c r="D436" s="203"/>
      <c r="E436" s="204"/>
      <c r="I436" s="18"/>
      <c r="L436" s="18"/>
      <c r="M436" s="18"/>
      <c r="N436" s="18"/>
      <c r="O436" s="18"/>
      <c r="P436" s="210"/>
      <c r="Q436" s="211"/>
      <c r="R436" s="18"/>
      <c r="S436" s="173" t="s">
        <v>6933</v>
      </c>
      <c r="T436" s="17" t="s">
        <v>6935</v>
      </c>
      <c r="U436" s="18"/>
      <c r="V436" s="211"/>
      <c r="W436" s="211"/>
      <c r="X436" s="211"/>
      <c r="Y436" s="211"/>
      <c r="Z436" s="18"/>
      <c r="AA436" s="182" t="s">
        <v>13684</v>
      </c>
      <c r="AB436" s="18"/>
      <c r="AC436" s="197" t="str">
        <f t="shared" si="48"/>
        <v>HEALTHSCI</v>
      </c>
      <c r="AD436" s="263" t="str">
        <f t="shared" si="49"/>
        <v>HEALTHSCI-100</v>
      </c>
      <c r="AE436" s="263" t="str">
        <f t="shared" si="50"/>
        <v>HEALTHSCI-100-13</v>
      </c>
      <c r="AF436" s="119" t="s">
        <v>13684</v>
      </c>
      <c r="AG436" s="64" t="str">
        <f t="shared" si="51"/>
        <v>100</v>
      </c>
      <c r="AH436" s="18"/>
      <c r="AI436" s="197" t="str">
        <f t="shared" si="52"/>
        <v>-</v>
      </c>
      <c r="AJ436" s="64" t="str">
        <f t="shared" si="53"/>
        <v>-</v>
      </c>
      <c r="AK436" s="18"/>
      <c r="AP436" s="18"/>
    </row>
    <row r="437" spans="4:42">
      <c r="D437" s="203"/>
      <c r="E437" s="204"/>
      <c r="I437" s="18"/>
      <c r="L437" s="18"/>
      <c r="M437" s="18"/>
      <c r="N437" s="18"/>
      <c r="O437" s="18"/>
      <c r="P437" s="210"/>
      <c r="Q437" s="211"/>
      <c r="R437" s="18"/>
      <c r="S437" s="173" t="s">
        <v>6936</v>
      </c>
      <c r="T437" s="17" t="s">
        <v>6939</v>
      </c>
      <c r="U437" s="18"/>
      <c r="V437" s="211"/>
      <c r="W437" s="211"/>
      <c r="X437" s="211"/>
      <c r="Y437" s="211"/>
      <c r="Z437" s="18"/>
      <c r="AA437" s="182" t="s">
        <v>13279</v>
      </c>
      <c r="AB437" s="18"/>
      <c r="AC437" s="197" t="str">
        <f t="shared" si="48"/>
        <v>HEALTHSCI</v>
      </c>
      <c r="AD437" s="263" t="str">
        <f t="shared" si="49"/>
        <v>HEALTHSCI-100</v>
      </c>
      <c r="AE437" s="263" t="str">
        <f t="shared" si="50"/>
        <v>HEALTHSCI-100-14</v>
      </c>
      <c r="AF437" s="119" t="s">
        <v>13279</v>
      </c>
      <c r="AG437" s="64" t="str">
        <f t="shared" si="51"/>
        <v>100</v>
      </c>
      <c r="AH437" s="18"/>
      <c r="AI437" s="197" t="str">
        <f t="shared" si="52"/>
        <v>-</v>
      </c>
      <c r="AJ437" s="64" t="str">
        <f t="shared" si="53"/>
        <v>-</v>
      </c>
      <c r="AK437" s="18"/>
      <c r="AP437" s="18"/>
    </row>
    <row r="438" spans="4:42">
      <c r="D438" s="203"/>
      <c r="E438" s="204"/>
      <c r="I438" s="18"/>
      <c r="L438" s="18"/>
      <c r="M438" s="18"/>
      <c r="N438" s="18"/>
      <c r="O438" s="18"/>
      <c r="P438" s="210"/>
      <c r="Q438" s="211"/>
      <c r="R438" s="18"/>
      <c r="S438" s="173" t="s">
        <v>6941</v>
      </c>
      <c r="T438" s="17" t="s">
        <v>6943</v>
      </c>
      <c r="U438" s="18"/>
      <c r="V438" s="211"/>
      <c r="W438" s="211"/>
      <c r="X438" s="211"/>
      <c r="Y438" s="211"/>
      <c r="Z438" s="18"/>
      <c r="AA438" s="182" t="s">
        <v>7062</v>
      </c>
      <c r="AB438" s="18"/>
      <c r="AC438" s="197" t="str">
        <f t="shared" si="48"/>
        <v>ARTSCI</v>
      </c>
      <c r="AD438" s="263" t="str">
        <f t="shared" si="49"/>
        <v>ARTSCI-100</v>
      </c>
      <c r="AE438" s="263" t="str">
        <f t="shared" si="50"/>
        <v>ARTSCI-100-79</v>
      </c>
      <c r="AF438" s="119" t="s">
        <v>7062</v>
      </c>
      <c r="AG438" s="64" t="str">
        <f t="shared" si="51"/>
        <v>100</v>
      </c>
      <c r="AH438" s="18"/>
      <c r="AI438" s="197" t="str">
        <f t="shared" si="52"/>
        <v>-</v>
      </c>
      <c r="AJ438" s="64" t="str">
        <f t="shared" si="53"/>
        <v>-</v>
      </c>
      <c r="AK438" s="18"/>
      <c r="AP438" s="18"/>
    </row>
    <row r="439" spans="4:42">
      <c r="D439" s="203"/>
      <c r="E439" s="204"/>
      <c r="I439" s="18"/>
      <c r="L439" s="18"/>
      <c r="M439" s="18"/>
      <c r="N439" s="18"/>
      <c r="O439" s="18"/>
      <c r="P439" s="210"/>
      <c r="Q439" s="211"/>
      <c r="R439" s="18"/>
      <c r="S439" s="173" t="s">
        <v>6944</v>
      </c>
      <c r="T439" s="17" t="s">
        <v>6947</v>
      </c>
      <c r="U439" s="18"/>
      <c r="V439" s="211"/>
      <c r="W439" s="211"/>
      <c r="X439" s="211"/>
      <c r="Y439" s="211"/>
      <c r="Z439" s="18"/>
      <c r="AA439" s="182" t="s">
        <v>9450</v>
      </c>
      <c r="AB439" s="18"/>
      <c r="AC439" s="197" t="str">
        <f t="shared" si="48"/>
        <v>ARTSCI</v>
      </c>
      <c r="AD439" s="263" t="str">
        <f t="shared" si="49"/>
        <v>ARTSCI-100</v>
      </c>
      <c r="AE439" s="263" t="str">
        <f t="shared" si="50"/>
        <v>ARTSCI-100-80</v>
      </c>
      <c r="AF439" s="119" t="s">
        <v>9450</v>
      </c>
      <c r="AG439" s="64" t="str">
        <f t="shared" si="51"/>
        <v>100</v>
      </c>
      <c r="AH439" s="18"/>
      <c r="AI439" s="197" t="str">
        <f t="shared" si="52"/>
        <v>-</v>
      </c>
      <c r="AJ439" s="64" t="str">
        <f t="shared" si="53"/>
        <v>-</v>
      </c>
      <c r="AK439" s="18"/>
      <c r="AP439" s="18"/>
    </row>
    <row r="440" spans="4:42">
      <c r="D440" s="203"/>
      <c r="E440" s="204"/>
      <c r="I440" s="18"/>
      <c r="L440" s="18"/>
      <c r="M440" s="18"/>
      <c r="N440" s="18"/>
      <c r="O440" s="18"/>
      <c r="P440" s="210"/>
      <c r="Q440" s="211"/>
      <c r="R440" s="18"/>
      <c r="S440" s="173" t="s">
        <v>6948</v>
      </c>
      <c r="T440" s="17" t="s">
        <v>6949</v>
      </c>
      <c r="U440" s="18"/>
      <c r="V440" s="211"/>
      <c r="W440" s="211"/>
      <c r="X440" s="211"/>
      <c r="Y440" s="211"/>
      <c r="Z440" s="18"/>
      <c r="AA440" s="182" t="s">
        <v>13280</v>
      </c>
      <c r="AB440" s="18"/>
      <c r="AC440" s="197" t="str">
        <f t="shared" si="48"/>
        <v>ARTSCI</v>
      </c>
      <c r="AD440" s="263" t="str">
        <f t="shared" si="49"/>
        <v>ARTSCI-100</v>
      </c>
      <c r="AE440" s="263" t="str">
        <f t="shared" si="50"/>
        <v>ARTSCI-100-81</v>
      </c>
      <c r="AF440" s="119" t="s">
        <v>13280</v>
      </c>
      <c r="AG440" s="64" t="str">
        <f t="shared" si="51"/>
        <v>100</v>
      </c>
      <c r="AH440" s="18"/>
      <c r="AI440" s="197" t="str">
        <f t="shared" si="52"/>
        <v>-</v>
      </c>
      <c r="AJ440" s="64" t="str">
        <f t="shared" si="53"/>
        <v>-</v>
      </c>
      <c r="AK440" s="18"/>
      <c r="AP440" s="18"/>
    </row>
    <row r="441" spans="4:42">
      <c r="D441" s="203"/>
      <c r="E441" s="204"/>
      <c r="I441" s="18"/>
      <c r="L441" s="18"/>
      <c r="M441" s="18"/>
      <c r="N441" s="18"/>
      <c r="O441" s="18"/>
      <c r="P441" s="210"/>
      <c r="Q441" s="211"/>
      <c r="R441" s="18"/>
      <c r="S441" s="173" t="s">
        <v>6952</v>
      </c>
      <c r="T441" s="17" t="s">
        <v>6953</v>
      </c>
      <c r="U441" s="18"/>
      <c r="V441" s="211"/>
      <c r="W441" s="211"/>
      <c r="X441" s="211"/>
      <c r="Y441" s="211"/>
      <c r="Z441" s="18"/>
      <c r="AA441" s="182" t="s">
        <v>11565</v>
      </c>
      <c r="AB441" s="18"/>
      <c r="AC441" s="197" t="str">
        <f t="shared" si="48"/>
        <v>ARTSCI</v>
      </c>
      <c r="AD441" s="263" t="str">
        <f t="shared" si="49"/>
        <v>ARTSCI-100</v>
      </c>
      <c r="AE441" s="263" t="str">
        <f t="shared" si="50"/>
        <v>ARTSCI-100-82</v>
      </c>
      <c r="AF441" s="119" t="s">
        <v>11565</v>
      </c>
      <c r="AG441" s="64" t="str">
        <f t="shared" si="51"/>
        <v>100</v>
      </c>
      <c r="AH441" s="18"/>
      <c r="AI441" s="197" t="str">
        <f t="shared" si="52"/>
        <v>-</v>
      </c>
      <c r="AJ441" s="64" t="str">
        <f t="shared" si="53"/>
        <v>-</v>
      </c>
      <c r="AK441" s="18"/>
      <c r="AP441" s="18"/>
    </row>
    <row r="442" spans="4:42">
      <c r="D442" s="203"/>
      <c r="E442" s="204"/>
      <c r="I442" s="18"/>
      <c r="L442" s="18"/>
      <c r="M442" s="18"/>
      <c r="N442" s="18"/>
      <c r="O442" s="18"/>
      <c r="P442" s="210"/>
      <c r="Q442" s="211"/>
      <c r="R442" s="18"/>
      <c r="S442" s="173" t="s">
        <v>6956</v>
      </c>
      <c r="T442" s="17" t="s">
        <v>6957</v>
      </c>
      <c r="U442" s="18"/>
      <c r="V442" s="211"/>
      <c r="W442" s="211"/>
      <c r="X442" s="211"/>
      <c r="Y442" s="211"/>
      <c r="Z442" s="18"/>
      <c r="AA442" s="182" t="s">
        <v>13685</v>
      </c>
      <c r="AB442" s="18"/>
      <c r="AC442" s="197" t="str">
        <f t="shared" si="48"/>
        <v>ARTSCI</v>
      </c>
      <c r="AD442" s="263" t="str">
        <f t="shared" si="49"/>
        <v>ARTSCI-100</v>
      </c>
      <c r="AE442" s="263" t="str">
        <f t="shared" si="50"/>
        <v>ARTSCI-100-83</v>
      </c>
      <c r="AF442" s="119" t="s">
        <v>13685</v>
      </c>
      <c r="AG442" s="64" t="str">
        <f t="shared" si="51"/>
        <v>100</v>
      </c>
      <c r="AH442" s="18"/>
      <c r="AI442" s="197" t="str">
        <f t="shared" si="52"/>
        <v>-</v>
      </c>
      <c r="AJ442" s="64" t="str">
        <f t="shared" si="53"/>
        <v>-</v>
      </c>
      <c r="AK442" s="18"/>
      <c r="AP442" s="18"/>
    </row>
    <row r="443" spans="4:42">
      <c r="D443" s="203"/>
      <c r="E443" s="204"/>
      <c r="I443" s="18"/>
      <c r="L443" s="18"/>
      <c r="M443" s="18"/>
      <c r="N443" s="18"/>
      <c r="O443" s="18"/>
      <c r="P443" s="210"/>
      <c r="Q443" s="211"/>
      <c r="R443" s="18"/>
      <c r="S443" s="173" t="s">
        <v>6959</v>
      </c>
      <c r="T443" s="17" t="s">
        <v>6960</v>
      </c>
      <c r="U443" s="18"/>
      <c r="V443" s="211"/>
      <c r="W443" s="211"/>
      <c r="X443" s="211"/>
      <c r="Y443" s="211"/>
      <c r="Z443" s="18"/>
      <c r="AA443" s="182" t="s">
        <v>9458</v>
      </c>
      <c r="AB443" s="18"/>
      <c r="AC443" s="197" t="str">
        <f t="shared" si="48"/>
        <v>ARTSCI</v>
      </c>
      <c r="AD443" s="263" t="str">
        <f t="shared" si="49"/>
        <v>ARTSCI-100</v>
      </c>
      <c r="AE443" s="263" t="str">
        <f t="shared" si="50"/>
        <v>ARTSCI-100-84</v>
      </c>
      <c r="AF443" s="119" t="s">
        <v>9458</v>
      </c>
      <c r="AG443" s="64" t="str">
        <f t="shared" si="51"/>
        <v>100</v>
      </c>
      <c r="AH443" s="18"/>
      <c r="AI443" s="197" t="str">
        <f t="shared" si="52"/>
        <v>-</v>
      </c>
      <c r="AJ443" s="64" t="str">
        <f t="shared" si="53"/>
        <v>-</v>
      </c>
      <c r="AK443" s="18"/>
      <c r="AP443" s="18"/>
    </row>
    <row r="444" spans="4:42">
      <c r="D444" s="203"/>
      <c r="E444" s="204"/>
      <c r="I444" s="18"/>
      <c r="L444" s="18"/>
      <c r="M444" s="18"/>
      <c r="N444" s="18"/>
      <c r="O444" s="18"/>
      <c r="P444" s="210"/>
      <c r="Q444" s="211"/>
      <c r="R444" s="18"/>
      <c r="S444" s="173" t="s">
        <v>6962</v>
      </c>
      <c r="T444" s="17" t="s">
        <v>6963</v>
      </c>
      <c r="U444" s="18"/>
      <c r="V444" s="211"/>
      <c r="W444" s="211"/>
      <c r="X444" s="211"/>
      <c r="Y444" s="211"/>
      <c r="Z444" s="18"/>
      <c r="AA444" s="182" t="s">
        <v>10039</v>
      </c>
      <c r="AB444" s="18"/>
      <c r="AC444" s="197" t="str">
        <f t="shared" si="48"/>
        <v>ARTSCI</v>
      </c>
      <c r="AD444" s="263" t="str">
        <f t="shared" si="49"/>
        <v>ARTSCI-100</v>
      </c>
      <c r="AE444" s="263" t="str">
        <f t="shared" si="50"/>
        <v>ARTSCI-100-85</v>
      </c>
      <c r="AF444" s="119" t="s">
        <v>10039</v>
      </c>
      <c r="AG444" s="64" t="str">
        <f t="shared" si="51"/>
        <v>100</v>
      </c>
      <c r="AH444" s="18"/>
      <c r="AI444" s="197" t="str">
        <f t="shared" si="52"/>
        <v>-</v>
      </c>
      <c r="AJ444" s="64" t="str">
        <f t="shared" si="53"/>
        <v>-</v>
      </c>
      <c r="AK444" s="18"/>
      <c r="AP444" s="18"/>
    </row>
    <row r="445" spans="4:42">
      <c r="D445" s="203"/>
      <c r="E445" s="204"/>
      <c r="I445" s="18"/>
      <c r="L445" s="18"/>
      <c r="M445" s="18"/>
      <c r="N445" s="18"/>
      <c r="O445" s="18"/>
      <c r="P445" s="210"/>
      <c r="Q445" s="211"/>
      <c r="R445" s="18"/>
      <c r="S445" s="173" t="s">
        <v>6966</v>
      </c>
      <c r="T445" s="17" t="s">
        <v>6967</v>
      </c>
      <c r="U445" s="18"/>
      <c r="V445" s="211"/>
      <c r="W445" s="211"/>
      <c r="X445" s="211"/>
      <c r="Y445" s="211"/>
      <c r="Z445" s="18"/>
      <c r="AA445" s="182" t="s">
        <v>10043</v>
      </c>
      <c r="AB445" s="18"/>
      <c r="AC445" s="197" t="str">
        <f t="shared" si="48"/>
        <v>ARTSCI</v>
      </c>
      <c r="AD445" s="263" t="str">
        <f t="shared" si="49"/>
        <v>ARTSCI-100</v>
      </c>
      <c r="AE445" s="263" t="str">
        <f t="shared" si="50"/>
        <v>ARTSCI-100-86</v>
      </c>
      <c r="AF445" s="119" t="s">
        <v>10043</v>
      </c>
      <c r="AG445" s="64" t="str">
        <f t="shared" si="51"/>
        <v>100</v>
      </c>
      <c r="AH445" s="18"/>
      <c r="AI445" s="197" t="str">
        <f t="shared" si="52"/>
        <v>-</v>
      </c>
      <c r="AJ445" s="64" t="str">
        <f t="shared" si="53"/>
        <v>-</v>
      </c>
      <c r="AK445" s="18"/>
      <c r="AP445" s="18"/>
    </row>
    <row r="446" spans="4:42">
      <c r="D446" s="203"/>
      <c r="E446" s="204"/>
      <c r="I446" s="18"/>
      <c r="L446" s="18"/>
      <c r="M446" s="18"/>
      <c r="N446" s="18"/>
      <c r="O446" s="18"/>
      <c r="P446" s="210"/>
      <c r="Q446" s="211"/>
      <c r="R446" s="18"/>
      <c r="S446" s="173" t="s">
        <v>6970</v>
      </c>
      <c r="T446" s="17" t="s">
        <v>6972</v>
      </c>
      <c r="U446" s="18"/>
      <c r="V446" s="211"/>
      <c r="W446" s="211"/>
      <c r="X446" s="211"/>
      <c r="Y446" s="211"/>
      <c r="Z446" s="18"/>
      <c r="AA446" s="182" t="s">
        <v>10841</v>
      </c>
      <c r="AB446" s="18"/>
      <c r="AC446" s="197" t="str">
        <f t="shared" si="48"/>
        <v>ARTSCI</v>
      </c>
      <c r="AD446" s="263" t="str">
        <f t="shared" si="49"/>
        <v>ARTSCI-100</v>
      </c>
      <c r="AE446" s="263" t="str">
        <f t="shared" si="50"/>
        <v>ARTSCI-100-87</v>
      </c>
      <c r="AF446" s="119" t="s">
        <v>10841</v>
      </c>
      <c r="AG446" s="64" t="str">
        <f t="shared" si="51"/>
        <v>100</v>
      </c>
      <c r="AH446" s="18"/>
      <c r="AI446" s="197" t="str">
        <f t="shared" si="52"/>
        <v>-</v>
      </c>
      <c r="AJ446" s="64" t="str">
        <f t="shared" si="53"/>
        <v>-</v>
      </c>
      <c r="AK446" s="18"/>
      <c r="AP446" s="18"/>
    </row>
    <row r="447" spans="4:42">
      <c r="D447" s="203"/>
      <c r="E447" s="204"/>
      <c r="I447" s="18"/>
      <c r="L447" s="18"/>
      <c r="M447" s="18"/>
      <c r="N447" s="18"/>
      <c r="O447" s="18"/>
      <c r="P447" s="210"/>
      <c r="Q447" s="211"/>
      <c r="R447" s="18"/>
      <c r="S447" s="173" t="s">
        <v>6974</v>
      </c>
      <c r="T447" s="17" t="s">
        <v>4532</v>
      </c>
      <c r="U447" s="18"/>
      <c r="V447" s="211"/>
      <c r="W447" s="211"/>
      <c r="X447" s="211"/>
      <c r="Y447" s="211"/>
      <c r="Z447" s="18"/>
      <c r="AA447" s="182" t="s">
        <v>7858</v>
      </c>
      <c r="AB447" s="18"/>
      <c r="AC447" s="197" t="str">
        <f t="shared" si="48"/>
        <v>ARTSCI</v>
      </c>
      <c r="AD447" s="263" t="str">
        <f t="shared" si="49"/>
        <v>ARTSCI-100</v>
      </c>
      <c r="AE447" s="263" t="str">
        <f t="shared" si="50"/>
        <v>ARTSCI-100-88</v>
      </c>
      <c r="AF447" s="119" t="s">
        <v>7858</v>
      </c>
      <c r="AG447" s="64" t="str">
        <f t="shared" si="51"/>
        <v>100</v>
      </c>
      <c r="AH447" s="18"/>
      <c r="AI447" s="197" t="str">
        <f t="shared" si="52"/>
        <v>-</v>
      </c>
      <c r="AJ447" s="64" t="str">
        <f t="shared" si="53"/>
        <v>-</v>
      </c>
      <c r="AK447" s="18"/>
      <c r="AP447" s="18"/>
    </row>
    <row r="448" spans="4:42">
      <c r="D448" s="203"/>
      <c r="E448" s="204"/>
      <c r="I448" s="18"/>
      <c r="L448" s="18"/>
      <c r="M448" s="18"/>
      <c r="N448" s="18"/>
      <c r="O448" s="18"/>
      <c r="P448" s="210"/>
      <c r="Q448" s="211"/>
      <c r="R448" s="18"/>
      <c r="S448" s="173" t="s">
        <v>4534</v>
      </c>
      <c r="T448" s="17" t="s">
        <v>4535</v>
      </c>
      <c r="U448" s="18"/>
      <c r="V448" s="211"/>
      <c r="W448" s="211"/>
      <c r="X448" s="211"/>
      <c r="Y448" s="211"/>
      <c r="Z448" s="18"/>
      <c r="AA448" s="182" t="s">
        <v>7864</v>
      </c>
      <c r="AB448" s="18"/>
      <c r="AC448" s="197" t="str">
        <f t="shared" si="48"/>
        <v>ARTSCI</v>
      </c>
      <c r="AD448" s="263" t="str">
        <f t="shared" si="49"/>
        <v>ARTSCI-100</v>
      </c>
      <c r="AE448" s="263" t="str">
        <f t="shared" si="50"/>
        <v>ARTSCI-100-89</v>
      </c>
      <c r="AF448" s="119" t="s">
        <v>7864</v>
      </c>
      <c r="AG448" s="64" t="str">
        <f t="shared" si="51"/>
        <v>100</v>
      </c>
      <c r="AH448" s="18"/>
      <c r="AI448" s="197" t="str">
        <f t="shared" si="52"/>
        <v>-</v>
      </c>
      <c r="AJ448" s="64" t="str">
        <f t="shared" si="53"/>
        <v>-</v>
      </c>
      <c r="AK448" s="18"/>
      <c r="AP448" s="18"/>
    </row>
    <row r="449" spans="4:42">
      <c r="D449" s="203"/>
      <c r="E449" s="204"/>
      <c r="I449" s="18"/>
      <c r="L449" s="18"/>
      <c r="M449" s="18"/>
      <c r="N449" s="18"/>
      <c r="O449" s="18"/>
      <c r="P449" s="210"/>
      <c r="Q449" s="211"/>
      <c r="R449" s="18"/>
      <c r="S449" s="173" t="s">
        <v>4538</v>
      </c>
      <c r="T449" s="17" t="s">
        <v>4539</v>
      </c>
      <c r="U449" s="18"/>
      <c r="V449" s="211"/>
      <c r="W449" s="211"/>
      <c r="X449" s="211"/>
      <c r="Y449" s="211"/>
      <c r="Z449" s="18"/>
      <c r="AA449" s="182" t="s">
        <v>669</v>
      </c>
      <c r="AB449" s="18"/>
      <c r="AC449" s="197" t="str">
        <f t="shared" si="48"/>
        <v>ARTSCI</v>
      </c>
      <c r="AD449" s="263" t="str">
        <f t="shared" si="49"/>
        <v>ARTSCI-100</v>
      </c>
      <c r="AE449" s="263" t="str">
        <f t="shared" si="50"/>
        <v>ARTSCI-100-90</v>
      </c>
      <c r="AF449" s="119" t="s">
        <v>669</v>
      </c>
      <c r="AG449" s="64" t="str">
        <f t="shared" si="51"/>
        <v>100</v>
      </c>
      <c r="AH449" s="18"/>
      <c r="AI449" s="197" t="str">
        <f t="shared" si="52"/>
        <v>-</v>
      </c>
      <c r="AJ449" s="64" t="str">
        <f t="shared" si="53"/>
        <v>-</v>
      </c>
      <c r="AK449" s="18"/>
      <c r="AP449" s="18"/>
    </row>
    <row r="450" spans="4:42">
      <c r="D450" s="203"/>
      <c r="E450" s="204"/>
      <c r="I450" s="18"/>
      <c r="L450" s="18"/>
      <c r="M450" s="18"/>
      <c r="N450" s="18"/>
      <c r="O450" s="18"/>
      <c r="P450" s="210"/>
      <c r="Q450" s="211"/>
      <c r="R450" s="18"/>
      <c r="S450" s="173" t="s">
        <v>4542</v>
      </c>
      <c r="T450" s="17" t="s">
        <v>4543</v>
      </c>
      <c r="U450" s="18"/>
      <c r="V450" s="211"/>
      <c r="W450" s="211"/>
      <c r="X450" s="211"/>
      <c r="Y450" s="211"/>
      <c r="Z450" s="18"/>
      <c r="AA450" s="182" t="s">
        <v>12010</v>
      </c>
      <c r="AB450" s="18"/>
      <c r="AC450" s="197" t="str">
        <f t="shared" si="48"/>
        <v>ARTSCI</v>
      </c>
      <c r="AD450" s="263" t="str">
        <f t="shared" si="49"/>
        <v>ARTSCI-100</v>
      </c>
      <c r="AE450" s="263" t="str">
        <f t="shared" si="50"/>
        <v>ARTSCI-100-91</v>
      </c>
      <c r="AF450" s="119" t="s">
        <v>12010</v>
      </c>
      <c r="AG450" s="64" t="str">
        <f t="shared" si="51"/>
        <v>100</v>
      </c>
      <c r="AH450" s="18"/>
      <c r="AI450" s="197" t="str">
        <f t="shared" si="52"/>
        <v>-</v>
      </c>
      <c r="AJ450" s="64" t="str">
        <f t="shared" si="53"/>
        <v>-</v>
      </c>
      <c r="AK450" s="18"/>
      <c r="AP450" s="18"/>
    </row>
    <row r="451" spans="4:42">
      <c r="D451" s="203"/>
      <c r="E451" s="204"/>
      <c r="I451" s="18"/>
      <c r="L451" s="18"/>
      <c r="M451" s="18"/>
      <c r="N451" s="18"/>
      <c r="O451" s="18"/>
      <c r="P451" s="210"/>
      <c r="Q451" s="211"/>
      <c r="R451" s="18"/>
      <c r="S451" s="173" t="s">
        <v>4546</v>
      </c>
      <c r="T451" s="17" t="s">
        <v>4548</v>
      </c>
      <c r="U451" s="18"/>
      <c r="V451" s="211"/>
      <c r="W451" s="211"/>
      <c r="X451" s="211"/>
      <c r="Y451" s="211"/>
      <c r="Z451" s="18"/>
      <c r="AA451" s="182" t="s">
        <v>7888</v>
      </c>
      <c r="AB451" s="18"/>
      <c r="AC451" s="197" t="str">
        <f t="shared" si="48"/>
        <v>ARTSCI</v>
      </c>
      <c r="AD451" s="263" t="str">
        <f t="shared" si="49"/>
        <v>ARTSCI-100</v>
      </c>
      <c r="AE451" s="263" t="str">
        <f t="shared" si="50"/>
        <v>ARTSCI-100-92</v>
      </c>
      <c r="AF451" s="119" t="s">
        <v>7888</v>
      </c>
      <c r="AG451" s="64" t="str">
        <f t="shared" si="51"/>
        <v>100</v>
      </c>
      <c r="AH451" s="18"/>
      <c r="AI451" s="197" t="str">
        <f t="shared" si="52"/>
        <v>-</v>
      </c>
      <c r="AJ451" s="64" t="str">
        <f t="shared" si="53"/>
        <v>-</v>
      </c>
      <c r="AK451" s="18"/>
      <c r="AP451" s="18"/>
    </row>
    <row r="452" spans="4:42">
      <c r="D452" s="203"/>
      <c r="E452" s="204"/>
      <c r="I452" s="18"/>
      <c r="L452" s="18"/>
      <c r="M452" s="18"/>
      <c r="N452" s="18"/>
      <c r="O452" s="18"/>
      <c r="P452" s="210"/>
      <c r="Q452" s="211"/>
      <c r="R452" s="18"/>
      <c r="S452" s="173" t="s">
        <v>4551</v>
      </c>
      <c r="T452" s="17" t="s">
        <v>782</v>
      </c>
      <c r="U452" s="18"/>
      <c r="V452" s="211"/>
      <c r="W452" s="211"/>
      <c r="X452" s="211"/>
      <c r="Y452" s="211"/>
      <c r="Z452" s="18"/>
      <c r="AA452" s="182" t="s">
        <v>7895</v>
      </c>
      <c r="AB452" s="18"/>
      <c r="AC452" s="197" t="str">
        <f t="shared" si="48"/>
        <v>ARTSCI</v>
      </c>
      <c r="AD452" s="263" t="str">
        <f t="shared" si="49"/>
        <v>ARTSCI-100</v>
      </c>
      <c r="AE452" s="263" t="str">
        <f t="shared" si="50"/>
        <v>ARTSCI-100-93</v>
      </c>
      <c r="AF452" s="119" t="s">
        <v>7895</v>
      </c>
      <c r="AG452" s="64" t="str">
        <f t="shared" si="51"/>
        <v>100</v>
      </c>
      <c r="AH452" s="18"/>
      <c r="AI452" s="197" t="str">
        <f t="shared" si="52"/>
        <v>-</v>
      </c>
      <c r="AJ452" s="64" t="str">
        <f t="shared" si="53"/>
        <v>-</v>
      </c>
      <c r="AK452" s="18"/>
      <c r="AP452" s="18"/>
    </row>
    <row r="453" spans="4:42">
      <c r="D453" s="203"/>
      <c r="E453" s="204"/>
      <c r="I453" s="18"/>
      <c r="L453" s="18"/>
      <c r="M453" s="18"/>
      <c r="N453" s="18"/>
      <c r="O453" s="18"/>
      <c r="P453" s="210"/>
      <c r="Q453" s="211"/>
      <c r="R453" s="18"/>
      <c r="S453" s="173" t="s">
        <v>4554</v>
      </c>
      <c r="T453" s="17" t="s">
        <v>783</v>
      </c>
      <c r="U453" s="18"/>
      <c r="V453" s="211"/>
      <c r="W453" s="211"/>
      <c r="X453" s="211"/>
      <c r="Y453" s="211"/>
      <c r="Z453" s="18"/>
      <c r="AA453" s="182" t="s">
        <v>7901</v>
      </c>
      <c r="AB453" s="18"/>
      <c r="AC453" s="197" t="str">
        <f t="shared" si="48"/>
        <v>ARTSCI</v>
      </c>
      <c r="AD453" s="263" t="str">
        <f t="shared" si="49"/>
        <v>ARTSCI-100</v>
      </c>
      <c r="AE453" s="263" t="str">
        <f t="shared" si="50"/>
        <v>ARTSCI-100-94</v>
      </c>
      <c r="AF453" s="119" t="s">
        <v>7901</v>
      </c>
      <c r="AG453" s="64" t="str">
        <f t="shared" si="51"/>
        <v>100</v>
      </c>
      <c r="AH453" s="18"/>
      <c r="AI453" s="197" t="str">
        <f t="shared" si="52"/>
        <v>-</v>
      </c>
      <c r="AJ453" s="64" t="str">
        <f t="shared" si="53"/>
        <v>-</v>
      </c>
      <c r="AK453" s="18"/>
      <c r="AP453" s="18"/>
    </row>
    <row r="454" spans="4:42">
      <c r="D454" s="203"/>
      <c r="E454" s="204"/>
      <c r="I454" s="18"/>
      <c r="L454" s="18"/>
      <c r="M454" s="18"/>
      <c r="N454" s="18"/>
      <c r="O454" s="18"/>
      <c r="P454" s="210"/>
      <c r="Q454" s="211"/>
      <c r="R454" s="18"/>
      <c r="S454" s="173" t="s">
        <v>4557</v>
      </c>
      <c r="T454" s="17" t="s">
        <v>4558</v>
      </c>
      <c r="U454" s="18"/>
      <c r="V454" s="211"/>
      <c r="W454" s="211"/>
      <c r="X454" s="211"/>
      <c r="Y454" s="211"/>
      <c r="Z454" s="18"/>
      <c r="AA454" s="182" t="s">
        <v>10842</v>
      </c>
      <c r="AB454" s="18"/>
      <c r="AC454" s="197" t="str">
        <f t="shared" ref="AC454:AC517" si="54">CodesFormula_1</f>
        <v>ARTSCI</v>
      </c>
      <c r="AD454" s="263" t="str">
        <f t="shared" ref="AD454:AD517" si="55">CodesFormula_2</f>
        <v>ARTSCI-100</v>
      </c>
      <c r="AE454" s="263" t="str">
        <f t="shared" ref="AE454:AE517" si="56">CodesFormula_3</f>
        <v>ARTSCI-100-95</v>
      </c>
      <c r="AF454" s="119" t="s">
        <v>10842</v>
      </c>
      <c r="AG454" s="64" t="str">
        <f t="shared" ref="AG454:AG517" si="57">CodesFormula_4</f>
        <v>100</v>
      </c>
      <c r="AH454" s="18"/>
      <c r="AI454" s="197" t="str">
        <f t="shared" ref="AI454:AI517" si="58">CodesFormula_5</f>
        <v>-</v>
      </c>
      <c r="AJ454" s="64" t="str">
        <f t="shared" ref="AJ454:AJ517" si="59">CodesFormula_6</f>
        <v>-</v>
      </c>
      <c r="AK454" s="18"/>
      <c r="AP454" s="18"/>
    </row>
    <row r="455" spans="4:42">
      <c r="D455" s="203"/>
      <c r="E455" s="204"/>
      <c r="I455" s="18"/>
      <c r="L455" s="18"/>
      <c r="M455" s="18"/>
      <c r="N455" s="18"/>
      <c r="O455" s="18"/>
      <c r="P455" s="210"/>
      <c r="Q455" s="211"/>
      <c r="R455" s="18"/>
      <c r="S455" s="173" t="s">
        <v>4560</v>
      </c>
      <c r="T455" s="17" t="s">
        <v>4561</v>
      </c>
      <c r="U455" s="18"/>
      <c r="V455" s="211"/>
      <c r="W455" s="211"/>
      <c r="X455" s="211"/>
      <c r="Y455" s="211"/>
      <c r="Z455" s="18"/>
      <c r="AA455" s="182" t="s">
        <v>13686</v>
      </c>
      <c r="AB455" s="18"/>
      <c r="AC455" s="197" t="str">
        <f t="shared" si="54"/>
        <v>ARTSCI</v>
      </c>
      <c r="AD455" s="263" t="str">
        <f t="shared" si="55"/>
        <v>ARTSCI-100</v>
      </c>
      <c r="AE455" s="263" t="str">
        <f t="shared" si="56"/>
        <v>ARTSCI-100-96</v>
      </c>
      <c r="AF455" s="119" t="s">
        <v>13686</v>
      </c>
      <c r="AG455" s="64" t="str">
        <f t="shared" si="57"/>
        <v>100</v>
      </c>
      <c r="AH455" s="18"/>
      <c r="AI455" s="197" t="str">
        <f t="shared" si="58"/>
        <v>-</v>
      </c>
      <c r="AJ455" s="64" t="str">
        <f t="shared" si="59"/>
        <v>-</v>
      </c>
      <c r="AK455" s="18"/>
      <c r="AP455" s="18"/>
    </row>
    <row r="456" spans="4:42">
      <c r="D456" s="226"/>
      <c r="E456" s="217"/>
      <c r="I456" s="18"/>
      <c r="L456" s="18"/>
      <c r="M456" s="18"/>
      <c r="N456" s="18"/>
      <c r="O456" s="18"/>
      <c r="P456" s="210"/>
      <c r="Q456" s="211"/>
      <c r="R456" s="18"/>
      <c r="S456" s="173" t="s">
        <v>4564</v>
      </c>
      <c r="T456" s="17" t="s">
        <v>4565</v>
      </c>
      <c r="U456" s="18"/>
      <c r="V456" s="211"/>
      <c r="W456" s="211"/>
      <c r="X456" s="211"/>
      <c r="Y456" s="211"/>
      <c r="Z456" s="18"/>
      <c r="AA456" s="182" t="s">
        <v>7907</v>
      </c>
      <c r="AB456" s="18"/>
      <c r="AC456" s="197" t="str">
        <f t="shared" si="54"/>
        <v>ARTSCI</v>
      </c>
      <c r="AD456" s="263" t="str">
        <f t="shared" si="55"/>
        <v>ARTSCI-100</v>
      </c>
      <c r="AE456" s="263" t="str">
        <f t="shared" si="56"/>
        <v>ARTSCI-100-97</v>
      </c>
      <c r="AF456" s="119" t="s">
        <v>7907</v>
      </c>
      <c r="AG456" s="64" t="str">
        <f t="shared" si="57"/>
        <v>100</v>
      </c>
      <c r="AH456" s="18"/>
      <c r="AI456" s="197" t="str">
        <f t="shared" si="58"/>
        <v>-</v>
      </c>
      <c r="AJ456" s="64" t="str">
        <f t="shared" si="59"/>
        <v>-</v>
      </c>
      <c r="AK456" s="18"/>
      <c r="AP456" s="18"/>
    </row>
    <row r="457" spans="4:42">
      <c r="D457" s="226"/>
      <c r="E457" s="217"/>
      <c r="I457" s="18"/>
      <c r="L457" s="18"/>
      <c r="M457" s="18"/>
      <c r="N457" s="18"/>
      <c r="O457" s="18"/>
      <c r="P457" s="210"/>
      <c r="Q457" s="211"/>
      <c r="R457" s="18"/>
      <c r="S457" s="173" t="s">
        <v>4566</v>
      </c>
      <c r="T457" s="17" t="s">
        <v>784</v>
      </c>
      <c r="U457" s="18"/>
      <c r="V457" s="211"/>
      <c r="W457" s="211"/>
      <c r="X457" s="211"/>
      <c r="Y457" s="211"/>
      <c r="Z457" s="18"/>
      <c r="AA457" s="182" t="s">
        <v>7914</v>
      </c>
      <c r="AB457" s="18"/>
      <c r="AC457" s="197" t="str">
        <f t="shared" si="54"/>
        <v>ARTSCI</v>
      </c>
      <c r="AD457" s="263" t="str">
        <f t="shared" si="55"/>
        <v>ARTSCI-100</v>
      </c>
      <c r="AE457" s="263" t="str">
        <f t="shared" si="56"/>
        <v>ARTSCI-100-98</v>
      </c>
      <c r="AF457" s="119" t="s">
        <v>7914</v>
      </c>
      <c r="AG457" s="64" t="str">
        <f t="shared" si="57"/>
        <v>100</v>
      </c>
      <c r="AH457" s="18"/>
      <c r="AI457" s="197" t="str">
        <f t="shared" si="58"/>
        <v>-</v>
      </c>
      <c r="AJ457" s="64" t="str">
        <f t="shared" si="59"/>
        <v>-</v>
      </c>
      <c r="AK457" s="18"/>
      <c r="AP457" s="18"/>
    </row>
    <row r="458" spans="4:42">
      <c r="D458" s="226"/>
      <c r="E458" s="217"/>
      <c r="I458" s="18"/>
      <c r="L458" s="18"/>
      <c r="M458" s="18"/>
      <c r="N458" s="18"/>
      <c r="O458" s="18"/>
      <c r="P458" s="210"/>
      <c r="Q458" s="211"/>
      <c r="R458" s="18"/>
      <c r="S458" s="173" t="s">
        <v>4568</v>
      </c>
      <c r="T458" s="17" t="s">
        <v>785</v>
      </c>
      <c r="U458" s="18"/>
      <c r="V458" s="211"/>
      <c r="W458" s="211"/>
      <c r="X458" s="211"/>
      <c r="Y458" s="211"/>
      <c r="Z458" s="18"/>
      <c r="AA458" s="182" t="s">
        <v>7922</v>
      </c>
      <c r="AB458" s="18"/>
      <c r="AC458" s="197" t="str">
        <f t="shared" si="54"/>
        <v>ARTSCI</v>
      </c>
      <c r="AD458" s="263" t="str">
        <f t="shared" si="55"/>
        <v>ARTSCI-100</v>
      </c>
      <c r="AE458" s="263" t="str">
        <f t="shared" si="56"/>
        <v>ARTSCI-100-99</v>
      </c>
      <c r="AF458" s="119" t="s">
        <v>7922</v>
      </c>
      <c r="AG458" s="64" t="str">
        <f t="shared" si="57"/>
        <v>100</v>
      </c>
      <c r="AH458" s="18"/>
      <c r="AI458" s="197" t="str">
        <f t="shared" si="58"/>
        <v>-</v>
      </c>
      <c r="AJ458" s="64" t="str">
        <f t="shared" si="59"/>
        <v>-</v>
      </c>
      <c r="AK458" s="18"/>
      <c r="AP458" s="18"/>
    </row>
    <row r="459" spans="4:42">
      <c r="D459" s="226"/>
      <c r="E459" s="217"/>
      <c r="I459" s="18"/>
      <c r="L459" s="18"/>
      <c r="M459" s="18"/>
      <c r="N459" s="18"/>
      <c r="O459" s="18"/>
      <c r="P459" s="210"/>
      <c r="Q459" s="211"/>
      <c r="R459" s="18"/>
      <c r="S459" s="173" t="s">
        <v>4570</v>
      </c>
      <c r="T459" s="17" t="s">
        <v>4571</v>
      </c>
      <c r="U459" s="18"/>
      <c r="V459" s="211"/>
      <c r="W459" s="211"/>
      <c r="X459" s="211"/>
      <c r="Y459" s="211"/>
      <c r="Z459" s="18"/>
      <c r="AA459" s="182" t="s">
        <v>10843</v>
      </c>
      <c r="AB459" s="18"/>
      <c r="AC459" s="197" t="str">
        <f t="shared" si="54"/>
        <v>ARTSCI</v>
      </c>
      <c r="AD459" s="263" t="str">
        <f t="shared" si="55"/>
        <v>ARTSCI-100</v>
      </c>
      <c r="AE459" s="263" t="str">
        <f t="shared" si="56"/>
        <v>ARTSCI-100-100</v>
      </c>
      <c r="AF459" s="119" t="s">
        <v>10843</v>
      </c>
      <c r="AG459" s="64" t="str">
        <f t="shared" si="57"/>
        <v>100</v>
      </c>
      <c r="AH459" s="18"/>
      <c r="AI459" s="197" t="str">
        <f t="shared" si="58"/>
        <v>-</v>
      </c>
      <c r="AJ459" s="64" t="str">
        <f t="shared" si="59"/>
        <v>-</v>
      </c>
      <c r="AK459" s="18"/>
      <c r="AP459" s="18"/>
    </row>
    <row r="460" spans="4:42">
      <c r="D460" s="226"/>
      <c r="E460" s="217"/>
      <c r="I460" s="18"/>
      <c r="L460" s="18"/>
      <c r="M460" s="18"/>
      <c r="N460" s="18"/>
      <c r="O460" s="18"/>
      <c r="P460" s="210"/>
      <c r="Q460" s="211"/>
      <c r="R460" s="18"/>
      <c r="S460" s="173" t="s">
        <v>4573</v>
      </c>
      <c r="T460" s="17" t="s">
        <v>786</v>
      </c>
      <c r="U460" s="18"/>
      <c r="V460" s="211"/>
      <c r="W460" s="211"/>
      <c r="X460" s="211"/>
      <c r="Y460" s="211"/>
      <c r="Z460" s="18"/>
      <c r="AA460" s="182" t="s">
        <v>13687</v>
      </c>
      <c r="AB460" s="18"/>
      <c r="AC460" s="197" t="str">
        <f t="shared" si="54"/>
        <v>ARTSCI</v>
      </c>
      <c r="AD460" s="263" t="str">
        <f t="shared" si="55"/>
        <v>ARTSCI-100</v>
      </c>
      <c r="AE460" s="263" t="str">
        <f t="shared" si="56"/>
        <v>ARTSCI-100-101</v>
      </c>
      <c r="AF460" s="119" t="s">
        <v>13687</v>
      </c>
      <c r="AG460" s="64" t="str">
        <f t="shared" si="57"/>
        <v>100</v>
      </c>
      <c r="AH460" s="18"/>
      <c r="AI460" s="197" t="str">
        <f t="shared" si="58"/>
        <v>-</v>
      </c>
      <c r="AJ460" s="64" t="str">
        <f t="shared" si="59"/>
        <v>-</v>
      </c>
      <c r="AK460" s="18"/>
      <c r="AP460" s="18"/>
    </row>
    <row r="461" spans="4:42">
      <c r="D461" s="226"/>
      <c r="E461" s="217"/>
      <c r="I461" s="18"/>
      <c r="L461" s="18"/>
      <c r="M461" s="18"/>
      <c r="N461" s="18"/>
      <c r="O461" s="18"/>
      <c r="P461" s="210"/>
      <c r="Q461" s="211"/>
      <c r="R461" s="18"/>
      <c r="S461" s="173" t="s">
        <v>4576</v>
      </c>
      <c r="T461" s="17" t="s">
        <v>4577</v>
      </c>
      <c r="U461" s="18"/>
      <c r="V461" s="211"/>
      <c r="W461" s="211"/>
      <c r="X461" s="211"/>
      <c r="Y461" s="211"/>
      <c r="Z461" s="18"/>
      <c r="AA461" s="182" t="s">
        <v>7936</v>
      </c>
      <c r="AB461" s="18"/>
      <c r="AC461" s="197" t="str">
        <f t="shared" si="54"/>
        <v>ARTSCI</v>
      </c>
      <c r="AD461" s="263" t="str">
        <f t="shared" si="55"/>
        <v>ARTSCI-100</v>
      </c>
      <c r="AE461" s="263" t="str">
        <f t="shared" si="56"/>
        <v>ARTSCI-100-102</v>
      </c>
      <c r="AF461" s="119" t="s">
        <v>7936</v>
      </c>
      <c r="AG461" s="64" t="str">
        <f t="shared" si="57"/>
        <v>100</v>
      </c>
      <c r="AH461" s="18"/>
      <c r="AI461" s="197" t="str">
        <f t="shared" si="58"/>
        <v>-</v>
      </c>
      <c r="AJ461" s="64" t="str">
        <f t="shared" si="59"/>
        <v>-</v>
      </c>
      <c r="AK461" s="18"/>
      <c r="AP461" s="18"/>
    </row>
    <row r="462" spans="4:42">
      <c r="D462" s="226"/>
      <c r="E462" s="217"/>
      <c r="I462" s="18"/>
      <c r="L462" s="18"/>
      <c r="M462" s="18"/>
      <c r="N462" s="18"/>
      <c r="O462" s="18"/>
      <c r="P462" s="210"/>
      <c r="Q462" s="211"/>
      <c r="R462" s="18"/>
      <c r="S462" s="173" t="s">
        <v>4580</v>
      </c>
      <c r="T462" s="17" t="s">
        <v>787</v>
      </c>
      <c r="U462" s="18"/>
      <c r="V462" s="211"/>
      <c r="W462" s="211"/>
      <c r="X462" s="211"/>
      <c r="Y462" s="211"/>
      <c r="Z462" s="18"/>
      <c r="AA462" s="182" t="s">
        <v>7943</v>
      </c>
      <c r="AB462" s="18"/>
      <c r="AC462" s="197" t="str">
        <f t="shared" si="54"/>
        <v>ARTSCI</v>
      </c>
      <c r="AD462" s="263" t="str">
        <f t="shared" si="55"/>
        <v>ARTSCI-100</v>
      </c>
      <c r="AE462" s="263" t="str">
        <f t="shared" si="56"/>
        <v>ARTSCI-100-103</v>
      </c>
      <c r="AF462" s="119" t="s">
        <v>7943</v>
      </c>
      <c r="AG462" s="64" t="str">
        <f t="shared" si="57"/>
        <v>100</v>
      </c>
      <c r="AH462" s="18"/>
      <c r="AI462" s="197" t="str">
        <f t="shared" si="58"/>
        <v>-</v>
      </c>
      <c r="AJ462" s="64" t="str">
        <f t="shared" si="59"/>
        <v>-</v>
      </c>
      <c r="AK462" s="18"/>
      <c r="AP462" s="18"/>
    </row>
    <row r="463" spans="4:42">
      <c r="D463" s="226"/>
      <c r="E463" s="217"/>
      <c r="I463" s="18"/>
      <c r="L463" s="18"/>
      <c r="M463" s="18"/>
      <c r="N463" s="18"/>
      <c r="O463" s="18"/>
      <c r="P463" s="210"/>
      <c r="Q463" s="211"/>
      <c r="R463" s="18"/>
      <c r="S463" s="173" t="s">
        <v>4583</v>
      </c>
      <c r="T463" s="17" t="s">
        <v>4584</v>
      </c>
      <c r="U463" s="18"/>
      <c r="V463" s="211"/>
      <c r="W463" s="211"/>
      <c r="X463" s="211"/>
      <c r="Y463" s="211"/>
      <c r="Z463" s="18"/>
      <c r="AA463" s="182" t="s">
        <v>7951</v>
      </c>
      <c r="AB463" s="18"/>
      <c r="AC463" s="197" t="str">
        <f t="shared" si="54"/>
        <v>ARTSCI</v>
      </c>
      <c r="AD463" s="263" t="str">
        <f t="shared" si="55"/>
        <v>ARTSCI-100</v>
      </c>
      <c r="AE463" s="263" t="str">
        <f t="shared" si="56"/>
        <v>ARTSCI-100-104</v>
      </c>
      <c r="AF463" s="119" t="s">
        <v>7951</v>
      </c>
      <c r="AG463" s="64" t="str">
        <f t="shared" si="57"/>
        <v>100</v>
      </c>
      <c r="AH463" s="18"/>
      <c r="AI463" s="197" t="str">
        <f t="shared" si="58"/>
        <v>-</v>
      </c>
      <c r="AJ463" s="64" t="str">
        <f t="shared" si="59"/>
        <v>-</v>
      </c>
      <c r="AK463" s="18"/>
      <c r="AP463" s="18"/>
    </row>
    <row r="464" spans="4:42">
      <c r="D464" s="226"/>
      <c r="E464" s="217"/>
      <c r="I464" s="18"/>
      <c r="L464" s="18"/>
      <c r="M464" s="18"/>
      <c r="N464" s="18"/>
      <c r="O464" s="18"/>
      <c r="P464" s="210"/>
      <c r="Q464" s="211"/>
      <c r="R464" s="18"/>
      <c r="S464" s="173" t="s">
        <v>4587</v>
      </c>
      <c r="T464" s="17" t="s">
        <v>788</v>
      </c>
      <c r="U464" s="18"/>
      <c r="V464" s="211"/>
      <c r="W464" s="211"/>
      <c r="X464" s="211"/>
      <c r="Y464" s="211"/>
      <c r="Z464" s="18"/>
      <c r="AA464" s="182" t="s">
        <v>10844</v>
      </c>
      <c r="AB464" s="18"/>
      <c r="AC464" s="197" t="str">
        <f t="shared" si="54"/>
        <v>ARTSCI</v>
      </c>
      <c r="AD464" s="263" t="str">
        <f t="shared" si="55"/>
        <v>ARTSCI-100</v>
      </c>
      <c r="AE464" s="263" t="str">
        <f t="shared" si="56"/>
        <v>ARTSCI-100-105</v>
      </c>
      <c r="AF464" s="119" t="s">
        <v>10844</v>
      </c>
      <c r="AG464" s="64" t="str">
        <f t="shared" si="57"/>
        <v>100</v>
      </c>
      <c r="AH464" s="18"/>
      <c r="AI464" s="197" t="str">
        <f t="shared" si="58"/>
        <v>-</v>
      </c>
      <c r="AJ464" s="64" t="str">
        <f t="shared" si="59"/>
        <v>-</v>
      </c>
      <c r="AK464" s="18"/>
      <c r="AP464" s="18"/>
    </row>
    <row r="465" spans="4:42">
      <c r="D465" s="226"/>
      <c r="E465" s="217"/>
      <c r="I465" s="18"/>
      <c r="L465" s="18"/>
      <c r="M465" s="18"/>
      <c r="N465" s="18"/>
      <c r="O465" s="18"/>
      <c r="P465" s="210"/>
      <c r="Q465" s="211"/>
      <c r="R465" s="18"/>
      <c r="S465" s="173" t="s">
        <v>4590</v>
      </c>
      <c r="T465" s="17" t="s">
        <v>4591</v>
      </c>
      <c r="U465" s="18"/>
      <c r="V465" s="211"/>
      <c r="W465" s="211"/>
      <c r="X465" s="211"/>
      <c r="Y465" s="211"/>
      <c r="Z465" s="18"/>
      <c r="AA465" s="182" t="s">
        <v>13688</v>
      </c>
      <c r="AB465" s="18"/>
      <c r="AC465" s="197" t="str">
        <f t="shared" si="54"/>
        <v>ARTSCI</v>
      </c>
      <c r="AD465" s="263" t="str">
        <f t="shared" si="55"/>
        <v>ARTSCI-100</v>
      </c>
      <c r="AE465" s="263" t="str">
        <f t="shared" si="56"/>
        <v>ARTSCI-100-106</v>
      </c>
      <c r="AF465" s="119" t="s">
        <v>13688</v>
      </c>
      <c r="AG465" s="64" t="str">
        <f t="shared" si="57"/>
        <v>100</v>
      </c>
      <c r="AH465" s="18"/>
      <c r="AI465" s="197" t="str">
        <f t="shared" si="58"/>
        <v>-</v>
      </c>
      <c r="AJ465" s="64" t="str">
        <f t="shared" si="59"/>
        <v>-</v>
      </c>
      <c r="AK465" s="18"/>
      <c r="AP465" s="18"/>
    </row>
    <row r="466" spans="4:42">
      <c r="D466" s="226"/>
      <c r="E466" s="217"/>
      <c r="I466" s="18"/>
      <c r="L466" s="18"/>
      <c r="M466" s="18"/>
      <c r="N466" s="18"/>
      <c r="O466" s="18"/>
      <c r="P466" s="210"/>
      <c r="Q466" s="211"/>
      <c r="R466" s="18"/>
      <c r="S466" s="173" t="s">
        <v>4594</v>
      </c>
      <c r="T466" s="17" t="s">
        <v>4596</v>
      </c>
      <c r="U466" s="18"/>
      <c r="V466" s="211"/>
      <c r="W466" s="211"/>
      <c r="X466" s="211"/>
      <c r="Y466" s="211"/>
      <c r="Z466" s="18"/>
      <c r="AA466" s="182" t="s">
        <v>7964</v>
      </c>
      <c r="AB466" s="18"/>
      <c r="AC466" s="197" t="str">
        <f t="shared" si="54"/>
        <v>ARTSCI</v>
      </c>
      <c r="AD466" s="263" t="str">
        <f t="shared" si="55"/>
        <v>ARTSCI-100</v>
      </c>
      <c r="AE466" s="263" t="str">
        <f t="shared" si="56"/>
        <v>ARTSCI-100-107</v>
      </c>
      <c r="AF466" s="119" t="s">
        <v>7964</v>
      </c>
      <c r="AG466" s="64" t="str">
        <f t="shared" si="57"/>
        <v>100</v>
      </c>
      <c r="AH466" s="18"/>
      <c r="AI466" s="197" t="str">
        <f t="shared" si="58"/>
        <v>-</v>
      </c>
      <c r="AJ466" s="64" t="str">
        <f t="shared" si="59"/>
        <v>-</v>
      </c>
      <c r="AK466" s="18"/>
      <c r="AP466" s="18"/>
    </row>
    <row r="467" spans="4:42">
      <c r="D467" s="226"/>
      <c r="E467" s="217"/>
      <c r="I467" s="18"/>
      <c r="L467" s="18"/>
      <c r="M467" s="18"/>
      <c r="N467" s="18"/>
      <c r="O467" s="18"/>
      <c r="P467" s="226"/>
      <c r="Q467" s="217"/>
      <c r="R467" s="18"/>
      <c r="S467" s="173" t="s">
        <v>4600</v>
      </c>
      <c r="T467" s="17" t="s">
        <v>4601</v>
      </c>
      <c r="U467" s="18"/>
      <c r="V467" s="211"/>
      <c r="W467" s="211"/>
      <c r="X467" s="211"/>
      <c r="Y467" s="211"/>
      <c r="Z467" s="18"/>
      <c r="AA467" s="182" t="s">
        <v>1261</v>
      </c>
      <c r="AB467" s="18"/>
      <c r="AC467" s="197" t="str">
        <f t="shared" si="54"/>
        <v>ARTSCI</v>
      </c>
      <c r="AD467" s="263" t="str">
        <f t="shared" si="55"/>
        <v>ARTSCI-100</v>
      </c>
      <c r="AE467" s="263" t="str">
        <f t="shared" si="56"/>
        <v>ARTSCI-100-108</v>
      </c>
      <c r="AF467" s="119" t="s">
        <v>1261</v>
      </c>
      <c r="AG467" s="64" t="str">
        <f t="shared" si="57"/>
        <v>100</v>
      </c>
      <c r="AH467" s="18"/>
      <c r="AI467" s="197" t="str">
        <f t="shared" si="58"/>
        <v>-</v>
      </c>
      <c r="AJ467" s="64" t="str">
        <f t="shared" si="59"/>
        <v>-</v>
      </c>
      <c r="AK467" s="18"/>
      <c r="AP467" s="18"/>
    </row>
    <row r="468" spans="4:42">
      <c r="D468" s="226"/>
      <c r="E468" s="217"/>
      <c r="I468" s="18"/>
      <c r="L468" s="18"/>
      <c r="M468" s="18"/>
      <c r="N468" s="18"/>
      <c r="O468" s="18"/>
      <c r="P468" s="226"/>
      <c r="Q468" s="217"/>
      <c r="R468" s="18"/>
      <c r="S468" s="173" t="s">
        <v>4603</v>
      </c>
      <c r="T468" s="17" t="s">
        <v>789</v>
      </c>
      <c r="U468" s="18"/>
      <c r="V468" s="211"/>
      <c r="W468" s="211"/>
      <c r="X468" s="211"/>
      <c r="Y468" s="211"/>
      <c r="Z468" s="18"/>
      <c r="AA468" s="182" t="s">
        <v>10845</v>
      </c>
      <c r="AB468" s="18"/>
      <c r="AC468" s="197" t="str">
        <f t="shared" si="54"/>
        <v>ARTSCI</v>
      </c>
      <c r="AD468" s="263" t="str">
        <f t="shared" si="55"/>
        <v>ARTSCI-100</v>
      </c>
      <c r="AE468" s="263" t="str">
        <f t="shared" si="56"/>
        <v>ARTSCI-100-109</v>
      </c>
      <c r="AF468" s="119" t="s">
        <v>10845</v>
      </c>
      <c r="AG468" s="64" t="str">
        <f t="shared" si="57"/>
        <v>100</v>
      </c>
      <c r="AH468" s="18"/>
      <c r="AI468" s="197" t="str">
        <f t="shared" si="58"/>
        <v>-</v>
      </c>
      <c r="AJ468" s="64" t="str">
        <f t="shared" si="59"/>
        <v>-</v>
      </c>
      <c r="AK468" s="18"/>
      <c r="AP468" s="18"/>
    </row>
    <row r="469" spans="4:42">
      <c r="D469" s="226"/>
      <c r="E469" s="217"/>
      <c r="I469" s="18"/>
      <c r="L469" s="18"/>
      <c r="M469" s="18"/>
      <c r="N469" s="18"/>
      <c r="O469" s="18"/>
      <c r="P469" s="226"/>
      <c r="Q469" s="217"/>
      <c r="R469" s="18"/>
      <c r="S469" s="173" t="s">
        <v>1923</v>
      </c>
      <c r="T469" s="17" t="s">
        <v>1924</v>
      </c>
      <c r="U469" s="18"/>
      <c r="V469" s="211"/>
      <c r="W469" s="211"/>
      <c r="X469" s="211"/>
      <c r="Y469" s="211"/>
      <c r="Z469" s="18"/>
      <c r="AA469" s="182" t="s">
        <v>7986</v>
      </c>
      <c r="AB469" s="18"/>
      <c r="AC469" s="197" t="str">
        <f t="shared" si="54"/>
        <v>ARTSCI</v>
      </c>
      <c r="AD469" s="263" t="str">
        <f t="shared" si="55"/>
        <v>ARTSCI-100</v>
      </c>
      <c r="AE469" s="263" t="str">
        <f t="shared" si="56"/>
        <v>ARTSCI-100-110</v>
      </c>
      <c r="AF469" s="119" t="s">
        <v>7986</v>
      </c>
      <c r="AG469" s="64" t="str">
        <f t="shared" si="57"/>
        <v>100</v>
      </c>
      <c r="AH469" s="18"/>
      <c r="AI469" s="197" t="str">
        <f t="shared" si="58"/>
        <v>-</v>
      </c>
      <c r="AJ469" s="64" t="str">
        <f t="shared" si="59"/>
        <v>-</v>
      </c>
      <c r="AK469" s="18"/>
      <c r="AP469" s="18"/>
    </row>
    <row r="470" spans="4:42">
      <c r="I470" s="18"/>
      <c r="L470" s="18"/>
      <c r="M470" s="18"/>
      <c r="N470" s="18"/>
      <c r="O470" s="18"/>
      <c r="P470" s="211"/>
      <c r="Q470" s="211"/>
      <c r="R470" s="18"/>
      <c r="S470" s="173" t="s">
        <v>1927</v>
      </c>
      <c r="T470" s="17" t="s">
        <v>790</v>
      </c>
      <c r="U470" s="18"/>
      <c r="V470" s="211"/>
      <c r="W470" s="211"/>
      <c r="X470" s="211"/>
      <c r="Y470" s="211"/>
      <c r="Z470" s="18"/>
      <c r="AA470" s="182" t="s">
        <v>7993</v>
      </c>
      <c r="AB470" s="18"/>
      <c r="AC470" s="197" t="str">
        <f t="shared" si="54"/>
        <v>ARTSCI</v>
      </c>
      <c r="AD470" s="263" t="str">
        <f t="shared" si="55"/>
        <v>ARTSCI-100</v>
      </c>
      <c r="AE470" s="263" t="str">
        <f t="shared" si="56"/>
        <v>ARTSCI-100-111</v>
      </c>
      <c r="AF470" s="119" t="s">
        <v>7993</v>
      </c>
      <c r="AG470" s="64" t="str">
        <f t="shared" si="57"/>
        <v>100</v>
      </c>
      <c r="AH470" s="18"/>
      <c r="AI470" s="197" t="str">
        <f t="shared" si="58"/>
        <v>-</v>
      </c>
      <c r="AJ470" s="64" t="str">
        <f t="shared" si="59"/>
        <v>-</v>
      </c>
      <c r="AK470" s="18"/>
      <c r="AP470" s="18"/>
    </row>
    <row r="471" spans="4:42">
      <c r="I471" s="18"/>
      <c r="L471" s="18"/>
      <c r="M471" s="18"/>
      <c r="N471" s="18"/>
      <c r="O471" s="18"/>
      <c r="P471" s="211"/>
      <c r="Q471" s="211"/>
      <c r="R471" s="18"/>
      <c r="S471" s="173" t="s">
        <v>1930</v>
      </c>
      <c r="T471" s="17" t="s">
        <v>1931</v>
      </c>
      <c r="U471" s="18"/>
      <c r="V471" s="211"/>
      <c r="W471" s="211"/>
      <c r="X471" s="211"/>
      <c r="Y471" s="211"/>
      <c r="Z471" s="18"/>
      <c r="AA471" s="182" t="s">
        <v>670</v>
      </c>
      <c r="AB471" s="18"/>
      <c r="AC471" s="197" t="str">
        <f t="shared" si="54"/>
        <v>ARTSCI</v>
      </c>
      <c r="AD471" s="263" t="str">
        <f t="shared" si="55"/>
        <v>ARTSCI-100</v>
      </c>
      <c r="AE471" s="263" t="str">
        <f t="shared" si="56"/>
        <v>ARTSCI-100-112</v>
      </c>
      <c r="AF471" s="119" t="s">
        <v>670</v>
      </c>
      <c r="AG471" s="64" t="str">
        <f t="shared" si="57"/>
        <v>100</v>
      </c>
      <c r="AH471" s="18"/>
      <c r="AI471" s="197" t="str">
        <f t="shared" si="58"/>
        <v>-</v>
      </c>
      <c r="AJ471" s="64" t="str">
        <f t="shared" si="59"/>
        <v>-</v>
      </c>
      <c r="AK471" s="18"/>
      <c r="AP471" s="18"/>
    </row>
    <row r="472" spans="4:42">
      <c r="I472" s="18"/>
      <c r="L472" s="18"/>
      <c r="M472" s="18"/>
      <c r="N472" s="18"/>
      <c r="O472" s="18"/>
      <c r="P472" s="211"/>
      <c r="Q472" s="211"/>
      <c r="R472" s="18"/>
      <c r="S472" s="173" t="s">
        <v>1933</v>
      </c>
      <c r="T472" s="17" t="s">
        <v>1934</v>
      </c>
      <c r="U472" s="18"/>
      <c r="V472" s="211"/>
      <c r="W472" s="211"/>
      <c r="X472" s="211"/>
      <c r="Y472" s="211"/>
      <c r="Z472" s="18"/>
      <c r="AA472" s="182" t="s">
        <v>8850</v>
      </c>
      <c r="AB472" s="18"/>
      <c r="AC472" s="197" t="e">
        <f t="shared" si="54"/>
        <v>#N/A</v>
      </c>
      <c r="AD472" s="263" t="e">
        <f t="shared" si="55"/>
        <v>#N/A</v>
      </c>
      <c r="AE472" s="263" t="e">
        <f t="shared" si="56"/>
        <v>#N/A</v>
      </c>
      <c r="AF472" s="119" t="s">
        <v>8850</v>
      </c>
      <c r="AG472" s="64" t="str">
        <f t="shared" si="57"/>
        <v>100</v>
      </c>
      <c r="AH472" s="18"/>
      <c r="AI472" s="197" t="str">
        <f t="shared" si="58"/>
        <v>-</v>
      </c>
      <c r="AJ472" s="64" t="str">
        <f t="shared" si="59"/>
        <v>-</v>
      </c>
      <c r="AK472" s="18"/>
      <c r="AP472" s="18"/>
    </row>
    <row r="473" spans="4:42">
      <c r="I473" s="18"/>
      <c r="L473" s="18"/>
      <c r="M473" s="18"/>
      <c r="N473" s="18"/>
      <c r="O473" s="18"/>
      <c r="P473" s="211"/>
      <c r="Q473" s="211"/>
      <c r="R473" s="18"/>
      <c r="S473" s="173" t="s">
        <v>1937</v>
      </c>
      <c r="T473" s="17" t="s">
        <v>1938</v>
      </c>
      <c r="U473" s="18"/>
      <c r="V473" s="211"/>
      <c r="W473" s="211"/>
      <c r="X473" s="211"/>
      <c r="Y473" s="211"/>
      <c r="Z473" s="18"/>
      <c r="AA473" s="182" t="s">
        <v>671</v>
      </c>
      <c r="AB473" s="18"/>
      <c r="AC473" s="197" t="str">
        <f t="shared" si="54"/>
        <v>ARTSCI</v>
      </c>
      <c r="AD473" s="263" t="str">
        <f t="shared" si="55"/>
        <v>ARTSCI-100</v>
      </c>
      <c r="AE473" s="263" t="str">
        <f t="shared" si="56"/>
        <v>ARTSCI-100-113</v>
      </c>
      <c r="AF473" s="119" t="s">
        <v>671</v>
      </c>
      <c r="AG473" s="64" t="str">
        <f t="shared" si="57"/>
        <v>100</v>
      </c>
      <c r="AH473" s="18"/>
      <c r="AI473" s="197" t="str">
        <f t="shared" si="58"/>
        <v>-</v>
      </c>
      <c r="AJ473" s="64" t="str">
        <f t="shared" si="59"/>
        <v>-</v>
      </c>
      <c r="AK473" s="18"/>
      <c r="AP473" s="18"/>
    </row>
    <row r="474" spans="4:42">
      <c r="I474" s="18"/>
      <c r="L474" s="18"/>
      <c r="M474" s="18"/>
      <c r="N474" s="18"/>
      <c r="O474" s="18"/>
      <c r="P474" s="211"/>
      <c r="Q474" s="211"/>
      <c r="R474" s="18"/>
      <c r="S474" s="173" t="s">
        <v>1940</v>
      </c>
      <c r="T474" s="17" t="s">
        <v>1941</v>
      </c>
      <c r="U474" s="18"/>
      <c r="V474" s="211"/>
      <c r="W474" s="211"/>
      <c r="X474" s="211"/>
      <c r="Y474" s="211"/>
      <c r="Z474" s="18"/>
      <c r="AA474" s="182" t="s">
        <v>12011</v>
      </c>
      <c r="AB474" s="18"/>
      <c r="AC474" s="197" t="str">
        <f t="shared" si="54"/>
        <v>ARTSCI</v>
      </c>
      <c r="AD474" s="263" t="str">
        <f t="shared" si="55"/>
        <v>ARTSCI-100</v>
      </c>
      <c r="AE474" s="263" t="str">
        <f t="shared" si="56"/>
        <v>ARTSCI-100-114</v>
      </c>
      <c r="AF474" s="119" t="s">
        <v>12011</v>
      </c>
      <c r="AG474" s="64" t="str">
        <f t="shared" si="57"/>
        <v>100</v>
      </c>
      <c r="AH474" s="18"/>
      <c r="AI474" s="197" t="str">
        <f t="shared" si="58"/>
        <v>-</v>
      </c>
      <c r="AJ474" s="64" t="str">
        <f t="shared" si="59"/>
        <v>-</v>
      </c>
      <c r="AK474" s="18"/>
      <c r="AP474" s="18"/>
    </row>
    <row r="475" spans="4:42">
      <c r="I475" s="18"/>
      <c r="L475" s="18"/>
      <c r="M475" s="18"/>
      <c r="N475" s="18"/>
      <c r="O475" s="18"/>
      <c r="P475" s="211"/>
      <c r="Q475" s="211"/>
      <c r="R475" s="18"/>
      <c r="S475" s="173" t="s">
        <v>1945</v>
      </c>
      <c r="T475" s="17" t="s">
        <v>10169</v>
      </c>
      <c r="U475" s="18"/>
      <c r="V475" s="211"/>
      <c r="W475" s="211"/>
      <c r="X475" s="211"/>
      <c r="Y475" s="211"/>
      <c r="Z475" s="18"/>
      <c r="AA475" s="182" t="s">
        <v>12644</v>
      </c>
      <c r="AB475" s="18"/>
      <c r="AC475" s="197" t="str">
        <f t="shared" si="54"/>
        <v>ARTSCI</v>
      </c>
      <c r="AD475" s="263" t="str">
        <f t="shared" si="55"/>
        <v>ARTSCI-100</v>
      </c>
      <c r="AE475" s="263" t="str">
        <f t="shared" si="56"/>
        <v>ARTSCI-100-115</v>
      </c>
      <c r="AF475" s="119" t="s">
        <v>12644</v>
      </c>
      <c r="AG475" s="64" t="str">
        <f t="shared" si="57"/>
        <v>100</v>
      </c>
      <c r="AH475" s="18"/>
      <c r="AI475" s="197" t="str">
        <f t="shared" si="58"/>
        <v>-</v>
      </c>
      <c r="AJ475" s="64" t="str">
        <f t="shared" si="59"/>
        <v>-</v>
      </c>
      <c r="AK475" s="18"/>
      <c r="AP475" s="18"/>
    </row>
    <row r="476" spans="4:42">
      <c r="I476" s="18"/>
      <c r="L476" s="18"/>
      <c r="M476" s="18"/>
      <c r="N476" s="18"/>
      <c r="O476" s="18"/>
      <c r="P476" s="211"/>
      <c r="Q476" s="211"/>
      <c r="R476" s="18"/>
      <c r="S476" s="173" t="s">
        <v>1948</v>
      </c>
      <c r="T476" s="17" t="s">
        <v>1951</v>
      </c>
      <c r="U476" s="18"/>
      <c r="V476" s="211"/>
      <c r="W476" s="211"/>
      <c r="X476" s="211"/>
      <c r="Y476" s="211"/>
      <c r="Z476" s="18"/>
      <c r="AA476" s="182" t="s">
        <v>14636</v>
      </c>
      <c r="AB476" s="18"/>
      <c r="AC476" s="197" t="str">
        <f t="shared" si="54"/>
        <v>ARTSCI</v>
      </c>
      <c r="AD476" s="263" t="str">
        <f t="shared" si="55"/>
        <v>ARTSCI-100</v>
      </c>
      <c r="AE476" s="263" t="str">
        <f t="shared" si="56"/>
        <v>ARTSCI-100-116</v>
      </c>
      <c r="AF476" s="119" t="s">
        <v>14636</v>
      </c>
      <c r="AG476" s="64" t="str">
        <f t="shared" si="57"/>
        <v>100</v>
      </c>
      <c r="AH476" s="18"/>
      <c r="AI476" s="197" t="str">
        <f t="shared" si="58"/>
        <v>-</v>
      </c>
      <c r="AJ476" s="64" t="str">
        <f t="shared" si="59"/>
        <v>-</v>
      </c>
      <c r="AK476" s="18"/>
      <c r="AP476" s="18"/>
    </row>
    <row r="477" spans="4:42">
      <c r="I477" s="18"/>
      <c r="L477" s="18"/>
      <c r="M477" s="18"/>
      <c r="N477" s="18"/>
      <c r="O477" s="18"/>
      <c r="P477" s="211"/>
      <c r="Q477" s="211"/>
      <c r="R477" s="18"/>
      <c r="S477" s="173" t="s">
        <v>1953</v>
      </c>
      <c r="T477" s="17" t="s">
        <v>1954</v>
      </c>
      <c r="U477" s="18"/>
      <c r="V477" s="211"/>
      <c r="W477" s="211"/>
      <c r="X477" s="211"/>
      <c r="Y477" s="211"/>
      <c r="Z477" s="18"/>
      <c r="AA477" s="182" t="s">
        <v>12645</v>
      </c>
      <c r="AB477" s="18"/>
      <c r="AC477" s="197" t="str">
        <f t="shared" si="54"/>
        <v>ARTSCI</v>
      </c>
      <c r="AD477" s="263" t="str">
        <f t="shared" si="55"/>
        <v>ARTSCI-100</v>
      </c>
      <c r="AE477" s="263" t="str">
        <f t="shared" si="56"/>
        <v>ARTSCI-100-117</v>
      </c>
      <c r="AF477" s="119" t="s">
        <v>12645</v>
      </c>
      <c r="AG477" s="64" t="str">
        <f t="shared" si="57"/>
        <v>100</v>
      </c>
      <c r="AH477" s="18"/>
      <c r="AI477" s="197" t="str">
        <f t="shared" si="58"/>
        <v>-</v>
      </c>
      <c r="AJ477" s="64" t="str">
        <f t="shared" si="59"/>
        <v>-</v>
      </c>
      <c r="AK477" s="18"/>
      <c r="AP477" s="18"/>
    </row>
    <row r="478" spans="4:42">
      <c r="I478" s="18"/>
      <c r="L478" s="18"/>
      <c r="M478" s="18"/>
      <c r="N478" s="18"/>
      <c r="O478" s="18"/>
      <c r="P478" s="211"/>
      <c r="Q478" s="211"/>
      <c r="R478" s="18"/>
      <c r="S478" s="173" t="s">
        <v>1957</v>
      </c>
      <c r="T478" s="17" t="s">
        <v>791</v>
      </c>
      <c r="U478" s="18"/>
      <c r="V478" s="211"/>
      <c r="W478" s="211"/>
      <c r="X478" s="211"/>
      <c r="Y478" s="211"/>
      <c r="Z478" s="18"/>
      <c r="AA478" s="182" t="s">
        <v>13689</v>
      </c>
      <c r="AB478" s="18"/>
      <c r="AC478" s="197" t="str">
        <f t="shared" si="54"/>
        <v>ARTSCI</v>
      </c>
      <c r="AD478" s="263" t="str">
        <f t="shared" si="55"/>
        <v>ARTSCI-100</v>
      </c>
      <c r="AE478" s="263" t="str">
        <f t="shared" si="56"/>
        <v>ARTSCI-100-118</v>
      </c>
      <c r="AF478" s="119" t="s">
        <v>13689</v>
      </c>
      <c r="AG478" s="64" t="str">
        <f t="shared" si="57"/>
        <v>100</v>
      </c>
      <c r="AH478" s="18"/>
      <c r="AI478" s="197" t="str">
        <f t="shared" si="58"/>
        <v>-</v>
      </c>
      <c r="AJ478" s="64" t="str">
        <f t="shared" si="59"/>
        <v>-</v>
      </c>
      <c r="AK478" s="18"/>
      <c r="AP478" s="18"/>
    </row>
    <row r="479" spans="4:42">
      <c r="I479" s="18"/>
      <c r="L479" s="18"/>
      <c r="M479" s="18"/>
      <c r="N479" s="18"/>
      <c r="O479" s="18"/>
      <c r="P479" s="211"/>
      <c r="Q479" s="211"/>
      <c r="R479" s="18"/>
      <c r="S479" s="173" t="s">
        <v>1960</v>
      </c>
      <c r="T479" s="17" t="s">
        <v>1961</v>
      </c>
      <c r="U479" s="18"/>
      <c r="V479" s="211"/>
      <c r="W479" s="211"/>
      <c r="X479" s="211"/>
      <c r="Y479" s="211"/>
      <c r="Z479" s="18"/>
      <c r="AA479" s="182" t="s">
        <v>14149</v>
      </c>
      <c r="AB479" s="18"/>
      <c r="AC479" s="197" t="str">
        <f t="shared" si="54"/>
        <v>ARTSCI</v>
      </c>
      <c r="AD479" s="263" t="str">
        <f t="shared" si="55"/>
        <v>ARTSCI-100</v>
      </c>
      <c r="AE479" s="263" t="str">
        <f t="shared" si="56"/>
        <v>ARTSCI-100-119</v>
      </c>
      <c r="AF479" s="119" t="s">
        <v>14149</v>
      </c>
      <c r="AG479" s="64" t="str">
        <f t="shared" si="57"/>
        <v>100</v>
      </c>
      <c r="AH479" s="18"/>
      <c r="AI479" s="197" t="str">
        <f t="shared" si="58"/>
        <v>-</v>
      </c>
      <c r="AJ479" s="64" t="str">
        <f t="shared" si="59"/>
        <v>-</v>
      </c>
      <c r="AK479" s="18"/>
      <c r="AP479" s="18"/>
    </row>
    <row r="480" spans="4:42">
      <c r="I480" s="18"/>
      <c r="L480" s="18"/>
      <c r="M480" s="18"/>
      <c r="N480" s="18"/>
      <c r="O480" s="18"/>
      <c r="P480" s="211"/>
      <c r="Q480" s="211"/>
      <c r="R480" s="18"/>
      <c r="S480" s="173" t="s">
        <v>1964</v>
      </c>
      <c r="T480" s="17" t="s">
        <v>1034</v>
      </c>
      <c r="U480" s="18"/>
      <c r="V480" s="211"/>
      <c r="W480" s="211"/>
      <c r="X480" s="211"/>
      <c r="Y480" s="211"/>
      <c r="Z480" s="18"/>
      <c r="AA480" s="182" t="s">
        <v>15176</v>
      </c>
      <c r="AB480" s="18"/>
      <c r="AC480" s="197" t="str">
        <f t="shared" si="54"/>
        <v>ARTSCI</v>
      </c>
      <c r="AD480" s="263" t="str">
        <f t="shared" si="55"/>
        <v>ARTSCI-100</v>
      </c>
      <c r="AE480" s="263" t="str">
        <f t="shared" si="56"/>
        <v>ARTSCI-100-120</v>
      </c>
      <c r="AF480" s="119" t="s">
        <v>15176</v>
      </c>
      <c r="AG480" s="64" t="str">
        <f t="shared" si="57"/>
        <v>100</v>
      </c>
      <c r="AH480" s="18"/>
      <c r="AI480" s="197" t="str">
        <f t="shared" si="58"/>
        <v>-</v>
      </c>
      <c r="AJ480" s="64" t="str">
        <f t="shared" si="59"/>
        <v>-</v>
      </c>
      <c r="AK480" s="18"/>
      <c r="AP480" s="18"/>
    </row>
    <row r="481" spans="9:42">
      <c r="I481" s="18"/>
      <c r="L481" s="18"/>
      <c r="M481" s="18"/>
      <c r="N481" s="18"/>
      <c r="O481" s="18"/>
      <c r="P481" s="211"/>
      <c r="Q481" s="211"/>
      <c r="R481" s="18"/>
      <c r="S481" s="173" t="s">
        <v>1968</v>
      </c>
      <c r="T481" s="17" t="s">
        <v>1969</v>
      </c>
      <c r="U481" s="18"/>
      <c r="V481" s="211"/>
      <c r="W481" s="211"/>
      <c r="X481" s="211"/>
      <c r="Y481" s="211"/>
      <c r="Z481" s="18"/>
      <c r="AA481" s="182" t="s">
        <v>15177</v>
      </c>
      <c r="AB481" s="18"/>
      <c r="AC481" s="197" t="str">
        <f t="shared" si="54"/>
        <v>ARTSCI</v>
      </c>
      <c r="AD481" s="263" t="str">
        <f t="shared" si="55"/>
        <v>ARTSCI-100</v>
      </c>
      <c r="AE481" s="263" t="str">
        <f t="shared" si="56"/>
        <v>ARTSCI-100-121</v>
      </c>
      <c r="AF481" s="119" t="s">
        <v>15177</v>
      </c>
      <c r="AG481" s="64" t="str">
        <f t="shared" si="57"/>
        <v>100</v>
      </c>
      <c r="AH481" s="18"/>
      <c r="AI481" s="197" t="str">
        <f t="shared" si="58"/>
        <v>-</v>
      </c>
      <c r="AJ481" s="64" t="str">
        <f t="shared" si="59"/>
        <v>-</v>
      </c>
      <c r="AK481" s="18"/>
      <c r="AP481" s="18"/>
    </row>
    <row r="482" spans="9:42">
      <c r="I482" s="18"/>
      <c r="L482" s="18"/>
      <c r="M482" s="18"/>
      <c r="N482" s="18"/>
      <c r="O482" s="18"/>
      <c r="P482" s="211"/>
      <c r="Q482" s="211"/>
      <c r="R482" s="18"/>
      <c r="S482" s="173" t="s">
        <v>1972</v>
      </c>
      <c r="T482" s="17" t="s">
        <v>1973</v>
      </c>
      <c r="U482" s="18"/>
      <c r="V482" s="211"/>
      <c r="W482" s="211"/>
      <c r="X482" s="211"/>
      <c r="Y482" s="211"/>
      <c r="Z482" s="18"/>
      <c r="AA482" s="182" t="s">
        <v>8014</v>
      </c>
      <c r="AB482" s="18"/>
      <c r="AC482" s="197" t="str">
        <f t="shared" si="54"/>
        <v>BUSINESS</v>
      </c>
      <c r="AD482" s="263" t="str">
        <f t="shared" si="55"/>
        <v>BUSINESS-100</v>
      </c>
      <c r="AE482" s="263" t="str">
        <f t="shared" si="56"/>
        <v>BUSINESS-100-1</v>
      </c>
      <c r="AF482" s="119" t="s">
        <v>8014</v>
      </c>
      <c r="AG482" s="64" t="str">
        <f t="shared" si="57"/>
        <v>100</v>
      </c>
      <c r="AH482" s="18"/>
      <c r="AI482" s="197" t="str">
        <f t="shared" si="58"/>
        <v>-</v>
      </c>
      <c r="AJ482" s="64" t="str">
        <f t="shared" si="59"/>
        <v>-</v>
      </c>
      <c r="AK482" s="18"/>
      <c r="AP482" s="18"/>
    </row>
    <row r="483" spans="9:42">
      <c r="I483" s="18"/>
      <c r="L483" s="18"/>
      <c r="M483" s="18"/>
      <c r="N483" s="18"/>
      <c r="O483" s="18"/>
      <c r="P483" s="211"/>
      <c r="Q483" s="211"/>
      <c r="R483" s="18"/>
      <c r="S483" s="173" t="s">
        <v>1974</v>
      </c>
      <c r="T483" s="17" t="s">
        <v>1975</v>
      </c>
      <c r="U483" s="18"/>
      <c r="V483" s="211"/>
      <c r="W483" s="211"/>
      <c r="X483" s="211"/>
      <c r="Y483" s="211"/>
      <c r="Z483" s="18"/>
      <c r="AA483" s="182" t="s">
        <v>8021</v>
      </c>
      <c r="AB483" s="18"/>
      <c r="AC483" s="197" t="str">
        <f t="shared" si="54"/>
        <v>BUSINESS</v>
      </c>
      <c r="AD483" s="263" t="str">
        <f t="shared" si="55"/>
        <v>BUSINESS-100</v>
      </c>
      <c r="AE483" s="263" t="str">
        <f t="shared" si="56"/>
        <v>BUSINESS-100-2</v>
      </c>
      <c r="AF483" s="119" t="s">
        <v>8021</v>
      </c>
      <c r="AG483" s="64" t="str">
        <f t="shared" si="57"/>
        <v>100</v>
      </c>
      <c r="AH483" s="18"/>
      <c r="AI483" s="197" t="str">
        <f t="shared" si="58"/>
        <v>-</v>
      </c>
      <c r="AJ483" s="64" t="str">
        <f t="shared" si="59"/>
        <v>-</v>
      </c>
      <c r="AK483" s="18"/>
      <c r="AP483" s="18"/>
    </row>
    <row r="484" spans="9:42">
      <c r="I484" s="18"/>
      <c r="L484" s="18"/>
      <c r="M484" s="18"/>
      <c r="N484" s="18"/>
      <c r="O484" s="18"/>
      <c r="P484" s="211"/>
      <c r="Q484" s="211"/>
      <c r="R484" s="18"/>
      <c r="S484" s="173" t="s">
        <v>1978</v>
      </c>
      <c r="T484" s="17" t="s">
        <v>1979</v>
      </c>
      <c r="U484" s="18"/>
      <c r="V484" s="211"/>
      <c r="W484" s="211"/>
      <c r="X484" s="211"/>
      <c r="Y484" s="211"/>
      <c r="Z484" s="18"/>
      <c r="AA484" s="182" t="s">
        <v>11422</v>
      </c>
      <c r="AB484" s="18"/>
      <c r="AC484" s="197" t="str">
        <f t="shared" si="54"/>
        <v>BUSINESS</v>
      </c>
      <c r="AD484" s="263" t="str">
        <f t="shared" si="55"/>
        <v>BUSINESS-100</v>
      </c>
      <c r="AE484" s="263" t="str">
        <f t="shared" si="56"/>
        <v>BUSINESS-100-3</v>
      </c>
      <c r="AF484" s="119" t="s">
        <v>11422</v>
      </c>
      <c r="AG484" s="64" t="str">
        <f t="shared" si="57"/>
        <v>100</v>
      </c>
      <c r="AH484" s="18"/>
      <c r="AI484" s="197" t="str">
        <f t="shared" si="58"/>
        <v>-</v>
      </c>
      <c r="AJ484" s="64" t="str">
        <f t="shared" si="59"/>
        <v>-</v>
      </c>
      <c r="AK484" s="18"/>
      <c r="AP484" s="18"/>
    </row>
    <row r="485" spans="9:42">
      <c r="I485" s="18"/>
      <c r="L485" s="18"/>
      <c r="M485" s="18"/>
      <c r="N485" s="18"/>
      <c r="O485" s="18"/>
      <c r="P485" s="211"/>
      <c r="Q485" s="211"/>
      <c r="R485" s="18"/>
      <c r="S485" s="173" t="s">
        <v>1982</v>
      </c>
      <c r="T485" s="17" t="s">
        <v>1983</v>
      </c>
      <c r="U485" s="18"/>
      <c r="V485" s="211"/>
      <c r="W485" s="211"/>
      <c r="X485" s="211"/>
      <c r="Y485" s="211"/>
      <c r="Z485" s="18"/>
      <c r="AA485" s="182" t="s">
        <v>13690</v>
      </c>
      <c r="AB485" s="18"/>
      <c r="AC485" s="197" t="str">
        <f t="shared" si="54"/>
        <v>BUSINESS</v>
      </c>
      <c r="AD485" s="263" t="str">
        <f t="shared" si="55"/>
        <v>BUSINESS-100</v>
      </c>
      <c r="AE485" s="263" t="str">
        <f t="shared" si="56"/>
        <v>BUSINESS-100-4</v>
      </c>
      <c r="AF485" s="119" t="s">
        <v>13690</v>
      </c>
      <c r="AG485" s="64" t="str">
        <f t="shared" si="57"/>
        <v>100</v>
      </c>
      <c r="AH485" s="18"/>
      <c r="AI485" s="197" t="str">
        <f t="shared" si="58"/>
        <v>-</v>
      </c>
      <c r="AJ485" s="64" t="str">
        <f t="shared" si="59"/>
        <v>-</v>
      </c>
      <c r="AK485" s="18"/>
      <c r="AP485" s="18"/>
    </row>
    <row r="486" spans="9:42">
      <c r="I486" s="18"/>
      <c r="L486" s="18"/>
      <c r="M486" s="18"/>
      <c r="N486" s="18"/>
      <c r="O486" s="18"/>
      <c r="P486" s="211"/>
      <c r="Q486" s="211"/>
      <c r="R486" s="18"/>
      <c r="S486" s="173" t="s">
        <v>1987</v>
      </c>
      <c r="T486" s="17" t="s">
        <v>1988</v>
      </c>
      <c r="U486" s="18"/>
      <c r="V486" s="211"/>
      <c r="W486" s="211"/>
      <c r="X486" s="211"/>
      <c r="Y486" s="211"/>
      <c r="Z486" s="18"/>
      <c r="AA486" s="182" t="s">
        <v>8029</v>
      </c>
      <c r="AB486" s="18"/>
      <c r="AC486" s="197" t="str">
        <f t="shared" si="54"/>
        <v>BUSINESS</v>
      </c>
      <c r="AD486" s="263" t="str">
        <f t="shared" si="55"/>
        <v>BUSINESS-100</v>
      </c>
      <c r="AE486" s="263" t="str">
        <f t="shared" si="56"/>
        <v>BUSINESS-100-5</v>
      </c>
      <c r="AF486" s="119" t="s">
        <v>8029</v>
      </c>
      <c r="AG486" s="64" t="str">
        <f t="shared" si="57"/>
        <v>100</v>
      </c>
      <c r="AH486" s="18"/>
      <c r="AI486" s="197" t="str">
        <f t="shared" si="58"/>
        <v>-</v>
      </c>
      <c r="AJ486" s="64" t="str">
        <f t="shared" si="59"/>
        <v>-</v>
      </c>
      <c r="AK486" s="18"/>
      <c r="AP486" s="18"/>
    </row>
    <row r="487" spans="9:42">
      <c r="I487" s="18"/>
      <c r="L487" s="18"/>
      <c r="M487" s="18"/>
      <c r="N487" s="18"/>
      <c r="O487" s="18"/>
      <c r="P487" s="211"/>
      <c r="Q487" s="211"/>
      <c r="R487" s="18"/>
      <c r="S487" s="173" t="s">
        <v>1990</v>
      </c>
      <c r="T487" s="17" t="s">
        <v>1991</v>
      </c>
      <c r="U487" s="18"/>
      <c r="V487" s="211"/>
      <c r="W487" s="211"/>
      <c r="X487" s="211"/>
      <c r="Y487" s="211"/>
      <c r="Z487" s="18"/>
      <c r="AA487" s="182" t="s">
        <v>13691</v>
      </c>
      <c r="AB487" s="18"/>
      <c r="AC487" s="197" t="str">
        <f t="shared" si="54"/>
        <v>BUSINESS</v>
      </c>
      <c r="AD487" s="263" t="str">
        <f t="shared" si="55"/>
        <v>BUSINESS-100</v>
      </c>
      <c r="AE487" s="263" t="str">
        <f t="shared" si="56"/>
        <v>BUSINESS-100-6</v>
      </c>
      <c r="AF487" s="119" t="s">
        <v>13691</v>
      </c>
      <c r="AG487" s="64" t="str">
        <f t="shared" si="57"/>
        <v>100</v>
      </c>
      <c r="AH487" s="18"/>
      <c r="AI487" s="197" t="str">
        <f t="shared" si="58"/>
        <v>-</v>
      </c>
      <c r="AJ487" s="64" t="str">
        <f t="shared" si="59"/>
        <v>-</v>
      </c>
      <c r="AK487" s="18"/>
      <c r="AP487" s="18"/>
    </row>
    <row r="488" spans="9:42">
      <c r="I488" s="18"/>
      <c r="L488" s="18"/>
      <c r="M488" s="18"/>
      <c r="N488" s="18"/>
      <c r="O488" s="18"/>
      <c r="P488" s="211"/>
      <c r="Q488" s="211"/>
      <c r="R488" s="18"/>
      <c r="S488" s="173" t="s">
        <v>1995</v>
      </c>
      <c r="T488" s="17" t="s">
        <v>1996</v>
      </c>
      <c r="U488" s="18"/>
      <c r="V488" s="211"/>
      <c r="W488" s="211"/>
      <c r="X488" s="211"/>
      <c r="Y488" s="211"/>
      <c r="Z488" s="18"/>
      <c r="AA488" s="182" t="s">
        <v>8037</v>
      </c>
      <c r="AB488" s="18"/>
      <c r="AC488" s="197" t="str">
        <f t="shared" si="54"/>
        <v>BUSINESS</v>
      </c>
      <c r="AD488" s="263" t="str">
        <f t="shared" si="55"/>
        <v>BUSINESS-100</v>
      </c>
      <c r="AE488" s="263" t="str">
        <f t="shared" si="56"/>
        <v>BUSINESS-100-7</v>
      </c>
      <c r="AF488" s="119" t="s">
        <v>8037</v>
      </c>
      <c r="AG488" s="64" t="str">
        <f t="shared" si="57"/>
        <v>100</v>
      </c>
      <c r="AH488" s="18"/>
      <c r="AI488" s="197" t="str">
        <f t="shared" si="58"/>
        <v>-</v>
      </c>
      <c r="AJ488" s="64" t="str">
        <f t="shared" si="59"/>
        <v>-</v>
      </c>
      <c r="AK488" s="18"/>
      <c r="AP488" s="18"/>
    </row>
    <row r="489" spans="9:42">
      <c r="I489" s="18"/>
      <c r="L489" s="18"/>
      <c r="M489" s="18"/>
      <c r="N489" s="18"/>
      <c r="O489" s="18"/>
      <c r="P489" s="211"/>
      <c r="Q489" s="211"/>
      <c r="R489" s="18"/>
      <c r="S489" s="173" t="s">
        <v>1999</v>
      </c>
      <c r="T489" s="17" t="s">
        <v>2000</v>
      </c>
      <c r="U489" s="18"/>
      <c r="V489" s="211"/>
      <c r="W489" s="211"/>
      <c r="X489" s="211"/>
      <c r="Y489" s="211"/>
      <c r="Z489" s="18"/>
      <c r="AA489" s="182" t="s">
        <v>8044</v>
      </c>
      <c r="AB489" s="18"/>
      <c r="AC489" s="197" t="str">
        <f t="shared" si="54"/>
        <v>BUSINESS</v>
      </c>
      <c r="AD489" s="263" t="str">
        <f t="shared" si="55"/>
        <v>BUSINESS-100</v>
      </c>
      <c r="AE489" s="263" t="str">
        <f t="shared" si="56"/>
        <v>BUSINESS-100-8</v>
      </c>
      <c r="AF489" s="119" t="s">
        <v>8044</v>
      </c>
      <c r="AG489" s="64" t="str">
        <f t="shared" si="57"/>
        <v>100</v>
      </c>
      <c r="AH489" s="18"/>
      <c r="AI489" s="197" t="str">
        <f t="shared" si="58"/>
        <v>-</v>
      </c>
      <c r="AJ489" s="64" t="str">
        <f t="shared" si="59"/>
        <v>-</v>
      </c>
      <c r="AK489" s="18"/>
      <c r="AP489" s="18"/>
    </row>
    <row r="490" spans="9:42">
      <c r="I490" s="18"/>
      <c r="L490" s="18"/>
      <c r="M490" s="18"/>
      <c r="N490" s="18"/>
      <c r="O490" s="18"/>
      <c r="P490" s="211"/>
      <c r="Q490" s="211"/>
      <c r="R490" s="18"/>
      <c r="S490" s="173" t="s">
        <v>2003</v>
      </c>
      <c r="T490" s="17" t="s">
        <v>2006</v>
      </c>
      <c r="U490" s="18"/>
      <c r="V490" s="211"/>
      <c r="W490" s="211"/>
      <c r="X490" s="211"/>
      <c r="Y490" s="211"/>
      <c r="Z490" s="18"/>
      <c r="AA490" s="182" t="s">
        <v>13281</v>
      </c>
      <c r="AB490" s="18"/>
      <c r="AC490" s="197" t="str">
        <f t="shared" si="54"/>
        <v>BUSINESS</v>
      </c>
      <c r="AD490" s="263" t="str">
        <f t="shared" si="55"/>
        <v>BUSINESS-100</v>
      </c>
      <c r="AE490" s="263" t="str">
        <f t="shared" si="56"/>
        <v>BUSINESS-100-9</v>
      </c>
      <c r="AF490" s="119" t="s">
        <v>13281</v>
      </c>
      <c r="AG490" s="64" t="str">
        <f t="shared" si="57"/>
        <v>100</v>
      </c>
      <c r="AH490" s="18"/>
      <c r="AI490" s="197" t="str">
        <f t="shared" si="58"/>
        <v>-</v>
      </c>
      <c r="AJ490" s="64" t="str">
        <f t="shared" si="59"/>
        <v>-</v>
      </c>
      <c r="AK490" s="18"/>
      <c r="AP490" s="18"/>
    </row>
    <row r="491" spans="9:42">
      <c r="I491" s="18"/>
      <c r="L491" s="18"/>
      <c r="M491" s="18"/>
      <c r="N491" s="18"/>
      <c r="O491" s="18"/>
      <c r="P491" s="211"/>
      <c r="Q491" s="211"/>
      <c r="R491" s="18"/>
      <c r="S491" s="173" t="s">
        <v>2009</v>
      </c>
      <c r="T491" s="17" t="s">
        <v>2010</v>
      </c>
      <c r="U491" s="18"/>
      <c r="V491" s="211"/>
      <c r="W491" s="211"/>
      <c r="X491" s="211"/>
      <c r="Y491" s="211"/>
      <c r="Z491" s="18"/>
      <c r="AA491" s="182" t="s">
        <v>6515</v>
      </c>
      <c r="AB491" s="18"/>
      <c r="AC491" s="197" t="str">
        <f t="shared" si="54"/>
        <v>BUSINESS</v>
      </c>
      <c r="AD491" s="263" t="str">
        <f t="shared" si="55"/>
        <v>BUSINESS-100</v>
      </c>
      <c r="AE491" s="263" t="str">
        <f t="shared" si="56"/>
        <v>BUSINESS-100-10</v>
      </c>
      <c r="AF491" s="119" t="s">
        <v>6515</v>
      </c>
      <c r="AG491" s="64" t="str">
        <f t="shared" si="57"/>
        <v>100</v>
      </c>
      <c r="AH491" s="18"/>
      <c r="AI491" s="197" t="str">
        <f t="shared" si="58"/>
        <v>-</v>
      </c>
      <c r="AJ491" s="64" t="str">
        <f t="shared" si="59"/>
        <v>-</v>
      </c>
      <c r="AK491" s="18"/>
      <c r="AP491" s="18"/>
    </row>
    <row r="492" spans="9:42">
      <c r="I492" s="18"/>
      <c r="L492" s="18"/>
      <c r="M492" s="18"/>
      <c r="N492" s="18"/>
      <c r="O492" s="18"/>
      <c r="P492" s="211"/>
      <c r="Q492" s="211"/>
      <c r="R492" s="18"/>
      <c r="S492" s="173" t="s">
        <v>2013</v>
      </c>
      <c r="T492" s="17" t="s">
        <v>2014</v>
      </c>
      <c r="U492" s="18"/>
      <c r="V492" s="211"/>
      <c r="W492" s="211"/>
      <c r="X492" s="211"/>
      <c r="Y492" s="211"/>
      <c r="Z492" s="18"/>
      <c r="AA492" s="182" t="s">
        <v>11423</v>
      </c>
      <c r="AB492" s="18"/>
      <c r="AC492" s="197" t="str">
        <f t="shared" si="54"/>
        <v>BUSINESS</v>
      </c>
      <c r="AD492" s="263" t="str">
        <f t="shared" si="55"/>
        <v>BUSINESS-100</v>
      </c>
      <c r="AE492" s="263" t="str">
        <f t="shared" si="56"/>
        <v>BUSINESS-100-11</v>
      </c>
      <c r="AF492" s="119" t="s">
        <v>11423</v>
      </c>
      <c r="AG492" s="64" t="str">
        <f t="shared" si="57"/>
        <v>100</v>
      </c>
      <c r="AH492" s="18"/>
      <c r="AI492" s="197" t="str">
        <f t="shared" si="58"/>
        <v>-</v>
      </c>
      <c r="AJ492" s="64" t="str">
        <f t="shared" si="59"/>
        <v>-</v>
      </c>
      <c r="AK492" s="18"/>
      <c r="AP492" s="18"/>
    </row>
    <row r="493" spans="9:42">
      <c r="I493" s="18"/>
      <c r="L493" s="18"/>
      <c r="M493" s="18"/>
      <c r="N493" s="18"/>
      <c r="O493" s="18"/>
      <c r="P493" s="211"/>
      <c r="Q493" s="211"/>
      <c r="R493" s="18"/>
      <c r="S493" s="173" t="s">
        <v>2018</v>
      </c>
      <c r="T493" s="17" t="s">
        <v>2021</v>
      </c>
      <c r="U493" s="18"/>
      <c r="V493" s="211"/>
      <c r="W493" s="211"/>
      <c r="X493" s="211"/>
      <c r="Y493" s="211"/>
      <c r="Z493" s="18"/>
      <c r="AA493" s="182" t="s">
        <v>14637</v>
      </c>
      <c r="AB493" s="18"/>
      <c r="AC493" s="197" t="str">
        <f t="shared" si="54"/>
        <v>BUSINESS</v>
      </c>
      <c r="AD493" s="263" t="str">
        <f t="shared" si="55"/>
        <v>BUSINESS-100</v>
      </c>
      <c r="AE493" s="263" t="str">
        <f t="shared" si="56"/>
        <v>BUSINESS-100-12</v>
      </c>
      <c r="AF493" s="119" t="s">
        <v>14637</v>
      </c>
      <c r="AG493" s="64" t="str">
        <f t="shared" si="57"/>
        <v>100</v>
      </c>
      <c r="AH493" s="18"/>
      <c r="AI493" s="197" t="str">
        <f t="shared" si="58"/>
        <v>-</v>
      </c>
      <c r="AJ493" s="64" t="str">
        <f t="shared" si="59"/>
        <v>-</v>
      </c>
      <c r="AK493" s="18"/>
      <c r="AP493" s="18"/>
    </row>
    <row r="494" spans="9:42">
      <c r="I494" s="18"/>
      <c r="L494" s="18"/>
      <c r="M494" s="18"/>
      <c r="N494" s="18"/>
      <c r="O494" s="18"/>
      <c r="P494" s="18"/>
      <c r="Q494" s="18"/>
      <c r="R494" s="18"/>
      <c r="S494" s="173" t="s">
        <v>2024</v>
      </c>
      <c r="T494" s="17" t="s">
        <v>4641</v>
      </c>
      <c r="U494" s="18"/>
      <c r="V494" s="211"/>
      <c r="W494" s="211"/>
      <c r="X494" s="211"/>
      <c r="Y494" s="211"/>
      <c r="Z494" s="18"/>
      <c r="AA494" s="182" t="s">
        <v>8051</v>
      </c>
      <c r="AB494" s="18"/>
      <c r="AC494" s="197" t="str">
        <f t="shared" si="54"/>
        <v>BUSINESS</v>
      </c>
      <c r="AD494" s="263" t="str">
        <f t="shared" si="55"/>
        <v>BUSINESS-100</v>
      </c>
      <c r="AE494" s="263" t="str">
        <f t="shared" si="56"/>
        <v>BUSINESS-100-13</v>
      </c>
      <c r="AF494" s="119" t="s">
        <v>8051</v>
      </c>
      <c r="AG494" s="64" t="str">
        <f t="shared" si="57"/>
        <v>100</v>
      </c>
      <c r="AH494" s="18"/>
      <c r="AI494" s="197" t="str">
        <f t="shared" si="58"/>
        <v>-</v>
      </c>
      <c r="AJ494" s="64" t="str">
        <f t="shared" si="59"/>
        <v>-</v>
      </c>
      <c r="AK494" s="18"/>
      <c r="AP494" s="18"/>
    </row>
    <row r="495" spans="9:42">
      <c r="I495" s="18"/>
      <c r="L495" s="18"/>
      <c r="M495" s="18"/>
      <c r="N495" s="18"/>
      <c r="O495" s="18"/>
      <c r="P495" s="18"/>
      <c r="Q495" s="18"/>
      <c r="R495" s="18"/>
      <c r="S495" s="173" t="s">
        <v>4643</v>
      </c>
      <c r="T495" s="17" t="s">
        <v>9519</v>
      </c>
      <c r="U495" s="18"/>
      <c r="V495" s="211"/>
      <c r="W495" s="211"/>
      <c r="X495" s="211"/>
      <c r="Y495" s="211"/>
      <c r="Z495" s="18"/>
      <c r="AA495" s="182" t="s">
        <v>8833</v>
      </c>
      <c r="AB495" s="18"/>
      <c r="AC495" s="197" t="str">
        <f t="shared" si="54"/>
        <v>BUSINESS</v>
      </c>
      <c r="AD495" s="263" t="str">
        <f t="shared" si="55"/>
        <v>BUSINESS-100</v>
      </c>
      <c r="AE495" s="263" t="str">
        <f t="shared" si="56"/>
        <v>BUSINESS-100-14</v>
      </c>
      <c r="AF495" s="119" t="s">
        <v>8833</v>
      </c>
      <c r="AG495" s="64" t="str">
        <f t="shared" si="57"/>
        <v>100</v>
      </c>
      <c r="AH495" s="18"/>
      <c r="AI495" s="197" t="str">
        <f t="shared" si="58"/>
        <v>-</v>
      </c>
      <c r="AJ495" s="64" t="str">
        <f t="shared" si="59"/>
        <v>-</v>
      </c>
      <c r="AK495" s="18"/>
      <c r="AP495" s="18"/>
    </row>
    <row r="496" spans="9:42">
      <c r="I496" s="18"/>
      <c r="L496" s="18"/>
      <c r="M496" s="18"/>
      <c r="N496" s="18"/>
      <c r="O496" s="18"/>
      <c r="P496" s="18"/>
      <c r="Q496" s="18"/>
      <c r="R496" s="18"/>
      <c r="S496" s="173" t="s">
        <v>4645</v>
      </c>
      <c r="T496" s="17" t="s">
        <v>4646</v>
      </c>
      <c r="U496" s="18"/>
      <c r="V496" s="211"/>
      <c r="W496" s="211"/>
      <c r="X496" s="211"/>
      <c r="Y496" s="211"/>
      <c r="Z496" s="18"/>
      <c r="AA496" s="182" t="s">
        <v>8840</v>
      </c>
      <c r="AB496" s="18"/>
      <c r="AC496" s="197" t="str">
        <f t="shared" si="54"/>
        <v>ENGINEERING</v>
      </c>
      <c r="AD496" s="263" t="str">
        <f t="shared" si="55"/>
        <v>ENGINEERING-100</v>
      </c>
      <c r="AE496" s="263" t="str">
        <f t="shared" si="56"/>
        <v>ENGINEERING-100-1</v>
      </c>
      <c r="AF496" s="119" t="s">
        <v>8840</v>
      </c>
      <c r="AG496" s="64" t="str">
        <f t="shared" si="57"/>
        <v>100</v>
      </c>
      <c r="AH496" s="18"/>
      <c r="AI496" s="197" t="str">
        <f t="shared" si="58"/>
        <v>-</v>
      </c>
      <c r="AJ496" s="64" t="str">
        <f t="shared" si="59"/>
        <v>-</v>
      </c>
      <c r="AK496" s="18"/>
      <c r="AP496" s="18"/>
    </row>
    <row r="497" spans="9:42">
      <c r="I497" s="18"/>
      <c r="L497" s="18"/>
      <c r="M497" s="18"/>
      <c r="N497" s="18"/>
      <c r="O497" s="18"/>
      <c r="P497" s="18"/>
      <c r="Q497" s="18"/>
      <c r="R497" s="18"/>
      <c r="S497" s="173" t="s">
        <v>4649</v>
      </c>
      <c r="T497" s="17" t="s">
        <v>792</v>
      </c>
      <c r="U497" s="18"/>
      <c r="V497" s="211"/>
      <c r="W497" s="211"/>
      <c r="X497" s="211"/>
      <c r="Y497" s="211"/>
      <c r="Z497" s="18"/>
      <c r="AA497" s="182" t="s">
        <v>8847</v>
      </c>
      <c r="AB497" s="18"/>
      <c r="AC497" s="197" t="str">
        <f t="shared" si="54"/>
        <v>ENGINEERING</v>
      </c>
      <c r="AD497" s="263" t="str">
        <f t="shared" si="55"/>
        <v>ENGINEERING-100</v>
      </c>
      <c r="AE497" s="263" t="str">
        <f t="shared" si="56"/>
        <v>ENGINEERING-100-2</v>
      </c>
      <c r="AF497" s="119" t="s">
        <v>8847</v>
      </c>
      <c r="AG497" s="64" t="str">
        <f t="shared" si="57"/>
        <v>100</v>
      </c>
      <c r="AH497" s="18"/>
      <c r="AI497" s="197" t="str">
        <f t="shared" si="58"/>
        <v>-</v>
      </c>
      <c r="AJ497" s="64" t="str">
        <f t="shared" si="59"/>
        <v>-</v>
      </c>
      <c r="AK497" s="18"/>
      <c r="AP497" s="18"/>
    </row>
    <row r="498" spans="9:42">
      <c r="I498" s="18"/>
      <c r="L498" s="18"/>
      <c r="M498" s="18"/>
      <c r="N498" s="18"/>
      <c r="O498" s="18"/>
      <c r="P498" s="18"/>
      <c r="Q498" s="18"/>
      <c r="R498" s="18"/>
      <c r="S498" s="173" t="s">
        <v>4650</v>
      </c>
      <c r="T498" s="17" t="s">
        <v>10170</v>
      </c>
      <c r="U498" s="18"/>
      <c r="V498" s="211"/>
      <c r="W498" s="211"/>
      <c r="X498" s="211"/>
      <c r="Y498" s="211"/>
      <c r="Z498" s="18"/>
      <c r="AA498" s="182" t="s">
        <v>8855</v>
      </c>
      <c r="AB498" s="18"/>
      <c r="AC498" s="197" t="str">
        <f t="shared" si="54"/>
        <v>ENGINEERING</v>
      </c>
      <c r="AD498" s="263" t="str">
        <f t="shared" si="55"/>
        <v>ENGINEERING-100</v>
      </c>
      <c r="AE498" s="263" t="str">
        <f t="shared" si="56"/>
        <v>ENGINEERING-100-3</v>
      </c>
      <c r="AF498" s="119" t="s">
        <v>8855</v>
      </c>
      <c r="AG498" s="64" t="str">
        <f t="shared" si="57"/>
        <v>100</v>
      </c>
      <c r="AH498" s="18"/>
      <c r="AI498" s="197" t="str">
        <f t="shared" si="58"/>
        <v>-</v>
      </c>
      <c r="AJ498" s="64" t="str">
        <f t="shared" si="59"/>
        <v>-</v>
      </c>
      <c r="AK498" s="18"/>
      <c r="AP498" s="18"/>
    </row>
    <row r="499" spans="9:42">
      <c r="I499" s="18"/>
      <c r="L499" s="18"/>
      <c r="M499" s="18"/>
      <c r="N499" s="18"/>
      <c r="O499" s="18"/>
      <c r="P499" s="18"/>
      <c r="Q499" s="18"/>
      <c r="R499" s="18"/>
      <c r="S499" s="173" t="s">
        <v>4653</v>
      </c>
      <c r="T499" s="17" t="s">
        <v>4654</v>
      </c>
      <c r="U499" s="18"/>
      <c r="V499" s="211"/>
      <c r="W499" s="211"/>
      <c r="X499" s="211"/>
      <c r="Y499" s="211"/>
      <c r="Z499" s="18"/>
      <c r="AA499" s="182" t="s">
        <v>6486</v>
      </c>
      <c r="AB499" s="18"/>
      <c r="AC499" s="197" t="str">
        <f t="shared" si="54"/>
        <v>ENGINEERING</v>
      </c>
      <c r="AD499" s="263" t="str">
        <f t="shared" si="55"/>
        <v>ENGINEERING-100</v>
      </c>
      <c r="AE499" s="263" t="str">
        <f t="shared" si="56"/>
        <v>ENGINEERING-100-4</v>
      </c>
      <c r="AF499" s="119" t="s">
        <v>6486</v>
      </c>
      <c r="AG499" s="64" t="str">
        <f t="shared" si="57"/>
        <v>100</v>
      </c>
      <c r="AH499" s="18"/>
      <c r="AI499" s="197" t="str">
        <f t="shared" si="58"/>
        <v>-</v>
      </c>
      <c r="AJ499" s="64" t="str">
        <f t="shared" si="59"/>
        <v>-</v>
      </c>
      <c r="AK499" s="18"/>
      <c r="AP499" s="18"/>
    </row>
    <row r="500" spans="9:42">
      <c r="I500" s="18"/>
      <c r="L500" s="18"/>
      <c r="M500" s="18"/>
      <c r="N500" s="18"/>
      <c r="O500" s="18"/>
      <c r="P500" s="18"/>
      <c r="Q500" s="18"/>
      <c r="R500" s="18"/>
      <c r="S500" s="173" t="s">
        <v>7080</v>
      </c>
      <c r="T500" s="17" t="s">
        <v>7081</v>
      </c>
      <c r="U500" s="18"/>
      <c r="V500" s="211"/>
      <c r="W500" s="211"/>
      <c r="X500" s="211"/>
      <c r="Y500" s="211"/>
      <c r="Z500" s="18"/>
      <c r="AA500" s="182" t="s">
        <v>11424</v>
      </c>
      <c r="AB500" s="18"/>
      <c r="AC500" s="197" t="str">
        <f t="shared" si="54"/>
        <v>ENGINEERING</v>
      </c>
      <c r="AD500" s="263" t="str">
        <f t="shared" si="55"/>
        <v>ENGINEERING-100</v>
      </c>
      <c r="AE500" s="263" t="str">
        <f t="shared" si="56"/>
        <v>ENGINEERING-100-5</v>
      </c>
      <c r="AF500" s="119" t="s">
        <v>11424</v>
      </c>
      <c r="AG500" s="64" t="str">
        <f t="shared" si="57"/>
        <v>100</v>
      </c>
      <c r="AH500" s="18"/>
      <c r="AI500" s="197" t="str">
        <f t="shared" si="58"/>
        <v>-</v>
      </c>
      <c r="AJ500" s="64" t="str">
        <f t="shared" si="59"/>
        <v>-</v>
      </c>
      <c r="AK500" s="18"/>
      <c r="AP500" s="18"/>
    </row>
    <row r="501" spans="9:42">
      <c r="I501" s="18"/>
      <c r="L501" s="18"/>
      <c r="M501" s="18"/>
      <c r="N501" s="18"/>
      <c r="O501" s="18"/>
      <c r="P501" s="18"/>
      <c r="Q501" s="18"/>
      <c r="R501" s="18"/>
      <c r="S501" s="173" t="s">
        <v>7085</v>
      </c>
      <c r="T501" s="17" t="s">
        <v>7087</v>
      </c>
      <c r="U501" s="18"/>
      <c r="V501" s="211"/>
      <c r="W501" s="211"/>
      <c r="X501" s="211"/>
      <c r="Y501" s="211"/>
      <c r="Z501" s="18"/>
      <c r="AA501" s="182" t="s">
        <v>6491</v>
      </c>
      <c r="AB501" s="18"/>
      <c r="AC501" s="197" t="str">
        <f t="shared" si="54"/>
        <v>ENGINEERING</v>
      </c>
      <c r="AD501" s="263" t="str">
        <f t="shared" si="55"/>
        <v>ENGINEERING-100</v>
      </c>
      <c r="AE501" s="263" t="str">
        <f t="shared" si="56"/>
        <v>ENGINEERING-100-6</v>
      </c>
      <c r="AF501" s="119" t="s">
        <v>6491</v>
      </c>
      <c r="AG501" s="64" t="str">
        <f t="shared" si="57"/>
        <v>100</v>
      </c>
      <c r="AH501" s="18"/>
      <c r="AI501" s="197" t="str">
        <f t="shared" si="58"/>
        <v>-</v>
      </c>
      <c r="AJ501" s="64" t="str">
        <f t="shared" si="59"/>
        <v>-</v>
      </c>
      <c r="AK501" s="18"/>
      <c r="AP501" s="18"/>
    </row>
    <row r="502" spans="9:42">
      <c r="I502" s="18"/>
      <c r="L502" s="18"/>
      <c r="M502" s="18"/>
      <c r="N502" s="18"/>
      <c r="O502" s="18"/>
      <c r="P502" s="18"/>
      <c r="Q502" s="18"/>
      <c r="R502" s="18"/>
      <c r="S502" s="173" t="s">
        <v>7088</v>
      </c>
      <c r="T502" s="17" t="s">
        <v>7089</v>
      </c>
      <c r="U502" s="18"/>
      <c r="V502" s="211"/>
      <c r="W502" s="211"/>
      <c r="X502" s="211"/>
      <c r="Y502" s="211"/>
      <c r="Z502" s="18"/>
      <c r="AA502" s="182" t="s">
        <v>10846</v>
      </c>
      <c r="AB502" s="18"/>
      <c r="AC502" s="197" t="str">
        <f t="shared" si="54"/>
        <v>ENGINEERING</v>
      </c>
      <c r="AD502" s="263" t="str">
        <f t="shared" si="55"/>
        <v>ENGINEERING-100</v>
      </c>
      <c r="AE502" s="263" t="str">
        <f t="shared" si="56"/>
        <v>ENGINEERING-100-7</v>
      </c>
      <c r="AF502" s="119" t="s">
        <v>10846</v>
      </c>
      <c r="AG502" s="64" t="str">
        <f t="shared" si="57"/>
        <v>100</v>
      </c>
      <c r="AH502" s="18"/>
      <c r="AI502" s="197" t="str">
        <f t="shared" si="58"/>
        <v>-</v>
      </c>
      <c r="AJ502" s="64" t="str">
        <f t="shared" si="59"/>
        <v>-</v>
      </c>
      <c r="AK502" s="18"/>
      <c r="AP502" s="18"/>
    </row>
    <row r="503" spans="9:42">
      <c r="I503" s="18"/>
      <c r="L503" s="18"/>
      <c r="M503" s="18"/>
      <c r="N503" s="18"/>
      <c r="O503" s="18"/>
      <c r="P503" s="18"/>
      <c r="Q503" s="18"/>
      <c r="R503" s="18"/>
      <c r="S503" s="173" t="s">
        <v>7090</v>
      </c>
      <c r="T503" s="17" t="s">
        <v>7091</v>
      </c>
      <c r="U503" s="18"/>
      <c r="V503" s="211"/>
      <c r="W503" s="211"/>
      <c r="X503" s="211"/>
      <c r="Y503" s="211"/>
      <c r="Z503" s="18"/>
      <c r="AA503" s="182" t="s">
        <v>6498</v>
      </c>
      <c r="AB503" s="18"/>
      <c r="AC503" s="197" t="str">
        <f t="shared" si="54"/>
        <v>ENGINEERING</v>
      </c>
      <c r="AD503" s="263" t="str">
        <f t="shared" si="55"/>
        <v>ENGINEERING-100</v>
      </c>
      <c r="AE503" s="263" t="str">
        <f t="shared" si="56"/>
        <v>ENGINEERING-100-8</v>
      </c>
      <c r="AF503" s="119" t="s">
        <v>6498</v>
      </c>
      <c r="AG503" s="64" t="str">
        <f t="shared" si="57"/>
        <v>100</v>
      </c>
      <c r="AH503" s="18"/>
      <c r="AI503" s="197" t="str">
        <f t="shared" si="58"/>
        <v>-</v>
      </c>
      <c r="AJ503" s="64" t="str">
        <f t="shared" si="59"/>
        <v>-</v>
      </c>
      <c r="AK503" s="18"/>
      <c r="AP503" s="18"/>
    </row>
    <row r="504" spans="9:42">
      <c r="I504" s="18"/>
      <c r="L504" s="18"/>
      <c r="M504" s="18"/>
      <c r="N504" s="18"/>
      <c r="O504" s="18"/>
      <c r="P504" s="18"/>
      <c r="Q504" s="18"/>
      <c r="R504" s="18"/>
      <c r="S504" s="173" t="s">
        <v>7092</v>
      </c>
      <c r="T504" s="17" t="s">
        <v>7093</v>
      </c>
      <c r="U504" s="18"/>
      <c r="V504" s="211"/>
      <c r="W504" s="211"/>
      <c r="X504" s="211"/>
      <c r="Y504" s="211"/>
      <c r="Z504" s="18"/>
      <c r="AA504" s="182" t="s">
        <v>14150</v>
      </c>
      <c r="AB504" s="18"/>
      <c r="AC504" s="197" t="str">
        <f t="shared" si="54"/>
        <v>ENGINEERING</v>
      </c>
      <c r="AD504" s="263" t="str">
        <f t="shared" si="55"/>
        <v>ENGINEERING-100</v>
      </c>
      <c r="AE504" s="263" t="str">
        <f t="shared" si="56"/>
        <v>ENGINEERING-100-9</v>
      </c>
      <c r="AF504" s="119" t="s">
        <v>14150</v>
      </c>
      <c r="AG504" s="64" t="str">
        <f t="shared" si="57"/>
        <v>100</v>
      </c>
      <c r="AH504" s="18"/>
      <c r="AI504" s="197" t="str">
        <f t="shared" si="58"/>
        <v>-</v>
      </c>
      <c r="AJ504" s="64" t="str">
        <f t="shared" si="59"/>
        <v>-</v>
      </c>
      <c r="AK504" s="18"/>
      <c r="AP504" s="18"/>
    </row>
    <row r="505" spans="9:42">
      <c r="I505" s="18"/>
      <c r="L505" s="18"/>
      <c r="M505" s="18"/>
      <c r="N505" s="18"/>
      <c r="O505" s="18"/>
      <c r="P505" s="18"/>
      <c r="Q505" s="18"/>
      <c r="R505" s="18"/>
      <c r="S505" s="173" t="s">
        <v>7094</v>
      </c>
      <c r="T505" s="17" t="s">
        <v>7095</v>
      </c>
      <c r="U505" s="18"/>
      <c r="V505" s="211"/>
      <c r="W505" s="211"/>
      <c r="X505" s="211"/>
      <c r="Y505" s="211"/>
      <c r="Z505" s="18"/>
      <c r="AA505" s="182" t="s">
        <v>6505</v>
      </c>
      <c r="AB505" s="18"/>
      <c r="AC505" s="197" t="str">
        <f t="shared" si="54"/>
        <v>ENGINEERING</v>
      </c>
      <c r="AD505" s="263" t="str">
        <f t="shared" si="55"/>
        <v>ENGINEERING-100</v>
      </c>
      <c r="AE505" s="263" t="str">
        <f t="shared" si="56"/>
        <v>ENGINEERING-100-10</v>
      </c>
      <c r="AF505" s="119" t="s">
        <v>6505</v>
      </c>
      <c r="AG505" s="64" t="str">
        <f t="shared" si="57"/>
        <v>100</v>
      </c>
      <c r="AH505" s="18"/>
      <c r="AI505" s="197" t="str">
        <f t="shared" si="58"/>
        <v>-</v>
      </c>
      <c r="AJ505" s="64" t="str">
        <f t="shared" si="59"/>
        <v>-</v>
      </c>
      <c r="AK505" s="18"/>
      <c r="AP505" s="18"/>
    </row>
    <row r="506" spans="9:42">
      <c r="I506" s="18"/>
      <c r="L506" s="18"/>
      <c r="M506" s="18"/>
      <c r="N506" s="18"/>
      <c r="O506" s="18"/>
      <c r="P506" s="18"/>
      <c r="Q506" s="18"/>
      <c r="R506" s="18"/>
      <c r="S506" s="173" t="s">
        <v>7096</v>
      </c>
      <c r="T506" s="17" t="s">
        <v>7097</v>
      </c>
      <c r="U506" s="18"/>
      <c r="V506" s="211"/>
      <c r="W506" s="211"/>
      <c r="X506" s="211"/>
      <c r="Y506" s="211"/>
      <c r="Z506" s="18"/>
      <c r="AA506" s="182" t="s">
        <v>6512</v>
      </c>
      <c r="AB506" s="18"/>
      <c r="AC506" s="197" t="str">
        <f t="shared" si="54"/>
        <v>ENGINEERING</v>
      </c>
      <c r="AD506" s="263" t="str">
        <f t="shared" si="55"/>
        <v>ENGINEERING-100</v>
      </c>
      <c r="AE506" s="263" t="str">
        <f t="shared" si="56"/>
        <v>ENGINEERING-100-11</v>
      </c>
      <c r="AF506" s="119" t="s">
        <v>6512</v>
      </c>
      <c r="AG506" s="64" t="str">
        <f t="shared" si="57"/>
        <v>100</v>
      </c>
      <c r="AH506" s="18"/>
      <c r="AI506" s="197" t="str">
        <f t="shared" si="58"/>
        <v>-</v>
      </c>
      <c r="AJ506" s="64" t="str">
        <f t="shared" si="59"/>
        <v>-</v>
      </c>
      <c r="AK506" s="18"/>
      <c r="AP506" s="18"/>
    </row>
    <row r="507" spans="9:42">
      <c r="I507" s="18"/>
      <c r="L507" s="18"/>
      <c r="M507" s="18"/>
      <c r="N507" s="18"/>
      <c r="O507" s="18"/>
      <c r="P507" s="18"/>
      <c r="Q507" s="18"/>
      <c r="R507" s="18"/>
      <c r="S507" s="173" t="s">
        <v>7098</v>
      </c>
      <c r="T507" s="17" t="s">
        <v>7099</v>
      </c>
      <c r="U507" s="18"/>
      <c r="V507" s="211"/>
      <c r="W507" s="211"/>
      <c r="X507" s="211"/>
      <c r="Y507" s="211"/>
      <c r="Z507" s="18"/>
      <c r="AA507" s="182" t="s">
        <v>6520</v>
      </c>
      <c r="AB507" s="18"/>
      <c r="AC507" s="197" t="str">
        <f t="shared" si="54"/>
        <v>ENGINEERING</v>
      </c>
      <c r="AD507" s="263" t="str">
        <f t="shared" si="55"/>
        <v>ENGINEERING-100</v>
      </c>
      <c r="AE507" s="263" t="str">
        <f t="shared" si="56"/>
        <v>ENGINEERING-100-12</v>
      </c>
      <c r="AF507" s="119" t="s">
        <v>6520</v>
      </c>
      <c r="AG507" s="64" t="str">
        <f t="shared" si="57"/>
        <v>100</v>
      </c>
      <c r="AH507" s="18"/>
      <c r="AI507" s="197" t="str">
        <f t="shared" si="58"/>
        <v>-</v>
      </c>
      <c r="AJ507" s="64" t="str">
        <f t="shared" si="59"/>
        <v>-</v>
      </c>
      <c r="AK507" s="18"/>
      <c r="AP507" s="18"/>
    </row>
    <row r="508" spans="9:42">
      <c r="I508" s="18"/>
      <c r="L508" s="18"/>
      <c r="M508" s="18"/>
      <c r="N508" s="18"/>
      <c r="O508" s="18"/>
      <c r="P508" s="18"/>
      <c r="Q508" s="18"/>
      <c r="R508" s="18"/>
      <c r="S508" s="173" t="s">
        <v>7100</v>
      </c>
      <c r="T508" s="17" t="s">
        <v>7101</v>
      </c>
      <c r="U508" s="18"/>
      <c r="V508" s="211"/>
      <c r="W508" s="211"/>
      <c r="X508" s="211"/>
      <c r="Y508" s="211"/>
      <c r="Z508" s="18"/>
      <c r="AA508" s="182" t="s">
        <v>672</v>
      </c>
      <c r="AB508" s="18"/>
      <c r="AC508" s="197" t="str">
        <f t="shared" si="54"/>
        <v>ENGINEERING</v>
      </c>
      <c r="AD508" s="263" t="str">
        <f t="shared" si="55"/>
        <v>ENGINEERING-100</v>
      </c>
      <c r="AE508" s="263" t="str">
        <f t="shared" si="56"/>
        <v>ENGINEERING-100-13</v>
      </c>
      <c r="AF508" s="119" t="s">
        <v>672</v>
      </c>
      <c r="AG508" s="64" t="str">
        <f t="shared" si="57"/>
        <v>100</v>
      </c>
      <c r="AH508" s="18"/>
      <c r="AI508" s="197" t="str">
        <f t="shared" si="58"/>
        <v>-</v>
      </c>
      <c r="AJ508" s="64" t="str">
        <f t="shared" si="59"/>
        <v>-</v>
      </c>
      <c r="AK508" s="18"/>
      <c r="AP508" s="18"/>
    </row>
    <row r="509" spans="9:42">
      <c r="I509" s="18"/>
      <c r="L509" s="18"/>
      <c r="M509" s="18"/>
      <c r="N509" s="18"/>
      <c r="O509" s="18"/>
      <c r="P509" s="18"/>
      <c r="Q509" s="18"/>
      <c r="R509" s="18"/>
      <c r="S509" s="173" t="s">
        <v>7102</v>
      </c>
      <c r="T509" s="17" t="s">
        <v>7103</v>
      </c>
      <c r="U509" s="18"/>
      <c r="V509" s="211"/>
      <c r="W509" s="211"/>
      <c r="X509" s="211"/>
      <c r="Y509" s="211"/>
      <c r="Z509" s="18"/>
      <c r="AA509" s="182" t="s">
        <v>10847</v>
      </c>
      <c r="AB509" s="18"/>
      <c r="AC509" s="197" t="str">
        <f t="shared" si="54"/>
        <v>ENGINEERING</v>
      </c>
      <c r="AD509" s="263" t="str">
        <f t="shared" si="55"/>
        <v>ENGINEERING-100</v>
      </c>
      <c r="AE509" s="263" t="str">
        <f t="shared" si="56"/>
        <v>ENGINEERING-100-14</v>
      </c>
      <c r="AF509" s="119" t="s">
        <v>10847</v>
      </c>
      <c r="AG509" s="64" t="str">
        <f t="shared" si="57"/>
        <v>100</v>
      </c>
      <c r="AH509" s="18"/>
      <c r="AI509" s="197" t="str">
        <f t="shared" si="58"/>
        <v>-</v>
      </c>
      <c r="AJ509" s="64" t="str">
        <f t="shared" si="59"/>
        <v>-</v>
      </c>
      <c r="AK509" s="18"/>
      <c r="AP509" s="18"/>
    </row>
    <row r="510" spans="9:42">
      <c r="I510" s="18"/>
      <c r="L510" s="18"/>
      <c r="M510" s="18"/>
      <c r="N510" s="18"/>
      <c r="O510" s="18"/>
      <c r="P510" s="18"/>
      <c r="Q510" s="18"/>
      <c r="R510" s="18"/>
      <c r="S510" s="173" t="s">
        <v>7104</v>
      </c>
      <c r="T510" s="17" t="s">
        <v>7105</v>
      </c>
      <c r="U510" s="18"/>
      <c r="V510" s="211"/>
      <c r="W510" s="211"/>
      <c r="X510" s="211"/>
      <c r="Y510" s="211"/>
      <c r="Z510" s="18"/>
      <c r="AA510" s="182" t="s">
        <v>12012</v>
      </c>
      <c r="AB510" s="18"/>
      <c r="AC510" s="197" t="str">
        <f t="shared" si="54"/>
        <v>ENGINEERING</v>
      </c>
      <c r="AD510" s="263" t="str">
        <f t="shared" si="55"/>
        <v>ENGINEERING-100</v>
      </c>
      <c r="AE510" s="263" t="str">
        <f t="shared" si="56"/>
        <v>ENGINEERING-100-15</v>
      </c>
      <c r="AF510" s="119" t="s">
        <v>12012</v>
      </c>
      <c r="AG510" s="64" t="str">
        <f t="shared" si="57"/>
        <v>100</v>
      </c>
      <c r="AH510" s="18"/>
      <c r="AI510" s="197" t="str">
        <f t="shared" si="58"/>
        <v>-</v>
      </c>
      <c r="AJ510" s="64" t="str">
        <f t="shared" si="59"/>
        <v>-</v>
      </c>
      <c r="AK510" s="18"/>
      <c r="AP510" s="18"/>
    </row>
    <row r="511" spans="9:42">
      <c r="I511" s="18"/>
      <c r="L511" s="18"/>
      <c r="M511" s="18"/>
      <c r="N511" s="18"/>
      <c r="O511" s="18"/>
      <c r="P511" s="18"/>
      <c r="Q511" s="18"/>
      <c r="R511" s="18"/>
      <c r="S511" s="173" t="s">
        <v>7106</v>
      </c>
      <c r="T511" s="17" t="s">
        <v>7107</v>
      </c>
      <c r="U511" s="18"/>
      <c r="V511" s="211"/>
      <c r="W511" s="211"/>
      <c r="X511" s="211"/>
      <c r="Y511" s="211"/>
      <c r="Z511" s="18"/>
      <c r="AA511" s="182" t="s">
        <v>14151</v>
      </c>
      <c r="AB511" s="18"/>
      <c r="AC511" s="197" t="str">
        <f t="shared" si="54"/>
        <v>ENGINEERING</v>
      </c>
      <c r="AD511" s="263" t="str">
        <f t="shared" si="55"/>
        <v>ENGINEERING-100</v>
      </c>
      <c r="AE511" s="263" t="str">
        <f t="shared" si="56"/>
        <v>ENGINEERING-100-16</v>
      </c>
      <c r="AF511" s="119" t="s">
        <v>14151</v>
      </c>
      <c r="AG511" s="64" t="str">
        <f t="shared" si="57"/>
        <v>100</v>
      </c>
      <c r="AH511" s="18"/>
      <c r="AI511" s="197" t="str">
        <f t="shared" si="58"/>
        <v>-</v>
      </c>
      <c r="AJ511" s="64" t="str">
        <f t="shared" si="59"/>
        <v>-</v>
      </c>
      <c r="AK511" s="18"/>
      <c r="AP511" s="18"/>
    </row>
    <row r="512" spans="9:42">
      <c r="I512" s="18"/>
      <c r="L512" s="18"/>
      <c r="M512" s="18"/>
      <c r="N512" s="18"/>
      <c r="O512" s="18"/>
      <c r="P512" s="18"/>
      <c r="Q512" s="18"/>
      <c r="R512" s="18"/>
      <c r="S512" s="173" t="s">
        <v>7108</v>
      </c>
      <c r="T512" s="17" t="s">
        <v>7109</v>
      </c>
      <c r="U512" s="18"/>
      <c r="V512" s="211"/>
      <c r="W512" s="211"/>
      <c r="X512" s="211"/>
      <c r="Y512" s="211"/>
      <c r="Z512" s="18"/>
      <c r="AA512" s="182" t="s">
        <v>15586</v>
      </c>
      <c r="AB512" s="18"/>
      <c r="AC512" s="197" t="str">
        <f t="shared" si="54"/>
        <v>ENGINEERING</v>
      </c>
      <c r="AD512" s="263" t="str">
        <f t="shared" si="55"/>
        <v>ENGINEERING-100</v>
      </c>
      <c r="AE512" s="263" t="str">
        <f t="shared" si="56"/>
        <v>ENGINEERING-100-17</v>
      </c>
      <c r="AF512" s="119" t="s">
        <v>15586</v>
      </c>
      <c r="AG512" s="64" t="str">
        <f t="shared" si="57"/>
        <v>100</v>
      </c>
      <c r="AH512" s="18"/>
      <c r="AI512" s="197" t="str">
        <f t="shared" si="58"/>
        <v>-</v>
      </c>
      <c r="AJ512" s="64" t="str">
        <f t="shared" si="59"/>
        <v>-</v>
      </c>
      <c r="AK512" s="18"/>
      <c r="AP512" s="18"/>
    </row>
    <row r="513" spans="9:42">
      <c r="I513" s="18"/>
      <c r="L513" s="18"/>
      <c r="M513" s="18"/>
      <c r="N513" s="18"/>
      <c r="O513" s="18"/>
      <c r="P513" s="18"/>
      <c r="Q513" s="18"/>
      <c r="R513" s="18"/>
      <c r="S513" s="173" t="s">
        <v>7110</v>
      </c>
      <c r="T513" s="17" t="s">
        <v>1035</v>
      </c>
      <c r="U513" s="18"/>
      <c r="V513" s="211"/>
      <c r="W513" s="211"/>
      <c r="X513" s="211"/>
      <c r="Y513" s="211"/>
      <c r="Z513" s="18"/>
      <c r="AA513" s="182" t="s">
        <v>6527</v>
      </c>
      <c r="AB513" s="18"/>
      <c r="AC513" s="197" t="str">
        <f t="shared" si="54"/>
        <v>ENGINEERING</v>
      </c>
      <c r="AD513" s="263" t="str">
        <f t="shared" si="55"/>
        <v>ENGINEERING-100</v>
      </c>
      <c r="AE513" s="263" t="str">
        <f t="shared" si="56"/>
        <v>ENGINEERING-100-18</v>
      </c>
      <c r="AF513" s="119" t="s">
        <v>6527</v>
      </c>
      <c r="AG513" s="64" t="str">
        <f t="shared" si="57"/>
        <v>100</v>
      </c>
      <c r="AH513" s="18"/>
      <c r="AI513" s="197" t="str">
        <f t="shared" si="58"/>
        <v>-</v>
      </c>
      <c r="AJ513" s="64" t="str">
        <f t="shared" si="59"/>
        <v>-</v>
      </c>
      <c r="AK513" s="18"/>
      <c r="AP513" s="18"/>
    </row>
    <row r="514" spans="9:42">
      <c r="I514" s="18"/>
      <c r="L514" s="18"/>
      <c r="M514" s="18"/>
      <c r="N514" s="18"/>
      <c r="O514" s="18"/>
      <c r="P514" s="18"/>
      <c r="Q514" s="18"/>
      <c r="R514" s="18"/>
      <c r="S514" s="173" t="s">
        <v>7112</v>
      </c>
      <c r="T514" s="17" t="s">
        <v>793</v>
      </c>
      <c r="U514" s="18"/>
      <c r="V514" s="211"/>
      <c r="W514" s="211"/>
      <c r="X514" s="211"/>
      <c r="Y514" s="211"/>
      <c r="Z514" s="18"/>
      <c r="AA514" s="182" t="s">
        <v>6534</v>
      </c>
      <c r="AB514" s="18"/>
      <c r="AC514" s="197" t="str">
        <f t="shared" si="54"/>
        <v>ENGINEERING</v>
      </c>
      <c r="AD514" s="263" t="str">
        <f t="shared" si="55"/>
        <v>ENGINEERING-100</v>
      </c>
      <c r="AE514" s="263" t="str">
        <f t="shared" si="56"/>
        <v>ENGINEERING-100-19</v>
      </c>
      <c r="AF514" s="119" t="s">
        <v>6534</v>
      </c>
      <c r="AG514" s="64" t="str">
        <f t="shared" si="57"/>
        <v>100</v>
      </c>
      <c r="AH514" s="18"/>
      <c r="AI514" s="197" t="str">
        <f t="shared" si="58"/>
        <v>-</v>
      </c>
      <c r="AJ514" s="64" t="str">
        <f t="shared" si="59"/>
        <v>-</v>
      </c>
      <c r="AK514" s="18"/>
      <c r="AP514" s="18"/>
    </row>
    <row r="515" spans="9:42">
      <c r="I515" s="18"/>
      <c r="L515" s="18"/>
      <c r="M515" s="18"/>
      <c r="N515" s="18"/>
      <c r="O515" s="18"/>
      <c r="P515" s="18"/>
      <c r="Q515" s="18"/>
      <c r="R515" s="18"/>
      <c r="S515" s="173" t="s">
        <v>7113</v>
      </c>
      <c r="T515" s="17" t="s">
        <v>7114</v>
      </c>
      <c r="U515" s="18"/>
      <c r="V515" s="211"/>
      <c r="W515" s="211"/>
      <c r="X515" s="211"/>
      <c r="Y515" s="211"/>
      <c r="Z515" s="18"/>
      <c r="AA515" s="182" t="s">
        <v>11425</v>
      </c>
      <c r="AB515" s="18"/>
      <c r="AC515" s="197" t="str">
        <f t="shared" si="54"/>
        <v>ENGINEERING</v>
      </c>
      <c r="AD515" s="263" t="str">
        <f t="shared" si="55"/>
        <v>ENGINEERING-100</v>
      </c>
      <c r="AE515" s="263" t="str">
        <f t="shared" si="56"/>
        <v>ENGINEERING-100-20</v>
      </c>
      <c r="AF515" s="119" t="s">
        <v>11425</v>
      </c>
      <c r="AG515" s="64" t="str">
        <f t="shared" si="57"/>
        <v>100</v>
      </c>
      <c r="AH515" s="18"/>
      <c r="AI515" s="197" t="str">
        <f t="shared" si="58"/>
        <v>-</v>
      </c>
      <c r="AJ515" s="64" t="str">
        <f t="shared" si="59"/>
        <v>-</v>
      </c>
      <c r="AK515" s="18"/>
      <c r="AP515" s="18"/>
    </row>
    <row r="516" spans="9:42">
      <c r="I516" s="18"/>
      <c r="L516" s="18"/>
      <c r="M516" s="18"/>
      <c r="N516" s="18"/>
      <c r="O516" s="18"/>
      <c r="P516" s="18"/>
      <c r="Q516" s="18"/>
      <c r="R516" s="18"/>
      <c r="S516" s="173" t="s">
        <v>7115</v>
      </c>
      <c r="T516" s="17" t="s">
        <v>794</v>
      </c>
      <c r="U516" s="18"/>
      <c r="V516" s="211"/>
      <c r="W516" s="211"/>
      <c r="X516" s="211"/>
      <c r="Y516" s="211"/>
      <c r="Z516" s="18"/>
      <c r="AA516" s="182" t="s">
        <v>1262</v>
      </c>
      <c r="AB516" s="18"/>
      <c r="AC516" s="197" t="str">
        <f t="shared" si="54"/>
        <v>ENGINEERING</v>
      </c>
      <c r="AD516" s="263" t="str">
        <f t="shared" si="55"/>
        <v>ENGINEERING-100</v>
      </c>
      <c r="AE516" s="263" t="str">
        <f t="shared" si="56"/>
        <v>ENGINEERING-100-21</v>
      </c>
      <c r="AF516" s="119" t="s">
        <v>1262</v>
      </c>
      <c r="AG516" s="64" t="str">
        <f t="shared" si="57"/>
        <v>100</v>
      </c>
      <c r="AH516" s="18"/>
      <c r="AI516" s="197" t="str">
        <f t="shared" si="58"/>
        <v>-</v>
      </c>
      <c r="AJ516" s="64" t="str">
        <f t="shared" si="59"/>
        <v>-</v>
      </c>
      <c r="AK516" s="18"/>
      <c r="AP516" s="18"/>
    </row>
    <row r="517" spans="9:42">
      <c r="I517" s="18"/>
      <c r="L517" s="18"/>
      <c r="M517" s="18"/>
      <c r="N517" s="18"/>
      <c r="O517" s="18"/>
      <c r="P517" s="18"/>
      <c r="Q517" s="18"/>
      <c r="R517" s="18"/>
      <c r="S517" s="173" t="s">
        <v>7116</v>
      </c>
      <c r="T517" s="17" t="s">
        <v>795</v>
      </c>
      <c r="U517" s="18"/>
      <c r="V517" s="211"/>
      <c r="W517" s="211"/>
      <c r="X517" s="211"/>
      <c r="Y517" s="211"/>
      <c r="Z517" s="18"/>
      <c r="AA517" s="182" t="s">
        <v>10848</v>
      </c>
      <c r="AB517" s="18"/>
      <c r="AC517" s="197" t="str">
        <f t="shared" si="54"/>
        <v>ENGINEERING</v>
      </c>
      <c r="AD517" s="263" t="str">
        <f t="shared" si="55"/>
        <v>ENGINEERING-100</v>
      </c>
      <c r="AE517" s="263" t="str">
        <f t="shared" si="56"/>
        <v>ENGINEERING-100-22</v>
      </c>
      <c r="AF517" s="119" t="s">
        <v>10848</v>
      </c>
      <c r="AG517" s="64" t="str">
        <f t="shared" si="57"/>
        <v>100</v>
      </c>
      <c r="AH517" s="18"/>
      <c r="AI517" s="197" t="str">
        <f t="shared" si="58"/>
        <v>-</v>
      </c>
      <c r="AJ517" s="64" t="str">
        <f t="shared" si="59"/>
        <v>-</v>
      </c>
      <c r="AK517" s="18"/>
      <c r="AP517" s="18"/>
    </row>
    <row r="518" spans="9:42">
      <c r="I518" s="18"/>
      <c r="L518" s="18"/>
      <c r="M518" s="18"/>
      <c r="N518" s="18"/>
      <c r="O518" s="18"/>
      <c r="P518" s="18"/>
      <c r="Q518" s="18"/>
      <c r="R518" s="18"/>
      <c r="S518" s="173" t="s">
        <v>7117</v>
      </c>
      <c r="T518" s="17" t="s">
        <v>7118</v>
      </c>
      <c r="U518" s="18"/>
      <c r="V518" s="211"/>
      <c r="W518" s="211"/>
      <c r="X518" s="211"/>
      <c r="Y518" s="211"/>
      <c r="Z518" s="18"/>
      <c r="AA518" s="182" t="s">
        <v>14152</v>
      </c>
      <c r="AB518" s="18"/>
      <c r="AC518" s="197" t="str">
        <f t="shared" ref="AC518:AC581" si="60">CodesFormula_1</f>
        <v>ENGINEERING</v>
      </c>
      <c r="AD518" s="263" t="str">
        <f t="shared" ref="AD518:AD581" si="61">CodesFormula_2</f>
        <v>ENGINEERING-100</v>
      </c>
      <c r="AE518" s="263" t="str">
        <f t="shared" ref="AE518:AE581" si="62">CodesFormula_3</f>
        <v>ENGINEERING-100-23</v>
      </c>
      <c r="AF518" s="119" t="s">
        <v>14152</v>
      </c>
      <c r="AG518" s="64" t="str">
        <f t="shared" ref="AG518:AG581" si="63">CodesFormula_4</f>
        <v>100</v>
      </c>
      <c r="AH518" s="18"/>
      <c r="AI518" s="197" t="str">
        <f t="shared" ref="AI518:AI581" si="64">CodesFormula_5</f>
        <v>-</v>
      </c>
      <c r="AJ518" s="64" t="str">
        <f t="shared" ref="AJ518:AJ581" si="65">CodesFormula_6</f>
        <v>-</v>
      </c>
      <c r="AK518" s="18"/>
      <c r="AP518" s="18"/>
    </row>
    <row r="519" spans="9:42">
      <c r="I519" s="18"/>
      <c r="L519" s="18"/>
      <c r="M519" s="18"/>
      <c r="N519" s="18"/>
      <c r="O519" s="18"/>
      <c r="P519" s="18"/>
      <c r="Q519" s="18"/>
      <c r="R519" s="18"/>
      <c r="S519" s="173" t="s">
        <v>8080</v>
      </c>
      <c r="T519" s="17" t="s">
        <v>1036</v>
      </c>
      <c r="U519" s="18"/>
      <c r="V519" s="211"/>
      <c r="W519" s="211"/>
      <c r="X519" s="211"/>
      <c r="Y519" s="211"/>
      <c r="Z519" s="18"/>
      <c r="AA519" s="182" t="s">
        <v>10849</v>
      </c>
      <c r="AB519" s="18"/>
      <c r="AC519" s="197" t="str">
        <f t="shared" si="60"/>
        <v>ENGINEERING</v>
      </c>
      <c r="AD519" s="263" t="str">
        <f t="shared" si="61"/>
        <v>ENGINEERING-100</v>
      </c>
      <c r="AE519" s="263" t="str">
        <f t="shared" si="62"/>
        <v>ENGINEERING-100-24</v>
      </c>
      <c r="AF519" s="119" t="s">
        <v>10849</v>
      </c>
      <c r="AG519" s="64" t="str">
        <f t="shared" si="63"/>
        <v>100</v>
      </c>
      <c r="AH519" s="18"/>
      <c r="AI519" s="197" t="str">
        <f t="shared" si="64"/>
        <v>-</v>
      </c>
      <c r="AJ519" s="64" t="str">
        <f t="shared" si="65"/>
        <v>-</v>
      </c>
      <c r="AK519" s="18"/>
      <c r="AP519" s="18"/>
    </row>
    <row r="520" spans="9:42">
      <c r="I520" s="18"/>
      <c r="L520" s="18"/>
      <c r="M520" s="18"/>
      <c r="N520" s="18"/>
      <c r="O520" s="18"/>
      <c r="P520" s="18"/>
      <c r="Q520" s="18"/>
      <c r="R520" s="18"/>
      <c r="S520" s="173" t="s">
        <v>7120</v>
      </c>
      <c r="T520" s="17" t="s">
        <v>7121</v>
      </c>
      <c r="U520" s="18"/>
      <c r="V520" s="211"/>
      <c r="W520" s="211"/>
      <c r="X520" s="211"/>
      <c r="Y520" s="211"/>
      <c r="Z520" s="18"/>
      <c r="AA520" s="182" t="s">
        <v>6545</v>
      </c>
      <c r="AB520" s="18"/>
      <c r="AC520" s="197" t="str">
        <f t="shared" si="60"/>
        <v>ENGINEERING</v>
      </c>
      <c r="AD520" s="263" t="str">
        <f t="shared" si="61"/>
        <v>ENGINEERING-100</v>
      </c>
      <c r="AE520" s="263" t="str">
        <f t="shared" si="62"/>
        <v>ENGINEERING-100-25</v>
      </c>
      <c r="AF520" s="119" t="s">
        <v>6545</v>
      </c>
      <c r="AG520" s="64" t="str">
        <f t="shared" si="63"/>
        <v>100</v>
      </c>
      <c r="AH520" s="18"/>
      <c r="AI520" s="197" t="str">
        <f t="shared" si="64"/>
        <v>-</v>
      </c>
      <c r="AJ520" s="64" t="str">
        <f t="shared" si="65"/>
        <v>-</v>
      </c>
      <c r="AK520" s="18"/>
      <c r="AP520" s="18"/>
    </row>
    <row r="521" spans="9:42">
      <c r="I521" s="18"/>
      <c r="L521" s="18"/>
      <c r="M521" s="18"/>
      <c r="N521" s="18"/>
      <c r="O521" s="18"/>
      <c r="P521" s="18"/>
      <c r="Q521" s="18"/>
      <c r="R521" s="18"/>
      <c r="S521" s="173" t="s">
        <v>7124</v>
      </c>
      <c r="T521" s="17" t="s">
        <v>7125</v>
      </c>
      <c r="U521" s="18"/>
      <c r="V521" s="211"/>
      <c r="W521" s="211"/>
      <c r="X521" s="211"/>
      <c r="Y521" s="211"/>
      <c r="Z521" s="18"/>
      <c r="AA521" s="182" t="s">
        <v>6551</v>
      </c>
      <c r="AB521" s="18"/>
      <c r="AC521" s="197" t="str">
        <f t="shared" si="60"/>
        <v>ENGINEERING</v>
      </c>
      <c r="AD521" s="263" t="str">
        <f t="shared" si="61"/>
        <v>ENGINEERING-100</v>
      </c>
      <c r="AE521" s="263" t="str">
        <f t="shared" si="62"/>
        <v>ENGINEERING-100-26</v>
      </c>
      <c r="AF521" s="119" t="s">
        <v>6551</v>
      </c>
      <c r="AG521" s="64" t="str">
        <f t="shared" si="63"/>
        <v>100</v>
      </c>
      <c r="AH521" s="18"/>
      <c r="AI521" s="197" t="str">
        <f t="shared" si="64"/>
        <v>-</v>
      </c>
      <c r="AJ521" s="64" t="str">
        <f t="shared" si="65"/>
        <v>-</v>
      </c>
      <c r="AK521" s="18"/>
      <c r="AP521" s="18"/>
    </row>
    <row r="522" spans="9:42">
      <c r="I522" s="18"/>
      <c r="L522" s="18"/>
      <c r="M522" s="18"/>
      <c r="N522" s="18"/>
      <c r="O522" s="18"/>
      <c r="P522" s="18"/>
      <c r="Q522" s="18"/>
      <c r="R522" s="18"/>
      <c r="S522" s="173" t="s">
        <v>7128</v>
      </c>
      <c r="T522" s="17" t="s">
        <v>7129</v>
      </c>
      <c r="U522" s="18"/>
      <c r="V522" s="211"/>
      <c r="W522" s="211"/>
      <c r="X522" s="211"/>
      <c r="Y522" s="211"/>
      <c r="Z522" s="18"/>
      <c r="AA522" s="182" t="s">
        <v>6601</v>
      </c>
      <c r="AB522" s="18"/>
      <c r="AC522" s="197" t="str">
        <f t="shared" si="60"/>
        <v>ENGINEERING</v>
      </c>
      <c r="AD522" s="263" t="str">
        <f t="shared" si="61"/>
        <v>ENGINEERING-100</v>
      </c>
      <c r="AE522" s="263" t="str">
        <f t="shared" si="62"/>
        <v>ENGINEERING-100-27</v>
      </c>
      <c r="AF522" s="119" t="s">
        <v>6601</v>
      </c>
      <c r="AG522" s="64" t="str">
        <f t="shared" si="63"/>
        <v>100</v>
      </c>
      <c r="AH522" s="18"/>
      <c r="AI522" s="197" t="str">
        <f t="shared" si="64"/>
        <v>-</v>
      </c>
      <c r="AJ522" s="64" t="str">
        <f t="shared" si="65"/>
        <v>-</v>
      </c>
      <c r="AK522" s="18"/>
      <c r="AP522" s="18"/>
    </row>
    <row r="523" spans="9:42">
      <c r="I523" s="18"/>
      <c r="L523" s="18"/>
      <c r="M523" s="18"/>
      <c r="N523" s="18"/>
      <c r="O523" s="18"/>
      <c r="P523" s="18"/>
      <c r="Q523" s="18"/>
      <c r="R523" s="18"/>
      <c r="S523" s="173" t="s">
        <v>7132</v>
      </c>
      <c r="T523" s="17" t="s">
        <v>796</v>
      </c>
      <c r="U523" s="18"/>
      <c r="V523" s="211"/>
      <c r="W523" s="211"/>
      <c r="X523" s="211"/>
      <c r="Y523" s="211"/>
      <c r="Z523" s="18"/>
      <c r="AA523" s="182" t="s">
        <v>10850</v>
      </c>
      <c r="AB523" s="18"/>
      <c r="AC523" s="197" t="str">
        <f t="shared" si="60"/>
        <v>ENGINEERING</v>
      </c>
      <c r="AD523" s="263" t="str">
        <f t="shared" si="61"/>
        <v>ENGINEERING-100</v>
      </c>
      <c r="AE523" s="263" t="str">
        <f t="shared" si="62"/>
        <v>ENGINEERING-100-28</v>
      </c>
      <c r="AF523" s="119" t="s">
        <v>10850</v>
      </c>
      <c r="AG523" s="64" t="str">
        <f t="shared" si="63"/>
        <v>100</v>
      </c>
      <c r="AH523" s="18"/>
      <c r="AI523" s="197" t="str">
        <f t="shared" si="64"/>
        <v>-</v>
      </c>
      <c r="AJ523" s="64" t="str">
        <f t="shared" si="65"/>
        <v>-</v>
      </c>
      <c r="AK523" s="18"/>
      <c r="AP523" s="18"/>
    </row>
    <row r="524" spans="9:42">
      <c r="I524" s="18"/>
      <c r="L524" s="18"/>
      <c r="M524" s="18"/>
      <c r="N524" s="18"/>
      <c r="O524" s="18"/>
      <c r="P524" s="18"/>
      <c r="Q524" s="18"/>
      <c r="R524" s="18"/>
      <c r="S524" s="173" t="s">
        <v>7135</v>
      </c>
      <c r="T524" s="17" t="s">
        <v>7136</v>
      </c>
      <c r="U524" s="18"/>
      <c r="V524" s="211"/>
      <c r="W524" s="211"/>
      <c r="X524" s="211"/>
      <c r="Y524" s="211"/>
      <c r="Z524" s="18"/>
      <c r="AA524" s="182" t="s">
        <v>1263</v>
      </c>
      <c r="AB524" s="18"/>
      <c r="AC524" s="197" t="str">
        <f t="shared" si="60"/>
        <v>ENGINEERING</v>
      </c>
      <c r="AD524" s="263" t="str">
        <f t="shared" si="61"/>
        <v>ENGINEERING-100</v>
      </c>
      <c r="AE524" s="263" t="str">
        <f t="shared" si="62"/>
        <v>ENGINEERING-100-29</v>
      </c>
      <c r="AF524" s="119" t="s">
        <v>1263</v>
      </c>
      <c r="AG524" s="64" t="str">
        <f t="shared" si="63"/>
        <v>100</v>
      </c>
      <c r="AH524" s="18"/>
      <c r="AI524" s="197" t="str">
        <f t="shared" si="64"/>
        <v>-</v>
      </c>
      <c r="AJ524" s="64" t="str">
        <f t="shared" si="65"/>
        <v>-</v>
      </c>
      <c r="AK524" s="18"/>
      <c r="AP524" s="18"/>
    </row>
    <row r="525" spans="9:42">
      <c r="I525" s="18"/>
      <c r="L525" s="18"/>
      <c r="M525" s="18"/>
      <c r="N525" s="18"/>
      <c r="O525" s="18"/>
      <c r="P525" s="18"/>
      <c r="Q525" s="18"/>
      <c r="R525" s="18"/>
      <c r="S525" s="173" t="s">
        <v>7139</v>
      </c>
      <c r="T525" s="17" t="s">
        <v>7142</v>
      </c>
      <c r="U525" s="18"/>
      <c r="V525" s="211"/>
      <c r="W525" s="211"/>
      <c r="X525" s="211"/>
      <c r="Y525" s="211"/>
      <c r="Z525" s="18"/>
      <c r="AA525" s="182" t="s">
        <v>12013</v>
      </c>
      <c r="AB525" s="18"/>
      <c r="AC525" s="197" t="str">
        <f t="shared" si="60"/>
        <v>ENGINEERING</v>
      </c>
      <c r="AD525" s="263" t="str">
        <f t="shared" si="61"/>
        <v>ENGINEERING-100</v>
      </c>
      <c r="AE525" s="263" t="str">
        <f t="shared" si="62"/>
        <v>ENGINEERING-100-30</v>
      </c>
      <c r="AF525" s="119" t="s">
        <v>12013</v>
      </c>
      <c r="AG525" s="64" t="str">
        <f t="shared" si="63"/>
        <v>100</v>
      </c>
      <c r="AH525" s="18"/>
      <c r="AI525" s="197" t="str">
        <f t="shared" si="64"/>
        <v>-</v>
      </c>
      <c r="AJ525" s="64" t="str">
        <f t="shared" si="65"/>
        <v>-</v>
      </c>
      <c r="AK525" s="18"/>
      <c r="AP525" s="18"/>
    </row>
    <row r="526" spans="9:42">
      <c r="I526" s="18"/>
      <c r="L526" s="18"/>
      <c r="M526" s="18"/>
      <c r="N526" s="18"/>
      <c r="O526" s="18"/>
      <c r="P526" s="18"/>
      <c r="Q526" s="18"/>
      <c r="R526" s="18"/>
      <c r="S526" s="173" t="s">
        <v>7144</v>
      </c>
      <c r="T526" s="17" t="s">
        <v>10171</v>
      </c>
      <c r="U526" s="18"/>
      <c r="V526" s="211"/>
      <c r="W526" s="211"/>
      <c r="X526" s="211"/>
      <c r="Y526" s="211"/>
      <c r="Z526" s="18"/>
      <c r="AA526" s="182" t="s">
        <v>6557</v>
      </c>
      <c r="AB526" s="18"/>
      <c r="AC526" s="197" t="str">
        <f t="shared" si="60"/>
        <v>ENGINEERING</v>
      </c>
      <c r="AD526" s="263" t="str">
        <f t="shared" si="61"/>
        <v>ENGINEERING-100</v>
      </c>
      <c r="AE526" s="263" t="str">
        <f t="shared" si="62"/>
        <v>ENGINEERING-100-31</v>
      </c>
      <c r="AF526" s="119" t="s">
        <v>6557</v>
      </c>
      <c r="AG526" s="64" t="str">
        <f t="shared" si="63"/>
        <v>100</v>
      </c>
      <c r="AH526" s="18"/>
      <c r="AI526" s="197" t="str">
        <f t="shared" si="64"/>
        <v>-</v>
      </c>
      <c r="AJ526" s="64" t="str">
        <f t="shared" si="65"/>
        <v>-</v>
      </c>
      <c r="AK526" s="18"/>
      <c r="AP526" s="18"/>
    </row>
    <row r="527" spans="9:42">
      <c r="I527" s="18"/>
      <c r="L527" s="18"/>
      <c r="M527" s="18"/>
      <c r="N527" s="18"/>
      <c r="O527" s="18"/>
      <c r="P527" s="18"/>
      <c r="Q527" s="18"/>
      <c r="R527" s="18"/>
      <c r="S527" s="173" t="s">
        <v>7146</v>
      </c>
      <c r="T527" s="17" t="s">
        <v>780</v>
      </c>
      <c r="U527" s="18"/>
      <c r="V527" s="211"/>
      <c r="W527" s="211"/>
      <c r="X527" s="211"/>
      <c r="Y527" s="211"/>
      <c r="Z527" s="18"/>
      <c r="AA527" s="182" t="s">
        <v>12646</v>
      </c>
      <c r="AB527" s="18"/>
      <c r="AC527" s="197" t="str">
        <f t="shared" si="60"/>
        <v>ENGINEERING</v>
      </c>
      <c r="AD527" s="263" t="str">
        <f t="shared" si="61"/>
        <v>ENGINEERING-100</v>
      </c>
      <c r="AE527" s="263" t="str">
        <f t="shared" si="62"/>
        <v>ENGINEERING-100-32</v>
      </c>
      <c r="AF527" s="119" t="s">
        <v>12646</v>
      </c>
      <c r="AG527" s="64" t="str">
        <f t="shared" si="63"/>
        <v>100</v>
      </c>
      <c r="AH527" s="18"/>
      <c r="AI527" s="197" t="str">
        <f t="shared" si="64"/>
        <v>-</v>
      </c>
      <c r="AJ527" s="64" t="str">
        <f t="shared" si="65"/>
        <v>-</v>
      </c>
      <c r="AK527" s="18"/>
      <c r="AP527" s="18"/>
    </row>
    <row r="528" spans="9:42">
      <c r="I528" s="18"/>
      <c r="L528" s="18"/>
      <c r="M528" s="18"/>
      <c r="N528" s="18"/>
      <c r="O528" s="18"/>
      <c r="P528" s="18"/>
      <c r="Q528" s="18"/>
      <c r="R528" s="18"/>
      <c r="S528" s="173" t="s">
        <v>7149</v>
      </c>
      <c r="T528" s="17" t="s">
        <v>7150</v>
      </c>
      <c r="U528" s="18"/>
      <c r="V528" s="211"/>
      <c r="W528" s="211"/>
      <c r="X528" s="211"/>
      <c r="Y528" s="211"/>
      <c r="Z528" s="18"/>
      <c r="AA528" s="182" t="s">
        <v>15587</v>
      </c>
      <c r="AB528" s="18"/>
      <c r="AC528" s="197" t="str">
        <f t="shared" si="60"/>
        <v>ENGINEERING</v>
      </c>
      <c r="AD528" s="263" t="str">
        <f t="shared" si="61"/>
        <v>ENGINEERING-100</v>
      </c>
      <c r="AE528" s="263" t="str">
        <f t="shared" si="62"/>
        <v>ENGINEERING-100-33</v>
      </c>
      <c r="AF528" s="119" t="s">
        <v>15587</v>
      </c>
      <c r="AG528" s="64" t="str">
        <f t="shared" si="63"/>
        <v>100</v>
      </c>
      <c r="AH528" s="18"/>
      <c r="AI528" s="197" t="str">
        <f t="shared" si="64"/>
        <v>-</v>
      </c>
      <c r="AJ528" s="64" t="str">
        <f t="shared" si="65"/>
        <v>-</v>
      </c>
      <c r="AK528" s="18"/>
      <c r="AP528" s="18"/>
    </row>
    <row r="529" spans="9:42">
      <c r="I529" s="18"/>
      <c r="L529" s="18"/>
      <c r="M529" s="18"/>
      <c r="N529" s="18"/>
      <c r="O529" s="18"/>
      <c r="P529" s="18"/>
      <c r="Q529" s="18"/>
      <c r="R529" s="18"/>
      <c r="S529" s="173" t="s">
        <v>7153</v>
      </c>
      <c r="T529" s="17" t="s">
        <v>13045</v>
      </c>
      <c r="U529" s="18"/>
      <c r="V529" s="211"/>
      <c r="W529" s="211"/>
      <c r="X529" s="211"/>
      <c r="Y529" s="211"/>
      <c r="Z529" s="18"/>
      <c r="AA529" s="182" t="s">
        <v>6562</v>
      </c>
      <c r="AB529" s="18"/>
      <c r="AC529" s="197" t="str">
        <f t="shared" si="60"/>
        <v>ENGINEERING</v>
      </c>
      <c r="AD529" s="263" t="str">
        <f t="shared" si="61"/>
        <v>ENGINEERING-100</v>
      </c>
      <c r="AE529" s="263" t="str">
        <f t="shared" si="62"/>
        <v>ENGINEERING-100-34</v>
      </c>
      <c r="AF529" s="119" t="s">
        <v>6562</v>
      </c>
      <c r="AG529" s="64" t="str">
        <f t="shared" si="63"/>
        <v>100</v>
      </c>
      <c r="AH529" s="18"/>
      <c r="AI529" s="197" t="str">
        <f t="shared" si="64"/>
        <v>-</v>
      </c>
      <c r="AJ529" s="64" t="str">
        <f t="shared" si="65"/>
        <v>-</v>
      </c>
      <c r="AK529" s="18"/>
      <c r="AP529" s="18"/>
    </row>
    <row r="530" spans="9:42">
      <c r="I530" s="18"/>
      <c r="L530" s="18"/>
      <c r="M530" s="18"/>
      <c r="N530" s="18"/>
      <c r="O530" s="18"/>
      <c r="P530" s="18"/>
      <c r="Q530" s="18"/>
      <c r="R530" s="18"/>
      <c r="S530" s="173" t="s">
        <v>7156</v>
      </c>
      <c r="T530" s="17" t="s">
        <v>7157</v>
      </c>
      <c r="U530" s="18"/>
      <c r="V530" s="211"/>
      <c r="W530" s="211"/>
      <c r="X530" s="211"/>
      <c r="Y530" s="211"/>
      <c r="Z530" s="18"/>
      <c r="AA530" s="182" t="s">
        <v>10851</v>
      </c>
      <c r="AB530" s="18"/>
      <c r="AC530" s="197" t="str">
        <f t="shared" si="60"/>
        <v>ENGINEERING</v>
      </c>
      <c r="AD530" s="263" t="str">
        <f t="shared" si="61"/>
        <v>ENGINEERING-100</v>
      </c>
      <c r="AE530" s="263" t="str">
        <f t="shared" si="62"/>
        <v>ENGINEERING-100-35</v>
      </c>
      <c r="AF530" s="119" t="s">
        <v>10851</v>
      </c>
      <c r="AG530" s="64" t="str">
        <f t="shared" si="63"/>
        <v>100</v>
      </c>
      <c r="AH530" s="18"/>
      <c r="AI530" s="197" t="str">
        <f t="shared" si="64"/>
        <v>-</v>
      </c>
      <c r="AJ530" s="64" t="str">
        <f t="shared" si="65"/>
        <v>-</v>
      </c>
      <c r="AK530" s="18"/>
      <c r="AP530" s="18"/>
    </row>
    <row r="531" spans="9:42">
      <c r="I531" s="18"/>
      <c r="L531" s="18"/>
      <c r="M531" s="18"/>
      <c r="N531" s="18"/>
      <c r="O531" s="18"/>
      <c r="P531" s="18"/>
      <c r="Q531" s="18"/>
      <c r="R531" s="18"/>
      <c r="S531" s="173" t="s">
        <v>7160</v>
      </c>
      <c r="T531" s="17" t="s">
        <v>797</v>
      </c>
      <c r="U531" s="18"/>
      <c r="V531" s="211"/>
      <c r="W531" s="211"/>
      <c r="X531" s="211"/>
      <c r="Y531" s="211"/>
      <c r="Z531" s="18"/>
      <c r="AA531" s="182" t="s">
        <v>6568</v>
      </c>
      <c r="AB531" s="18"/>
      <c r="AC531" s="197" t="str">
        <f t="shared" si="60"/>
        <v>ENGINEERING</v>
      </c>
      <c r="AD531" s="263" t="str">
        <f t="shared" si="61"/>
        <v>ENGINEERING-100</v>
      </c>
      <c r="AE531" s="263" t="str">
        <f t="shared" si="62"/>
        <v>ENGINEERING-100-36</v>
      </c>
      <c r="AF531" s="119" t="s">
        <v>6568</v>
      </c>
      <c r="AG531" s="64" t="str">
        <f t="shared" si="63"/>
        <v>100</v>
      </c>
      <c r="AH531" s="18"/>
      <c r="AI531" s="197" t="str">
        <f t="shared" si="64"/>
        <v>-</v>
      </c>
      <c r="AJ531" s="64" t="str">
        <f t="shared" si="65"/>
        <v>-</v>
      </c>
      <c r="AK531" s="18"/>
      <c r="AP531" s="18"/>
    </row>
    <row r="532" spans="9:42">
      <c r="I532" s="18"/>
      <c r="L532" s="18"/>
      <c r="M532" s="18"/>
      <c r="N532" s="18"/>
      <c r="O532" s="18"/>
      <c r="P532" s="18"/>
      <c r="Q532" s="18"/>
      <c r="R532" s="18"/>
      <c r="S532" s="173" t="s">
        <v>7164</v>
      </c>
      <c r="T532" s="17" t="s">
        <v>7165</v>
      </c>
      <c r="U532" s="18"/>
      <c r="V532" s="211"/>
      <c r="W532" s="211"/>
      <c r="X532" s="211"/>
      <c r="Y532" s="211"/>
      <c r="Z532" s="18"/>
      <c r="AA532" s="182" t="s">
        <v>11426</v>
      </c>
      <c r="AB532" s="18"/>
      <c r="AC532" s="197" t="str">
        <f t="shared" si="60"/>
        <v>ENGINEERING</v>
      </c>
      <c r="AD532" s="263" t="str">
        <f t="shared" si="61"/>
        <v>ENGINEERING-100</v>
      </c>
      <c r="AE532" s="263" t="str">
        <f t="shared" si="62"/>
        <v>ENGINEERING-100-37</v>
      </c>
      <c r="AF532" s="119" t="s">
        <v>11426</v>
      </c>
      <c r="AG532" s="64" t="str">
        <f t="shared" si="63"/>
        <v>100</v>
      </c>
      <c r="AH532" s="18"/>
      <c r="AI532" s="197" t="str">
        <f t="shared" si="64"/>
        <v>-</v>
      </c>
      <c r="AJ532" s="64" t="str">
        <f t="shared" si="65"/>
        <v>-</v>
      </c>
      <c r="AK532" s="18"/>
      <c r="AP532" s="18"/>
    </row>
    <row r="533" spans="9:42">
      <c r="I533" s="18"/>
      <c r="L533" s="18"/>
      <c r="M533" s="18"/>
      <c r="N533" s="18"/>
      <c r="O533" s="18"/>
      <c r="P533" s="18"/>
      <c r="Q533" s="18"/>
      <c r="R533" s="18"/>
      <c r="S533" s="173" t="s">
        <v>7167</v>
      </c>
      <c r="T533" s="17" t="s">
        <v>7168</v>
      </c>
      <c r="U533" s="18"/>
      <c r="V533" s="211"/>
      <c r="W533" s="211"/>
      <c r="X533" s="211"/>
      <c r="Y533" s="211"/>
      <c r="Z533" s="18"/>
      <c r="AA533" s="182" t="s">
        <v>1264</v>
      </c>
      <c r="AB533" s="18"/>
      <c r="AC533" s="197" t="str">
        <f t="shared" si="60"/>
        <v>ENGINEERING</v>
      </c>
      <c r="AD533" s="263" t="str">
        <f t="shared" si="61"/>
        <v>ENGINEERING-100</v>
      </c>
      <c r="AE533" s="263" t="str">
        <f t="shared" si="62"/>
        <v>ENGINEERING-100-38</v>
      </c>
      <c r="AF533" s="119" t="s">
        <v>1264</v>
      </c>
      <c r="AG533" s="64" t="str">
        <f t="shared" si="63"/>
        <v>100</v>
      </c>
      <c r="AH533" s="18"/>
      <c r="AI533" s="197" t="str">
        <f t="shared" si="64"/>
        <v>-</v>
      </c>
      <c r="AJ533" s="64" t="str">
        <f t="shared" si="65"/>
        <v>-</v>
      </c>
      <c r="AK533" s="18"/>
      <c r="AP533" s="18"/>
    </row>
    <row r="534" spans="9:42">
      <c r="I534" s="18"/>
      <c r="L534" s="18"/>
      <c r="M534" s="18"/>
      <c r="N534" s="18"/>
      <c r="O534" s="18"/>
      <c r="P534" s="18"/>
      <c r="Q534" s="18"/>
      <c r="R534" s="18"/>
      <c r="S534" s="173" t="s">
        <v>7171</v>
      </c>
      <c r="T534" s="17" t="s">
        <v>7172</v>
      </c>
      <c r="U534" s="18"/>
      <c r="V534" s="211"/>
      <c r="W534" s="211"/>
      <c r="X534" s="211"/>
      <c r="Y534" s="211"/>
      <c r="Z534" s="18"/>
      <c r="AA534" s="182" t="s">
        <v>4098</v>
      </c>
      <c r="AB534" s="18"/>
      <c r="AC534" s="197" t="str">
        <f t="shared" si="60"/>
        <v>ENGINEERING</v>
      </c>
      <c r="AD534" s="263" t="str">
        <f t="shared" si="61"/>
        <v>ENGINEERING-100</v>
      </c>
      <c r="AE534" s="263" t="str">
        <f t="shared" si="62"/>
        <v>ENGINEERING-100-39</v>
      </c>
      <c r="AF534" s="119" t="s">
        <v>4098</v>
      </c>
      <c r="AG534" s="64" t="str">
        <f t="shared" si="63"/>
        <v>100</v>
      </c>
      <c r="AH534" s="18"/>
      <c r="AI534" s="197" t="str">
        <f t="shared" si="64"/>
        <v>-</v>
      </c>
      <c r="AJ534" s="64" t="str">
        <f t="shared" si="65"/>
        <v>-</v>
      </c>
      <c r="AK534" s="18"/>
      <c r="AP534" s="18"/>
    </row>
    <row r="535" spans="9:42">
      <c r="I535" s="18"/>
      <c r="L535" s="18"/>
      <c r="M535" s="18"/>
      <c r="N535" s="18"/>
      <c r="O535" s="18"/>
      <c r="P535" s="18"/>
      <c r="Q535" s="18"/>
      <c r="R535" s="18"/>
      <c r="S535" s="173" t="s">
        <v>7175</v>
      </c>
      <c r="T535" s="17" t="s">
        <v>7176</v>
      </c>
      <c r="U535" s="18"/>
      <c r="V535" s="211"/>
      <c r="W535" s="211"/>
      <c r="X535" s="211"/>
      <c r="Y535" s="211"/>
      <c r="Z535" s="18"/>
      <c r="AA535" s="182" t="s">
        <v>13692</v>
      </c>
      <c r="AB535" s="18"/>
      <c r="AC535" s="197" t="str">
        <f t="shared" si="60"/>
        <v>ENGINEERING</v>
      </c>
      <c r="AD535" s="263" t="str">
        <f t="shared" si="61"/>
        <v>ENGINEERING-100</v>
      </c>
      <c r="AE535" s="263" t="str">
        <f t="shared" si="62"/>
        <v>ENGINEERING-100-40</v>
      </c>
      <c r="AF535" s="119" t="s">
        <v>13692</v>
      </c>
      <c r="AG535" s="64" t="str">
        <f t="shared" si="63"/>
        <v>100</v>
      </c>
      <c r="AH535" s="18"/>
      <c r="AI535" s="197" t="str">
        <f t="shared" si="64"/>
        <v>-</v>
      </c>
      <c r="AJ535" s="64" t="str">
        <f t="shared" si="65"/>
        <v>-</v>
      </c>
      <c r="AK535" s="18"/>
      <c r="AP535" s="18"/>
    </row>
    <row r="536" spans="9:42">
      <c r="I536" s="18"/>
      <c r="L536" s="18"/>
      <c r="M536" s="18"/>
      <c r="N536" s="18"/>
      <c r="O536" s="18"/>
      <c r="P536" s="18"/>
      <c r="Q536" s="18"/>
      <c r="R536" s="18"/>
      <c r="S536" s="173" t="s">
        <v>7179</v>
      </c>
      <c r="T536" s="17" t="s">
        <v>1037</v>
      </c>
      <c r="U536" s="18"/>
      <c r="V536" s="211"/>
      <c r="W536" s="211"/>
      <c r="X536" s="211"/>
      <c r="Y536" s="211"/>
      <c r="Z536" s="18"/>
      <c r="AA536" s="182" t="s">
        <v>6574</v>
      </c>
      <c r="AB536" s="18"/>
      <c r="AC536" s="197" t="str">
        <f t="shared" si="60"/>
        <v>ENGINEERING</v>
      </c>
      <c r="AD536" s="263" t="str">
        <f t="shared" si="61"/>
        <v>ENGINEERING-100</v>
      </c>
      <c r="AE536" s="263" t="str">
        <f t="shared" si="62"/>
        <v>ENGINEERING-100-41</v>
      </c>
      <c r="AF536" s="119" t="s">
        <v>6574</v>
      </c>
      <c r="AG536" s="64" t="str">
        <f t="shared" si="63"/>
        <v>100</v>
      </c>
      <c r="AH536" s="18"/>
      <c r="AI536" s="197" t="str">
        <f t="shared" si="64"/>
        <v>-</v>
      </c>
      <c r="AJ536" s="64" t="str">
        <f t="shared" si="65"/>
        <v>-</v>
      </c>
      <c r="AK536" s="18"/>
      <c r="AP536" s="18"/>
    </row>
    <row r="537" spans="9:42">
      <c r="I537" s="18"/>
      <c r="L537" s="18"/>
      <c r="M537" s="18"/>
      <c r="N537" s="18"/>
      <c r="O537" s="18"/>
      <c r="P537" s="18"/>
      <c r="Q537" s="18"/>
      <c r="R537" s="18"/>
      <c r="S537" s="173" t="s">
        <v>7181</v>
      </c>
      <c r="T537" s="17" t="s">
        <v>1038</v>
      </c>
      <c r="U537" s="18"/>
      <c r="V537" s="211"/>
      <c r="W537" s="211"/>
      <c r="X537" s="211"/>
      <c r="Y537" s="211"/>
      <c r="Z537" s="18"/>
      <c r="AA537" s="182" t="s">
        <v>6577</v>
      </c>
      <c r="AB537" s="18"/>
      <c r="AC537" s="197" t="str">
        <f t="shared" si="60"/>
        <v>ENGINEERING</v>
      </c>
      <c r="AD537" s="263" t="str">
        <f t="shared" si="61"/>
        <v>ENGINEERING-100</v>
      </c>
      <c r="AE537" s="263" t="str">
        <f t="shared" si="62"/>
        <v>ENGINEERING-100-42</v>
      </c>
      <c r="AF537" s="119" t="s">
        <v>6577</v>
      </c>
      <c r="AG537" s="64" t="str">
        <f t="shared" si="63"/>
        <v>100</v>
      </c>
      <c r="AH537" s="18"/>
      <c r="AI537" s="197" t="str">
        <f t="shared" si="64"/>
        <v>-</v>
      </c>
      <c r="AJ537" s="64" t="str">
        <f t="shared" si="65"/>
        <v>-</v>
      </c>
      <c r="AK537" s="18"/>
      <c r="AP537" s="18"/>
    </row>
    <row r="538" spans="9:42">
      <c r="I538" s="18"/>
      <c r="L538" s="18"/>
      <c r="M538" s="18"/>
      <c r="N538" s="18"/>
      <c r="O538" s="18"/>
      <c r="P538" s="18"/>
      <c r="Q538" s="18"/>
      <c r="R538" s="18"/>
      <c r="S538" s="173" t="s">
        <v>7184</v>
      </c>
      <c r="T538" s="17" t="s">
        <v>798</v>
      </c>
      <c r="U538" s="18"/>
      <c r="V538" s="211"/>
      <c r="W538" s="211"/>
      <c r="X538" s="211"/>
      <c r="Y538" s="211"/>
      <c r="Z538" s="18"/>
      <c r="AA538" s="182" t="s">
        <v>14153</v>
      </c>
      <c r="AB538" s="18"/>
      <c r="AC538" s="197" t="str">
        <f t="shared" si="60"/>
        <v>ENGINEERING</v>
      </c>
      <c r="AD538" s="263" t="str">
        <f t="shared" si="61"/>
        <v>ENGINEERING-100</v>
      </c>
      <c r="AE538" s="263" t="str">
        <f t="shared" si="62"/>
        <v>ENGINEERING-100-43</v>
      </c>
      <c r="AF538" s="119" t="s">
        <v>14153</v>
      </c>
      <c r="AG538" s="64" t="str">
        <f t="shared" si="63"/>
        <v>100</v>
      </c>
      <c r="AH538" s="18"/>
      <c r="AI538" s="197" t="str">
        <f t="shared" si="64"/>
        <v>-</v>
      </c>
      <c r="AJ538" s="64" t="str">
        <f t="shared" si="65"/>
        <v>-</v>
      </c>
      <c r="AK538" s="18"/>
      <c r="AP538" s="18"/>
    </row>
    <row r="539" spans="9:42">
      <c r="I539" s="18"/>
      <c r="L539" s="18"/>
      <c r="M539" s="18"/>
      <c r="N539" s="18"/>
      <c r="O539" s="18"/>
      <c r="P539" s="18"/>
      <c r="Q539" s="18"/>
      <c r="R539" s="18"/>
      <c r="S539" s="173" t="s">
        <v>7187</v>
      </c>
      <c r="T539" s="17" t="s">
        <v>7188</v>
      </c>
      <c r="U539" s="18"/>
      <c r="V539" s="211"/>
      <c r="W539" s="211"/>
      <c r="X539" s="211"/>
      <c r="Y539" s="211"/>
      <c r="Z539" s="18"/>
      <c r="AA539" s="182" t="s">
        <v>6581</v>
      </c>
      <c r="AB539" s="18"/>
      <c r="AC539" s="197" t="str">
        <f t="shared" si="60"/>
        <v>ENGINEERING</v>
      </c>
      <c r="AD539" s="263" t="str">
        <f t="shared" si="61"/>
        <v>ENGINEERING-100</v>
      </c>
      <c r="AE539" s="263" t="str">
        <f t="shared" si="62"/>
        <v>ENGINEERING-100-44</v>
      </c>
      <c r="AF539" s="119" t="s">
        <v>6581</v>
      </c>
      <c r="AG539" s="64" t="str">
        <f t="shared" si="63"/>
        <v>100</v>
      </c>
      <c r="AH539" s="18"/>
      <c r="AI539" s="197" t="str">
        <f t="shared" si="64"/>
        <v>-</v>
      </c>
      <c r="AJ539" s="64" t="str">
        <f t="shared" si="65"/>
        <v>-</v>
      </c>
      <c r="AK539" s="18"/>
      <c r="AP539" s="18"/>
    </row>
    <row r="540" spans="9:42">
      <c r="I540" s="18"/>
      <c r="L540" s="18"/>
      <c r="M540" s="18"/>
      <c r="N540" s="18"/>
      <c r="O540" s="18"/>
      <c r="P540" s="18"/>
      <c r="Q540" s="18"/>
      <c r="R540" s="18"/>
      <c r="S540" s="173" t="s">
        <v>7191</v>
      </c>
      <c r="T540" s="17" t="s">
        <v>7192</v>
      </c>
      <c r="U540" s="18"/>
      <c r="V540" s="211"/>
      <c r="W540" s="211"/>
      <c r="X540" s="211"/>
      <c r="Y540" s="211"/>
      <c r="Z540" s="18"/>
      <c r="AA540" s="182" t="s">
        <v>4116</v>
      </c>
      <c r="AB540" s="18"/>
      <c r="AC540" s="197" t="str">
        <f t="shared" si="60"/>
        <v>ENGINEERING</v>
      </c>
      <c r="AD540" s="263" t="str">
        <f t="shared" si="61"/>
        <v>ENGINEERING-100</v>
      </c>
      <c r="AE540" s="263" t="str">
        <f t="shared" si="62"/>
        <v>ENGINEERING-100-45</v>
      </c>
      <c r="AF540" s="119" t="s">
        <v>4116</v>
      </c>
      <c r="AG540" s="64" t="str">
        <f t="shared" si="63"/>
        <v>100</v>
      </c>
      <c r="AH540" s="18"/>
      <c r="AI540" s="197" t="str">
        <f t="shared" si="64"/>
        <v>-</v>
      </c>
      <c r="AJ540" s="64" t="str">
        <f t="shared" si="65"/>
        <v>-</v>
      </c>
      <c r="AK540" s="18"/>
      <c r="AP540" s="18"/>
    </row>
    <row r="541" spans="9:42">
      <c r="I541" s="18"/>
      <c r="L541" s="18"/>
      <c r="M541" s="18"/>
      <c r="N541" s="18"/>
      <c r="O541" s="18"/>
      <c r="P541" s="18"/>
      <c r="Q541" s="18"/>
      <c r="R541" s="18"/>
      <c r="S541" s="173" t="s">
        <v>7195</v>
      </c>
      <c r="T541" s="17" t="s">
        <v>799</v>
      </c>
      <c r="U541" s="18"/>
      <c r="V541" s="211"/>
      <c r="W541" s="211"/>
      <c r="X541" s="211"/>
      <c r="Y541" s="211"/>
      <c r="Z541" s="18"/>
      <c r="AA541" s="182" t="s">
        <v>6585</v>
      </c>
      <c r="AB541" s="18"/>
      <c r="AC541" s="197" t="str">
        <f t="shared" si="60"/>
        <v>ENGINEERING</v>
      </c>
      <c r="AD541" s="263" t="str">
        <f t="shared" si="61"/>
        <v>ENGINEERING-100</v>
      </c>
      <c r="AE541" s="263" t="str">
        <f t="shared" si="62"/>
        <v>ENGINEERING-100-46</v>
      </c>
      <c r="AF541" s="119" t="s">
        <v>6585</v>
      </c>
      <c r="AG541" s="64" t="str">
        <f t="shared" si="63"/>
        <v>100</v>
      </c>
      <c r="AH541" s="18"/>
      <c r="AI541" s="197" t="str">
        <f t="shared" si="64"/>
        <v>-</v>
      </c>
      <c r="AJ541" s="64" t="str">
        <f t="shared" si="65"/>
        <v>-</v>
      </c>
      <c r="AK541" s="18"/>
      <c r="AP541" s="18"/>
    </row>
    <row r="542" spans="9:42">
      <c r="I542" s="18"/>
      <c r="L542" s="18"/>
      <c r="M542" s="18"/>
      <c r="N542" s="18"/>
      <c r="O542" s="18"/>
      <c r="P542" s="18"/>
      <c r="Q542" s="18"/>
      <c r="R542" s="18"/>
      <c r="S542" s="173" t="s">
        <v>7197</v>
      </c>
      <c r="T542" s="17" t="s">
        <v>7198</v>
      </c>
      <c r="U542" s="18"/>
      <c r="V542" s="211"/>
      <c r="W542" s="211"/>
      <c r="X542" s="211"/>
      <c r="Y542" s="211"/>
      <c r="Z542" s="18"/>
      <c r="AA542" s="182" t="s">
        <v>6589</v>
      </c>
      <c r="AB542" s="18"/>
      <c r="AC542" s="197" t="str">
        <f t="shared" si="60"/>
        <v>ENGINEERING</v>
      </c>
      <c r="AD542" s="263" t="str">
        <f t="shared" si="61"/>
        <v>ENGINEERING-100</v>
      </c>
      <c r="AE542" s="263" t="str">
        <f t="shared" si="62"/>
        <v>ENGINEERING-100-47</v>
      </c>
      <c r="AF542" s="119" t="s">
        <v>6589</v>
      </c>
      <c r="AG542" s="64" t="str">
        <f t="shared" si="63"/>
        <v>100</v>
      </c>
      <c r="AH542" s="18"/>
      <c r="AI542" s="197" t="str">
        <f t="shared" si="64"/>
        <v>-</v>
      </c>
      <c r="AJ542" s="64" t="str">
        <f t="shared" si="65"/>
        <v>-</v>
      </c>
      <c r="AK542" s="18"/>
      <c r="AP542" s="18"/>
    </row>
    <row r="543" spans="9:42">
      <c r="I543" s="18"/>
      <c r="L543" s="18"/>
      <c r="M543" s="18"/>
      <c r="N543" s="18"/>
      <c r="O543" s="18"/>
      <c r="P543" s="18"/>
      <c r="Q543" s="18"/>
      <c r="R543" s="18"/>
      <c r="S543" s="173" t="s">
        <v>7200</v>
      </c>
      <c r="T543" s="17" t="s">
        <v>5896</v>
      </c>
      <c r="U543" s="18"/>
      <c r="V543" s="211"/>
      <c r="W543" s="211"/>
      <c r="X543" s="211"/>
      <c r="Y543" s="211"/>
      <c r="Z543" s="18"/>
      <c r="AA543" s="182" t="s">
        <v>6593</v>
      </c>
      <c r="AB543" s="18"/>
      <c r="AC543" s="197" t="str">
        <f t="shared" si="60"/>
        <v>ENGINEERING</v>
      </c>
      <c r="AD543" s="263" t="str">
        <f t="shared" si="61"/>
        <v>ENGINEERING-100</v>
      </c>
      <c r="AE543" s="263" t="str">
        <f t="shared" si="62"/>
        <v>ENGINEERING-100-48</v>
      </c>
      <c r="AF543" s="119" t="s">
        <v>6593</v>
      </c>
      <c r="AG543" s="64" t="str">
        <f t="shared" si="63"/>
        <v>100</v>
      </c>
      <c r="AH543" s="18"/>
      <c r="AI543" s="197" t="str">
        <f t="shared" si="64"/>
        <v>-</v>
      </c>
      <c r="AJ543" s="64" t="str">
        <f t="shared" si="65"/>
        <v>-</v>
      </c>
      <c r="AK543" s="18"/>
      <c r="AP543" s="18"/>
    </row>
    <row r="544" spans="9:42">
      <c r="I544" s="18"/>
      <c r="L544" s="18"/>
      <c r="M544" s="18"/>
      <c r="N544" s="18"/>
      <c r="O544" s="18"/>
      <c r="P544" s="18"/>
      <c r="Q544" s="18"/>
      <c r="R544" s="18"/>
      <c r="S544" s="173" t="s">
        <v>7202</v>
      </c>
      <c r="T544" s="17" t="s">
        <v>7203</v>
      </c>
      <c r="U544" s="18"/>
      <c r="V544" s="211"/>
      <c r="W544" s="211"/>
      <c r="X544" s="211"/>
      <c r="Y544" s="211"/>
      <c r="Z544" s="18"/>
      <c r="AA544" s="182" t="s">
        <v>10852</v>
      </c>
      <c r="AB544" s="18"/>
      <c r="AC544" s="197" t="str">
        <f t="shared" si="60"/>
        <v>ENGINEERING</v>
      </c>
      <c r="AD544" s="263" t="str">
        <f t="shared" si="61"/>
        <v>ENGINEERING-100</v>
      </c>
      <c r="AE544" s="263" t="str">
        <f t="shared" si="62"/>
        <v>ENGINEERING-100-49</v>
      </c>
      <c r="AF544" s="119" t="s">
        <v>10852</v>
      </c>
      <c r="AG544" s="64" t="str">
        <f t="shared" si="63"/>
        <v>100</v>
      </c>
      <c r="AH544" s="18"/>
      <c r="AI544" s="197" t="str">
        <f t="shared" si="64"/>
        <v>-</v>
      </c>
      <c r="AJ544" s="64" t="str">
        <f t="shared" si="65"/>
        <v>-</v>
      </c>
      <c r="AK544" s="18"/>
      <c r="AP544" s="18"/>
    </row>
    <row r="545" spans="9:42">
      <c r="I545" s="18"/>
      <c r="L545" s="18"/>
      <c r="M545" s="18"/>
      <c r="N545" s="18"/>
      <c r="O545" s="18"/>
      <c r="P545" s="18"/>
      <c r="Q545" s="18"/>
      <c r="R545" s="18"/>
      <c r="S545" s="173" t="s">
        <v>7206</v>
      </c>
      <c r="T545" s="17" t="s">
        <v>1039</v>
      </c>
      <c r="U545" s="18"/>
      <c r="V545" s="211"/>
      <c r="W545" s="211"/>
      <c r="X545" s="211"/>
      <c r="Y545" s="211"/>
      <c r="Z545" s="18"/>
      <c r="AA545" s="182" t="s">
        <v>10853</v>
      </c>
      <c r="AB545" s="18"/>
      <c r="AC545" s="197" t="str">
        <f t="shared" si="60"/>
        <v>ENGINEERING</v>
      </c>
      <c r="AD545" s="263" t="str">
        <f t="shared" si="61"/>
        <v>ENGINEERING-100</v>
      </c>
      <c r="AE545" s="263" t="str">
        <f t="shared" si="62"/>
        <v>ENGINEERING-100-50</v>
      </c>
      <c r="AF545" s="119" t="s">
        <v>10853</v>
      </c>
      <c r="AG545" s="64" t="str">
        <f t="shared" si="63"/>
        <v>100</v>
      </c>
      <c r="AH545" s="18"/>
      <c r="AI545" s="197" t="str">
        <f t="shared" si="64"/>
        <v>-</v>
      </c>
      <c r="AJ545" s="64" t="str">
        <f t="shared" si="65"/>
        <v>-</v>
      </c>
      <c r="AK545" s="18"/>
      <c r="AP545" s="18"/>
    </row>
    <row r="546" spans="9:42">
      <c r="I546" s="18"/>
      <c r="L546" s="18"/>
      <c r="M546" s="18"/>
      <c r="N546" s="18"/>
      <c r="O546" s="18"/>
      <c r="P546" s="18"/>
      <c r="Q546" s="18"/>
      <c r="R546" s="18"/>
      <c r="S546" s="173" t="s">
        <v>7208</v>
      </c>
      <c r="T546" s="17" t="s">
        <v>800</v>
      </c>
      <c r="U546" s="18"/>
      <c r="V546" s="211"/>
      <c r="W546" s="211"/>
      <c r="X546" s="211"/>
      <c r="Y546" s="211"/>
      <c r="Z546" s="18"/>
      <c r="AA546" s="182" t="s">
        <v>10854</v>
      </c>
      <c r="AB546" s="18"/>
      <c r="AC546" s="197" t="str">
        <f t="shared" si="60"/>
        <v>ENGINEERING</v>
      </c>
      <c r="AD546" s="263" t="str">
        <f t="shared" si="61"/>
        <v>ENGINEERING-100</v>
      </c>
      <c r="AE546" s="263" t="str">
        <f t="shared" si="62"/>
        <v>ENGINEERING-100-51</v>
      </c>
      <c r="AF546" s="119" t="s">
        <v>10854</v>
      </c>
      <c r="AG546" s="64" t="str">
        <f t="shared" si="63"/>
        <v>100</v>
      </c>
      <c r="AH546" s="18"/>
      <c r="AI546" s="197" t="str">
        <f t="shared" si="64"/>
        <v>-</v>
      </c>
      <c r="AJ546" s="64" t="str">
        <f t="shared" si="65"/>
        <v>-</v>
      </c>
      <c r="AK546" s="18"/>
      <c r="AP546" s="18"/>
    </row>
    <row r="547" spans="9:42">
      <c r="I547" s="18"/>
      <c r="L547" s="18"/>
      <c r="M547" s="18"/>
      <c r="N547" s="18"/>
      <c r="O547" s="18"/>
      <c r="P547" s="18"/>
      <c r="Q547" s="18"/>
      <c r="R547" s="18"/>
      <c r="S547" s="173" t="s">
        <v>7211</v>
      </c>
      <c r="T547" s="17" t="s">
        <v>7212</v>
      </c>
      <c r="U547" s="18"/>
      <c r="V547" s="211"/>
      <c r="W547" s="211"/>
      <c r="X547" s="211"/>
      <c r="Y547" s="211"/>
      <c r="Z547" s="18"/>
      <c r="AA547" s="182" t="s">
        <v>12014</v>
      </c>
      <c r="AB547" s="18"/>
      <c r="AC547" s="197" t="str">
        <f t="shared" si="60"/>
        <v>ENGINEERING</v>
      </c>
      <c r="AD547" s="263" t="str">
        <f t="shared" si="61"/>
        <v>ENGINEERING-100</v>
      </c>
      <c r="AE547" s="263" t="str">
        <f t="shared" si="62"/>
        <v>ENGINEERING-100-52</v>
      </c>
      <c r="AF547" s="119" t="s">
        <v>12014</v>
      </c>
      <c r="AG547" s="64" t="str">
        <f t="shared" si="63"/>
        <v>100</v>
      </c>
      <c r="AH547" s="18"/>
      <c r="AI547" s="197" t="str">
        <f t="shared" si="64"/>
        <v>-</v>
      </c>
      <c r="AJ547" s="64" t="str">
        <f t="shared" si="65"/>
        <v>-</v>
      </c>
      <c r="AK547" s="18"/>
      <c r="AP547" s="18"/>
    </row>
    <row r="548" spans="9:42">
      <c r="I548" s="18"/>
      <c r="L548" s="18"/>
      <c r="M548" s="18"/>
      <c r="N548" s="18"/>
      <c r="O548" s="18"/>
      <c r="P548" s="18"/>
      <c r="Q548" s="18"/>
      <c r="R548" s="18"/>
      <c r="S548" s="173" t="s">
        <v>7214</v>
      </c>
      <c r="T548" s="17" t="s">
        <v>801</v>
      </c>
      <c r="U548" s="18"/>
      <c r="V548" s="211"/>
      <c r="W548" s="211"/>
      <c r="X548" s="211"/>
      <c r="Y548" s="211"/>
      <c r="Z548" s="18"/>
      <c r="AA548" s="182" t="s">
        <v>12015</v>
      </c>
      <c r="AB548" s="18"/>
      <c r="AC548" s="197" t="str">
        <f t="shared" si="60"/>
        <v>ENGINEERING</v>
      </c>
      <c r="AD548" s="263" t="str">
        <f t="shared" si="61"/>
        <v>ENGINEERING-100</v>
      </c>
      <c r="AE548" s="263" t="str">
        <f t="shared" si="62"/>
        <v>ENGINEERING-100-53</v>
      </c>
      <c r="AF548" s="119" t="s">
        <v>12015</v>
      </c>
      <c r="AG548" s="64" t="str">
        <f t="shared" si="63"/>
        <v>100</v>
      </c>
      <c r="AH548" s="18"/>
      <c r="AI548" s="197" t="str">
        <f t="shared" si="64"/>
        <v>-</v>
      </c>
      <c r="AJ548" s="64" t="str">
        <f t="shared" si="65"/>
        <v>-</v>
      </c>
      <c r="AK548" s="18"/>
      <c r="AP548" s="18"/>
    </row>
    <row r="549" spans="9:42">
      <c r="I549" s="18"/>
      <c r="L549" s="18"/>
      <c r="M549" s="18"/>
      <c r="N549" s="18"/>
      <c r="O549" s="18"/>
      <c r="P549" s="18"/>
      <c r="Q549" s="18"/>
      <c r="R549" s="18"/>
      <c r="S549" s="173" t="s">
        <v>7215</v>
      </c>
      <c r="T549" s="17" t="s">
        <v>14005</v>
      </c>
      <c r="U549" s="18"/>
      <c r="V549" s="211"/>
      <c r="W549" s="211"/>
      <c r="X549" s="211"/>
      <c r="Y549" s="211"/>
      <c r="Z549" s="18"/>
      <c r="AA549" s="182" t="s">
        <v>12647</v>
      </c>
      <c r="AB549" s="18"/>
      <c r="AC549" s="197" t="str">
        <f t="shared" si="60"/>
        <v>ENGINEERING</v>
      </c>
      <c r="AD549" s="263" t="str">
        <f t="shared" si="61"/>
        <v>ENGINEERING-100</v>
      </c>
      <c r="AE549" s="263" t="str">
        <f t="shared" si="62"/>
        <v>ENGINEERING-100-54</v>
      </c>
      <c r="AF549" s="119" t="s">
        <v>12647</v>
      </c>
      <c r="AG549" s="64" t="str">
        <f t="shared" si="63"/>
        <v>100</v>
      </c>
      <c r="AH549" s="18"/>
      <c r="AI549" s="197" t="str">
        <f t="shared" si="64"/>
        <v>-</v>
      </c>
      <c r="AJ549" s="64" t="str">
        <f t="shared" si="65"/>
        <v>-</v>
      </c>
      <c r="AK549" s="18"/>
      <c r="AP549" s="18"/>
    </row>
    <row r="550" spans="9:42">
      <c r="I550" s="18"/>
      <c r="L550" s="18"/>
      <c r="M550" s="18"/>
      <c r="N550" s="18"/>
      <c r="O550" s="18"/>
      <c r="P550" s="18"/>
      <c r="Q550" s="18"/>
      <c r="R550" s="18"/>
      <c r="S550" s="173" t="s">
        <v>7218</v>
      </c>
      <c r="T550" s="17" t="s">
        <v>10172</v>
      </c>
      <c r="U550" s="18"/>
      <c r="V550" s="211"/>
      <c r="W550" s="211"/>
      <c r="X550" s="211"/>
      <c r="Y550" s="211"/>
      <c r="Z550" s="18"/>
      <c r="AA550" s="182" t="s">
        <v>13282</v>
      </c>
      <c r="AB550" s="18"/>
      <c r="AC550" s="197" t="str">
        <f t="shared" si="60"/>
        <v>ENGINEERING</v>
      </c>
      <c r="AD550" s="263" t="str">
        <f t="shared" si="61"/>
        <v>ENGINEERING-100</v>
      </c>
      <c r="AE550" s="263" t="str">
        <f t="shared" si="62"/>
        <v>ENGINEERING-100-55</v>
      </c>
      <c r="AF550" s="119" t="s">
        <v>13282</v>
      </c>
      <c r="AG550" s="64" t="str">
        <f t="shared" si="63"/>
        <v>100</v>
      </c>
      <c r="AH550" s="18"/>
      <c r="AI550" s="197" t="str">
        <f t="shared" si="64"/>
        <v>-</v>
      </c>
      <c r="AJ550" s="64" t="str">
        <f t="shared" si="65"/>
        <v>-</v>
      </c>
      <c r="AK550" s="18"/>
      <c r="AP550" s="18"/>
    </row>
    <row r="551" spans="9:42">
      <c r="I551" s="18"/>
      <c r="L551" s="18"/>
      <c r="M551" s="18"/>
      <c r="N551" s="18"/>
      <c r="O551" s="18"/>
      <c r="P551" s="18"/>
      <c r="Q551" s="18"/>
      <c r="R551" s="18"/>
      <c r="S551" s="173" t="s">
        <v>7221</v>
      </c>
      <c r="T551" s="17" t="s">
        <v>7222</v>
      </c>
      <c r="U551" s="18"/>
      <c r="V551" s="211"/>
      <c r="W551" s="211"/>
      <c r="X551" s="211"/>
      <c r="Y551" s="211"/>
      <c r="Z551" s="18"/>
      <c r="AA551" s="182" t="s">
        <v>13693</v>
      </c>
      <c r="AB551" s="18"/>
      <c r="AC551" s="197" t="str">
        <f t="shared" si="60"/>
        <v>ENGINEERING</v>
      </c>
      <c r="AD551" s="263" t="str">
        <f t="shared" si="61"/>
        <v>ENGINEERING-100</v>
      </c>
      <c r="AE551" s="263" t="str">
        <f t="shared" si="62"/>
        <v>ENGINEERING-100-56</v>
      </c>
      <c r="AF551" s="119" t="s">
        <v>13693</v>
      </c>
      <c r="AG551" s="64" t="str">
        <f t="shared" si="63"/>
        <v>100</v>
      </c>
      <c r="AH551" s="18"/>
      <c r="AI551" s="197" t="str">
        <f t="shared" si="64"/>
        <v>-</v>
      </c>
      <c r="AJ551" s="64" t="str">
        <f t="shared" si="65"/>
        <v>-</v>
      </c>
      <c r="AK551" s="18"/>
      <c r="AP551" s="18"/>
    </row>
    <row r="552" spans="9:42">
      <c r="I552" s="18"/>
      <c r="L552" s="18"/>
      <c r="M552" s="18"/>
      <c r="N552" s="18"/>
      <c r="O552" s="18"/>
      <c r="P552" s="18"/>
      <c r="Q552" s="18"/>
      <c r="R552" s="18"/>
      <c r="S552" s="173" t="s">
        <v>7225</v>
      </c>
      <c r="T552" s="17" t="s">
        <v>7226</v>
      </c>
      <c r="U552" s="18"/>
      <c r="V552" s="211"/>
      <c r="W552" s="211"/>
      <c r="X552" s="211"/>
      <c r="Y552" s="211"/>
      <c r="Z552" s="18"/>
      <c r="AA552" s="182" t="s">
        <v>14154</v>
      </c>
      <c r="AB552" s="18"/>
      <c r="AC552" s="197" t="str">
        <f t="shared" si="60"/>
        <v>ENGINEERING</v>
      </c>
      <c r="AD552" s="263" t="str">
        <f t="shared" si="61"/>
        <v>ENGINEERING-100</v>
      </c>
      <c r="AE552" s="263" t="str">
        <f t="shared" si="62"/>
        <v>ENGINEERING-100-57</v>
      </c>
      <c r="AF552" s="119" t="s">
        <v>14154</v>
      </c>
      <c r="AG552" s="64" t="str">
        <f t="shared" si="63"/>
        <v>100</v>
      </c>
      <c r="AH552" s="18"/>
      <c r="AI552" s="197" t="str">
        <f t="shared" si="64"/>
        <v>-</v>
      </c>
      <c r="AJ552" s="64" t="str">
        <f t="shared" si="65"/>
        <v>-</v>
      </c>
      <c r="AK552" s="18"/>
      <c r="AP552" s="18"/>
    </row>
    <row r="553" spans="9:42">
      <c r="I553" s="18"/>
      <c r="L553" s="18"/>
      <c r="M553" s="18"/>
      <c r="N553" s="18"/>
      <c r="O553" s="18"/>
      <c r="P553" s="18"/>
      <c r="Q553" s="18"/>
      <c r="R553" s="18"/>
      <c r="S553" s="173" t="s">
        <v>7229</v>
      </c>
      <c r="T553" s="17" t="s">
        <v>7230</v>
      </c>
      <c r="U553" s="18"/>
      <c r="V553" s="211"/>
      <c r="W553" s="211"/>
      <c r="X553" s="211"/>
      <c r="Y553" s="211"/>
      <c r="Z553" s="18"/>
      <c r="AA553" s="182" t="s">
        <v>14638</v>
      </c>
      <c r="AB553" s="18"/>
      <c r="AC553" s="197" t="str">
        <f t="shared" si="60"/>
        <v>ENGINEERING</v>
      </c>
      <c r="AD553" s="263" t="str">
        <f t="shared" si="61"/>
        <v>ENGINEERING-100</v>
      </c>
      <c r="AE553" s="263" t="str">
        <f t="shared" si="62"/>
        <v>ENGINEERING-100-58</v>
      </c>
      <c r="AF553" s="119" t="s">
        <v>14638</v>
      </c>
      <c r="AG553" s="64" t="str">
        <f t="shared" si="63"/>
        <v>100</v>
      </c>
      <c r="AH553" s="18"/>
      <c r="AI553" s="197" t="str">
        <f t="shared" si="64"/>
        <v>-</v>
      </c>
      <c r="AJ553" s="64" t="str">
        <f t="shared" si="65"/>
        <v>-</v>
      </c>
      <c r="AK553" s="18"/>
      <c r="AP553" s="18"/>
    </row>
    <row r="554" spans="9:42">
      <c r="I554" s="18"/>
      <c r="L554" s="18"/>
      <c r="M554" s="18"/>
      <c r="N554" s="18"/>
      <c r="O554" s="18"/>
      <c r="P554" s="18"/>
      <c r="Q554" s="18"/>
      <c r="R554" s="18"/>
      <c r="S554" s="173" t="s">
        <v>7233</v>
      </c>
      <c r="T554" s="17" t="s">
        <v>7234</v>
      </c>
      <c r="U554" s="18"/>
      <c r="V554" s="211"/>
      <c r="W554" s="211"/>
      <c r="X554" s="211"/>
      <c r="Y554" s="211"/>
      <c r="Z554" s="18"/>
      <c r="AA554" s="182" t="s">
        <v>15588</v>
      </c>
      <c r="AB554" s="18"/>
      <c r="AC554" s="197" t="str">
        <f t="shared" si="60"/>
        <v>ENGINEERING</v>
      </c>
      <c r="AD554" s="263" t="str">
        <f t="shared" si="61"/>
        <v>ENGINEERING-100</v>
      </c>
      <c r="AE554" s="263" t="str">
        <f t="shared" si="62"/>
        <v>ENGINEERING-100-59</v>
      </c>
      <c r="AF554" s="119" t="s">
        <v>15588</v>
      </c>
      <c r="AG554" s="64" t="str">
        <f t="shared" si="63"/>
        <v>100</v>
      </c>
      <c r="AH554" s="18"/>
      <c r="AI554" s="197" t="str">
        <f t="shared" si="64"/>
        <v>-</v>
      </c>
      <c r="AJ554" s="64" t="str">
        <f t="shared" si="65"/>
        <v>-</v>
      </c>
      <c r="AK554" s="18"/>
      <c r="AP554" s="18"/>
    </row>
    <row r="555" spans="9:42">
      <c r="I555" s="18"/>
      <c r="L555" s="18"/>
      <c r="M555" s="18"/>
      <c r="N555" s="18"/>
      <c r="O555" s="18"/>
      <c r="P555" s="18"/>
      <c r="Q555" s="18"/>
      <c r="R555" s="18"/>
      <c r="S555" s="173" t="s">
        <v>7236</v>
      </c>
      <c r="T555" s="17" t="s">
        <v>7237</v>
      </c>
      <c r="U555" s="18"/>
      <c r="V555" s="211"/>
      <c r="W555" s="211"/>
      <c r="X555" s="211"/>
      <c r="Y555" s="211"/>
      <c r="Z555" s="18"/>
      <c r="AA555" s="182" t="s">
        <v>15589</v>
      </c>
      <c r="AB555" s="18"/>
      <c r="AC555" s="197" t="str">
        <f t="shared" si="60"/>
        <v>ENGINEERING</v>
      </c>
      <c r="AD555" s="263" t="str">
        <f t="shared" si="61"/>
        <v>ENGINEERING-100</v>
      </c>
      <c r="AE555" s="263" t="str">
        <f t="shared" si="62"/>
        <v>ENGINEERING-100-60</v>
      </c>
      <c r="AF555" s="119" t="s">
        <v>15589</v>
      </c>
      <c r="AG555" s="64" t="str">
        <f t="shared" si="63"/>
        <v>100</v>
      </c>
      <c r="AH555" s="18"/>
      <c r="AI555" s="197" t="str">
        <f t="shared" si="64"/>
        <v>-</v>
      </c>
      <c r="AJ555" s="64" t="str">
        <f t="shared" si="65"/>
        <v>-</v>
      </c>
      <c r="AK555" s="18"/>
      <c r="AP555" s="18"/>
    </row>
    <row r="556" spans="9:42">
      <c r="I556" s="18"/>
      <c r="L556" s="18"/>
      <c r="M556" s="18"/>
      <c r="N556" s="18"/>
      <c r="O556" s="18"/>
      <c r="P556" s="18"/>
      <c r="Q556" s="18"/>
      <c r="R556" s="18"/>
      <c r="S556" s="173" t="s">
        <v>7240</v>
      </c>
      <c r="T556" s="17" t="s">
        <v>7241</v>
      </c>
      <c r="U556" s="18"/>
      <c r="V556" s="211"/>
      <c r="W556" s="211"/>
      <c r="X556" s="211"/>
      <c r="Y556" s="211"/>
      <c r="Z556" s="18"/>
      <c r="AA556" s="182" t="s">
        <v>14155</v>
      </c>
      <c r="AB556" s="18"/>
      <c r="AC556" s="197" t="str">
        <f t="shared" si="60"/>
        <v>ENGINEERING</v>
      </c>
      <c r="AD556" s="263" t="str">
        <f t="shared" si="61"/>
        <v>ENGINEERING-100</v>
      </c>
      <c r="AE556" s="263" t="str">
        <f t="shared" si="62"/>
        <v>ENGINEERING-100-61</v>
      </c>
      <c r="AF556" s="119" t="s">
        <v>14155</v>
      </c>
      <c r="AG556" s="64" t="str">
        <f t="shared" si="63"/>
        <v>100</v>
      </c>
      <c r="AH556" s="18"/>
      <c r="AI556" s="197" t="str">
        <f t="shared" si="64"/>
        <v>-</v>
      </c>
      <c r="AJ556" s="64" t="str">
        <f t="shared" si="65"/>
        <v>-</v>
      </c>
      <c r="AK556" s="18"/>
      <c r="AP556" s="18"/>
    </row>
    <row r="557" spans="9:42">
      <c r="I557" s="18"/>
      <c r="L557" s="18"/>
      <c r="M557" s="18"/>
      <c r="N557" s="18"/>
      <c r="O557" s="18"/>
      <c r="P557" s="18"/>
      <c r="Q557" s="18"/>
      <c r="R557" s="18"/>
      <c r="S557" s="173" t="s">
        <v>7243</v>
      </c>
      <c r="T557" s="17" t="s">
        <v>7244</v>
      </c>
      <c r="U557" s="18"/>
      <c r="V557" s="211"/>
      <c r="W557" s="211"/>
      <c r="X557" s="211"/>
      <c r="Y557" s="211"/>
      <c r="Z557" s="18"/>
      <c r="AA557" s="182" t="s">
        <v>6598</v>
      </c>
      <c r="AB557" s="18"/>
      <c r="AC557" s="197" t="str">
        <f t="shared" si="60"/>
        <v>ENGINEERING</v>
      </c>
      <c r="AD557" s="263" t="str">
        <f t="shared" si="61"/>
        <v>ENGINEERING-100</v>
      </c>
      <c r="AE557" s="263" t="str">
        <f t="shared" si="62"/>
        <v>ENGINEERING-100-62</v>
      </c>
      <c r="AF557" s="119" t="s">
        <v>6598</v>
      </c>
      <c r="AG557" s="64" t="str">
        <f t="shared" si="63"/>
        <v>100</v>
      </c>
      <c r="AH557" s="18"/>
      <c r="AI557" s="197" t="str">
        <f t="shared" si="64"/>
        <v>-</v>
      </c>
      <c r="AJ557" s="64" t="str">
        <f t="shared" si="65"/>
        <v>-</v>
      </c>
      <c r="AK557" s="18"/>
      <c r="AP557" s="18"/>
    </row>
    <row r="558" spans="9:42">
      <c r="I558" s="18"/>
      <c r="L558" s="18"/>
      <c r="M558" s="18"/>
      <c r="N558" s="18"/>
      <c r="O558" s="18"/>
      <c r="P558" s="18"/>
      <c r="Q558" s="18"/>
      <c r="R558" s="18"/>
      <c r="S558" s="173" t="s">
        <v>7246</v>
      </c>
      <c r="T558" s="17" t="s">
        <v>7247</v>
      </c>
      <c r="U558" s="18"/>
      <c r="V558" s="211"/>
      <c r="W558" s="211"/>
      <c r="X558" s="211"/>
      <c r="Y558" s="211"/>
      <c r="Z558" s="18"/>
      <c r="AA558" s="182" t="s">
        <v>11427</v>
      </c>
      <c r="AB558" s="18"/>
      <c r="AC558" s="197" t="str">
        <f t="shared" si="60"/>
        <v>ENGINEERING</v>
      </c>
      <c r="AD558" s="263" t="str">
        <f t="shared" si="61"/>
        <v>ENGINEERING-100</v>
      </c>
      <c r="AE558" s="263" t="str">
        <f t="shared" si="62"/>
        <v>ENGINEERING-100-63</v>
      </c>
      <c r="AF558" s="119" t="s">
        <v>11427</v>
      </c>
      <c r="AG558" s="64" t="str">
        <f t="shared" si="63"/>
        <v>100</v>
      </c>
      <c r="AH558" s="18"/>
      <c r="AI558" s="197" t="str">
        <f t="shared" si="64"/>
        <v>-</v>
      </c>
      <c r="AJ558" s="64" t="str">
        <f t="shared" si="65"/>
        <v>-</v>
      </c>
      <c r="AK558" s="18"/>
      <c r="AP558" s="18"/>
    </row>
    <row r="559" spans="9:42">
      <c r="I559" s="18"/>
      <c r="L559" s="18"/>
      <c r="M559" s="18"/>
      <c r="N559" s="18"/>
      <c r="O559" s="18"/>
      <c r="P559" s="18"/>
      <c r="Q559" s="18"/>
      <c r="R559" s="18"/>
      <c r="S559" s="173" t="s">
        <v>7249</v>
      </c>
      <c r="T559" s="17" t="s">
        <v>7250</v>
      </c>
      <c r="U559" s="18"/>
      <c r="V559" s="211"/>
      <c r="W559" s="211"/>
      <c r="X559" s="211"/>
      <c r="Y559" s="211"/>
      <c r="Z559" s="18"/>
      <c r="AA559" s="182" t="s">
        <v>1265</v>
      </c>
      <c r="AB559" s="18"/>
      <c r="AC559" s="197" t="str">
        <f t="shared" si="60"/>
        <v>ENGINEERING</v>
      </c>
      <c r="AD559" s="263" t="str">
        <f t="shared" si="61"/>
        <v>ENGINEERING-100</v>
      </c>
      <c r="AE559" s="263" t="str">
        <f t="shared" si="62"/>
        <v>ENGINEERING-100-64</v>
      </c>
      <c r="AF559" s="119" t="s">
        <v>1265</v>
      </c>
      <c r="AG559" s="64" t="str">
        <f t="shared" si="63"/>
        <v>100</v>
      </c>
      <c r="AH559" s="18"/>
      <c r="AI559" s="197" t="str">
        <f t="shared" si="64"/>
        <v>-</v>
      </c>
      <c r="AJ559" s="64" t="str">
        <f t="shared" si="65"/>
        <v>-</v>
      </c>
      <c r="AK559" s="18"/>
      <c r="AP559" s="18"/>
    </row>
    <row r="560" spans="9:42">
      <c r="I560" s="18"/>
      <c r="L560" s="18"/>
      <c r="M560" s="18"/>
      <c r="N560" s="18"/>
      <c r="O560" s="18"/>
      <c r="P560" s="18"/>
      <c r="Q560" s="18"/>
      <c r="R560" s="18"/>
      <c r="S560" s="173" t="s">
        <v>7253</v>
      </c>
      <c r="T560" s="17" t="s">
        <v>7254</v>
      </c>
      <c r="U560" s="18"/>
      <c r="V560" s="211"/>
      <c r="W560" s="211"/>
      <c r="X560" s="211"/>
      <c r="Y560" s="211"/>
      <c r="Z560" s="18"/>
      <c r="AA560" s="182" t="s">
        <v>13694</v>
      </c>
      <c r="AB560" s="18"/>
      <c r="AC560" s="197" t="str">
        <f t="shared" si="60"/>
        <v>ENGINEERING</v>
      </c>
      <c r="AD560" s="263" t="str">
        <f t="shared" si="61"/>
        <v>ENGINEERING-100</v>
      </c>
      <c r="AE560" s="263" t="str">
        <f t="shared" si="62"/>
        <v>ENGINEERING-100-65</v>
      </c>
      <c r="AF560" s="119" t="s">
        <v>13694</v>
      </c>
      <c r="AG560" s="64" t="str">
        <f t="shared" si="63"/>
        <v>100</v>
      </c>
      <c r="AH560" s="18"/>
      <c r="AI560" s="197" t="str">
        <f t="shared" si="64"/>
        <v>-</v>
      </c>
      <c r="AJ560" s="64" t="str">
        <f t="shared" si="65"/>
        <v>-</v>
      </c>
      <c r="AK560" s="18"/>
      <c r="AP560" s="18"/>
    </row>
    <row r="561" spans="9:42">
      <c r="I561" s="18"/>
      <c r="L561" s="18"/>
      <c r="M561" s="18"/>
      <c r="N561" s="18"/>
      <c r="O561" s="18"/>
      <c r="P561" s="18"/>
      <c r="Q561" s="18"/>
      <c r="R561" s="18"/>
      <c r="S561" s="173" t="s">
        <v>7257</v>
      </c>
      <c r="T561" s="17" t="s">
        <v>7258</v>
      </c>
      <c r="U561" s="18"/>
      <c r="V561" s="211"/>
      <c r="W561" s="211"/>
      <c r="X561" s="211"/>
      <c r="Y561" s="211"/>
      <c r="Z561" s="18"/>
      <c r="AA561" s="182" t="s">
        <v>4085</v>
      </c>
      <c r="AB561" s="18"/>
      <c r="AC561" s="197" t="str">
        <f t="shared" si="60"/>
        <v>ENGINEERING</v>
      </c>
      <c r="AD561" s="263" t="str">
        <f t="shared" si="61"/>
        <v>ENGINEERING-100</v>
      </c>
      <c r="AE561" s="263" t="str">
        <f t="shared" si="62"/>
        <v>ENGINEERING-100-66</v>
      </c>
      <c r="AF561" s="119" t="s">
        <v>4085</v>
      </c>
      <c r="AG561" s="64" t="str">
        <f t="shared" si="63"/>
        <v>100</v>
      </c>
      <c r="AH561" s="18"/>
      <c r="AI561" s="197" t="str">
        <f t="shared" si="64"/>
        <v>-</v>
      </c>
      <c r="AJ561" s="64" t="str">
        <f t="shared" si="65"/>
        <v>-</v>
      </c>
      <c r="AK561" s="18"/>
      <c r="AP561" s="18"/>
    </row>
    <row r="562" spans="9:42">
      <c r="I562" s="18"/>
      <c r="L562" s="18"/>
      <c r="M562" s="18"/>
      <c r="N562" s="18"/>
      <c r="O562" s="18"/>
      <c r="P562" s="18"/>
      <c r="Q562" s="18"/>
      <c r="R562" s="18"/>
      <c r="S562" s="173" t="s">
        <v>7261</v>
      </c>
      <c r="T562" s="17" t="s">
        <v>7262</v>
      </c>
      <c r="U562" s="18"/>
      <c r="V562" s="211"/>
      <c r="W562" s="211"/>
      <c r="X562" s="211"/>
      <c r="Y562" s="211"/>
      <c r="Z562" s="18"/>
      <c r="AA562" s="182" t="s">
        <v>4090</v>
      </c>
      <c r="AB562" s="18"/>
      <c r="AC562" s="197" t="str">
        <f t="shared" si="60"/>
        <v>ENGINEERING</v>
      </c>
      <c r="AD562" s="263" t="str">
        <f t="shared" si="61"/>
        <v>ENGINEERING-100</v>
      </c>
      <c r="AE562" s="263" t="str">
        <f t="shared" si="62"/>
        <v>ENGINEERING-100-67</v>
      </c>
      <c r="AF562" s="119" t="s">
        <v>4090</v>
      </c>
      <c r="AG562" s="64" t="str">
        <f t="shared" si="63"/>
        <v>100</v>
      </c>
      <c r="AH562" s="18"/>
      <c r="AI562" s="197" t="str">
        <f t="shared" si="64"/>
        <v>-</v>
      </c>
      <c r="AJ562" s="64" t="str">
        <f t="shared" si="65"/>
        <v>-</v>
      </c>
      <c r="AK562" s="18"/>
      <c r="AP562" s="18"/>
    </row>
    <row r="563" spans="9:42">
      <c r="I563" s="18"/>
      <c r="L563" s="18"/>
      <c r="M563" s="18"/>
      <c r="N563" s="18"/>
      <c r="O563" s="18"/>
      <c r="P563" s="18"/>
      <c r="Q563" s="18"/>
      <c r="R563" s="18"/>
      <c r="S563" s="173" t="s">
        <v>7263</v>
      </c>
      <c r="T563" s="17" t="s">
        <v>7264</v>
      </c>
      <c r="U563" s="18"/>
      <c r="V563" s="211"/>
      <c r="W563" s="211"/>
      <c r="X563" s="211"/>
      <c r="Y563" s="211"/>
      <c r="Z563" s="18"/>
      <c r="AA563" s="182" t="s">
        <v>4095</v>
      </c>
      <c r="AB563" s="18"/>
      <c r="AC563" s="197" t="str">
        <f t="shared" si="60"/>
        <v>ENGINEERING</v>
      </c>
      <c r="AD563" s="263" t="str">
        <f t="shared" si="61"/>
        <v>ENGINEERING-100</v>
      </c>
      <c r="AE563" s="263" t="str">
        <f t="shared" si="62"/>
        <v>ENGINEERING-100-68</v>
      </c>
      <c r="AF563" s="119" t="s">
        <v>4095</v>
      </c>
      <c r="AG563" s="64" t="str">
        <f t="shared" si="63"/>
        <v>100</v>
      </c>
      <c r="AH563" s="18"/>
      <c r="AI563" s="197" t="str">
        <f t="shared" si="64"/>
        <v>-</v>
      </c>
      <c r="AJ563" s="64" t="str">
        <f t="shared" si="65"/>
        <v>-</v>
      </c>
      <c r="AK563" s="18"/>
      <c r="AP563" s="18"/>
    </row>
    <row r="564" spans="9:42">
      <c r="I564" s="18"/>
      <c r="L564" s="18"/>
      <c r="M564" s="18"/>
      <c r="N564" s="18"/>
      <c r="O564" s="18"/>
      <c r="P564" s="18"/>
      <c r="Q564" s="18"/>
      <c r="R564" s="18"/>
      <c r="S564" s="173" t="s">
        <v>7266</v>
      </c>
      <c r="T564" s="17" t="s">
        <v>7267</v>
      </c>
      <c r="U564" s="18"/>
      <c r="V564" s="211"/>
      <c r="W564" s="211"/>
      <c r="X564" s="211"/>
      <c r="Y564" s="211"/>
      <c r="Z564" s="18"/>
      <c r="AA564" s="182" t="s">
        <v>4100</v>
      </c>
      <c r="AB564" s="18"/>
      <c r="AC564" s="197" t="str">
        <f t="shared" si="60"/>
        <v>ENGINEERING</v>
      </c>
      <c r="AD564" s="263" t="str">
        <f t="shared" si="61"/>
        <v>ENGINEERING-100</v>
      </c>
      <c r="AE564" s="263" t="str">
        <f t="shared" si="62"/>
        <v>ENGINEERING-100-69</v>
      </c>
      <c r="AF564" s="119" t="s">
        <v>4100</v>
      </c>
      <c r="AG564" s="64" t="str">
        <f t="shared" si="63"/>
        <v>100</v>
      </c>
      <c r="AH564" s="18"/>
      <c r="AI564" s="197" t="str">
        <f t="shared" si="64"/>
        <v>-</v>
      </c>
      <c r="AJ564" s="64" t="str">
        <f t="shared" si="65"/>
        <v>-</v>
      </c>
      <c r="AK564" s="18"/>
      <c r="AP564" s="18"/>
    </row>
    <row r="565" spans="9:42">
      <c r="I565" s="18"/>
      <c r="L565" s="18"/>
      <c r="M565" s="18"/>
      <c r="N565" s="18"/>
      <c r="O565" s="18"/>
      <c r="P565" s="18"/>
      <c r="Q565" s="18"/>
      <c r="R565" s="18"/>
      <c r="S565" s="173" t="s">
        <v>7269</v>
      </c>
      <c r="T565" s="17" t="s">
        <v>7270</v>
      </c>
      <c r="U565" s="18"/>
      <c r="V565" s="211"/>
      <c r="W565" s="211"/>
      <c r="X565" s="211"/>
      <c r="Y565" s="211"/>
      <c r="Z565" s="18"/>
      <c r="AA565" s="182" t="s">
        <v>4104</v>
      </c>
      <c r="AB565" s="18"/>
      <c r="AC565" s="197" t="str">
        <f t="shared" si="60"/>
        <v>ENGINEERING</v>
      </c>
      <c r="AD565" s="263" t="str">
        <f t="shared" si="61"/>
        <v>ENGINEERING-100</v>
      </c>
      <c r="AE565" s="263" t="str">
        <f t="shared" si="62"/>
        <v>ENGINEERING-100-70</v>
      </c>
      <c r="AF565" s="119" t="s">
        <v>4104</v>
      </c>
      <c r="AG565" s="64" t="str">
        <f t="shared" si="63"/>
        <v>100</v>
      </c>
      <c r="AH565" s="18"/>
      <c r="AI565" s="197" t="str">
        <f t="shared" si="64"/>
        <v>-</v>
      </c>
      <c r="AJ565" s="64" t="str">
        <f t="shared" si="65"/>
        <v>-</v>
      </c>
      <c r="AK565" s="18"/>
      <c r="AP565" s="18"/>
    </row>
    <row r="566" spans="9:42">
      <c r="I566" s="18"/>
      <c r="L566" s="18"/>
      <c r="M566" s="18"/>
      <c r="N566" s="18"/>
      <c r="O566" s="18"/>
      <c r="P566" s="18"/>
      <c r="Q566" s="18"/>
      <c r="R566" s="18"/>
      <c r="S566" s="173" t="s">
        <v>7271</v>
      </c>
      <c r="T566" s="17" t="s">
        <v>7272</v>
      </c>
      <c r="U566" s="18"/>
      <c r="V566" s="211"/>
      <c r="W566" s="211"/>
      <c r="X566" s="211"/>
      <c r="Y566" s="211"/>
      <c r="Z566" s="18"/>
      <c r="AA566" s="182" t="s">
        <v>4109</v>
      </c>
      <c r="AB566" s="18"/>
      <c r="AC566" s="197" t="str">
        <f t="shared" si="60"/>
        <v>ENGINEERING</v>
      </c>
      <c r="AD566" s="263" t="str">
        <f t="shared" si="61"/>
        <v>ENGINEERING-100</v>
      </c>
      <c r="AE566" s="263" t="str">
        <f t="shared" si="62"/>
        <v>ENGINEERING-100-71</v>
      </c>
      <c r="AF566" s="119" t="s">
        <v>4109</v>
      </c>
      <c r="AG566" s="64" t="str">
        <f t="shared" si="63"/>
        <v>100</v>
      </c>
      <c r="AH566" s="18"/>
      <c r="AI566" s="197" t="str">
        <f t="shared" si="64"/>
        <v>-</v>
      </c>
      <c r="AJ566" s="64" t="str">
        <f t="shared" si="65"/>
        <v>-</v>
      </c>
      <c r="AK566" s="18"/>
      <c r="AP566" s="18"/>
    </row>
    <row r="567" spans="9:42">
      <c r="I567" s="18"/>
      <c r="L567" s="18"/>
      <c r="M567" s="18"/>
      <c r="N567" s="18"/>
      <c r="O567" s="18"/>
      <c r="P567" s="18"/>
      <c r="Q567" s="18"/>
      <c r="R567" s="18"/>
      <c r="S567" s="173" t="s">
        <v>7274</v>
      </c>
      <c r="T567" s="17" t="s">
        <v>15471</v>
      </c>
      <c r="U567" s="18"/>
      <c r="V567" s="211"/>
      <c r="W567" s="211"/>
      <c r="X567" s="211"/>
      <c r="Y567" s="211"/>
      <c r="Z567" s="18"/>
      <c r="AA567" s="182" t="s">
        <v>4113</v>
      </c>
      <c r="AB567" s="18"/>
      <c r="AC567" s="197" t="str">
        <f t="shared" si="60"/>
        <v>ENGINEERING</v>
      </c>
      <c r="AD567" s="263" t="str">
        <f t="shared" si="61"/>
        <v>ENGINEERING-100</v>
      </c>
      <c r="AE567" s="263" t="str">
        <f t="shared" si="62"/>
        <v>ENGINEERING-100-72</v>
      </c>
      <c r="AF567" s="119" t="s">
        <v>4113</v>
      </c>
      <c r="AG567" s="64" t="str">
        <f t="shared" si="63"/>
        <v>100</v>
      </c>
      <c r="AH567" s="18"/>
      <c r="AI567" s="197" t="str">
        <f t="shared" si="64"/>
        <v>-</v>
      </c>
      <c r="AJ567" s="64" t="str">
        <f t="shared" si="65"/>
        <v>-</v>
      </c>
      <c r="AK567" s="18"/>
      <c r="AP567" s="18"/>
    </row>
    <row r="568" spans="9:42">
      <c r="I568" s="18"/>
      <c r="L568" s="18"/>
      <c r="M568" s="18"/>
      <c r="N568" s="18"/>
      <c r="O568" s="18"/>
      <c r="P568" s="18"/>
      <c r="Q568" s="18"/>
      <c r="R568" s="18"/>
      <c r="S568" s="173" t="s">
        <v>7276</v>
      </c>
      <c r="T568" s="17" t="s">
        <v>7277</v>
      </c>
      <c r="U568" s="18"/>
      <c r="V568" s="211"/>
      <c r="W568" s="211"/>
      <c r="X568" s="211"/>
      <c r="Y568" s="211"/>
      <c r="Z568" s="18"/>
      <c r="AA568" s="182" t="s">
        <v>4118</v>
      </c>
      <c r="AB568" s="18"/>
      <c r="AC568" s="197" t="str">
        <f t="shared" si="60"/>
        <v>ENGINEERING</v>
      </c>
      <c r="AD568" s="263" t="str">
        <f t="shared" si="61"/>
        <v>ENGINEERING-100</v>
      </c>
      <c r="AE568" s="263" t="str">
        <f t="shared" si="62"/>
        <v>ENGINEERING-100-73</v>
      </c>
      <c r="AF568" s="119" t="s">
        <v>4118</v>
      </c>
      <c r="AG568" s="64" t="str">
        <f t="shared" si="63"/>
        <v>100</v>
      </c>
      <c r="AH568" s="18"/>
      <c r="AI568" s="197" t="str">
        <f t="shared" si="64"/>
        <v>-</v>
      </c>
      <c r="AJ568" s="64" t="str">
        <f t="shared" si="65"/>
        <v>-</v>
      </c>
      <c r="AK568" s="18"/>
      <c r="AP568" s="18"/>
    </row>
    <row r="569" spans="9:42">
      <c r="I569" s="18"/>
      <c r="L569" s="18"/>
      <c r="M569" s="18"/>
      <c r="N569" s="18"/>
      <c r="O569" s="18"/>
      <c r="P569" s="18"/>
      <c r="Q569" s="18"/>
      <c r="R569" s="18"/>
      <c r="S569" s="173" t="s">
        <v>7280</v>
      </c>
      <c r="T569" s="17" t="s">
        <v>7281</v>
      </c>
      <c r="U569" s="18"/>
      <c r="V569" s="211"/>
      <c r="W569" s="211"/>
      <c r="X569" s="211"/>
      <c r="Y569" s="211"/>
      <c r="Z569" s="18"/>
      <c r="AA569" s="182" t="s">
        <v>4122</v>
      </c>
      <c r="AB569" s="18"/>
      <c r="AC569" s="197" t="str">
        <f t="shared" si="60"/>
        <v>ENGINEERING</v>
      </c>
      <c r="AD569" s="263" t="str">
        <f t="shared" si="61"/>
        <v>ENGINEERING-100</v>
      </c>
      <c r="AE569" s="263" t="str">
        <f t="shared" si="62"/>
        <v>ENGINEERING-100-74</v>
      </c>
      <c r="AF569" s="119" t="s">
        <v>4122</v>
      </c>
      <c r="AG569" s="64" t="str">
        <f t="shared" si="63"/>
        <v>100</v>
      </c>
      <c r="AH569" s="18"/>
      <c r="AI569" s="197" t="str">
        <f t="shared" si="64"/>
        <v>-</v>
      </c>
      <c r="AJ569" s="64" t="str">
        <f t="shared" si="65"/>
        <v>-</v>
      </c>
      <c r="AK569" s="18"/>
      <c r="AP569" s="18"/>
    </row>
    <row r="570" spans="9:42">
      <c r="I570" s="18"/>
      <c r="L570" s="18"/>
      <c r="M570" s="18"/>
      <c r="N570" s="18"/>
      <c r="O570" s="18"/>
      <c r="P570" s="18"/>
      <c r="Q570" s="18"/>
      <c r="R570" s="18"/>
      <c r="S570" s="173" t="s">
        <v>7284</v>
      </c>
      <c r="T570" s="17" t="s">
        <v>7285</v>
      </c>
      <c r="U570" s="18"/>
      <c r="V570" s="211"/>
      <c r="W570" s="211"/>
      <c r="X570" s="211"/>
      <c r="Y570" s="211"/>
      <c r="Z570" s="18"/>
      <c r="AA570" s="182" t="s">
        <v>4126</v>
      </c>
      <c r="AB570" s="18"/>
      <c r="AC570" s="197" t="str">
        <f t="shared" si="60"/>
        <v>ENGINEERING</v>
      </c>
      <c r="AD570" s="263" t="str">
        <f t="shared" si="61"/>
        <v>ENGINEERING-100</v>
      </c>
      <c r="AE570" s="263" t="str">
        <f t="shared" si="62"/>
        <v>ENGINEERING-100-75</v>
      </c>
      <c r="AF570" s="119" t="s">
        <v>4126</v>
      </c>
      <c r="AG570" s="64" t="str">
        <f t="shared" si="63"/>
        <v>100</v>
      </c>
      <c r="AH570" s="18"/>
      <c r="AI570" s="197" t="str">
        <f t="shared" si="64"/>
        <v>-</v>
      </c>
      <c r="AJ570" s="64" t="str">
        <f t="shared" si="65"/>
        <v>-</v>
      </c>
      <c r="AK570" s="18"/>
      <c r="AP570" s="18"/>
    </row>
    <row r="571" spans="9:42">
      <c r="I571" s="18"/>
      <c r="L571" s="18"/>
      <c r="M571" s="18"/>
      <c r="N571" s="18"/>
      <c r="O571" s="18"/>
      <c r="P571" s="18"/>
      <c r="Q571" s="18"/>
      <c r="R571" s="18"/>
      <c r="S571" s="173" t="s">
        <v>7288</v>
      </c>
      <c r="T571" s="17" t="s">
        <v>10173</v>
      </c>
      <c r="U571" s="18"/>
      <c r="V571" s="211"/>
      <c r="W571" s="211"/>
      <c r="X571" s="211"/>
      <c r="Y571" s="211"/>
      <c r="Z571" s="18"/>
      <c r="AA571" s="182" t="s">
        <v>4130</v>
      </c>
      <c r="AB571" s="18"/>
      <c r="AC571" s="197" t="str">
        <f t="shared" si="60"/>
        <v>ENGINEERING</v>
      </c>
      <c r="AD571" s="263" t="str">
        <f t="shared" si="61"/>
        <v>ENGINEERING-100</v>
      </c>
      <c r="AE571" s="263" t="str">
        <f t="shared" si="62"/>
        <v>ENGINEERING-100-76</v>
      </c>
      <c r="AF571" s="119" t="s">
        <v>4130</v>
      </c>
      <c r="AG571" s="64" t="str">
        <f t="shared" si="63"/>
        <v>100</v>
      </c>
      <c r="AH571" s="18"/>
      <c r="AI571" s="197" t="str">
        <f t="shared" si="64"/>
        <v>-</v>
      </c>
      <c r="AJ571" s="64" t="str">
        <f t="shared" si="65"/>
        <v>-</v>
      </c>
      <c r="AK571" s="18"/>
      <c r="AP571" s="18"/>
    </row>
    <row r="572" spans="9:42">
      <c r="I572" s="18"/>
      <c r="L572" s="18"/>
      <c r="M572" s="18"/>
      <c r="N572" s="18"/>
      <c r="O572" s="18"/>
      <c r="P572" s="18"/>
      <c r="Q572" s="18"/>
      <c r="R572" s="18"/>
      <c r="S572" s="173" t="s">
        <v>7291</v>
      </c>
      <c r="T572" s="17" t="s">
        <v>7292</v>
      </c>
      <c r="U572" s="18"/>
      <c r="V572" s="211"/>
      <c r="W572" s="211"/>
      <c r="X572" s="211"/>
      <c r="Y572" s="211"/>
      <c r="Z572" s="18"/>
      <c r="AA572" s="182" t="s">
        <v>4134</v>
      </c>
      <c r="AB572" s="18"/>
      <c r="AC572" s="197" t="str">
        <f t="shared" si="60"/>
        <v>ENGINEERING</v>
      </c>
      <c r="AD572" s="263" t="str">
        <f t="shared" si="61"/>
        <v>ENGINEERING-100</v>
      </c>
      <c r="AE572" s="263" t="str">
        <f t="shared" si="62"/>
        <v>ENGINEERING-100-77</v>
      </c>
      <c r="AF572" s="119" t="s">
        <v>4134</v>
      </c>
      <c r="AG572" s="64" t="str">
        <f t="shared" si="63"/>
        <v>100</v>
      </c>
      <c r="AH572" s="18"/>
      <c r="AI572" s="197" t="str">
        <f t="shared" si="64"/>
        <v>-</v>
      </c>
      <c r="AJ572" s="64" t="str">
        <f t="shared" si="65"/>
        <v>-</v>
      </c>
      <c r="AK572" s="18"/>
      <c r="AP572" s="18"/>
    </row>
    <row r="573" spans="9:42">
      <c r="I573" s="18"/>
      <c r="L573" s="18"/>
      <c r="M573" s="18"/>
      <c r="N573" s="18"/>
      <c r="O573" s="18"/>
      <c r="P573" s="18"/>
      <c r="Q573" s="18"/>
      <c r="R573" s="18"/>
      <c r="S573" s="173" t="s">
        <v>7295</v>
      </c>
      <c r="T573" s="17" t="s">
        <v>7296</v>
      </c>
      <c r="U573" s="18"/>
      <c r="V573" s="211"/>
      <c r="W573" s="211"/>
      <c r="X573" s="211"/>
      <c r="Y573" s="211"/>
      <c r="Z573" s="18"/>
      <c r="AA573" s="182" t="s">
        <v>4139</v>
      </c>
      <c r="AB573" s="18"/>
      <c r="AC573" s="197" t="str">
        <f t="shared" si="60"/>
        <v>ENGINEERING</v>
      </c>
      <c r="AD573" s="263" t="str">
        <f t="shared" si="61"/>
        <v>ENGINEERING-100</v>
      </c>
      <c r="AE573" s="263" t="str">
        <f t="shared" si="62"/>
        <v>ENGINEERING-100-78</v>
      </c>
      <c r="AF573" s="119" t="s">
        <v>4139</v>
      </c>
      <c r="AG573" s="64" t="str">
        <f t="shared" si="63"/>
        <v>100</v>
      </c>
      <c r="AH573" s="18"/>
      <c r="AI573" s="197" t="str">
        <f t="shared" si="64"/>
        <v>-</v>
      </c>
      <c r="AJ573" s="64" t="str">
        <f t="shared" si="65"/>
        <v>-</v>
      </c>
      <c r="AK573" s="18"/>
      <c r="AP573" s="18"/>
    </row>
    <row r="574" spans="9:42">
      <c r="I574" s="18"/>
      <c r="L574" s="18"/>
      <c r="M574" s="18"/>
      <c r="N574" s="18"/>
      <c r="O574" s="18"/>
      <c r="P574" s="18"/>
      <c r="Q574" s="18"/>
      <c r="R574" s="18"/>
      <c r="S574" s="173" t="s">
        <v>7299</v>
      </c>
      <c r="T574" s="17" t="s">
        <v>7300</v>
      </c>
      <c r="U574" s="18"/>
      <c r="V574" s="211"/>
      <c r="W574" s="211"/>
      <c r="X574" s="211"/>
      <c r="Y574" s="211"/>
      <c r="Z574" s="18"/>
      <c r="AA574" s="182" t="s">
        <v>11428</v>
      </c>
      <c r="AB574" s="18"/>
      <c r="AC574" s="197" t="str">
        <f t="shared" si="60"/>
        <v>ENGINEERING</v>
      </c>
      <c r="AD574" s="263" t="str">
        <f t="shared" si="61"/>
        <v>ENGINEERING-100</v>
      </c>
      <c r="AE574" s="263" t="str">
        <f t="shared" si="62"/>
        <v>ENGINEERING-100-79</v>
      </c>
      <c r="AF574" s="119" t="s">
        <v>11428</v>
      </c>
      <c r="AG574" s="64" t="str">
        <f t="shared" si="63"/>
        <v>100</v>
      </c>
      <c r="AH574" s="18"/>
      <c r="AI574" s="197" t="str">
        <f t="shared" si="64"/>
        <v>-</v>
      </c>
      <c r="AJ574" s="64" t="str">
        <f t="shared" si="65"/>
        <v>-</v>
      </c>
      <c r="AK574" s="18"/>
      <c r="AP574" s="18"/>
    </row>
    <row r="575" spans="9:42">
      <c r="I575" s="18"/>
      <c r="L575" s="18"/>
      <c r="M575" s="18"/>
      <c r="N575" s="18"/>
      <c r="O575" s="18"/>
      <c r="P575" s="18"/>
      <c r="Q575" s="18"/>
      <c r="R575" s="18"/>
      <c r="S575" s="173" t="s">
        <v>7303</v>
      </c>
      <c r="T575" s="17" t="s">
        <v>7304</v>
      </c>
      <c r="U575" s="18"/>
      <c r="V575" s="211"/>
      <c r="W575" s="211"/>
      <c r="X575" s="211"/>
      <c r="Y575" s="211"/>
      <c r="Z575" s="18"/>
      <c r="AA575" s="182" t="s">
        <v>12016</v>
      </c>
      <c r="AB575" s="18"/>
      <c r="AC575" s="197" t="str">
        <f t="shared" si="60"/>
        <v>ENGINEERING</v>
      </c>
      <c r="AD575" s="263" t="str">
        <f t="shared" si="61"/>
        <v>ENGINEERING-100</v>
      </c>
      <c r="AE575" s="263" t="str">
        <f t="shared" si="62"/>
        <v>ENGINEERING-100-80</v>
      </c>
      <c r="AF575" s="119" t="s">
        <v>12016</v>
      </c>
      <c r="AG575" s="64" t="str">
        <f t="shared" si="63"/>
        <v>100</v>
      </c>
      <c r="AH575" s="18"/>
      <c r="AI575" s="197" t="str">
        <f t="shared" si="64"/>
        <v>-</v>
      </c>
      <c r="AJ575" s="64" t="str">
        <f t="shared" si="65"/>
        <v>-</v>
      </c>
      <c r="AK575" s="18"/>
      <c r="AP575" s="18"/>
    </row>
    <row r="576" spans="9:42">
      <c r="I576" s="18"/>
      <c r="L576" s="18"/>
      <c r="M576" s="18"/>
      <c r="N576" s="18"/>
      <c r="O576" s="18"/>
      <c r="P576" s="18"/>
      <c r="Q576" s="18"/>
      <c r="R576" s="18"/>
      <c r="S576" s="173" t="s">
        <v>7306</v>
      </c>
      <c r="T576" s="17" t="s">
        <v>7307</v>
      </c>
      <c r="U576" s="18"/>
      <c r="V576" s="211"/>
      <c r="W576" s="211"/>
      <c r="X576" s="211"/>
      <c r="Y576" s="211"/>
      <c r="Z576" s="18"/>
      <c r="AA576" s="182" t="s">
        <v>12648</v>
      </c>
      <c r="AB576" s="18"/>
      <c r="AC576" s="197" t="str">
        <f t="shared" si="60"/>
        <v>ENGINEERING</v>
      </c>
      <c r="AD576" s="263" t="str">
        <f t="shared" si="61"/>
        <v>ENGINEERING-100</v>
      </c>
      <c r="AE576" s="263" t="str">
        <f t="shared" si="62"/>
        <v>ENGINEERING-100-81</v>
      </c>
      <c r="AF576" s="119" t="s">
        <v>12648</v>
      </c>
      <c r="AG576" s="64" t="str">
        <f t="shared" si="63"/>
        <v>100</v>
      </c>
      <c r="AH576" s="18"/>
      <c r="AI576" s="197" t="str">
        <f t="shared" si="64"/>
        <v>-</v>
      </c>
      <c r="AJ576" s="64" t="str">
        <f t="shared" si="65"/>
        <v>-</v>
      </c>
      <c r="AK576" s="18"/>
      <c r="AP576" s="18"/>
    </row>
    <row r="577" spans="9:42">
      <c r="I577" s="18"/>
      <c r="L577" s="18"/>
      <c r="M577" s="18"/>
      <c r="N577" s="18"/>
      <c r="O577" s="18"/>
      <c r="P577" s="18"/>
      <c r="Q577" s="18"/>
      <c r="R577" s="18"/>
      <c r="S577" s="173" t="s">
        <v>7310</v>
      </c>
      <c r="T577" s="17" t="s">
        <v>7311</v>
      </c>
      <c r="U577" s="18"/>
      <c r="V577" s="211"/>
      <c r="W577" s="211"/>
      <c r="X577" s="211"/>
      <c r="Y577" s="211"/>
      <c r="Z577" s="18"/>
      <c r="AA577" s="182" t="s">
        <v>15590</v>
      </c>
      <c r="AB577" s="18"/>
      <c r="AC577" s="197" t="str">
        <f t="shared" si="60"/>
        <v>ENGINEERING</v>
      </c>
      <c r="AD577" s="263" t="str">
        <f t="shared" si="61"/>
        <v>ENGINEERING-100</v>
      </c>
      <c r="AE577" s="263" t="str">
        <f t="shared" si="62"/>
        <v>ENGINEERING-100-82</v>
      </c>
      <c r="AF577" s="119" t="s">
        <v>15590</v>
      </c>
      <c r="AG577" s="64" t="str">
        <f t="shared" si="63"/>
        <v>100</v>
      </c>
      <c r="AH577" s="18"/>
      <c r="AI577" s="197" t="str">
        <f t="shared" si="64"/>
        <v>-</v>
      </c>
      <c r="AJ577" s="64" t="str">
        <f t="shared" si="65"/>
        <v>-</v>
      </c>
      <c r="AK577" s="18"/>
      <c r="AP577" s="18"/>
    </row>
    <row r="578" spans="9:42">
      <c r="I578" s="18"/>
      <c r="L578" s="18"/>
      <c r="M578" s="18"/>
      <c r="N578" s="18"/>
      <c r="O578" s="18"/>
      <c r="P578" s="18"/>
      <c r="Q578" s="18"/>
      <c r="R578" s="18"/>
      <c r="S578" s="173" t="s">
        <v>7314</v>
      </c>
      <c r="T578" s="17" t="s">
        <v>7315</v>
      </c>
      <c r="U578" s="18"/>
      <c r="V578" s="211"/>
      <c r="W578" s="211"/>
      <c r="X578" s="211"/>
      <c r="Y578" s="211"/>
      <c r="Z578" s="18"/>
      <c r="AA578" s="182" t="s">
        <v>15591</v>
      </c>
      <c r="AB578" s="18"/>
      <c r="AC578" s="197" t="str">
        <f t="shared" si="60"/>
        <v>ENGINEERING</v>
      </c>
      <c r="AD578" s="263" t="str">
        <f t="shared" si="61"/>
        <v>ENGINEERING-100</v>
      </c>
      <c r="AE578" s="263" t="str">
        <f t="shared" si="62"/>
        <v>ENGINEERING-100-83</v>
      </c>
      <c r="AF578" s="119" t="s">
        <v>15591</v>
      </c>
      <c r="AG578" s="64" t="str">
        <f t="shared" si="63"/>
        <v>100</v>
      </c>
      <c r="AH578" s="18"/>
      <c r="AI578" s="197" t="str">
        <f t="shared" si="64"/>
        <v>-</v>
      </c>
      <c r="AJ578" s="64" t="str">
        <f t="shared" si="65"/>
        <v>-</v>
      </c>
      <c r="AK578" s="18"/>
      <c r="AP578" s="18"/>
    </row>
    <row r="579" spans="9:42">
      <c r="I579" s="18"/>
      <c r="L579" s="18"/>
      <c r="M579" s="18"/>
      <c r="N579" s="18"/>
      <c r="O579" s="18"/>
      <c r="P579" s="18"/>
      <c r="Q579" s="18"/>
      <c r="R579" s="18"/>
      <c r="S579" s="173" t="s">
        <v>8869</v>
      </c>
      <c r="T579" s="17" t="s">
        <v>802</v>
      </c>
      <c r="U579" s="18"/>
      <c r="V579" s="211"/>
      <c r="W579" s="211"/>
      <c r="X579" s="211"/>
      <c r="Y579" s="211"/>
      <c r="Z579" s="18"/>
      <c r="AA579" s="182" t="s">
        <v>10855</v>
      </c>
      <c r="AB579" s="18"/>
      <c r="AC579" s="197" t="str">
        <f t="shared" si="60"/>
        <v>ENGINEERING</v>
      </c>
      <c r="AD579" s="263" t="str">
        <f t="shared" si="61"/>
        <v>ENGINEERING-100</v>
      </c>
      <c r="AE579" s="263" t="str">
        <f t="shared" si="62"/>
        <v>ENGINEERING-100-84</v>
      </c>
      <c r="AF579" s="119" t="s">
        <v>10855</v>
      </c>
      <c r="AG579" s="64" t="str">
        <f t="shared" si="63"/>
        <v>100</v>
      </c>
      <c r="AH579" s="18"/>
      <c r="AI579" s="197" t="str">
        <f t="shared" si="64"/>
        <v>-</v>
      </c>
      <c r="AJ579" s="64" t="str">
        <f t="shared" si="65"/>
        <v>-</v>
      </c>
      <c r="AK579" s="18"/>
      <c r="AP579" s="18"/>
    </row>
    <row r="580" spans="9:42">
      <c r="I580" s="18"/>
      <c r="L580" s="18"/>
      <c r="M580" s="18"/>
      <c r="N580" s="18"/>
      <c r="O580" s="18"/>
      <c r="P580" s="18"/>
      <c r="Q580" s="18"/>
      <c r="R580" s="18"/>
      <c r="S580" s="173" t="s">
        <v>8074</v>
      </c>
      <c r="T580" s="17" t="s">
        <v>9609</v>
      </c>
      <c r="U580" s="18"/>
      <c r="V580" s="211"/>
      <c r="W580" s="211"/>
      <c r="X580" s="211"/>
      <c r="Y580" s="211"/>
      <c r="Z580" s="18"/>
      <c r="AA580" s="182" t="s">
        <v>1266</v>
      </c>
      <c r="AB580" s="18"/>
      <c r="AC580" s="197" t="str">
        <f t="shared" si="60"/>
        <v>ENGINEERING</v>
      </c>
      <c r="AD580" s="263" t="str">
        <f t="shared" si="61"/>
        <v>ENGINEERING-100</v>
      </c>
      <c r="AE580" s="263" t="str">
        <f t="shared" si="62"/>
        <v>ENGINEERING-100-85</v>
      </c>
      <c r="AF580" s="119" t="s">
        <v>1266</v>
      </c>
      <c r="AG580" s="64" t="str">
        <f t="shared" si="63"/>
        <v>100</v>
      </c>
      <c r="AH580" s="18"/>
      <c r="AI580" s="197" t="str">
        <f t="shared" si="64"/>
        <v>-</v>
      </c>
      <c r="AJ580" s="64" t="str">
        <f t="shared" si="65"/>
        <v>-</v>
      </c>
      <c r="AK580" s="18"/>
      <c r="AP580" s="18"/>
    </row>
    <row r="581" spans="9:42">
      <c r="I581" s="18"/>
      <c r="L581" s="18"/>
      <c r="M581" s="18"/>
      <c r="N581" s="18"/>
      <c r="O581" s="18"/>
      <c r="P581" s="18"/>
      <c r="Q581" s="18"/>
      <c r="R581" s="18"/>
      <c r="S581" s="173" t="s">
        <v>8084</v>
      </c>
      <c r="T581" s="17" t="s">
        <v>9611</v>
      </c>
      <c r="U581" s="18"/>
      <c r="V581" s="211"/>
      <c r="W581" s="211"/>
      <c r="X581" s="211"/>
      <c r="Y581" s="211"/>
      <c r="Z581" s="18"/>
      <c r="AA581" s="182" t="s">
        <v>15592</v>
      </c>
      <c r="AB581" s="18"/>
      <c r="AC581" s="197" t="str">
        <f t="shared" si="60"/>
        <v>ENGINEERING</v>
      </c>
      <c r="AD581" s="263" t="str">
        <f t="shared" si="61"/>
        <v>ENGINEERING-100</v>
      </c>
      <c r="AE581" s="263" t="str">
        <f t="shared" si="62"/>
        <v>ENGINEERING-100-86</v>
      </c>
      <c r="AF581" s="119" t="s">
        <v>15592</v>
      </c>
      <c r="AG581" s="64" t="str">
        <f t="shared" si="63"/>
        <v>100</v>
      </c>
      <c r="AH581" s="18"/>
      <c r="AI581" s="197" t="str">
        <f t="shared" si="64"/>
        <v>-</v>
      </c>
      <c r="AJ581" s="64" t="str">
        <f t="shared" si="65"/>
        <v>-</v>
      </c>
      <c r="AK581" s="18"/>
      <c r="AP581" s="18"/>
    </row>
    <row r="582" spans="9:42">
      <c r="I582" s="18"/>
      <c r="L582" s="18"/>
      <c r="M582" s="18"/>
      <c r="N582" s="18"/>
      <c r="O582" s="18"/>
      <c r="P582" s="18"/>
      <c r="Q582" s="18"/>
      <c r="R582" s="18"/>
      <c r="S582" s="173" t="s">
        <v>8861</v>
      </c>
      <c r="T582" s="17" t="s">
        <v>9613</v>
      </c>
      <c r="U582" s="18"/>
      <c r="V582" s="211"/>
      <c r="W582" s="211"/>
      <c r="X582" s="211"/>
      <c r="Y582" s="211"/>
      <c r="Z582" s="18"/>
      <c r="AA582" s="182" t="s">
        <v>4144</v>
      </c>
      <c r="AB582" s="18"/>
      <c r="AC582" s="197" t="str">
        <f t="shared" ref="AC582:AC645" si="66">CodesFormula_1</f>
        <v>ENGINEERING</v>
      </c>
      <c r="AD582" s="263" t="str">
        <f t="shared" ref="AD582:AD645" si="67">CodesFormula_2</f>
        <v>ENGINEERING-100</v>
      </c>
      <c r="AE582" s="263" t="str">
        <f t="shared" ref="AE582:AE645" si="68">CodesFormula_3</f>
        <v>ENGINEERING-100-87</v>
      </c>
      <c r="AF582" s="119" t="s">
        <v>4144</v>
      </c>
      <c r="AG582" s="64" t="str">
        <f t="shared" ref="AG582:AG645" si="69">CodesFormula_4</f>
        <v>100</v>
      </c>
      <c r="AH582" s="18"/>
      <c r="AI582" s="197" t="str">
        <f t="shared" ref="AI582:AI645" si="70">CodesFormula_5</f>
        <v>-</v>
      </c>
      <c r="AJ582" s="64" t="str">
        <f t="shared" ref="AJ582:AJ645" si="71">CodesFormula_6</f>
        <v>-</v>
      </c>
      <c r="AK582" s="18"/>
      <c r="AP582" s="18"/>
    </row>
    <row r="583" spans="9:42">
      <c r="I583" s="18"/>
      <c r="L583" s="18"/>
      <c r="M583" s="18"/>
      <c r="N583" s="18"/>
      <c r="O583" s="18"/>
      <c r="P583" s="18"/>
      <c r="Q583" s="18"/>
      <c r="R583" s="18"/>
      <c r="S583" s="173" t="s">
        <v>6591</v>
      </c>
      <c r="T583" s="17" t="s">
        <v>8105</v>
      </c>
      <c r="U583" s="18"/>
      <c r="V583" s="211"/>
      <c r="W583" s="211"/>
      <c r="X583" s="211"/>
      <c r="Y583" s="211"/>
      <c r="Z583" s="18"/>
      <c r="AA583" s="182" t="s">
        <v>10856</v>
      </c>
      <c r="AB583" s="18"/>
      <c r="AC583" s="197" t="str">
        <f t="shared" si="66"/>
        <v>ENGINEERING</v>
      </c>
      <c r="AD583" s="263" t="str">
        <f t="shared" si="67"/>
        <v>ENGINEERING-100</v>
      </c>
      <c r="AE583" s="263" t="str">
        <f t="shared" si="68"/>
        <v>ENGINEERING-100-88</v>
      </c>
      <c r="AF583" s="119" t="s">
        <v>10856</v>
      </c>
      <c r="AG583" s="64" t="str">
        <f t="shared" si="69"/>
        <v>100</v>
      </c>
      <c r="AH583" s="18"/>
      <c r="AI583" s="197" t="str">
        <f t="shared" si="70"/>
        <v>-</v>
      </c>
      <c r="AJ583" s="64" t="str">
        <f t="shared" si="71"/>
        <v>-</v>
      </c>
      <c r="AK583" s="18"/>
      <c r="AP583" s="18"/>
    </row>
    <row r="584" spans="9:42">
      <c r="I584" s="18"/>
      <c r="L584" s="18"/>
      <c r="M584" s="18"/>
      <c r="N584" s="18"/>
      <c r="O584" s="18"/>
      <c r="P584" s="18"/>
      <c r="Q584" s="18"/>
      <c r="R584" s="18"/>
      <c r="S584" s="173" t="s">
        <v>8075</v>
      </c>
      <c r="T584" s="17" t="s">
        <v>803</v>
      </c>
      <c r="U584" s="18"/>
      <c r="V584" s="211"/>
      <c r="W584" s="211"/>
      <c r="X584" s="211"/>
      <c r="Y584" s="211"/>
      <c r="Z584" s="18"/>
      <c r="AA584" s="182" t="s">
        <v>4154</v>
      </c>
      <c r="AB584" s="18"/>
      <c r="AC584" s="197" t="str">
        <f t="shared" si="66"/>
        <v>ENGINEERING</v>
      </c>
      <c r="AD584" s="263" t="str">
        <f t="shared" si="67"/>
        <v>ENGINEERING-100</v>
      </c>
      <c r="AE584" s="263" t="str">
        <f t="shared" si="68"/>
        <v>ENGINEERING-100-89</v>
      </c>
      <c r="AF584" s="119" t="s">
        <v>4154</v>
      </c>
      <c r="AG584" s="64" t="str">
        <f t="shared" si="69"/>
        <v>100</v>
      </c>
      <c r="AH584" s="18"/>
      <c r="AI584" s="197" t="str">
        <f t="shared" si="70"/>
        <v>-</v>
      </c>
      <c r="AJ584" s="64" t="str">
        <f t="shared" si="71"/>
        <v>-</v>
      </c>
      <c r="AK584" s="18"/>
      <c r="AP584" s="18"/>
    </row>
    <row r="585" spans="9:42">
      <c r="I585" s="18"/>
      <c r="L585" s="18"/>
      <c r="M585" s="18"/>
      <c r="N585" s="18"/>
      <c r="O585" s="18"/>
      <c r="P585" s="18"/>
      <c r="Q585" s="18"/>
      <c r="R585" s="18"/>
      <c r="S585" s="173" t="s">
        <v>6602</v>
      </c>
      <c r="T585" s="17" t="s">
        <v>8108</v>
      </c>
      <c r="U585" s="18"/>
      <c r="V585" s="211"/>
      <c r="W585" s="211"/>
      <c r="X585" s="211"/>
      <c r="Y585" s="211"/>
      <c r="Z585" s="18"/>
      <c r="AA585" s="182" t="s">
        <v>11429</v>
      </c>
      <c r="AB585" s="18"/>
      <c r="AC585" s="197" t="str">
        <f t="shared" si="66"/>
        <v>ENGINEERING</v>
      </c>
      <c r="AD585" s="263" t="str">
        <f t="shared" si="67"/>
        <v>ENGINEERING-100</v>
      </c>
      <c r="AE585" s="263" t="str">
        <f t="shared" si="68"/>
        <v>ENGINEERING-100-90</v>
      </c>
      <c r="AF585" s="119" t="s">
        <v>11429</v>
      </c>
      <c r="AG585" s="64" t="str">
        <f t="shared" si="69"/>
        <v>100</v>
      </c>
      <c r="AH585" s="18"/>
      <c r="AI585" s="197" t="str">
        <f t="shared" si="70"/>
        <v>-</v>
      </c>
      <c r="AJ585" s="64" t="str">
        <f t="shared" si="71"/>
        <v>-</v>
      </c>
      <c r="AK585" s="18"/>
      <c r="AP585" s="18"/>
    </row>
    <row r="586" spans="9:42">
      <c r="I586" s="18"/>
      <c r="L586" s="18"/>
      <c r="M586" s="18"/>
      <c r="N586" s="18"/>
      <c r="O586" s="18"/>
      <c r="P586" s="18"/>
      <c r="Q586" s="18"/>
      <c r="R586" s="18"/>
      <c r="S586" s="173" t="s">
        <v>8110</v>
      </c>
      <c r="T586" s="17" t="s">
        <v>8111</v>
      </c>
      <c r="U586" s="18"/>
      <c r="V586" s="211"/>
      <c r="W586" s="211"/>
      <c r="X586" s="211"/>
      <c r="Y586" s="211"/>
      <c r="Z586" s="18"/>
      <c r="AA586" s="182" t="s">
        <v>1267</v>
      </c>
      <c r="AB586" s="18"/>
      <c r="AC586" s="197" t="str">
        <f t="shared" si="66"/>
        <v>ENGINEERING</v>
      </c>
      <c r="AD586" s="263" t="str">
        <f t="shared" si="67"/>
        <v>ENGINEERING-100</v>
      </c>
      <c r="AE586" s="263" t="str">
        <f t="shared" si="68"/>
        <v>ENGINEERING-100-91</v>
      </c>
      <c r="AF586" s="119" t="s">
        <v>1267</v>
      </c>
      <c r="AG586" s="64" t="str">
        <f t="shared" si="69"/>
        <v>100</v>
      </c>
      <c r="AH586" s="18"/>
      <c r="AI586" s="197" t="str">
        <f t="shared" si="70"/>
        <v>-</v>
      </c>
      <c r="AJ586" s="64" t="str">
        <f t="shared" si="71"/>
        <v>-</v>
      </c>
      <c r="AK586" s="18"/>
      <c r="AP586" s="18"/>
    </row>
    <row r="587" spans="9:42">
      <c r="I587" s="18"/>
      <c r="L587" s="18"/>
      <c r="M587" s="18"/>
      <c r="N587" s="18"/>
      <c r="O587" s="18"/>
      <c r="P587" s="18"/>
      <c r="Q587" s="18"/>
      <c r="R587" s="18"/>
      <c r="S587" s="173" t="s">
        <v>8113</v>
      </c>
      <c r="T587" s="17" t="s">
        <v>804</v>
      </c>
      <c r="U587" s="18"/>
      <c r="V587" s="211"/>
      <c r="W587" s="211"/>
      <c r="X587" s="211"/>
      <c r="Y587" s="211"/>
      <c r="Z587" s="18"/>
      <c r="AA587" s="182" t="s">
        <v>13695</v>
      </c>
      <c r="AB587" s="18"/>
      <c r="AC587" s="197" t="str">
        <f t="shared" si="66"/>
        <v>ENGINEERING</v>
      </c>
      <c r="AD587" s="263" t="str">
        <f t="shared" si="67"/>
        <v>ENGINEERING-100</v>
      </c>
      <c r="AE587" s="263" t="str">
        <f t="shared" si="68"/>
        <v>ENGINEERING-100-92</v>
      </c>
      <c r="AF587" s="119" t="s">
        <v>13695</v>
      </c>
      <c r="AG587" s="64" t="str">
        <f t="shared" si="69"/>
        <v>100</v>
      </c>
      <c r="AH587" s="18"/>
      <c r="AI587" s="197" t="str">
        <f t="shared" si="70"/>
        <v>-</v>
      </c>
      <c r="AJ587" s="64" t="str">
        <f t="shared" si="71"/>
        <v>-</v>
      </c>
      <c r="AK587" s="18"/>
      <c r="AP587" s="18"/>
    </row>
    <row r="588" spans="9:42">
      <c r="I588" s="18"/>
      <c r="L588" s="18"/>
      <c r="M588" s="18"/>
      <c r="N588" s="18"/>
      <c r="O588" s="18"/>
      <c r="P588" s="18"/>
      <c r="Q588" s="18"/>
      <c r="R588" s="18"/>
      <c r="S588" s="173" t="s">
        <v>8114</v>
      </c>
      <c r="T588" s="17" t="s">
        <v>8115</v>
      </c>
      <c r="U588" s="18"/>
      <c r="V588" s="211"/>
      <c r="W588" s="211"/>
      <c r="X588" s="211"/>
      <c r="Y588" s="211"/>
      <c r="Z588" s="18"/>
      <c r="AA588" s="182" t="s">
        <v>4159</v>
      </c>
      <c r="AB588" s="18"/>
      <c r="AC588" s="197" t="str">
        <f t="shared" si="66"/>
        <v>ENGINEERING</v>
      </c>
      <c r="AD588" s="263" t="str">
        <f t="shared" si="67"/>
        <v>ENGINEERING-100</v>
      </c>
      <c r="AE588" s="263" t="str">
        <f t="shared" si="68"/>
        <v>ENGINEERING-100-93</v>
      </c>
      <c r="AF588" s="119" t="s">
        <v>4159</v>
      </c>
      <c r="AG588" s="64" t="str">
        <f t="shared" si="69"/>
        <v>100</v>
      </c>
      <c r="AH588" s="18"/>
      <c r="AI588" s="197" t="str">
        <f t="shared" si="70"/>
        <v>-</v>
      </c>
      <c r="AJ588" s="64" t="str">
        <f t="shared" si="71"/>
        <v>-</v>
      </c>
      <c r="AK588" s="18"/>
      <c r="AP588" s="18"/>
    </row>
    <row r="589" spans="9:42">
      <c r="I589" s="18"/>
      <c r="L589" s="18"/>
      <c r="M589" s="18"/>
      <c r="N589" s="18"/>
      <c r="O589" s="18"/>
      <c r="P589" s="18"/>
      <c r="Q589" s="18"/>
      <c r="R589" s="18"/>
      <c r="S589" s="173" t="s">
        <v>8883</v>
      </c>
      <c r="T589" s="17" t="s">
        <v>1040</v>
      </c>
      <c r="U589" s="18"/>
      <c r="V589" s="211"/>
      <c r="W589" s="211"/>
      <c r="X589" s="211"/>
      <c r="Y589" s="211"/>
      <c r="Z589" s="18"/>
      <c r="AA589" s="182" t="s">
        <v>4165</v>
      </c>
      <c r="AB589" s="18"/>
      <c r="AC589" s="197" t="str">
        <f t="shared" si="66"/>
        <v>ENGINEERING</v>
      </c>
      <c r="AD589" s="263" t="str">
        <f t="shared" si="67"/>
        <v>ENGINEERING-100</v>
      </c>
      <c r="AE589" s="263" t="str">
        <f t="shared" si="68"/>
        <v>ENGINEERING-100-94</v>
      </c>
      <c r="AF589" s="119" t="s">
        <v>4165</v>
      </c>
      <c r="AG589" s="64" t="str">
        <f t="shared" si="69"/>
        <v>100</v>
      </c>
      <c r="AH589" s="18"/>
      <c r="AI589" s="197" t="str">
        <f t="shared" si="70"/>
        <v>-</v>
      </c>
      <c r="AJ589" s="64" t="str">
        <f t="shared" si="71"/>
        <v>-</v>
      </c>
      <c r="AK589" s="18"/>
      <c r="AP589" s="18"/>
    </row>
    <row r="590" spans="9:42">
      <c r="I590" s="18"/>
      <c r="L590" s="18"/>
      <c r="M590" s="18"/>
      <c r="N590" s="18"/>
      <c r="O590" s="18"/>
      <c r="P590" s="18"/>
      <c r="Q590" s="18"/>
      <c r="R590" s="18"/>
      <c r="S590" s="173" t="s">
        <v>8117</v>
      </c>
      <c r="T590" s="17" t="s">
        <v>8118</v>
      </c>
      <c r="U590" s="18"/>
      <c r="V590" s="211"/>
      <c r="W590" s="211"/>
      <c r="X590" s="211"/>
      <c r="Y590" s="211"/>
      <c r="Z590" s="18"/>
      <c r="AA590" s="182" t="s">
        <v>4171</v>
      </c>
      <c r="AB590" s="18"/>
      <c r="AC590" s="197" t="str">
        <f t="shared" si="66"/>
        <v>ENGINEERING</v>
      </c>
      <c r="AD590" s="263" t="str">
        <f t="shared" si="67"/>
        <v>ENGINEERING-100</v>
      </c>
      <c r="AE590" s="263" t="str">
        <f t="shared" si="68"/>
        <v>ENGINEERING-100-95</v>
      </c>
      <c r="AF590" s="119" t="s">
        <v>4171</v>
      </c>
      <c r="AG590" s="64" t="str">
        <f t="shared" si="69"/>
        <v>100</v>
      </c>
      <c r="AH590" s="18"/>
      <c r="AI590" s="197" t="str">
        <f t="shared" si="70"/>
        <v>-</v>
      </c>
      <c r="AJ590" s="64" t="str">
        <f t="shared" si="71"/>
        <v>-</v>
      </c>
      <c r="AK590" s="18"/>
      <c r="AP590" s="18"/>
    </row>
    <row r="591" spans="9:42">
      <c r="I591" s="18"/>
      <c r="L591" s="18"/>
      <c r="M591" s="18"/>
      <c r="N591" s="18"/>
      <c r="O591" s="18"/>
      <c r="P591" s="18"/>
      <c r="Q591" s="18"/>
      <c r="R591" s="18"/>
      <c r="S591" s="173" t="s">
        <v>8120</v>
      </c>
      <c r="T591" s="17" t="s">
        <v>780</v>
      </c>
      <c r="U591" s="18"/>
      <c r="V591" s="211"/>
      <c r="W591" s="211"/>
      <c r="X591" s="211"/>
      <c r="Y591" s="211"/>
      <c r="Z591" s="18"/>
      <c r="AA591" s="182" t="s">
        <v>11430</v>
      </c>
      <c r="AB591" s="18"/>
      <c r="AC591" s="197" t="str">
        <f t="shared" si="66"/>
        <v>ENGINEERING</v>
      </c>
      <c r="AD591" s="263" t="str">
        <f t="shared" si="67"/>
        <v>ENGINEERING-100</v>
      </c>
      <c r="AE591" s="263" t="str">
        <f t="shared" si="68"/>
        <v>ENGINEERING-100-96</v>
      </c>
      <c r="AF591" s="119" t="s">
        <v>11430</v>
      </c>
      <c r="AG591" s="64" t="str">
        <f t="shared" si="69"/>
        <v>100</v>
      </c>
      <c r="AH591" s="18"/>
      <c r="AI591" s="197" t="str">
        <f t="shared" si="70"/>
        <v>-</v>
      </c>
      <c r="AJ591" s="64" t="str">
        <f t="shared" si="71"/>
        <v>-</v>
      </c>
      <c r="AK591" s="18"/>
      <c r="AP591" s="18"/>
    </row>
    <row r="592" spans="9:42">
      <c r="I592" s="18"/>
      <c r="L592" s="18"/>
      <c r="M592" s="18"/>
      <c r="N592" s="18"/>
      <c r="O592" s="18"/>
      <c r="P592" s="18"/>
      <c r="Q592" s="18"/>
      <c r="R592" s="18"/>
      <c r="S592" s="173" t="s">
        <v>8123</v>
      </c>
      <c r="T592" s="17" t="s">
        <v>1041</v>
      </c>
      <c r="U592" s="18"/>
      <c r="V592" s="211"/>
      <c r="W592" s="211"/>
      <c r="X592" s="211"/>
      <c r="Y592" s="211"/>
      <c r="Z592" s="18"/>
      <c r="AA592" s="182" t="s">
        <v>4177</v>
      </c>
      <c r="AB592" s="18"/>
      <c r="AC592" s="197" t="str">
        <f t="shared" si="66"/>
        <v>ENGINEERING</v>
      </c>
      <c r="AD592" s="263" t="str">
        <f t="shared" si="67"/>
        <v>ENGINEERING-100</v>
      </c>
      <c r="AE592" s="263" t="str">
        <f t="shared" si="68"/>
        <v>ENGINEERING-100-97</v>
      </c>
      <c r="AF592" s="119" t="s">
        <v>4177</v>
      </c>
      <c r="AG592" s="64" t="str">
        <f t="shared" si="69"/>
        <v>100</v>
      </c>
      <c r="AH592" s="18"/>
      <c r="AI592" s="197" t="str">
        <f t="shared" si="70"/>
        <v>-</v>
      </c>
      <c r="AJ592" s="64" t="str">
        <f t="shared" si="71"/>
        <v>-</v>
      </c>
      <c r="AK592" s="18"/>
      <c r="AP592" s="18"/>
    </row>
    <row r="593" spans="9:42">
      <c r="I593" s="18"/>
      <c r="L593" s="18"/>
      <c r="M593" s="18"/>
      <c r="N593" s="18"/>
      <c r="O593" s="18"/>
      <c r="P593" s="18"/>
      <c r="Q593" s="18"/>
      <c r="R593" s="18"/>
      <c r="S593" s="173" t="s">
        <v>6628</v>
      </c>
      <c r="T593" s="17" t="s">
        <v>1042</v>
      </c>
      <c r="U593" s="18"/>
      <c r="V593" s="211"/>
      <c r="W593" s="211"/>
      <c r="X593" s="211"/>
      <c r="Y593" s="211"/>
      <c r="Z593" s="18"/>
      <c r="AA593" s="182" t="s">
        <v>4181</v>
      </c>
      <c r="AB593" s="18"/>
      <c r="AC593" s="197" t="str">
        <f t="shared" si="66"/>
        <v>ENGINEERING</v>
      </c>
      <c r="AD593" s="263" t="str">
        <f t="shared" si="67"/>
        <v>ENGINEERING-100</v>
      </c>
      <c r="AE593" s="263" t="str">
        <f t="shared" si="68"/>
        <v>ENGINEERING-100-98</v>
      </c>
      <c r="AF593" s="119" t="s">
        <v>4181</v>
      </c>
      <c r="AG593" s="64" t="str">
        <f t="shared" si="69"/>
        <v>100</v>
      </c>
      <c r="AH593" s="18"/>
      <c r="AI593" s="197" t="str">
        <f t="shared" si="70"/>
        <v>-</v>
      </c>
      <c r="AJ593" s="64" t="str">
        <f t="shared" si="71"/>
        <v>-</v>
      </c>
      <c r="AK593" s="18"/>
      <c r="AP593" s="18"/>
    </row>
    <row r="594" spans="9:42">
      <c r="I594" s="18"/>
      <c r="L594" s="18"/>
      <c r="M594" s="18"/>
      <c r="N594" s="18"/>
      <c r="O594" s="18"/>
      <c r="P594" s="18"/>
      <c r="Q594" s="18"/>
      <c r="R594" s="18"/>
      <c r="S594" s="173" t="s">
        <v>8862</v>
      </c>
      <c r="T594" s="17" t="s">
        <v>8130</v>
      </c>
      <c r="U594" s="18"/>
      <c r="V594" s="211"/>
      <c r="W594" s="211"/>
      <c r="X594" s="211"/>
      <c r="Y594" s="211"/>
      <c r="Z594" s="18"/>
      <c r="AA594" s="182" t="s">
        <v>4185</v>
      </c>
      <c r="AB594" s="18"/>
      <c r="AC594" s="197" t="str">
        <f t="shared" si="66"/>
        <v>ENGINEERING</v>
      </c>
      <c r="AD594" s="263" t="str">
        <f t="shared" si="67"/>
        <v>ENGINEERING-100</v>
      </c>
      <c r="AE594" s="263" t="str">
        <f t="shared" si="68"/>
        <v>ENGINEERING-100-99</v>
      </c>
      <c r="AF594" s="119" t="s">
        <v>4185</v>
      </c>
      <c r="AG594" s="64" t="str">
        <f t="shared" si="69"/>
        <v>100</v>
      </c>
      <c r="AH594" s="18"/>
      <c r="AI594" s="197" t="str">
        <f t="shared" si="70"/>
        <v>-</v>
      </c>
      <c r="AJ594" s="64" t="str">
        <f t="shared" si="71"/>
        <v>-</v>
      </c>
      <c r="AK594" s="18"/>
      <c r="AP594" s="18"/>
    </row>
    <row r="595" spans="9:42">
      <c r="I595" s="18"/>
      <c r="L595" s="18"/>
      <c r="M595" s="18"/>
      <c r="N595" s="18"/>
      <c r="O595" s="18"/>
      <c r="P595" s="18"/>
      <c r="Q595" s="18"/>
      <c r="R595" s="18"/>
      <c r="S595" s="173" t="s">
        <v>8902</v>
      </c>
      <c r="T595" s="17" t="s">
        <v>1043</v>
      </c>
      <c r="U595" s="18"/>
      <c r="V595" s="211"/>
      <c r="W595" s="211"/>
      <c r="X595" s="211"/>
      <c r="Y595" s="211"/>
      <c r="Z595" s="18"/>
      <c r="AA595" s="182" t="s">
        <v>1449</v>
      </c>
      <c r="AB595" s="18"/>
      <c r="AC595" s="197" t="str">
        <f t="shared" si="66"/>
        <v>ENGINEERING</v>
      </c>
      <c r="AD595" s="263" t="str">
        <f t="shared" si="67"/>
        <v>ENGINEERING-100</v>
      </c>
      <c r="AE595" s="263" t="str">
        <f t="shared" si="68"/>
        <v>ENGINEERING-100-100</v>
      </c>
      <c r="AF595" s="119" t="s">
        <v>1449</v>
      </c>
      <c r="AG595" s="64" t="str">
        <f t="shared" si="69"/>
        <v>100</v>
      </c>
      <c r="AH595" s="18"/>
      <c r="AI595" s="197" t="str">
        <f t="shared" si="70"/>
        <v>-</v>
      </c>
      <c r="AJ595" s="64" t="str">
        <f t="shared" si="71"/>
        <v>-</v>
      </c>
      <c r="AK595" s="18"/>
      <c r="AP595" s="18"/>
    </row>
    <row r="596" spans="9:42">
      <c r="I596" s="18"/>
      <c r="L596" s="18"/>
      <c r="M596" s="18"/>
      <c r="N596" s="18"/>
      <c r="O596" s="18"/>
      <c r="P596" s="18"/>
      <c r="Q596" s="18"/>
      <c r="R596" s="18"/>
      <c r="S596" s="173" t="s">
        <v>6612</v>
      </c>
      <c r="T596" s="17" t="s">
        <v>8135</v>
      </c>
      <c r="U596" s="18"/>
      <c r="V596" s="211"/>
      <c r="W596" s="211"/>
      <c r="X596" s="211"/>
      <c r="Y596" s="211"/>
      <c r="Z596" s="18"/>
      <c r="AA596" s="182" t="s">
        <v>4189</v>
      </c>
      <c r="AB596" s="18"/>
      <c r="AC596" s="197" t="str">
        <f t="shared" si="66"/>
        <v>ENGINEERING</v>
      </c>
      <c r="AD596" s="263" t="str">
        <f t="shared" si="67"/>
        <v>ENGINEERING-100</v>
      </c>
      <c r="AE596" s="263" t="str">
        <f t="shared" si="68"/>
        <v>ENGINEERING-100-101</v>
      </c>
      <c r="AF596" s="119" t="s">
        <v>4189</v>
      </c>
      <c r="AG596" s="64" t="str">
        <f t="shared" si="69"/>
        <v>100</v>
      </c>
      <c r="AH596" s="18"/>
      <c r="AI596" s="197" t="str">
        <f t="shared" si="70"/>
        <v>-</v>
      </c>
      <c r="AJ596" s="64" t="str">
        <f t="shared" si="71"/>
        <v>-</v>
      </c>
      <c r="AK596" s="18"/>
      <c r="AP596" s="18"/>
    </row>
    <row r="597" spans="9:42">
      <c r="I597" s="18"/>
      <c r="L597" s="18"/>
      <c r="M597" s="18"/>
      <c r="N597" s="18"/>
      <c r="O597" s="18"/>
      <c r="P597" s="18"/>
      <c r="Q597" s="18"/>
      <c r="R597" s="18"/>
      <c r="S597" s="173" t="s">
        <v>6623</v>
      </c>
      <c r="T597" s="17" t="s">
        <v>8138</v>
      </c>
      <c r="U597" s="18"/>
      <c r="V597" s="211"/>
      <c r="W597" s="211"/>
      <c r="X597" s="211"/>
      <c r="Y597" s="211"/>
      <c r="Z597" s="18"/>
      <c r="AA597" s="182" t="s">
        <v>10857</v>
      </c>
      <c r="AB597" s="18"/>
      <c r="AC597" s="197" t="str">
        <f t="shared" si="66"/>
        <v>ENGINEERING</v>
      </c>
      <c r="AD597" s="263" t="str">
        <f t="shared" si="67"/>
        <v>ENGINEERING-100</v>
      </c>
      <c r="AE597" s="263" t="str">
        <f t="shared" si="68"/>
        <v>ENGINEERING-100-102</v>
      </c>
      <c r="AF597" s="119" t="s">
        <v>10857</v>
      </c>
      <c r="AG597" s="64" t="str">
        <f t="shared" si="69"/>
        <v>100</v>
      </c>
      <c r="AH597" s="18"/>
      <c r="AI597" s="197" t="str">
        <f t="shared" si="70"/>
        <v>-</v>
      </c>
      <c r="AJ597" s="64" t="str">
        <f t="shared" si="71"/>
        <v>-</v>
      </c>
      <c r="AK597" s="18"/>
      <c r="AP597" s="18"/>
    </row>
    <row r="598" spans="9:42">
      <c r="I598" s="18"/>
      <c r="L598" s="18"/>
      <c r="M598" s="18"/>
      <c r="N598" s="18"/>
      <c r="O598" s="18"/>
      <c r="P598" s="18"/>
      <c r="Q598" s="18"/>
      <c r="R598" s="18"/>
      <c r="S598" s="173" t="s">
        <v>8874</v>
      </c>
      <c r="T598" s="17" t="s">
        <v>8140</v>
      </c>
      <c r="U598" s="18"/>
      <c r="V598" s="211"/>
      <c r="W598" s="211"/>
      <c r="X598" s="211"/>
      <c r="Y598" s="211"/>
      <c r="Z598" s="18"/>
      <c r="AA598" s="182" t="s">
        <v>10858</v>
      </c>
      <c r="AB598" s="18"/>
      <c r="AC598" s="197" t="str">
        <f t="shared" si="66"/>
        <v>ENGINEERING</v>
      </c>
      <c r="AD598" s="263" t="str">
        <f t="shared" si="67"/>
        <v>ENGINEERING-100</v>
      </c>
      <c r="AE598" s="263" t="str">
        <f t="shared" si="68"/>
        <v>ENGINEERING-100-103</v>
      </c>
      <c r="AF598" s="119" t="s">
        <v>10858</v>
      </c>
      <c r="AG598" s="64" t="str">
        <f t="shared" si="69"/>
        <v>100</v>
      </c>
      <c r="AH598" s="18"/>
      <c r="AI598" s="197" t="str">
        <f t="shared" si="70"/>
        <v>-</v>
      </c>
      <c r="AJ598" s="64" t="str">
        <f t="shared" si="71"/>
        <v>-</v>
      </c>
      <c r="AK598" s="18"/>
      <c r="AP598" s="18"/>
    </row>
    <row r="599" spans="9:42">
      <c r="I599" s="18"/>
      <c r="L599" s="18"/>
      <c r="M599" s="18"/>
      <c r="N599" s="18"/>
      <c r="O599" s="18"/>
      <c r="P599" s="18"/>
      <c r="Q599" s="18"/>
      <c r="R599" s="18"/>
      <c r="S599" s="173" t="s">
        <v>6624</v>
      </c>
      <c r="T599" s="17" t="s">
        <v>8141</v>
      </c>
      <c r="U599" s="18"/>
      <c r="V599" s="211"/>
      <c r="W599" s="211"/>
      <c r="X599" s="211"/>
      <c r="Y599" s="211"/>
      <c r="Z599" s="18"/>
      <c r="AA599" s="182" t="s">
        <v>12649</v>
      </c>
      <c r="AB599" s="18"/>
      <c r="AC599" s="197" t="str">
        <f t="shared" si="66"/>
        <v>ENGINEERING</v>
      </c>
      <c r="AD599" s="263" t="str">
        <f t="shared" si="67"/>
        <v>ENGINEERING-100</v>
      </c>
      <c r="AE599" s="263" t="str">
        <f t="shared" si="68"/>
        <v>ENGINEERING-100-104</v>
      </c>
      <c r="AF599" s="119" t="s">
        <v>12649</v>
      </c>
      <c r="AG599" s="64" t="str">
        <f t="shared" si="69"/>
        <v>100</v>
      </c>
      <c r="AH599" s="18"/>
      <c r="AI599" s="197" t="str">
        <f t="shared" si="70"/>
        <v>-</v>
      </c>
      <c r="AJ599" s="64" t="str">
        <f t="shared" si="71"/>
        <v>-</v>
      </c>
      <c r="AK599" s="18"/>
      <c r="AP599" s="18"/>
    </row>
    <row r="600" spans="9:42">
      <c r="I600" s="18"/>
      <c r="L600" s="18"/>
      <c r="M600" s="18"/>
      <c r="N600" s="18"/>
      <c r="O600" s="18"/>
      <c r="P600" s="18"/>
      <c r="Q600" s="18"/>
      <c r="R600" s="18"/>
      <c r="S600" s="173" t="s">
        <v>8142</v>
      </c>
      <c r="T600" s="17" t="s">
        <v>8143</v>
      </c>
      <c r="U600" s="18"/>
      <c r="V600" s="211"/>
      <c r="W600" s="211"/>
      <c r="X600" s="211"/>
      <c r="Y600" s="211"/>
      <c r="Z600" s="18"/>
      <c r="AA600" s="182" t="s">
        <v>12017</v>
      </c>
      <c r="AB600" s="18"/>
      <c r="AC600" s="197" t="str">
        <f t="shared" si="66"/>
        <v>ENGINEERING</v>
      </c>
      <c r="AD600" s="263" t="str">
        <f t="shared" si="67"/>
        <v>ENGINEERING-100</v>
      </c>
      <c r="AE600" s="263" t="str">
        <f t="shared" si="68"/>
        <v>ENGINEERING-100-105</v>
      </c>
      <c r="AF600" s="119" t="s">
        <v>12017</v>
      </c>
      <c r="AG600" s="64" t="str">
        <f t="shared" si="69"/>
        <v>100</v>
      </c>
      <c r="AH600" s="18"/>
      <c r="AI600" s="197" t="str">
        <f t="shared" si="70"/>
        <v>-</v>
      </c>
      <c r="AJ600" s="64" t="str">
        <f t="shared" si="71"/>
        <v>-</v>
      </c>
      <c r="AK600" s="18"/>
      <c r="AP600" s="18"/>
    </row>
    <row r="601" spans="9:42">
      <c r="I601" s="18"/>
      <c r="L601" s="18"/>
      <c r="M601" s="18"/>
      <c r="N601" s="18"/>
      <c r="O601" s="18"/>
      <c r="P601" s="18"/>
      <c r="Q601" s="18"/>
      <c r="R601" s="18"/>
      <c r="S601" s="173" t="s">
        <v>8144</v>
      </c>
      <c r="T601" s="17" t="s">
        <v>8146</v>
      </c>
      <c r="U601" s="18"/>
      <c r="V601" s="211"/>
      <c r="W601" s="211"/>
      <c r="X601" s="211"/>
      <c r="Y601" s="211"/>
      <c r="Z601" s="18"/>
      <c r="AA601" s="182" t="s">
        <v>14156</v>
      </c>
      <c r="AB601" s="18"/>
      <c r="AC601" s="197" t="str">
        <f t="shared" si="66"/>
        <v>ENGINEERING</v>
      </c>
      <c r="AD601" s="263" t="str">
        <f t="shared" si="67"/>
        <v>ENGINEERING-100</v>
      </c>
      <c r="AE601" s="263" t="str">
        <f t="shared" si="68"/>
        <v>ENGINEERING-100-106</v>
      </c>
      <c r="AF601" s="119" t="s">
        <v>14156</v>
      </c>
      <c r="AG601" s="64" t="str">
        <f t="shared" si="69"/>
        <v>100</v>
      </c>
      <c r="AH601" s="18"/>
      <c r="AI601" s="197" t="str">
        <f t="shared" si="70"/>
        <v>-</v>
      </c>
      <c r="AJ601" s="64" t="str">
        <f t="shared" si="71"/>
        <v>-</v>
      </c>
      <c r="AK601" s="18"/>
      <c r="AP601" s="18"/>
    </row>
    <row r="602" spans="9:42">
      <c r="I602" s="18"/>
      <c r="L602" s="18"/>
      <c r="M602" s="18"/>
      <c r="N602" s="18"/>
      <c r="O602" s="18"/>
      <c r="P602" s="18"/>
      <c r="Q602" s="18"/>
      <c r="R602" s="18"/>
      <c r="S602" s="173" t="s">
        <v>8148</v>
      </c>
      <c r="T602" s="17" t="s">
        <v>8149</v>
      </c>
      <c r="U602" s="18"/>
      <c r="V602" s="211"/>
      <c r="W602" s="211"/>
      <c r="X602" s="211"/>
      <c r="Y602" s="211"/>
      <c r="Z602" s="18"/>
      <c r="AA602" s="182" t="s">
        <v>14157</v>
      </c>
      <c r="AB602" s="18"/>
      <c r="AC602" s="197" t="str">
        <f t="shared" si="66"/>
        <v>ENGINEERING</v>
      </c>
      <c r="AD602" s="263" t="str">
        <f t="shared" si="67"/>
        <v>ENGINEERING-100</v>
      </c>
      <c r="AE602" s="263" t="str">
        <f t="shared" si="68"/>
        <v>ENGINEERING-100-107</v>
      </c>
      <c r="AF602" s="119" t="s">
        <v>14157</v>
      </c>
      <c r="AG602" s="64" t="str">
        <f t="shared" si="69"/>
        <v>100</v>
      </c>
      <c r="AH602" s="18"/>
      <c r="AI602" s="197" t="str">
        <f t="shared" si="70"/>
        <v>-</v>
      </c>
      <c r="AJ602" s="64" t="str">
        <f t="shared" si="71"/>
        <v>-</v>
      </c>
      <c r="AK602" s="18"/>
      <c r="AP602" s="18"/>
    </row>
    <row r="603" spans="9:42">
      <c r="I603" s="18"/>
      <c r="L603" s="18"/>
      <c r="M603" s="18"/>
      <c r="N603" s="18"/>
      <c r="O603" s="18"/>
      <c r="P603" s="18"/>
      <c r="Q603" s="18"/>
      <c r="R603" s="18"/>
      <c r="S603" s="173" t="s">
        <v>8150</v>
      </c>
      <c r="T603" s="17" t="s">
        <v>1044</v>
      </c>
      <c r="U603" s="18"/>
      <c r="V603" s="211"/>
      <c r="W603" s="211"/>
      <c r="X603" s="211"/>
      <c r="Y603" s="211"/>
      <c r="Z603" s="18"/>
      <c r="AA603" s="182" t="s">
        <v>14158</v>
      </c>
      <c r="AB603" s="18"/>
      <c r="AC603" s="197" t="str">
        <f t="shared" si="66"/>
        <v>ENGINEERING</v>
      </c>
      <c r="AD603" s="263" t="str">
        <f t="shared" si="67"/>
        <v>ENGINEERING-100</v>
      </c>
      <c r="AE603" s="263" t="str">
        <f t="shared" si="68"/>
        <v>ENGINEERING-100-108</v>
      </c>
      <c r="AF603" s="119" t="s">
        <v>14158</v>
      </c>
      <c r="AG603" s="64" t="str">
        <f t="shared" si="69"/>
        <v>100</v>
      </c>
      <c r="AH603" s="18"/>
      <c r="AI603" s="197" t="str">
        <f t="shared" si="70"/>
        <v>-</v>
      </c>
      <c r="AJ603" s="64" t="str">
        <f t="shared" si="71"/>
        <v>-</v>
      </c>
      <c r="AK603" s="18"/>
      <c r="AP603" s="18"/>
    </row>
    <row r="604" spans="9:42">
      <c r="I604" s="18"/>
      <c r="L604" s="18"/>
      <c r="M604" s="18"/>
      <c r="N604" s="18"/>
      <c r="O604" s="18"/>
      <c r="P604" s="18"/>
      <c r="Q604" s="18"/>
      <c r="R604" s="18"/>
      <c r="S604" s="173" t="s">
        <v>8884</v>
      </c>
      <c r="T604" s="17" t="s">
        <v>8153</v>
      </c>
      <c r="U604" s="18"/>
      <c r="V604" s="211"/>
      <c r="W604" s="211"/>
      <c r="X604" s="211"/>
      <c r="Y604" s="211"/>
      <c r="Z604" s="18"/>
      <c r="AA604" s="182" t="s">
        <v>4193</v>
      </c>
      <c r="AB604" s="18"/>
      <c r="AC604" s="197" t="str">
        <f t="shared" si="66"/>
        <v>ENGINEERING</v>
      </c>
      <c r="AD604" s="263" t="str">
        <f t="shared" si="67"/>
        <v>ENGINEERING-100</v>
      </c>
      <c r="AE604" s="263" t="str">
        <f t="shared" si="68"/>
        <v>ENGINEERING-100-109</v>
      </c>
      <c r="AF604" s="119" t="s">
        <v>4193</v>
      </c>
      <c r="AG604" s="64" t="str">
        <f t="shared" si="69"/>
        <v>100</v>
      </c>
      <c r="AH604" s="18"/>
      <c r="AI604" s="197" t="str">
        <f t="shared" si="70"/>
        <v>-</v>
      </c>
      <c r="AJ604" s="64" t="str">
        <f t="shared" si="71"/>
        <v>-</v>
      </c>
      <c r="AK604" s="18"/>
      <c r="AP604" s="18"/>
    </row>
    <row r="605" spans="9:42">
      <c r="I605" s="18"/>
      <c r="L605" s="18"/>
      <c r="M605" s="18"/>
      <c r="N605" s="18"/>
      <c r="O605" s="18"/>
      <c r="P605" s="18"/>
      <c r="Q605" s="18"/>
      <c r="R605" s="18"/>
      <c r="S605" s="173" t="s">
        <v>8156</v>
      </c>
      <c r="T605" s="17" t="s">
        <v>1045</v>
      </c>
      <c r="U605" s="18"/>
      <c r="V605" s="211"/>
      <c r="W605" s="211"/>
      <c r="X605" s="211"/>
      <c r="Y605" s="211"/>
      <c r="Z605" s="18"/>
      <c r="AA605" s="182" t="s">
        <v>1414</v>
      </c>
      <c r="AB605" s="18"/>
      <c r="AC605" s="197" t="str">
        <f t="shared" si="66"/>
        <v>ENGINEERING</v>
      </c>
      <c r="AD605" s="263" t="str">
        <f t="shared" si="67"/>
        <v>ENGINEERING-100</v>
      </c>
      <c r="AE605" s="263" t="str">
        <f t="shared" si="68"/>
        <v>ENGINEERING-100-110</v>
      </c>
      <c r="AF605" s="119" t="s">
        <v>1414</v>
      </c>
      <c r="AG605" s="64" t="str">
        <f t="shared" si="69"/>
        <v>100</v>
      </c>
      <c r="AH605" s="18"/>
      <c r="AI605" s="197" t="str">
        <f t="shared" si="70"/>
        <v>-</v>
      </c>
      <c r="AJ605" s="64" t="str">
        <f t="shared" si="71"/>
        <v>-</v>
      </c>
      <c r="AK605" s="18"/>
      <c r="AP605" s="18"/>
    </row>
    <row r="606" spans="9:42">
      <c r="I606" s="18"/>
      <c r="L606" s="18"/>
      <c r="M606" s="18"/>
      <c r="N606" s="18"/>
      <c r="O606" s="18"/>
      <c r="P606" s="18"/>
      <c r="Q606" s="18"/>
      <c r="R606" s="18"/>
      <c r="S606" s="173" t="s">
        <v>6705</v>
      </c>
      <c r="T606" s="17" t="s">
        <v>8159</v>
      </c>
      <c r="U606" s="18"/>
      <c r="V606" s="211"/>
      <c r="W606" s="211"/>
      <c r="X606" s="211"/>
      <c r="Y606" s="211"/>
      <c r="Z606" s="18"/>
      <c r="AA606" s="182" t="s">
        <v>11431</v>
      </c>
      <c r="AB606" s="18"/>
      <c r="AC606" s="197" t="str">
        <f t="shared" si="66"/>
        <v>ENGINEERING</v>
      </c>
      <c r="AD606" s="263" t="str">
        <f t="shared" si="67"/>
        <v>ENGINEERING-100</v>
      </c>
      <c r="AE606" s="263" t="str">
        <f t="shared" si="68"/>
        <v>ENGINEERING-100-111</v>
      </c>
      <c r="AF606" s="119" t="s">
        <v>11431</v>
      </c>
      <c r="AG606" s="64" t="str">
        <f t="shared" si="69"/>
        <v>100</v>
      </c>
      <c r="AH606" s="18"/>
      <c r="AI606" s="197" t="str">
        <f t="shared" si="70"/>
        <v>-</v>
      </c>
      <c r="AJ606" s="64" t="str">
        <f t="shared" si="71"/>
        <v>-</v>
      </c>
      <c r="AK606" s="18"/>
      <c r="AP606" s="18"/>
    </row>
    <row r="607" spans="9:42">
      <c r="I607" s="18"/>
      <c r="L607" s="18"/>
      <c r="M607" s="18"/>
      <c r="N607" s="18"/>
      <c r="O607" s="18"/>
      <c r="P607" s="18"/>
      <c r="Q607" s="18"/>
      <c r="R607" s="18"/>
      <c r="S607" s="173" t="s">
        <v>6633</v>
      </c>
      <c r="T607" s="17" t="s">
        <v>1046</v>
      </c>
      <c r="U607" s="18"/>
      <c r="V607" s="211"/>
      <c r="W607" s="211"/>
      <c r="X607" s="211"/>
      <c r="Y607" s="211"/>
      <c r="Z607" s="18"/>
      <c r="AA607" s="182" t="s">
        <v>1268</v>
      </c>
      <c r="AB607" s="18"/>
      <c r="AC607" s="197" t="str">
        <f t="shared" si="66"/>
        <v>ENGINEERING</v>
      </c>
      <c r="AD607" s="263" t="str">
        <f t="shared" si="67"/>
        <v>ENGINEERING-100</v>
      </c>
      <c r="AE607" s="263" t="str">
        <f t="shared" si="68"/>
        <v>ENGINEERING-100-112</v>
      </c>
      <c r="AF607" s="119" t="s">
        <v>1268</v>
      </c>
      <c r="AG607" s="64" t="str">
        <f t="shared" si="69"/>
        <v>100</v>
      </c>
      <c r="AH607" s="18"/>
      <c r="AI607" s="197" t="str">
        <f t="shared" si="70"/>
        <v>-</v>
      </c>
      <c r="AJ607" s="64" t="str">
        <f t="shared" si="71"/>
        <v>-</v>
      </c>
      <c r="AK607" s="18"/>
      <c r="AP607" s="18"/>
    </row>
    <row r="608" spans="9:42">
      <c r="I608" s="18"/>
      <c r="L608" s="18"/>
      <c r="M608" s="18"/>
      <c r="N608" s="18"/>
      <c r="O608" s="18"/>
      <c r="P608" s="18"/>
      <c r="Q608" s="18"/>
      <c r="R608" s="18"/>
      <c r="S608" s="173" t="s">
        <v>6644</v>
      </c>
      <c r="T608" s="17" t="s">
        <v>8164</v>
      </c>
      <c r="U608" s="18"/>
      <c r="V608" s="211"/>
      <c r="W608" s="211"/>
      <c r="X608" s="211"/>
      <c r="Y608" s="211"/>
      <c r="Z608" s="18"/>
      <c r="AA608" s="182" t="s">
        <v>14159</v>
      </c>
      <c r="AB608" s="18"/>
      <c r="AC608" s="197" t="str">
        <f t="shared" si="66"/>
        <v>ENGINEERING</v>
      </c>
      <c r="AD608" s="263" t="str">
        <f t="shared" si="67"/>
        <v>ENGINEERING-100</v>
      </c>
      <c r="AE608" s="263" t="str">
        <f t="shared" si="68"/>
        <v>ENGINEERING-100-113</v>
      </c>
      <c r="AF608" s="119" t="s">
        <v>14159</v>
      </c>
      <c r="AG608" s="64" t="str">
        <f t="shared" si="69"/>
        <v>100</v>
      </c>
      <c r="AH608" s="18"/>
      <c r="AI608" s="197" t="str">
        <f t="shared" si="70"/>
        <v>-</v>
      </c>
      <c r="AJ608" s="64" t="str">
        <f t="shared" si="71"/>
        <v>-</v>
      </c>
      <c r="AK608" s="18"/>
      <c r="AP608" s="18"/>
    </row>
    <row r="609" spans="9:42">
      <c r="I609" s="18"/>
      <c r="L609" s="18"/>
      <c r="M609" s="18"/>
      <c r="N609" s="18"/>
      <c r="O609" s="18"/>
      <c r="P609" s="18"/>
      <c r="Q609" s="18"/>
      <c r="R609" s="18"/>
      <c r="S609" s="173" t="s">
        <v>6738</v>
      </c>
      <c r="T609" s="17" t="s">
        <v>8167</v>
      </c>
      <c r="U609" s="18"/>
      <c r="V609" s="211"/>
      <c r="W609" s="211"/>
      <c r="X609" s="211"/>
      <c r="Y609" s="211"/>
      <c r="Z609" s="18"/>
      <c r="AA609" s="182" t="s">
        <v>10859</v>
      </c>
      <c r="AB609" s="18"/>
      <c r="AC609" s="197" t="str">
        <f t="shared" si="66"/>
        <v>ENGINEERING</v>
      </c>
      <c r="AD609" s="263" t="str">
        <f t="shared" si="67"/>
        <v>ENGINEERING-100</v>
      </c>
      <c r="AE609" s="263" t="str">
        <f t="shared" si="68"/>
        <v>ENGINEERING-100-114</v>
      </c>
      <c r="AF609" s="119" t="s">
        <v>10859</v>
      </c>
      <c r="AG609" s="64" t="str">
        <f t="shared" si="69"/>
        <v>100</v>
      </c>
      <c r="AH609" s="18"/>
      <c r="AI609" s="197" t="str">
        <f t="shared" si="70"/>
        <v>-</v>
      </c>
      <c r="AJ609" s="64" t="str">
        <f t="shared" si="71"/>
        <v>-</v>
      </c>
      <c r="AK609" s="18"/>
      <c r="AP609" s="18"/>
    </row>
    <row r="610" spans="9:42">
      <c r="I610" s="18"/>
      <c r="L610" s="18"/>
      <c r="M610" s="18"/>
      <c r="N610" s="18"/>
      <c r="O610" s="18"/>
      <c r="P610" s="18"/>
      <c r="Q610" s="18"/>
      <c r="R610" s="18"/>
      <c r="S610" s="173" t="s">
        <v>6746</v>
      </c>
      <c r="T610" s="17" t="s">
        <v>8126</v>
      </c>
      <c r="U610" s="18"/>
      <c r="V610" s="211"/>
      <c r="W610" s="211"/>
      <c r="X610" s="211"/>
      <c r="Y610" s="211"/>
      <c r="Z610" s="18"/>
      <c r="AA610" s="182" t="s">
        <v>11432</v>
      </c>
      <c r="AB610" s="18"/>
      <c r="AC610" s="197" t="str">
        <f t="shared" si="66"/>
        <v>ENGINEERING</v>
      </c>
      <c r="AD610" s="263" t="str">
        <f t="shared" si="67"/>
        <v>ENGINEERING-100</v>
      </c>
      <c r="AE610" s="263" t="str">
        <f t="shared" si="68"/>
        <v>ENGINEERING-100-115</v>
      </c>
      <c r="AF610" s="119" t="s">
        <v>11432</v>
      </c>
      <c r="AG610" s="64" t="str">
        <f t="shared" si="69"/>
        <v>100</v>
      </c>
      <c r="AH610" s="18"/>
      <c r="AI610" s="197" t="str">
        <f t="shared" si="70"/>
        <v>-</v>
      </c>
      <c r="AJ610" s="64" t="str">
        <f t="shared" si="71"/>
        <v>-</v>
      </c>
      <c r="AK610" s="18"/>
      <c r="AP610" s="18"/>
    </row>
    <row r="611" spans="9:42">
      <c r="I611" s="18"/>
      <c r="L611" s="18"/>
      <c r="M611" s="18"/>
      <c r="N611" s="18"/>
      <c r="O611" s="18"/>
      <c r="P611" s="18"/>
      <c r="Q611" s="18"/>
      <c r="R611" s="18"/>
      <c r="S611" s="173" t="s">
        <v>6758</v>
      </c>
      <c r="T611" s="17" t="s">
        <v>6710</v>
      </c>
      <c r="U611" s="18"/>
      <c r="V611" s="211"/>
      <c r="W611" s="211"/>
      <c r="X611" s="211"/>
      <c r="Y611" s="211"/>
      <c r="Z611" s="18"/>
      <c r="AA611" s="182" t="s">
        <v>1418</v>
      </c>
      <c r="AB611" s="18"/>
      <c r="AC611" s="197" t="e">
        <f t="shared" si="66"/>
        <v>#N/A</v>
      </c>
      <c r="AD611" s="263" t="e">
        <f t="shared" si="67"/>
        <v>#N/A</v>
      </c>
      <c r="AE611" s="263" t="e">
        <f t="shared" si="68"/>
        <v>#N/A</v>
      </c>
      <c r="AF611" s="119" t="s">
        <v>1418</v>
      </c>
      <c r="AG611" s="64" t="str">
        <f t="shared" si="69"/>
        <v>100</v>
      </c>
      <c r="AH611" s="18"/>
      <c r="AI611" s="197" t="str">
        <f t="shared" si="70"/>
        <v>-</v>
      </c>
      <c r="AJ611" s="64" t="str">
        <f t="shared" si="71"/>
        <v>-</v>
      </c>
      <c r="AK611" s="18"/>
      <c r="AP611" s="18"/>
    </row>
    <row r="612" spans="9:42">
      <c r="I612" s="18"/>
      <c r="L612" s="18"/>
      <c r="M612" s="18"/>
      <c r="N612" s="18"/>
      <c r="O612" s="18"/>
      <c r="P612" s="18"/>
      <c r="Q612" s="18"/>
      <c r="R612" s="18"/>
      <c r="S612" s="173" t="s">
        <v>4225</v>
      </c>
      <c r="T612" s="17" t="s">
        <v>8176</v>
      </c>
      <c r="U612" s="18"/>
      <c r="V612" s="211"/>
      <c r="W612" s="211"/>
      <c r="X612" s="211"/>
      <c r="Y612" s="211"/>
      <c r="Z612" s="18"/>
      <c r="AA612" s="182" t="s">
        <v>1422</v>
      </c>
      <c r="AB612" s="18"/>
      <c r="AC612" s="197" t="e">
        <f t="shared" si="66"/>
        <v>#N/A</v>
      </c>
      <c r="AD612" s="263" t="e">
        <f t="shared" si="67"/>
        <v>#N/A</v>
      </c>
      <c r="AE612" s="263" t="e">
        <f t="shared" si="68"/>
        <v>#N/A</v>
      </c>
      <c r="AF612" s="119" t="s">
        <v>1422</v>
      </c>
      <c r="AG612" s="64" t="str">
        <f t="shared" si="69"/>
        <v>100</v>
      </c>
      <c r="AH612" s="18"/>
      <c r="AI612" s="197" t="str">
        <f t="shared" si="70"/>
        <v>-</v>
      </c>
      <c r="AJ612" s="64" t="str">
        <f t="shared" si="71"/>
        <v>-</v>
      </c>
      <c r="AK612" s="18"/>
      <c r="AP612" s="18"/>
    </row>
    <row r="613" spans="9:42">
      <c r="I613" s="18"/>
      <c r="L613" s="18"/>
      <c r="M613" s="18"/>
      <c r="N613" s="18"/>
      <c r="O613" s="18"/>
      <c r="P613" s="18"/>
      <c r="Q613" s="18"/>
      <c r="R613" s="18"/>
      <c r="S613" s="173" t="s">
        <v>10012</v>
      </c>
      <c r="T613" s="17" t="s">
        <v>8179</v>
      </c>
      <c r="U613" s="18"/>
      <c r="V613" s="211"/>
      <c r="W613" s="211"/>
      <c r="X613" s="211"/>
      <c r="Y613" s="211"/>
      <c r="Z613" s="18"/>
      <c r="AA613" s="182" t="s">
        <v>1426</v>
      </c>
      <c r="AB613" s="18"/>
      <c r="AC613" s="197" t="e">
        <f t="shared" si="66"/>
        <v>#N/A</v>
      </c>
      <c r="AD613" s="263" t="e">
        <f t="shared" si="67"/>
        <v>#N/A</v>
      </c>
      <c r="AE613" s="263" t="e">
        <f t="shared" si="68"/>
        <v>#N/A</v>
      </c>
      <c r="AF613" s="119" t="s">
        <v>1426</v>
      </c>
      <c r="AG613" s="64" t="str">
        <f t="shared" si="69"/>
        <v>100</v>
      </c>
      <c r="AH613" s="18"/>
      <c r="AI613" s="197" t="str">
        <f t="shared" si="70"/>
        <v>-</v>
      </c>
      <c r="AJ613" s="64" t="str">
        <f t="shared" si="71"/>
        <v>-</v>
      </c>
      <c r="AK613" s="18"/>
      <c r="AP613" s="18"/>
    </row>
    <row r="614" spans="9:42">
      <c r="I614" s="18"/>
      <c r="L614" s="18"/>
      <c r="M614" s="18"/>
      <c r="N614" s="18"/>
      <c r="O614" s="18"/>
      <c r="P614" s="18"/>
      <c r="Q614" s="18"/>
      <c r="R614" s="18"/>
      <c r="S614" s="173" t="s">
        <v>10023</v>
      </c>
      <c r="T614" s="17" t="s">
        <v>8184</v>
      </c>
      <c r="U614" s="18"/>
      <c r="V614" s="211"/>
      <c r="W614" s="211"/>
      <c r="X614" s="211"/>
      <c r="Y614" s="211"/>
      <c r="Z614" s="18"/>
      <c r="AA614" s="182" t="s">
        <v>1269</v>
      </c>
      <c r="AB614" s="18"/>
      <c r="AC614" s="197" t="e">
        <f t="shared" si="66"/>
        <v>#N/A</v>
      </c>
      <c r="AD614" s="263" t="e">
        <f t="shared" si="67"/>
        <v>#N/A</v>
      </c>
      <c r="AE614" s="263" t="e">
        <f t="shared" si="68"/>
        <v>#N/A</v>
      </c>
      <c r="AF614" s="119" t="s">
        <v>1269</v>
      </c>
      <c r="AG614" s="64" t="str">
        <f t="shared" si="69"/>
        <v>100</v>
      </c>
      <c r="AH614" s="18"/>
      <c r="AI614" s="197" t="str">
        <f t="shared" si="70"/>
        <v>-</v>
      </c>
      <c r="AJ614" s="64" t="str">
        <f t="shared" si="71"/>
        <v>-</v>
      </c>
      <c r="AK614" s="18"/>
      <c r="AP614" s="18"/>
    </row>
    <row r="615" spans="9:42">
      <c r="I615" s="18"/>
      <c r="L615" s="18"/>
      <c r="M615" s="18"/>
      <c r="N615" s="18"/>
      <c r="O615" s="18"/>
      <c r="P615" s="18"/>
      <c r="Q615" s="18"/>
      <c r="R615" s="18"/>
      <c r="S615" s="173" t="s">
        <v>10033</v>
      </c>
      <c r="T615" s="17" t="s">
        <v>1047</v>
      </c>
      <c r="U615" s="18"/>
      <c r="V615" s="211"/>
      <c r="W615" s="211"/>
      <c r="X615" s="211"/>
      <c r="Y615" s="211"/>
      <c r="Z615" s="18"/>
      <c r="AA615" s="182" t="s">
        <v>4255</v>
      </c>
      <c r="AB615" s="18"/>
      <c r="AC615" s="197" t="e">
        <f t="shared" si="66"/>
        <v>#N/A</v>
      </c>
      <c r="AD615" s="263" t="e">
        <f t="shared" si="67"/>
        <v>#N/A</v>
      </c>
      <c r="AE615" s="263" t="e">
        <f t="shared" si="68"/>
        <v>#N/A</v>
      </c>
      <c r="AF615" s="119" t="s">
        <v>4255</v>
      </c>
      <c r="AG615" s="64" t="str">
        <f t="shared" si="69"/>
        <v>100</v>
      </c>
      <c r="AH615" s="18"/>
      <c r="AI615" s="197" t="str">
        <f t="shared" si="70"/>
        <v>-</v>
      </c>
      <c r="AJ615" s="64" t="str">
        <f t="shared" si="71"/>
        <v>-</v>
      </c>
      <c r="AK615" s="18"/>
      <c r="AP615" s="18"/>
    </row>
    <row r="616" spans="9:42">
      <c r="I616" s="18"/>
      <c r="L616" s="18"/>
      <c r="M616" s="18"/>
      <c r="N616" s="18"/>
      <c r="O616" s="18"/>
      <c r="P616" s="18"/>
      <c r="Q616" s="18"/>
      <c r="R616" s="18"/>
      <c r="S616" s="173" t="s">
        <v>4234</v>
      </c>
      <c r="T616" s="17" t="s">
        <v>8188</v>
      </c>
      <c r="U616" s="18"/>
      <c r="V616" s="211"/>
      <c r="W616" s="211"/>
      <c r="X616" s="211"/>
      <c r="Y616" s="211"/>
      <c r="Z616" s="18"/>
      <c r="AA616" s="182" t="s">
        <v>673</v>
      </c>
      <c r="AB616" s="18"/>
      <c r="AC616" s="197" t="e">
        <f t="shared" si="66"/>
        <v>#N/A</v>
      </c>
      <c r="AD616" s="263" t="e">
        <f t="shared" si="67"/>
        <v>#N/A</v>
      </c>
      <c r="AE616" s="263" t="e">
        <f t="shared" si="68"/>
        <v>#N/A</v>
      </c>
      <c r="AF616" s="119" t="s">
        <v>673</v>
      </c>
      <c r="AG616" s="64" t="str">
        <f t="shared" si="69"/>
        <v>100</v>
      </c>
      <c r="AH616" s="18"/>
      <c r="AI616" s="197" t="str">
        <f t="shared" si="70"/>
        <v>-</v>
      </c>
      <c r="AJ616" s="64" t="str">
        <f t="shared" si="71"/>
        <v>-</v>
      </c>
      <c r="AK616" s="18"/>
      <c r="AP616" s="18"/>
    </row>
    <row r="617" spans="9:42">
      <c r="I617" s="18"/>
      <c r="L617" s="18"/>
      <c r="M617" s="18"/>
      <c r="N617" s="18"/>
      <c r="O617" s="18"/>
      <c r="P617" s="18"/>
      <c r="Q617" s="18"/>
      <c r="R617" s="18"/>
      <c r="S617" s="173" t="s">
        <v>4243</v>
      </c>
      <c r="T617" s="17" t="s">
        <v>8191</v>
      </c>
      <c r="U617" s="18"/>
      <c r="V617" s="211"/>
      <c r="W617" s="211"/>
      <c r="X617" s="211"/>
      <c r="Y617" s="211"/>
      <c r="Z617" s="18"/>
      <c r="AA617" s="182" t="s">
        <v>1429</v>
      </c>
      <c r="AB617" s="18"/>
      <c r="AC617" s="197" t="str">
        <f t="shared" si="66"/>
        <v>HEALTHSCI</v>
      </c>
      <c r="AD617" s="263" t="str">
        <f t="shared" si="67"/>
        <v>HEALTHSCI-100</v>
      </c>
      <c r="AE617" s="263" t="str">
        <f t="shared" si="68"/>
        <v>HEALTHSCI-100-15</v>
      </c>
      <c r="AF617" s="119" t="s">
        <v>1429</v>
      </c>
      <c r="AG617" s="64" t="str">
        <f t="shared" si="69"/>
        <v>100</v>
      </c>
      <c r="AH617" s="18"/>
      <c r="AI617" s="197" t="str">
        <f t="shared" si="70"/>
        <v>-</v>
      </c>
      <c r="AJ617" s="64" t="str">
        <f t="shared" si="71"/>
        <v>-</v>
      </c>
      <c r="AK617" s="18"/>
      <c r="AP617" s="18"/>
    </row>
    <row r="618" spans="9:42">
      <c r="I618" s="18"/>
      <c r="L618" s="18"/>
      <c r="M618" s="18"/>
      <c r="N618" s="18"/>
      <c r="O618" s="18"/>
      <c r="P618" s="18"/>
      <c r="Q618" s="18"/>
      <c r="R618" s="18"/>
      <c r="S618" s="173" t="s">
        <v>6711</v>
      </c>
      <c r="T618" s="17" t="s">
        <v>8194</v>
      </c>
      <c r="U618" s="18"/>
      <c r="V618" s="211"/>
      <c r="W618" s="211"/>
      <c r="X618" s="211"/>
      <c r="Y618" s="211"/>
      <c r="Z618" s="18"/>
      <c r="AA618" s="182" t="s">
        <v>1433</v>
      </c>
      <c r="AB618" s="18"/>
      <c r="AC618" s="197" t="str">
        <f t="shared" si="66"/>
        <v>HEALTHSCI</v>
      </c>
      <c r="AD618" s="263" t="str">
        <f t="shared" si="67"/>
        <v>HEALTHSCI-100</v>
      </c>
      <c r="AE618" s="263" t="str">
        <f t="shared" si="68"/>
        <v>HEALTHSCI-100-16</v>
      </c>
      <c r="AF618" s="119" t="s">
        <v>1433</v>
      </c>
      <c r="AG618" s="64" t="str">
        <f t="shared" si="69"/>
        <v>100</v>
      </c>
      <c r="AH618" s="18"/>
      <c r="AI618" s="197" t="str">
        <f t="shared" si="70"/>
        <v>-</v>
      </c>
      <c r="AJ618" s="64" t="str">
        <f t="shared" si="71"/>
        <v>-</v>
      </c>
      <c r="AK618" s="18"/>
      <c r="AP618" s="18"/>
    </row>
    <row r="619" spans="9:42">
      <c r="I619" s="18"/>
      <c r="L619" s="18"/>
      <c r="M619" s="18"/>
      <c r="N619" s="18"/>
      <c r="O619" s="18"/>
      <c r="P619" s="18"/>
      <c r="Q619" s="18"/>
      <c r="R619" s="18"/>
      <c r="S619" s="173" t="s">
        <v>6721</v>
      </c>
      <c r="T619" s="17" t="s">
        <v>8196</v>
      </c>
      <c r="U619" s="18"/>
      <c r="V619" s="211"/>
      <c r="W619" s="211"/>
      <c r="X619" s="211"/>
      <c r="Y619" s="211"/>
      <c r="Z619" s="18"/>
      <c r="AA619" s="182" t="s">
        <v>15178</v>
      </c>
      <c r="AB619" s="18"/>
      <c r="AC619" s="197" t="str">
        <f t="shared" si="66"/>
        <v>HEALTHSCI</v>
      </c>
      <c r="AD619" s="263" t="str">
        <f t="shared" si="67"/>
        <v>HEALTHSCI-100</v>
      </c>
      <c r="AE619" s="263" t="str">
        <f t="shared" si="68"/>
        <v>HEALTHSCI-100-17</v>
      </c>
      <c r="AF619" s="119" t="s">
        <v>15178</v>
      </c>
      <c r="AG619" s="64" t="str">
        <f t="shared" si="69"/>
        <v>100</v>
      </c>
      <c r="AH619" s="18"/>
      <c r="AI619" s="197" t="str">
        <f t="shared" si="70"/>
        <v>-</v>
      </c>
      <c r="AJ619" s="64" t="str">
        <f t="shared" si="71"/>
        <v>-</v>
      </c>
      <c r="AK619" s="18"/>
      <c r="AP619" s="18"/>
    </row>
    <row r="620" spans="9:42">
      <c r="I620" s="18"/>
      <c r="L620" s="18"/>
      <c r="M620" s="18"/>
      <c r="N620" s="18"/>
      <c r="O620" s="18"/>
      <c r="P620" s="18"/>
      <c r="Q620" s="18"/>
      <c r="R620" s="18"/>
      <c r="S620" s="173" t="s">
        <v>6732</v>
      </c>
      <c r="T620" s="17" t="s">
        <v>8199</v>
      </c>
      <c r="U620" s="18"/>
      <c r="V620" s="211"/>
      <c r="W620" s="211"/>
      <c r="X620" s="211"/>
      <c r="Y620" s="211"/>
      <c r="Z620" s="18"/>
      <c r="AA620" s="182" t="s">
        <v>15179</v>
      </c>
      <c r="AB620" s="18"/>
      <c r="AC620" s="197" t="str">
        <f t="shared" si="66"/>
        <v>HEALTHSCI</v>
      </c>
      <c r="AD620" s="263" t="str">
        <f t="shared" si="67"/>
        <v>HEALTHSCI-100</v>
      </c>
      <c r="AE620" s="263" t="str">
        <f t="shared" si="68"/>
        <v>HEALTHSCI-100-18</v>
      </c>
      <c r="AF620" s="119" t="s">
        <v>15179</v>
      </c>
      <c r="AG620" s="64" t="str">
        <f t="shared" si="69"/>
        <v>100</v>
      </c>
      <c r="AH620" s="18"/>
      <c r="AI620" s="197" t="str">
        <f t="shared" si="70"/>
        <v>-</v>
      </c>
      <c r="AJ620" s="64" t="str">
        <f t="shared" si="71"/>
        <v>-</v>
      </c>
      <c r="AK620" s="18"/>
      <c r="AP620" s="18"/>
    </row>
    <row r="621" spans="9:42">
      <c r="I621" s="18"/>
      <c r="L621" s="18"/>
      <c r="M621" s="18"/>
      <c r="N621" s="18"/>
      <c r="O621" s="18"/>
      <c r="P621" s="18"/>
      <c r="Q621" s="18"/>
      <c r="R621" s="18"/>
      <c r="S621" s="173" t="s">
        <v>6741</v>
      </c>
      <c r="T621" s="17" t="s">
        <v>8202</v>
      </c>
      <c r="U621" s="18"/>
      <c r="V621" s="211"/>
      <c r="W621" s="211"/>
      <c r="X621" s="211"/>
      <c r="Y621" s="211"/>
      <c r="Z621" s="18"/>
      <c r="AA621" s="182" t="s">
        <v>11433</v>
      </c>
      <c r="AB621" s="18"/>
      <c r="AC621" s="197" t="str">
        <f t="shared" si="66"/>
        <v>HEALTHSCI</v>
      </c>
      <c r="AD621" s="263" t="str">
        <f t="shared" si="67"/>
        <v>HEALTHSCI-100</v>
      </c>
      <c r="AE621" s="263" t="str">
        <f t="shared" si="68"/>
        <v>HEALTHSCI-100-19</v>
      </c>
      <c r="AF621" s="119" t="s">
        <v>11433</v>
      </c>
      <c r="AG621" s="64" t="str">
        <f t="shared" si="69"/>
        <v>100</v>
      </c>
      <c r="AH621" s="18"/>
      <c r="AI621" s="197" t="str">
        <f t="shared" si="70"/>
        <v>-</v>
      </c>
      <c r="AJ621" s="64" t="str">
        <f t="shared" si="71"/>
        <v>-</v>
      </c>
      <c r="AK621" s="18"/>
      <c r="AP621" s="18"/>
    </row>
    <row r="622" spans="9:42">
      <c r="I622" s="18"/>
      <c r="L622" s="18"/>
      <c r="M622" s="18"/>
      <c r="N622" s="18"/>
      <c r="O622" s="18"/>
      <c r="P622" s="18"/>
      <c r="Q622" s="18"/>
      <c r="R622" s="18"/>
      <c r="S622" s="173" t="s">
        <v>6752</v>
      </c>
      <c r="T622" s="17" t="s">
        <v>780</v>
      </c>
      <c r="U622" s="18"/>
      <c r="V622" s="211"/>
      <c r="W622" s="211"/>
      <c r="X622" s="211"/>
      <c r="Y622" s="211"/>
      <c r="Z622" s="18"/>
      <c r="AA622" s="182" t="s">
        <v>10860</v>
      </c>
      <c r="AB622" s="18"/>
      <c r="AC622" s="197" t="str">
        <f t="shared" si="66"/>
        <v>HEALTHSCI</v>
      </c>
      <c r="AD622" s="263" t="str">
        <f t="shared" si="67"/>
        <v>HEALTHSCI-100</v>
      </c>
      <c r="AE622" s="263" t="str">
        <f t="shared" si="68"/>
        <v>HEALTHSCI-100-20</v>
      </c>
      <c r="AF622" s="119" t="s">
        <v>10860</v>
      </c>
      <c r="AG622" s="64" t="str">
        <f t="shared" si="69"/>
        <v>100</v>
      </c>
      <c r="AH622" s="18"/>
      <c r="AI622" s="197" t="str">
        <f t="shared" si="70"/>
        <v>-</v>
      </c>
      <c r="AJ622" s="64" t="str">
        <f t="shared" si="71"/>
        <v>-</v>
      </c>
      <c r="AK622" s="18"/>
      <c r="AP622" s="18"/>
    </row>
    <row r="623" spans="9:42">
      <c r="I623" s="18"/>
      <c r="L623" s="18"/>
      <c r="M623" s="18"/>
      <c r="N623" s="18"/>
      <c r="O623" s="18"/>
      <c r="P623" s="18"/>
      <c r="Q623" s="18"/>
      <c r="R623" s="18"/>
      <c r="S623" s="173" t="s">
        <v>9995</v>
      </c>
      <c r="T623" s="17" t="s">
        <v>8206</v>
      </c>
      <c r="U623" s="18"/>
      <c r="V623" s="211"/>
      <c r="W623" s="211"/>
      <c r="X623" s="211"/>
      <c r="Y623" s="211"/>
      <c r="Z623" s="18"/>
      <c r="AA623" s="182" t="s">
        <v>1437</v>
      </c>
      <c r="AB623" s="18"/>
      <c r="AC623" s="197" t="str">
        <f t="shared" si="66"/>
        <v>HEALTHSCI</v>
      </c>
      <c r="AD623" s="263" t="str">
        <f t="shared" si="67"/>
        <v>HEALTHSCI-100</v>
      </c>
      <c r="AE623" s="263" t="str">
        <f t="shared" si="68"/>
        <v>HEALTHSCI-100-21</v>
      </c>
      <c r="AF623" s="119" t="s">
        <v>1437</v>
      </c>
      <c r="AG623" s="64" t="str">
        <f t="shared" si="69"/>
        <v>100</v>
      </c>
      <c r="AH623" s="18"/>
      <c r="AI623" s="197" t="str">
        <f t="shared" si="70"/>
        <v>-</v>
      </c>
      <c r="AJ623" s="64" t="str">
        <f t="shared" si="71"/>
        <v>-</v>
      </c>
      <c r="AK623" s="18"/>
      <c r="AP623" s="18"/>
    </row>
    <row r="624" spans="9:42">
      <c r="I624" s="18"/>
      <c r="L624" s="18"/>
      <c r="M624" s="18"/>
      <c r="N624" s="18"/>
      <c r="O624" s="18"/>
      <c r="P624" s="18"/>
      <c r="Q624" s="18"/>
      <c r="R624" s="18"/>
      <c r="S624" s="173" t="s">
        <v>10006</v>
      </c>
      <c r="T624" s="17" t="s">
        <v>8209</v>
      </c>
      <c r="U624" s="18"/>
      <c r="V624" s="211"/>
      <c r="W624" s="211"/>
      <c r="X624" s="211"/>
      <c r="Y624" s="211"/>
      <c r="Z624" s="18"/>
      <c r="AA624" s="182" t="s">
        <v>12650</v>
      </c>
      <c r="AB624" s="18"/>
      <c r="AC624" s="197" t="str">
        <f t="shared" si="66"/>
        <v>HEALTHSCI</v>
      </c>
      <c r="AD624" s="263" t="str">
        <f t="shared" si="67"/>
        <v>HEALTHSCI-100</v>
      </c>
      <c r="AE624" s="263" t="str">
        <f t="shared" si="68"/>
        <v>HEALTHSCI-100-22</v>
      </c>
      <c r="AF624" s="119" t="s">
        <v>12650</v>
      </c>
      <c r="AG624" s="64" t="str">
        <f t="shared" si="69"/>
        <v>100</v>
      </c>
      <c r="AH624" s="18"/>
      <c r="AI624" s="197" t="str">
        <f t="shared" si="70"/>
        <v>-</v>
      </c>
      <c r="AJ624" s="64" t="str">
        <f t="shared" si="71"/>
        <v>-</v>
      </c>
      <c r="AK624" s="18"/>
      <c r="AP624" s="18"/>
    </row>
    <row r="625" spans="9:42">
      <c r="I625" s="18"/>
      <c r="L625" s="18"/>
      <c r="M625" s="18"/>
      <c r="N625" s="18"/>
      <c r="O625" s="18"/>
      <c r="P625" s="18"/>
      <c r="Q625" s="18"/>
      <c r="R625" s="18"/>
      <c r="S625" s="173" t="s">
        <v>10017</v>
      </c>
      <c r="T625" s="17" t="s">
        <v>1048</v>
      </c>
      <c r="U625" s="18"/>
      <c r="V625" s="211"/>
      <c r="W625" s="211"/>
      <c r="X625" s="211"/>
      <c r="Y625" s="211"/>
      <c r="Z625" s="18"/>
      <c r="AA625" s="182" t="s">
        <v>14160</v>
      </c>
      <c r="AB625" s="18"/>
      <c r="AC625" s="197" t="str">
        <f t="shared" si="66"/>
        <v>HEALTHSCI</v>
      </c>
      <c r="AD625" s="263" t="str">
        <f t="shared" si="67"/>
        <v>HEALTHSCI-100</v>
      </c>
      <c r="AE625" s="263" t="str">
        <f t="shared" si="68"/>
        <v>HEALTHSCI-100-23</v>
      </c>
      <c r="AF625" s="119" t="s">
        <v>14160</v>
      </c>
      <c r="AG625" s="64" t="str">
        <f t="shared" si="69"/>
        <v>100</v>
      </c>
      <c r="AH625" s="18"/>
      <c r="AI625" s="197" t="str">
        <f t="shared" si="70"/>
        <v>-</v>
      </c>
      <c r="AJ625" s="64" t="str">
        <f t="shared" si="71"/>
        <v>-</v>
      </c>
      <c r="AK625" s="18"/>
      <c r="AP625" s="18"/>
    </row>
    <row r="626" spans="9:42">
      <c r="I626" s="18"/>
      <c r="L626" s="18"/>
      <c r="M626" s="18"/>
      <c r="N626" s="18"/>
      <c r="O626" s="18"/>
      <c r="P626" s="18"/>
      <c r="Q626" s="18"/>
      <c r="R626" s="18"/>
      <c r="S626" s="173" t="s">
        <v>10027</v>
      </c>
      <c r="T626" s="17" t="s">
        <v>8212</v>
      </c>
      <c r="U626" s="18"/>
      <c r="V626" s="211"/>
      <c r="W626" s="211"/>
      <c r="X626" s="211"/>
      <c r="Y626" s="211"/>
      <c r="Z626" s="18"/>
      <c r="AA626" s="182" t="s">
        <v>1441</v>
      </c>
      <c r="AB626" s="18"/>
      <c r="AC626" s="197" t="str">
        <f t="shared" si="66"/>
        <v>HEALTHSCI</v>
      </c>
      <c r="AD626" s="263" t="str">
        <f t="shared" si="67"/>
        <v>HEALTHSCI-100</v>
      </c>
      <c r="AE626" s="263" t="str">
        <f t="shared" si="68"/>
        <v>HEALTHSCI-100-24</v>
      </c>
      <c r="AF626" s="119" t="s">
        <v>1441</v>
      </c>
      <c r="AG626" s="64" t="str">
        <f t="shared" si="69"/>
        <v>100</v>
      </c>
      <c r="AH626" s="18"/>
      <c r="AI626" s="197" t="str">
        <f t="shared" si="70"/>
        <v>-</v>
      </c>
      <c r="AJ626" s="64" t="str">
        <f t="shared" si="71"/>
        <v>-</v>
      </c>
      <c r="AK626" s="18"/>
      <c r="AP626" s="18"/>
    </row>
    <row r="627" spans="9:42">
      <c r="I627" s="18"/>
      <c r="L627" s="18"/>
      <c r="M627" s="18"/>
      <c r="N627" s="18"/>
      <c r="O627" s="18"/>
      <c r="P627" s="18"/>
      <c r="Q627" s="18"/>
      <c r="R627" s="18"/>
      <c r="S627" s="173" t="s">
        <v>7808</v>
      </c>
      <c r="T627" s="17" t="s">
        <v>8215</v>
      </c>
      <c r="U627" s="18"/>
      <c r="V627" s="211"/>
      <c r="W627" s="211"/>
      <c r="X627" s="211"/>
      <c r="Y627" s="211"/>
      <c r="Z627" s="18"/>
      <c r="AA627" s="182" t="s">
        <v>1445</v>
      </c>
      <c r="AB627" s="18"/>
      <c r="AC627" s="197" t="str">
        <f t="shared" si="66"/>
        <v>HEALTHSCI</v>
      </c>
      <c r="AD627" s="263" t="str">
        <f t="shared" si="67"/>
        <v>HEALTHSCI-100</v>
      </c>
      <c r="AE627" s="263" t="str">
        <f t="shared" si="68"/>
        <v>HEALTHSCI-100-25</v>
      </c>
      <c r="AF627" s="119" t="s">
        <v>1445</v>
      </c>
      <c r="AG627" s="64" t="str">
        <f t="shared" si="69"/>
        <v>100</v>
      </c>
      <c r="AH627" s="18"/>
      <c r="AI627" s="197" t="str">
        <f t="shared" si="70"/>
        <v>-</v>
      </c>
      <c r="AJ627" s="64" t="str">
        <f t="shared" si="71"/>
        <v>-</v>
      </c>
      <c r="AK627" s="18"/>
      <c r="AP627" s="18"/>
    </row>
    <row r="628" spans="9:42">
      <c r="I628" s="18"/>
      <c r="L628" s="18"/>
      <c r="M628" s="18"/>
      <c r="N628" s="18"/>
      <c r="O628" s="18"/>
      <c r="P628" s="18"/>
      <c r="Q628" s="18"/>
      <c r="R628" s="18"/>
      <c r="S628" s="173" t="s">
        <v>7820</v>
      </c>
      <c r="T628" s="17" t="s">
        <v>780</v>
      </c>
      <c r="U628" s="18"/>
      <c r="V628" s="211"/>
      <c r="W628" s="211"/>
      <c r="X628" s="211"/>
      <c r="Y628" s="211"/>
      <c r="Z628" s="18"/>
      <c r="AA628" s="182" t="s">
        <v>14639</v>
      </c>
      <c r="AB628" s="18"/>
      <c r="AC628" s="197" t="str">
        <f t="shared" si="66"/>
        <v>HEALTHSCI</v>
      </c>
      <c r="AD628" s="263" t="str">
        <f t="shared" si="67"/>
        <v>HEALTHSCI-100</v>
      </c>
      <c r="AE628" s="263" t="str">
        <f t="shared" si="68"/>
        <v>HEALTHSCI-100-26</v>
      </c>
      <c r="AF628" s="119" t="s">
        <v>14639</v>
      </c>
      <c r="AG628" s="64" t="str">
        <f t="shared" si="69"/>
        <v>100</v>
      </c>
      <c r="AH628" s="18"/>
      <c r="AI628" s="197" t="str">
        <f t="shared" si="70"/>
        <v>-</v>
      </c>
      <c r="AJ628" s="64" t="str">
        <f t="shared" si="71"/>
        <v>-</v>
      </c>
      <c r="AK628" s="18"/>
      <c r="AP628" s="18"/>
    </row>
    <row r="629" spans="9:42">
      <c r="I629" s="18"/>
      <c r="L629" s="18"/>
      <c r="M629" s="18"/>
      <c r="N629" s="18"/>
      <c r="O629" s="18"/>
      <c r="P629" s="18"/>
      <c r="Q629" s="18"/>
      <c r="R629" s="18"/>
      <c r="S629" s="173" t="s">
        <v>4198</v>
      </c>
      <c r="T629" s="17" t="s">
        <v>805</v>
      </c>
      <c r="U629" s="18"/>
      <c r="V629" s="211"/>
      <c r="W629" s="211"/>
      <c r="X629" s="211"/>
      <c r="Y629" s="211"/>
      <c r="Z629" s="18"/>
      <c r="AA629" s="182" t="s">
        <v>10861</v>
      </c>
      <c r="AB629" s="18"/>
      <c r="AC629" s="197" t="str">
        <f t="shared" si="66"/>
        <v>HEALTHSCI</v>
      </c>
      <c r="AD629" s="263" t="str">
        <f t="shared" si="67"/>
        <v>HEALTHSCI-100</v>
      </c>
      <c r="AE629" s="263" t="str">
        <f t="shared" si="68"/>
        <v>HEALTHSCI-100-27</v>
      </c>
      <c r="AF629" s="119" t="s">
        <v>10861</v>
      </c>
      <c r="AG629" s="64" t="str">
        <f t="shared" si="69"/>
        <v>100</v>
      </c>
      <c r="AH629" s="18"/>
      <c r="AI629" s="197" t="str">
        <f t="shared" si="70"/>
        <v>-</v>
      </c>
      <c r="AJ629" s="64" t="str">
        <f t="shared" si="71"/>
        <v>-</v>
      </c>
      <c r="AK629" s="18"/>
      <c r="AP629" s="18"/>
    </row>
    <row r="630" spans="9:42">
      <c r="I630" s="18"/>
      <c r="L630" s="18"/>
      <c r="M630" s="18"/>
      <c r="N630" s="18"/>
      <c r="O630" s="18"/>
      <c r="P630" s="18"/>
      <c r="Q630" s="18"/>
      <c r="R630" s="18"/>
      <c r="S630" s="173" t="s">
        <v>4207</v>
      </c>
      <c r="T630" s="17" t="s">
        <v>1049</v>
      </c>
      <c r="U630" s="18"/>
      <c r="V630" s="211"/>
      <c r="W630" s="211"/>
      <c r="X630" s="211"/>
      <c r="Y630" s="211"/>
      <c r="Z630" s="18"/>
      <c r="AA630" s="182" t="s">
        <v>4276</v>
      </c>
      <c r="AB630" s="18"/>
      <c r="AC630" s="197" t="e">
        <f t="shared" si="66"/>
        <v>#N/A</v>
      </c>
      <c r="AD630" s="263" t="e">
        <f t="shared" si="67"/>
        <v>#N/A</v>
      </c>
      <c r="AE630" s="263" t="e">
        <f t="shared" si="68"/>
        <v>#N/A</v>
      </c>
      <c r="AF630" s="119" t="s">
        <v>4276</v>
      </c>
      <c r="AG630" s="64" t="str">
        <f t="shared" si="69"/>
        <v>100</v>
      </c>
      <c r="AH630" s="18"/>
      <c r="AI630" s="197" t="str">
        <f t="shared" si="70"/>
        <v>-</v>
      </c>
      <c r="AJ630" s="64" t="str">
        <f t="shared" si="71"/>
        <v>-</v>
      </c>
      <c r="AK630" s="18"/>
      <c r="AP630" s="18"/>
    </row>
    <row r="631" spans="9:42">
      <c r="I631" s="18"/>
      <c r="L631" s="18"/>
      <c r="M631" s="18"/>
      <c r="N631" s="18"/>
      <c r="O631" s="18"/>
      <c r="P631" s="18"/>
      <c r="Q631" s="18"/>
      <c r="R631" s="18"/>
      <c r="S631" s="173" t="s">
        <v>7848</v>
      </c>
      <c r="T631" s="17" t="s">
        <v>8221</v>
      </c>
      <c r="U631" s="18"/>
      <c r="V631" s="211"/>
      <c r="W631" s="211"/>
      <c r="X631" s="211"/>
      <c r="Y631" s="211"/>
      <c r="Z631" s="18"/>
      <c r="AA631" s="182" t="s">
        <v>4279</v>
      </c>
      <c r="AB631" s="18"/>
      <c r="AC631" s="197" t="e">
        <f t="shared" si="66"/>
        <v>#N/A</v>
      </c>
      <c r="AD631" s="263" t="e">
        <f t="shared" si="67"/>
        <v>#N/A</v>
      </c>
      <c r="AE631" s="263" t="e">
        <f t="shared" si="68"/>
        <v>#N/A</v>
      </c>
      <c r="AF631" s="119" t="s">
        <v>4279</v>
      </c>
      <c r="AG631" s="64" t="str">
        <f t="shared" si="69"/>
        <v>100</v>
      </c>
      <c r="AH631" s="18"/>
      <c r="AI631" s="197" t="str">
        <f t="shared" si="70"/>
        <v>-</v>
      </c>
      <c r="AJ631" s="64" t="str">
        <f t="shared" si="71"/>
        <v>-</v>
      </c>
      <c r="AK631" s="18"/>
      <c r="AP631" s="18"/>
    </row>
    <row r="632" spans="9:42">
      <c r="I632" s="18"/>
      <c r="L632" s="18"/>
      <c r="M632" s="18"/>
      <c r="N632" s="18"/>
      <c r="O632" s="18"/>
      <c r="P632" s="18"/>
      <c r="Q632" s="18"/>
      <c r="R632" s="18"/>
      <c r="S632" s="173" t="s">
        <v>7857</v>
      </c>
      <c r="T632" s="17" t="s">
        <v>1050</v>
      </c>
      <c r="U632" s="18"/>
      <c r="V632" s="211"/>
      <c r="W632" s="211"/>
      <c r="X632" s="211"/>
      <c r="Y632" s="211"/>
      <c r="Z632" s="18"/>
      <c r="AA632" s="182" t="s">
        <v>1453</v>
      </c>
      <c r="AB632" s="18"/>
      <c r="AC632" s="197" t="str">
        <f t="shared" si="66"/>
        <v>BUSINESS</v>
      </c>
      <c r="AD632" s="263" t="str">
        <f t="shared" si="67"/>
        <v>BUSINESS-100</v>
      </c>
      <c r="AE632" s="263" t="str">
        <f t="shared" si="68"/>
        <v>BUSINESS-100-15</v>
      </c>
      <c r="AF632" s="119" t="s">
        <v>1453</v>
      </c>
      <c r="AG632" s="64" t="str">
        <f t="shared" si="69"/>
        <v>100</v>
      </c>
      <c r="AH632" s="18"/>
      <c r="AI632" s="197" t="str">
        <f t="shared" si="70"/>
        <v>-</v>
      </c>
      <c r="AJ632" s="64" t="str">
        <f t="shared" si="71"/>
        <v>-</v>
      </c>
      <c r="AK632" s="18"/>
      <c r="AP632" s="18"/>
    </row>
    <row r="633" spans="9:42">
      <c r="I633" s="18"/>
      <c r="L633" s="18"/>
      <c r="M633" s="18"/>
      <c r="N633" s="18"/>
      <c r="O633" s="18"/>
      <c r="P633" s="18"/>
      <c r="Q633" s="18"/>
      <c r="R633" s="18"/>
      <c r="S633" s="173" t="s">
        <v>5446</v>
      </c>
      <c r="T633" s="17" t="s">
        <v>8226</v>
      </c>
      <c r="U633" s="18"/>
      <c r="V633" s="211"/>
      <c r="W633" s="211"/>
      <c r="X633" s="211"/>
      <c r="Y633" s="211"/>
      <c r="Z633" s="18"/>
      <c r="AA633" s="182" t="s">
        <v>1457</v>
      </c>
      <c r="AB633" s="18"/>
      <c r="AC633" s="197" t="str">
        <f t="shared" si="66"/>
        <v>BUSINESS</v>
      </c>
      <c r="AD633" s="263" t="str">
        <f t="shared" si="67"/>
        <v>BUSINESS-100</v>
      </c>
      <c r="AE633" s="263" t="str">
        <f t="shared" si="68"/>
        <v>BUSINESS-100-16</v>
      </c>
      <c r="AF633" s="119" t="s">
        <v>1457</v>
      </c>
      <c r="AG633" s="64" t="str">
        <f t="shared" si="69"/>
        <v>100</v>
      </c>
      <c r="AH633" s="18"/>
      <c r="AI633" s="197" t="str">
        <f t="shared" si="70"/>
        <v>-</v>
      </c>
      <c r="AJ633" s="64" t="str">
        <f t="shared" si="71"/>
        <v>-</v>
      </c>
      <c r="AK633" s="18"/>
      <c r="AP633" s="18"/>
    </row>
    <row r="634" spans="9:42">
      <c r="I634" s="18"/>
      <c r="L634" s="18"/>
      <c r="M634" s="18"/>
      <c r="N634" s="18"/>
      <c r="O634" s="18"/>
      <c r="P634" s="18"/>
      <c r="Q634" s="18"/>
      <c r="R634" s="18"/>
      <c r="S634" s="173" t="s">
        <v>4216</v>
      </c>
      <c r="T634" s="17" t="s">
        <v>8227</v>
      </c>
      <c r="U634" s="18"/>
      <c r="V634" s="211"/>
      <c r="W634" s="211"/>
      <c r="X634" s="211"/>
      <c r="Y634" s="211"/>
      <c r="Z634" s="18"/>
      <c r="AA634" s="182" t="s">
        <v>1461</v>
      </c>
      <c r="AB634" s="18"/>
      <c r="AC634" s="197" t="str">
        <f t="shared" si="66"/>
        <v>BUSINESS</v>
      </c>
      <c r="AD634" s="263" t="str">
        <f t="shared" si="67"/>
        <v>BUSINESS-100</v>
      </c>
      <c r="AE634" s="263" t="str">
        <f t="shared" si="68"/>
        <v>BUSINESS-100-17</v>
      </c>
      <c r="AF634" s="119" t="s">
        <v>1461</v>
      </c>
      <c r="AG634" s="64" t="str">
        <f t="shared" si="69"/>
        <v>100</v>
      </c>
      <c r="AH634" s="18"/>
      <c r="AI634" s="197" t="str">
        <f t="shared" si="70"/>
        <v>-</v>
      </c>
      <c r="AJ634" s="64" t="str">
        <f t="shared" si="71"/>
        <v>-</v>
      </c>
      <c r="AK634" s="18"/>
      <c r="AP634" s="18"/>
    </row>
    <row r="635" spans="9:42">
      <c r="I635" s="18"/>
      <c r="L635" s="18"/>
      <c r="M635" s="18"/>
      <c r="N635" s="18"/>
      <c r="O635" s="18"/>
      <c r="P635" s="18"/>
      <c r="Q635" s="18"/>
      <c r="R635" s="18"/>
      <c r="S635" s="173" t="s">
        <v>8892</v>
      </c>
      <c r="T635" s="17" t="s">
        <v>8229</v>
      </c>
      <c r="U635" s="18"/>
      <c r="V635" s="211"/>
      <c r="W635" s="211"/>
      <c r="X635" s="211"/>
      <c r="Y635" s="211"/>
      <c r="Z635" s="18"/>
      <c r="AA635" s="182" t="s">
        <v>10862</v>
      </c>
      <c r="AB635" s="18"/>
      <c r="AC635" s="197" t="str">
        <f t="shared" si="66"/>
        <v>BUSINESS</v>
      </c>
      <c r="AD635" s="263" t="str">
        <f t="shared" si="67"/>
        <v>BUSINESS-100</v>
      </c>
      <c r="AE635" s="263" t="str">
        <f t="shared" si="68"/>
        <v>BUSINESS-100-18</v>
      </c>
      <c r="AF635" s="119" t="s">
        <v>10862</v>
      </c>
      <c r="AG635" s="64" t="str">
        <f t="shared" si="69"/>
        <v>100</v>
      </c>
      <c r="AH635" s="18"/>
      <c r="AI635" s="197" t="str">
        <f t="shared" si="70"/>
        <v>-</v>
      </c>
      <c r="AJ635" s="64" t="str">
        <f t="shared" si="71"/>
        <v>-</v>
      </c>
      <c r="AK635" s="18"/>
      <c r="AP635" s="18"/>
    </row>
    <row r="636" spans="9:42">
      <c r="I636" s="18"/>
      <c r="L636" s="18"/>
      <c r="M636" s="18"/>
      <c r="N636" s="18"/>
      <c r="O636" s="18"/>
      <c r="P636" s="18"/>
      <c r="Q636" s="18"/>
      <c r="R636" s="18"/>
      <c r="S636" s="173" t="s">
        <v>4226</v>
      </c>
      <c r="T636" s="17" t="s">
        <v>8232</v>
      </c>
      <c r="U636" s="18"/>
      <c r="V636" s="211"/>
      <c r="W636" s="211"/>
      <c r="X636" s="211"/>
      <c r="Y636" s="211"/>
      <c r="Z636" s="18"/>
      <c r="AA636" s="182" t="s">
        <v>10863</v>
      </c>
      <c r="AB636" s="18"/>
      <c r="AC636" s="197" t="str">
        <f t="shared" si="66"/>
        <v>BUSINESS</v>
      </c>
      <c r="AD636" s="263" t="str">
        <f t="shared" si="67"/>
        <v>BUSINESS-100</v>
      </c>
      <c r="AE636" s="263" t="str">
        <f t="shared" si="68"/>
        <v>BUSINESS-100-19</v>
      </c>
      <c r="AF636" s="119" t="s">
        <v>10863</v>
      </c>
      <c r="AG636" s="64" t="str">
        <f t="shared" si="69"/>
        <v>100</v>
      </c>
      <c r="AH636" s="18"/>
      <c r="AI636" s="197" t="str">
        <f t="shared" si="70"/>
        <v>-</v>
      </c>
      <c r="AJ636" s="64" t="str">
        <f t="shared" si="71"/>
        <v>-</v>
      </c>
      <c r="AK636" s="18"/>
      <c r="AP636" s="18"/>
    </row>
    <row r="637" spans="9:42">
      <c r="I637" s="18"/>
      <c r="L637" s="18"/>
      <c r="M637" s="18"/>
      <c r="N637" s="18"/>
      <c r="O637" s="18"/>
      <c r="P637" s="18"/>
      <c r="Q637" s="18"/>
      <c r="R637" s="18"/>
      <c r="S637" s="173" t="s">
        <v>8903</v>
      </c>
      <c r="T637" s="17" t="s">
        <v>8235</v>
      </c>
      <c r="U637" s="18"/>
      <c r="V637" s="211"/>
      <c r="W637" s="211"/>
      <c r="X637" s="211"/>
      <c r="Y637" s="211"/>
      <c r="Z637" s="18"/>
      <c r="AA637" s="182" t="s">
        <v>12651</v>
      </c>
      <c r="AB637" s="18"/>
      <c r="AC637" s="197" t="str">
        <f t="shared" si="66"/>
        <v>BUSINESS</v>
      </c>
      <c r="AD637" s="263" t="str">
        <f t="shared" si="67"/>
        <v>BUSINESS-100</v>
      </c>
      <c r="AE637" s="263" t="str">
        <f t="shared" si="68"/>
        <v>BUSINESS-100-20</v>
      </c>
      <c r="AF637" s="119" t="s">
        <v>12651</v>
      </c>
      <c r="AG637" s="64" t="str">
        <f t="shared" si="69"/>
        <v>100</v>
      </c>
      <c r="AH637" s="18"/>
      <c r="AI637" s="197" t="str">
        <f t="shared" si="70"/>
        <v>-</v>
      </c>
      <c r="AJ637" s="64" t="str">
        <f t="shared" si="71"/>
        <v>-</v>
      </c>
      <c r="AK637" s="18"/>
      <c r="AP637" s="18"/>
    </row>
    <row r="638" spans="9:42">
      <c r="I638" s="18"/>
      <c r="L638" s="18"/>
      <c r="M638" s="18"/>
      <c r="N638" s="18"/>
      <c r="O638" s="18"/>
      <c r="P638" s="18"/>
      <c r="Q638" s="18"/>
      <c r="R638" s="18"/>
      <c r="S638" s="173" t="s">
        <v>6712</v>
      </c>
      <c r="T638" s="17" t="s">
        <v>8238</v>
      </c>
      <c r="U638" s="18"/>
      <c r="V638" s="211"/>
      <c r="W638" s="211"/>
      <c r="X638" s="211"/>
      <c r="Y638" s="211"/>
      <c r="Z638" s="18"/>
      <c r="AA638" s="182" t="s">
        <v>13696</v>
      </c>
      <c r="AB638" s="18"/>
      <c r="AC638" s="197" t="str">
        <f t="shared" si="66"/>
        <v>BUSINESS</v>
      </c>
      <c r="AD638" s="263" t="str">
        <f t="shared" si="67"/>
        <v>BUSINESS-100</v>
      </c>
      <c r="AE638" s="263" t="str">
        <f t="shared" si="68"/>
        <v>BUSINESS-100-21</v>
      </c>
      <c r="AF638" s="119" t="s">
        <v>13696</v>
      </c>
      <c r="AG638" s="64" t="str">
        <f t="shared" si="69"/>
        <v>100</v>
      </c>
      <c r="AH638" s="18"/>
      <c r="AI638" s="197" t="str">
        <f t="shared" si="70"/>
        <v>-</v>
      </c>
      <c r="AJ638" s="64" t="str">
        <f t="shared" si="71"/>
        <v>-</v>
      </c>
      <c r="AK638" s="18"/>
      <c r="AP638" s="18"/>
    </row>
    <row r="639" spans="9:42">
      <c r="I639" s="18"/>
      <c r="L639" s="18"/>
      <c r="M639" s="18"/>
      <c r="N639" s="18"/>
      <c r="O639" s="18"/>
      <c r="P639" s="18"/>
      <c r="Q639" s="18"/>
      <c r="R639" s="18"/>
      <c r="S639" s="173" t="s">
        <v>5500</v>
      </c>
      <c r="T639" s="17" t="s">
        <v>8852</v>
      </c>
      <c r="U639" s="18"/>
      <c r="V639" s="211"/>
      <c r="W639" s="211"/>
      <c r="X639" s="211"/>
      <c r="Y639" s="211"/>
      <c r="Z639" s="18"/>
      <c r="AA639" s="182" t="s">
        <v>4244</v>
      </c>
      <c r="AB639" s="18"/>
      <c r="AC639" s="197" t="str">
        <f t="shared" si="66"/>
        <v>HEALTHSCI</v>
      </c>
      <c r="AD639" s="263" t="str">
        <f t="shared" si="67"/>
        <v>HEALTHSCI-100</v>
      </c>
      <c r="AE639" s="263" t="str">
        <f t="shared" si="68"/>
        <v>HEALTHSCI-100-28</v>
      </c>
      <c r="AF639" s="119" t="s">
        <v>4244</v>
      </c>
      <c r="AG639" s="64" t="str">
        <f t="shared" si="69"/>
        <v>100</v>
      </c>
      <c r="AH639" s="18"/>
      <c r="AI639" s="197" t="str">
        <f t="shared" si="70"/>
        <v>-</v>
      </c>
      <c r="AJ639" s="64" t="str">
        <f t="shared" si="71"/>
        <v>-</v>
      </c>
      <c r="AK639" s="18"/>
      <c r="AP639" s="18"/>
    </row>
    <row r="640" spans="9:42">
      <c r="I640" s="18"/>
      <c r="L640" s="18"/>
      <c r="M640" s="18"/>
      <c r="N640" s="18"/>
      <c r="O640" s="18"/>
      <c r="P640" s="18"/>
      <c r="Q640" s="18"/>
      <c r="R640" s="18"/>
      <c r="S640" s="173" t="s">
        <v>9291</v>
      </c>
      <c r="T640" s="17" t="s">
        <v>8243</v>
      </c>
      <c r="U640" s="18"/>
      <c r="V640" s="211"/>
      <c r="W640" s="211"/>
      <c r="X640" s="211"/>
      <c r="Y640" s="211"/>
      <c r="Z640" s="18"/>
      <c r="AA640" s="182" t="s">
        <v>4249</v>
      </c>
      <c r="AB640" s="18"/>
      <c r="AC640" s="197" t="str">
        <f t="shared" si="66"/>
        <v>HEALTHSCI</v>
      </c>
      <c r="AD640" s="263" t="str">
        <f t="shared" si="67"/>
        <v>HEALTHSCI-100</v>
      </c>
      <c r="AE640" s="263" t="str">
        <f t="shared" si="68"/>
        <v>HEALTHSCI-100-29</v>
      </c>
      <c r="AF640" s="119" t="s">
        <v>4249</v>
      </c>
      <c r="AG640" s="64" t="str">
        <f t="shared" si="69"/>
        <v>100</v>
      </c>
      <c r="AH640" s="18"/>
      <c r="AI640" s="197" t="str">
        <f t="shared" si="70"/>
        <v>-</v>
      </c>
      <c r="AJ640" s="64" t="str">
        <f t="shared" si="71"/>
        <v>-</v>
      </c>
      <c r="AK640" s="18"/>
      <c r="AP640" s="18"/>
    </row>
    <row r="641" spans="9:42">
      <c r="I641" s="18"/>
      <c r="L641" s="18"/>
      <c r="M641" s="18"/>
      <c r="N641" s="18"/>
      <c r="O641" s="18"/>
      <c r="P641" s="18"/>
      <c r="Q641" s="18"/>
      <c r="R641" s="18"/>
      <c r="S641" s="173" t="s">
        <v>9300</v>
      </c>
      <c r="T641" s="17" t="s">
        <v>8246</v>
      </c>
      <c r="U641" s="18"/>
      <c r="V641" s="211"/>
      <c r="W641" s="211"/>
      <c r="X641" s="211"/>
      <c r="Y641" s="211"/>
      <c r="Z641" s="18"/>
      <c r="AA641" s="182" t="s">
        <v>1270</v>
      </c>
      <c r="AB641" s="18"/>
      <c r="AC641" s="197" t="str">
        <f t="shared" si="66"/>
        <v>HEALTHSCI</v>
      </c>
      <c r="AD641" s="263" t="str">
        <f t="shared" si="67"/>
        <v>HEALTHSCI-100</v>
      </c>
      <c r="AE641" s="263" t="str">
        <f t="shared" si="68"/>
        <v>HEALTHSCI-100-30</v>
      </c>
      <c r="AF641" s="119" t="s">
        <v>1270</v>
      </c>
      <c r="AG641" s="64" t="str">
        <f t="shared" si="69"/>
        <v>100</v>
      </c>
      <c r="AH641" s="18"/>
      <c r="AI641" s="197" t="str">
        <f t="shared" si="70"/>
        <v>-</v>
      </c>
      <c r="AJ641" s="64" t="str">
        <f t="shared" si="71"/>
        <v>-</v>
      </c>
      <c r="AK641" s="18"/>
      <c r="AP641" s="18"/>
    </row>
    <row r="642" spans="9:42">
      <c r="I642" s="18"/>
      <c r="L642" s="18"/>
      <c r="M642" s="18"/>
      <c r="N642" s="18"/>
      <c r="O642" s="18"/>
      <c r="P642" s="18"/>
      <c r="Q642" s="18"/>
      <c r="R642" s="18"/>
      <c r="S642" s="173" t="s">
        <v>9310</v>
      </c>
      <c r="T642" s="17" t="s">
        <v>8249</v>
      </c>
      <c r="U642" s="18"/>
      <c r="V642" s="211"/>
      <c r="W642" s="211"/>
      <c r="X642" s="211"/>
      <c r="Y642" s="211"/>
      <c r="Z642" s="18"/>
      <c r="AA642" s="182" t="s">
        <v>10864</v>
      </c>
      <c r="AB642" s="18"/>
      <c r="AC642" s="197" t="str">
        <f t="shared" si="66"/>
        <v>HEALTHSCI</v>
      </c>
      <c r="AD642" s="263" t="str">
        <f t="shared" si="67"/>
        <v>HEALTHSCI-100</v>
      </c>
      <c r="AE642" s="263" t="str">
        <f t="shared" si="68"/>
        <v>HEALTHSCI-100-31</v>
      </c>
      <c r="AF642" s="119" t="s">
        <v>10864</v>
      </c>
      <c r="AG642" s="64" t="str">
        <f t="shared" si="69"/>
        <v>100</v>
      </c>
      <c r="AH642" s="18"/>
      <c r="AI642" s="197" t="str">
        <f t="shared" si="70"/>
        <v>-</v>
      </c>
      <c r="AJ642" s="64" t="str">
        <f t="shared" si="71"/>
        <v>-</v>
      </c>
      <c r="AK642" s="18"/>
      <c r="AP642" s="18"/>
    </row>
    <row r="643" spans="9:42">
      <c r="I643" s="18"/>
      <c r="L643" s="18"/>
      <c r="M643" s="18"/>
      <c r="N643" s="18"/>
      <c r="O643" s="18"/>
      <c r="P643" s="18"/>
      <c r="Q643" s="18"/>
      <c r="R643" s="18"/>
      <c r="S643" s="173" t="s">
        <v>9318</v>
      </c>
      <c r="T643" s="17" t="s">
        <v>11315</v>
      </c>
      <c r="U643" s="18"/>
      <c r="V643" s="211"/>
      <c r="W643" s="211"/>
      <c r="X643" s="211"/>
      <c r="Y643" s="211"/>
      <c r="Z643" s="18"/>
      <c r="AA643" s="182" t="s">
        <v>11434</v>
      </c>
      <c r="AB643" s="18"/>
      <c r="AC643" s="197" t="str">
        <f t="shared" si="66"/>
        <v>HEALTHSCI</v>
      </c>
      <c r="AD643" s="263" t="str">
        <f t="shared" si="67"/>
        <v>HEALTHSCI-100</v>
      </c>
      <c r="AE643" s="263" t="str">
        <f t="shared" si="68"/>
        <v>HEALTHSCI-100-32</v>
      </c>
      <c r="AF643" s="119" t="s">
        <v>11434</v>
      </c>
      <c r="AG643" s="64" t="str">
        <f t="shared" si="69"/>
        <v>100</v>
      </c>
      <c r="AH643" s="18"/>
      <c r="AI643" s="197" t="str">
        <f t="shared" si="70"/>
        <v>-</v>
      </c>
      <c r="AJ643" s="64" t="str">
        <f t="shared" si="71"/>
        <v>-</v>
      </c>
      <c r="AK643" s="18"/>
      <c r="AP643" s="18"/>
    </row>
    <row r="644" spans="9:42">
      <c r="I644" s="18"/>
      <c r="L644" s="18"/>
      <c r="M644" s="18"/>
      <c r="N644" s="18"/>
      <c r="O644" s="18"/>
      <c r="P644" s="18"/>
      <c r="Q644" s="18"/>
      <c r="R644" s="18"/>
      <c r="S644" s="173" t="s">
        <v>9327</v>
      </c>
      <c r="T644" s="17" t="s">
        <v>8254</v>
      </c>
      <c r="U644" s="18"/>
      <c r="V644" s="211"/>
      <c r="W644" s="211"/>
      <c r="X644" s="211"/>
      <c r="Y644" s="211"/>
      <c r="Z644" s="18"/>
      <c r="AA644" s="182" t="s">
        <v>10865</v>
      </c>
      <c r="AB644" s="18"/>
      <c r="AC644" s="197" t="str">
        <f t="shared" si="66"/>
        <v>HEALTHSCI</v>
      </c>
      <c r="AD644" s="263" t="str">
        <f t="shared" si="67"/>
        <v>HEALTHSCI-100</v>
      </c>
      <c r="AE644" s="263" t="str">
        <f t="shared" si="68"/>
        <v>HEALTHSCI-100-33</v>
      </c>
      <c r="AF644" s="119" t="s">
        <v>10865</v>
      </c>
      <c r="AG644" s="64" t="str">
        <f t="shared" si="69"/>
        <v>100</v>
      </c>
      <c r="AH644" s="18"/>
      <c r="AI644" s="197" t="str">
        <f t="shared" si="70"/>
        <v>-</v>
      </c>
      <c r="AJ644" s="64" t="str">
        <f t="shared" si="71"/>
        <v>-</v>
      </c>
      <c r="AK644" s="18"/>
      <c r="AP644" s="18"/>
    </row>
    <row r="645" spans="9:42">
      <c r="I645" s="18"/>
      <c r="L645" s="18"/>
      <c r="M645" s="18"/>
      <c r="N645" s="18"/>
      <c r="O645" s="18"/>
      <c r="P645" s="18"/>
      <c r="Q645" s="18"/>
      <c r="R645" s="18"/>
      <c r="S645" s="173" t="s">
        <v>9336</v>
      </c>
      <c r="T645" s="17" t="s">
        <v>1051</v>
      </c>
      <c r="U645" s="18"/>
      <c r="V645" s="211"/>
      <c r="W645" s="211"/>
      <c r="X645" s="211"/>
      <c r="Y645" s="211"/>
      <c r="Z645" s="18"/>
      <c r="AA645" s="182" t="s">
        <v>10866</v>
      </c>
      <c r="AB645" s="18"/>
      <c r="AC645" s="197" t="str">
        <f t="shared" si="66"/>
        <v>HEALTHSCI</v>
      </c>
      <c r="AD645" s="263" t="str">
        <f t="shared" si="67"/>
        <v>HEALTHSCI-100</v>
      </c>
      <c r="AE645" s="263" t="str">
        <f t="shared" si="68"/>
        <v>HEALTHSCI-100-34</v>
      </c>
      <c r="AF645" s="119" t="s">
        <v>10866</v>
      </c>
      <c r="AG645" s="64" t="str">
        <f t="shared" si="69"/>
        <v>100</v>
      </c>
      <c r="AH645" s="18"/>
      <c r="AI645" s="197" t="str">
        <f t="shared" si="70"/>
        <v>-</v>
      </c>
      <c r="AJ645" s="64" t="str">
        <f t="shared" si="71"/>
        <v>-</v>
      </c>
      <c r="AK645" s="18"/>
      <c r="AP645" s="18"/>
    </row>
    <row r="646" spans="9:42">
      <c r="I646" s="18"/>
      <c r="L646" s="18"/>
      <c r="M646" s="18"/>
      <c r="N646" s="18"/>
      <c r="O646" s="18"/>
      <c r="P646" s="18"/>
      <c r="Q646" s="18"/>
      <c r="R646" s="18"/>
      <c r="S646" s="173" t="s">
        <v>9346</v>
      </c>
      <c r="T646" s="17" t="s">
        <v>8258</v>
      </c>
      <c r="U646" s="18"/>
      <c r="V646" s="211"/>
      <c r="W646" s="211"/>
      <c r="X646" s="211"/>
      <c r="Y646" s="211"/>
      <c r="Z646" s="18"/>
      <c r="AA646" s="182" t="s">
        <v>15593</v>
      </c>
      <c r="AB646" s="18"/>
      <c r="AC646" s="197" t="str">
        <f t="shared" ref="AC646:AC709" si="72">CodesFormula_1</f>
        <v>HEALTHSCI</v>
      </c>
      <c r="AD646" s="263" t="str">
        <f t="shared" ref="AD646:AD709" si="73">CodesFormula_2</f>
        <v>HEALTHSCI-100</v>
      </c>
      <c r="AE646" s="263" t="str">
        <f t="shared" ref="AE646:AE709" si="74">CodesFormula_3</f>
        <v>HEALTHSCI-100-35</v>
      </c>
      <c r="AF646" s="119" t="s">
        <v>15593</v>
      </c>
      <c r="AG646" s="64" t="str">
        <f t="shared" ref="AG646:AG709" si="75">CodesFormula_4</f>
        <v>100</v>
      </c>
      <c r="AH646" s="18"/>
      <c r="AI646" s="197" t="str">
        <f t="shared" ref="AI646:AI709" si="76">CodesFormula_5</f>
        <v>-</v>
      </c>
      <c r="AJ646" s="64" t="str">
        <f t="shared" ref="AJ646:AJ709" si="77">CodesFormula_6</f>
        <v>-</v>
      </c>
      <c r="AK646" s="18"/>
      <c r="AP646" s="18"/>
    </row>
    <row r="647" spans="9:42">
      <c r="I647" s="18"/>
      <c r="L647" s="18"/>
      <c r="M647" s="18"/>
      <c r="N647" s="18"/>
      <c r="O647" s="18"/>
      <c r="P647" s="18"/>
      <c r="Q647" s="18"/>
      <c r="R647" s="18"/>
      <c r="S647" s="173" t="s">
        <v>4605</v>
      </c>
      <c r="T647" s="17" t="s">
        <v>8261</v>
      </c>
      <c r="U647" s="18"/>
      <c r="V647" s="211"/>
      <c r="W647" s="211"/>
      <c r="X647" s="211"/>
      <c r="Y647" s="211"/>
      <c r="Z647" s="18"/>
      <c r="AA647" s="182" t="s">
        <v>4254</v>
      </c>
      <c r="AB647" s="18"/>
      <c r="AC647" s="197" t="str">
        <f t="shared" si="72"/>
        <v>EDUCATION</v>
      </c>
      <c r="AD647" s="263" t="str">
        <f t="shared" si="73"/>
        <v>EDUCATION-100</v>
      </c>
      <c r="AE647" s="263" t="str">
        <f t="shared" si="74"/>
        <v>EDUCATION-100-1</v>
      </c>
      <c r="AF647" s="119" t="s">
        <v>4254</v>
      </c>
      <c r="AG647" s="64" t="str">
        <f t="shared" si="75"/>
        <v>100</v>
      </c>
      <c r="AH647" s="18"/>
      <c r="AI647" s="197" t="str">
        <f t="shared" si="76"/>
        <v>-</v>
      </c>
      <c r="AJ647" s="64" t="str">
        <f t="shared" si="77"/>
        <v>-</v>
      </c>
      <c r="AK647" s="18"/>
      <c r="AP647" s="18"/>
    </row>
    <row r="648" spans="9:42">
      <c r="I648" s="18"/>
      <c r="L648" s="18"/>
      <c r="M648" s="18"/>
      <c r="N648" s="18"/>
      <c r="O648" s="18"/>
      <c r="P648" s="18"/>
      <c r="Q648" s="18"/>
      <c r="R648" s="18"/>
      <c r="S648" s="173" t="s">
        <v>4614</v>
      </c>
      <c r="T648" s="17" t="s">
        <v>9857</v>
      </c>
      <c r="U648" s="18"/>
      <c r="V648" s="211"/>
      <c r="W648" s="211"/>
      <c r="X648" s="211"/>
      <c r="Y648" s="211"/>
      <c r="Z648" s="18"/>
      <c r="AA648" s="182" t="s">
        <v>4257</v>
      </c>
      <c r="AB648" s="18"/>
      <c r="AC648" s="197" t="str">
        <f t="shared" si="72"/>
        <v>HEALTHSCI</v>
      </c>
      <c r="AD648" s="263" t="str">
        <f t="shared" si="73"/>
        <v>HEALTHSCI-100</v>
      </c>
      <c r="AE648" s="263" t="str">
        <f t="shared" si="74"/>
        <v>HEALTHSCI-100-36</v>
      </c>
      <c r="AF648" s="119" t="s">
        <v>4257</v>
      </c>
      <c r="AG648" s="64" t="str">
        <f t="shared" si="75"/>
        <v>100</v>
      </c>
      <c r="AH648" s="18"/>
      <c r="AI648" s="197" t="str">
        <f t="shared" si="76"/>
        <v>-</v>
      </c>
      <c r="AJ648" s="64" t="str">
        <f t="shared" si="77"/>
        <v>-</v>
      </c>
      <c r="AK648" s="18"/>
      <c r="AP648" s="18"/>
    </row>
    <row r="649" spans="9:42">
      <c r="I649" s="18"/>
      <c r="L649" s="18"/>
      <c r="M649" s="18"/>
      <c r="N649" s="18"/>
      <c r="O649" s="18"/>
      <c r="P649" s="18"/>
      <c r="Q649" s="18"/>
      <c r="R649" s="18"/>
      <c r="S649" s="173" t="s">
        <v>6722</v>
      </c>
      <c r="T649" s="17" t="s">
        <v>9860</v>
      </c>
      <c r="U649" s="18"/>
      <c r="V649" s="211"/>
      <c r="W649" s="211"/>
      <c r="X649" s="211"/>
      <c r="Y649" s="211"/>
      <c r="Z649" s="18"/>
      <c r="AA649" s="182" t="s">
        <v>4260</v>
      </c>
      <c r="AB649" s="18"/>
      <c r="AC649" s="197" t="str">
        <f t="shared" si="72"/>
        <v>HEALTHSCI</v>
      </c>
      <c r="AD649" s="263" t="str">
        <f t="shared" si="73"/>
        <v>HEALTHSCI-100</v>
      </c>
      <c r="AE649" s="263" t="str">
        <f t="shared" si="74"/>
        <v>HEALTHSCI-100-37</v>
      </c>
      <c r="AF649" s="119" t="s">
        <v>4260</v>
      </c>
      <c r="AG649" s="64" t="str">
        <f t="shared" si="75"/>
        <v>100</v>
      </c>
      <c r="AH649" s="18"/>
      <c r="AI649" s="197" t="str">
        <f t="shared" si="76"/>
        <v>-</v>
      </c>
      <c r="AJ649" s="64" t="str">
        <f t="shared" si="77"/>
        <v>-</v>
      </c>
      <c r="AK649" s="18"/>
      <c r="AP649" s="18"/>
    </row>
    <row r="650" spans="9:42">
      <c r="I650" s="18"/>
      <c r="L650" s="18"/>
      <c r="M650" s="18"/>
      <c r="N650" s="18"/>
      <c r="O650" s="18"/>
      <c r="P650" s="18"/>
      <c r="Q650" s="18"/>
      <c r="R650" s="18"/>
      <c r="S650" s="173" t="s">
        <v>6733</v>
      </c>
      <c r="T650" s="17" t="s">
        <v>1052</v>
      </c>
      <c r="U650" s="18"/>
      <c r="V650" s="211"/>
      <c r="W650" s="211"/>
      <c r="X650" s="211"/>
      <c r="Y650" s="211"/>
      <c r="Z650" s="18"/>
      <c r="AA650" s="182" t="s">
        <v>10867</v>
      </c>
      <c r="AB650" s="18"/>
      <c r="AC650" s="197" t="str">
        <f t="shared" si="72"/>
        <v>HEALTHSCI</v>
      </c>
      <c r="AD650" s="263" t="str">
        <f t="shared" si="73"/>
        <v>HEALTHSCI-100</v>
      </c>
      <c r="AE650" s="263" t="str">
        <f t="shared" si="74"/>
        <v>HEALTHSCI-100-38</v>
      </c>
      <c r="AF650" s="119" t="s">
        <v>10867</v>
      </c>
      <c r="AG650" s="64" t="str">
        <f t="shared" si="75"/>
        <v>100</v>
      </c>
      <c r="AH650" s="18"/>
      <c r="AI650" s="197" t="str">
        <f t="shared" si="76"/>
        <v>-</v>
      </c>
      <c r="AJ650" s="64" t="str">
        <f t="shared" si="77"/>
        <v>-</v>
      </c>
      <c r="AK650" s="18"/>
      <c r="AP650" s="18"/>
    </row>
    <row r="651" spans="9:42">
      <c r="I651" s="18"/>
      <c r="L651" s="18"/>
      <c r="M651" s="18"/>
      <c r="N651" s="18"/>
      <c r="O651" s="18"/>
      <c r="P651" s="18"/>
      <c r="Q651" s="18"/>
      <c r="R651" s="18"/>
      <c r="S651" s="173" t="s">
        <v>4606</v>
      </c>
      <c r="T651" s="17" t="s">
        <v>9865</v>
      </c>
      <c r="U651" s="18"/>
      <c r="V651" s="211"/>
      <c r="W651" s="211"/>
      <c r="X651" s="211"/>
      <c r="Y651" s="211"/>
      <c r="Z651" s="18"/>
      <c r="AA651" s="182" t="s">
        <v>4264</v>
      </c>
      <c r="AB651" s="18"/>
      <c r="AC651" s="197" t="str">
        <f t="shared" si="72"/>
        <v>EDUCATION</v>
      </c>
      <c r="AD651" s="263" t="str">
        <f t="shared" si="73"/>
        <v>EDUCATION-100</v>
      </c>
      <c r="AE651" s="263" t="str">
        <f t="shared" si="74"/>
        <v>EDUCATION-100-2</v>
      </c>
      <c r="AF651" s="119" t="s">
        <v>4264</v>
      </c>
      <c r="AG651" s="64" t="str">
        <f t="shared" si="75"/>
        <v>100</v>
      </c>
      <c r="AH651" s="18"/>
      <c r="AI651" s="197" t="str">
        <f t="shared" si="76"/>
        <v>-</v>
      </c>
      <c r="AJ651" s="64" t="str">
        <f t="shared" si="77"/>
        <v>-</v>
      </c>
      <c r="AK651" s="18"/>
      <c r="AP651" s="18"/>
    </row>
    <row r="652" spans="9:42">
      <c r="I652" s="18"/>
      <c r="L652" s="18"/>
      <c r="M652" s="18"/>
      <c r="N652" s="18"/>
      <c r="O652" s="18"/>
      <c r="P652" s="18"/>
      <c r="Q652" s="18"/>
      <c r="R652" s="18"/>
      <c r="S652" s="173" t="s">
        <v>4615</v>
      </c>
      <c r="T652" s="17" t="s">
        <v>1053</v>
      </c>
      <c r="U652" s="18"/>
      <c r="V652" s="211"/>
      <c r="W652" s="211"/>
      <c r="X652" s="211"/>
      <c r="Y652" s="211"/>
      <c r="Z652" s="18"/>
      <c r="AA652" s="182" t="s">
        <v>4268</v>
      </c>
      <c r="AB652" s="18"/>
      <c r="AC652" s="197" t="str">
        <f t="shared" si="72"/>
        <v>EDUCATION</v>
      </c>
      <c r="AD652" s="263" t="str">
        <f t="shared" si="73"/>
        <v>EDUCATION-100</v>
      </c>
      <c r="AE652" s="263" t="str">
        <f t="shared" si="74"/>
        <v>EDUCATION-100-3</v>
      </c>
      <c r="AF652" s="119" t="s">
        <v>4268</v>
      </c>
      <c r="AG652" s="64" t="str">
        <f t="shared" si="75"/>
        <v>100</v>
      </c>
      <c r="AH652" s="18"/>
      <c r="AI652" s="197" t="str">
        <f t="shared" si="76"/>
        <v>-</v>
      </c>
      <c r="AJ652" s="64" t="str">
        <f t="shared" si="77"/>
        <v>-</v>
      </c>
      <c r="AK652" s="18"/>
      <c r="AP652" s="18"/>
    </row>
    <row r="653" spans="9:42">
      <c r="I653" s="18"/>
      <c r="L653" s="18"/>
      <c r="M653" s="18"/>
      <c r="N653" s="18"/>
      <c r="O653" s="18"/>
      <c r="P653" s="18"/>
      <c r="Q653" s="18"/>
      <c r="R653" s="18"/>
      <c r="S653" s="173" t="s">
        <v>4622</v>
      </c>
      <c r="T653" s="17" t="s">
        <v>9867</v>
      </c>
      <c r="U653" s="18"/>
      <c r="V653" s="211"/>
      <c r="W653" s="211"/>
      <c r="X653" s="211"/>
      <c r="Y653" s="211"/>
      <c r="Z653" s="18"/>
      <c r="AA653" s="182" t="s">
        <v>10868</v>
      </c>
      <c r="AB653" s="18"/>
      <c r="AC653" s="197" t="str">
        <f t="shared" si="72"/>
        <v>EDUCATION</v>
      </c>
      <c r="AD653" s="263" t="str">
        <f t="shared" si="73"/>
        <v>EDUCATION-100</v>
      </c>
      <c r="AE653" s="263" t="str">
        <f t="shared" si="74"/>
        <v>EDUCATION-100-4</v>
      </c>
      <c r="AF653" s="119" t="s">
        <v>10868</v>
      </c>
      <c r="AG653" s="64" t="str">
        <f t="shared" si="75"/>
        <v>100</v>
      </c>
      <c r="AH653" s="18"/>
      <c r="AI653" s="197" t="str">
        <f t="shared" si="76"/>
        <v>-</v>
      </c>
      <c r="AJ653" s="64" t="str">
        <f t="shared" si="77"/>
        <v>-</v>
      </c>
      <c r="AK653" s="18"/>
      <c r="AP653" s="18"/>
    </row>
    <row r="654" spans="9:42">
      <c r="I654" s="18"/>
      <c r="L654" s="18"/>
      <c r="M654" s="18"/>
      <c r="N654" s="18"/>
      <c r="O654" s="18"/>
      <c r="P654" s="18"/>
      <c r="Q654" s="18"/>
      <c r="R654" s="18"/>
      <c r="S654" s="173" t="s">
        <v>4631</v>
      </c>
      <c r="T654" s="17" t="s">
        <v>1054</v>
      </c>
      <c r="U654" s="18"/>
      <c r="V654" s="211"/>
      <c r="W654" s="211"/>
      <c r="X654" s="211"/>
      <c r="Y654" s="211"/>
      <c r="Z654" s="18"/>
      <c r="AA654" s="182" t="s">
        <v>10869</v>
      </c>
      <c r="AB654" s="18"/>
      <c r="AC654" s="197" t="str">
        <f t="shared" si="72"/>
        <v>EDUCATION</v>
      </c>
      <c r="AD654" s="263" t="str">
        <f t="shared" si="73"/>
        <v>EDUCATION-100</v>
      </c>
      <c r="AE654" s="263" t="str">
        <f t="shared" si="74"/>
        <v>EDUCATION-100-5</v>
      </c>
      <c r="AF654" s="119" t="s">
        <v>10869</v>
      </c>
      <c r="AG654" s="64" t="str">
        <f t="shared" si="75"/>
        <v>100</v>
      </c>
      <c r="AH654" s="18"/>
      <c r="AI654" s="197" t="str">
        <f t="shared" si="76"/>
        <v>-</v>
      </c>
      <c r="AJ654" s="64" t="str">
        <f t="shared" si="77"/>
        <v>-</v>
      </c>
      <c r="AK654" s="18"/>
      <c r="AP654" s="18"/>
    </row>
    <row r="655" spans="9:42">
      <c r="I655" s="18"/>
      <c r="L655" s="18"/>
      <c r="M655" s="18"/>
      <c r="N655" s="18"/>
      <c r="O655" s="18"/>
      <c r="P655" s="18"/>
      <c r="Q655" s="18"/>
      <c r="R655" s="18"/>
      <c r="S655" s="173" t="s">
        <v>4640</v>
      </c>
      <c r="T655" s="17" t="s">
        <v>8033</v>
      </c>
      <c r="U655" s="18"/>
      <c r="V655" s="211"/>
      <c r="W655" s="211"/>
      <c r="X655" s="211"/>
      <c r="Y655" s="211"/>
      <c r="Z655" s="18"/>
      <c r="AA655" s="182" t="s">
        <v>4272</v>
      </c>
      <c r="AB655" s="18"/>
      <c r="AC655" s="197" t="str">
        <f t="shared" si="72"/>
        <v>EDUCATION</v>
      </c>
      <c r="AD655" s="263" t="str">
        <f t="shared" si="73"/>
        <v>EDUCATION-100</v>
      </c>
      <c r="AE655" s="263" t="str">
        <f t="shared" si="74"/>
        <v>EDUCATION-100-6</v>
      </c>
      <c r="AF655" s="119" t="s">
        <v>4272</v>
      </c>
      <c r="AG655" s="64" t="str">
        <f t="shared" si="75"/>
        <v>100</v>
      </c>
      <c r="AH655" s="18"/>
      <c r="AI655" s="197" t="str">
        <f t="shared" si="76"/>
        <v>-</v>
      </c>
      <c r="AJ655" s="64" t="str">
        <f t="shared" si="77"/>
        <v>-</v>
      </c>
      <c r="AK655" s="18"/>
      <c r="AP655" s="18"/>
    </row>
    <row r="656" spans="9:42">
      <c r="I656" s="18"/>
      <c r="L656" s="18"/>
      <c r="M656" s="18"/>
      <c r="N656" s="18"/>
      <c r="O656" s="18"/>
      <c r="P656" s="18"/>
      <c r="Q656" s="18"/>
      <c r="R656" s="18"/>
      <c r="S656" s="173" t="s">
        <v>7077</v>
      </c>
      <c r="T656" s="17" t="s">
        <v>8249</v>
      </c>
      <c r="U656" s="18"/>
      <c r="V656" s="211"/>
      <c r="W656" s="211"/>
      <c r="X656" s="211"/>
      <c r="Y656" s="211"/>
      <c r="Z656" s="18"/>
      <c r="AA656" s="182" t="s">
        <v>10870</v>
      </c>
      <c r="AB656" s="18"/>
      <c r="AC656" s="197" t="str">
        <f t="shared" si="72"/>
        <v>EDUCATION</v>
      </c>
      <c r="AD656" s="263" t="str">
        <f t="shared" si="73"/>
        <v>EDUCATION-100</v>
      </c>
      <c r="AE656" s="263" t="str">
        <f t="shared" si="74"/>
        <v>EDUCATION-100-7</v>
      </c>
      <c r="AF656" s="119" t="s">
        <v>10870</v>
      </c>
      <c r="AG656" s="64" t="str">
        <f t="shared" si="75"/>
        <v>100</v>
      </c>
      <c r="AH656" s="18"/>
      <c r="AI656" s="197" t="str">
        <f t="shared" si="76"/>
        <v>-</v>
      </c>
      <c r="AJ656" s="64" t="str">
        <f t="shared" si="77"/>
        <v>-</v>
      </c>
      <c r="AK656" s="18"/>
      <c r="AP656" s="18"/>
    </row>
    <row r="657" spans="9:42">
      <c r="I657" s="18"/>
      <c r="L657" s="18"/>
      <c r="M657" s="18"/>
      <c r="N657" s="18"/>
      <c r="O657" s="18"/>
      <c r="P657" s="18"/>
      <c r="Q657" s="18"/>
      <c r="R657" s="18"/>
      <c r="S657" s="173" t="s">
        <v>9473</v>
      </c>
      <c r="T657" s="17" t="s">
        <v>9873</v>
      </c>
      <c r="U657" s="18"/>
      <c r="V657" s="211"/>
      <c r="W657" s="211"/>
      <c r="X657" s="211"/>
      <c r="Y657" s="211"/>
      <c r="Z657" s="18"/>
      <c r="AA657" s="182" t="s">
        <v>4275</v>
      </c>
      <c r="AB657" s="18"/>
      <c r="AC657" s="197" t="str">
        <f t="shared" si="72"/>
        <v>HEALTHSCI</v>
      </c>
      <c r="AD657" s="263" t="str">
        <f t="shared" si="73"/>
        <v>HEALTHSCI-100</v>
      </c>
      <c r="AE657" s="263" t="str">
        <f t="shared" si="74"/>
        <v>HEALTHSCI-100-39</v>
      </c>
      <c r="AF657" s="119" t="s">
        <v>4275</v>
      </c>
      <c r="AG657" s="64" t="str">
        <f t="shared" si="75"/>
        <v>100</v>
      </c>
      <c r="AH657" s="18"/>
      <c r="AI657" s="197" t="str">
        <f t="shared" si="76"/>
        <v>-</v>
      </c>
      <c r="AJ657" s="64" t="str">
        <f t="shared" si="77"/>
        <v>-</v>
      </c>
      <c r="AK657" s="18"/>
      <c r="AP657" s="18"/>
    </row>
    <row r="658" spans="9:42">
      <c r="I658" s="18"/>
      <c r="L658" s="18"/>
      <c r="M658" s="18"/>
      <c r="N658" s="18"/>
      <c r="O658" s="18"/>
      <c r="P658" s="18"/>
      <c r="Q658" s="18"/>
      <c r="R658" s="18"/>
      <c r="S658" s="173" t="s">
        <v>9483</v>
      </c>
      <c r="T658" s="17" t="s">
        <v>9875</v>
      </c>
      <c r="U658" s="18"/>
      <c r="V658" s="211"/>
      <c r="W658" s="211"/>
      <c r="X658" s="211"/>
      <c r="Y658" s="211"/>
      <c r="Z658" s="18"/>
      <c r="AA658" s="182" t="s">
        <v>4278</v>
      </c>
      <c r="AB658" s="18"/>
      <c r="AC658" s="197" t="str">
        <f t="shared" si="72"/>
        <v>HEALTHSCI</v>
      </c>
      <c r="AD658" s="263" t="str">
        <f t="shared" si="73"/>
        <v>HEALTHSCI-100</v>
      </c>
      <c r="AE658" s="263" t="str">
        <f t="shared" si="74"/>
        <v>HEALTHSCI-100-40</v>
      </c>
      <c r="AF658" s="119" t="s">
        <v>4278</v>
      </c>
      <c r="AG658" s="64" t="str">
        <f t="shared" si="75"/>
        <v>100</v>
      </c>
      <c r="AH658" s="18"/>
      <c r="AI658" s="197" t="str">
        <f t="shared" si="76"/>
        <v>-</v>
      </c>
      <c r="AJ658" s="64" t="str">
        <f t="shared" si="77"/>
        <v>-</v>
      </c>
      <c r="AK658" s="18"/>
      <c r="AP658" s="18"/>
    </row>
    <row r="659" spans="9:42">
      <c r="I659" s="18"/>
      <c r="L659" s="18"/>
      <c r="M659" s="18"/>
      <c r="N659" s="18"/>
      <c r="O659" s="18"/>
      <c r="P659" s="18"/>
      <c r="Q659" s="18"/>
      <c r="R659" s="18"/>
      <c r="S659" s="173" t="s">
        <v>6742</v>
      </c>
      <c r="T659" s="17" t="s">
        <v>9877</v>
      </c>
      <c r="U659" s="18"/>
      <c r="V659" s="211"/>
      <c r="W659" s="211"/>
      <c r="X659" s="211"/>
      <c r="Y659" s="211"/>
      <c r="Z659" s="18"/>
      <c r="AA659" s="182" t="s">
        <v>1271</v>
      </c>
      <c r="AB659" s="18"/>
      <c r="AC659" s="197" t="str">
        <f t="shared" si="72"/>
        <v>HEALTHSCI</v>
      </c>
      <c r="AD659" s="263" t="str">
        <f t="shared" si="73"/>
        <v>HEALTHSCI-100</v>
      </c>
      <c r="AE659" s="263" t="str">
        <f t="shared" si="74"/>
        <v>HEALTHSCI-100-41</v>
      </c>
      <c r="AF659" s="119" t="s">
        <v>1271</v>
      </c>
      <c r="AG659" s="64" t="str">
        <f t="shared" si="75"/>
        <v>100</v>
      </c>
      <c r="AH659" s="18"/>
      <c r="AI659" s="197" t="str">
        <f t="shared" si="76"/>
        <v>-</v>
      </c>
      <c r="AJ659" s="64" t="str">
        <f t="shared" si="77"/>
        <v>-</v>
      </c>
      <c r="AK659" s="18"/>
      <c r="AP659" s="18"/>
    </row>
    <row r="660" spans="9:42">
      <c r="I660" s="18"/>
      <c r="L660" s="18"/>
      <c r="M660" s="18"/>
      <c r="N660" s="18"/>
      <c r="O660" s="18"/>
      <c r="P660" s="18"/>
      <c r="Q660" s="18"/>
      <c r="R660" s="18"/>
      <c r="S660" s="173" t="s">
        <v>6753</v>
      </c>
      <c r="T660" s="17" t="s">
        <v>9880</v>
      </c>
      <c r="U660" s="18"/>
      <c r="V660" s="211"/>
      <c r="W660" s="211"/>
      <c r="X660" s="211"/>
      <c r="Y660" s="211"/>
      <c r="Z660" s="18"/>
      <c r="AA660" s="182" t="s">
        <v>10871</v>
      </c>
      <c r="AB660" s="18"/>
      <c r="AC660" s="197" t="str">
        <f t="shared" si="72"/>
        <v>HEALTHSCI</v>
      </c>
      <c r="AD660" s="263" t="str">
        <f t="shared" si="73"/>
        <v>HEALTHSCI-100</v>
      </c>
      <c r="AE660" s="263" t="str">
        <f t="shared" si="74"/>
        <v>HEALTHSCI-100-42</v>
      </c>
      <c r="AF660" s="119" t="s">
        <v>10871</v>
      </c>
      <c r="AG660" s="64" t="str">
        <f t="shared" si="75"/>
        <v>100</v>
      </c>
      <c r="AH660" s="18"/>
      <c r="AI660" s="197" t="str">
        <f t="shared" si="76"/>
        <v>-</v>
      </c>
      <c r="AJ660" s="64" t="str">
        <f t="shared" si="77"/>
        <v>-</v>
      </c>
      <c r="AK660" s="18"/>
      <c r="AP660" s="18"/>
    </row>
    <row r="661" spans="9:42">
      <c r="I661" s="18"/>
      <c r="L661" s="18"/>
      <c r="M661" s="18"/>
      <c r="N661" s="18"/>
      <c r="O661" s="18"/>
      <c r="P661" s="18"/>
      <c r="Q661" s="18"/>
      <c r="R661" s="18"/>
      <c r="S661" s="173" t="s">
        <v>9996</v>
      </c>
      <c r="T661" s="17" t="s">
        <v>9882</v>
      </c>
      <c r="U661" s="18"/>
      <c r="V661" s="211"/>
      <c r="W661" s="211"/>
      <c r="X661" s="211"/>
      <c r="Y661" s="211"/>
      <c r="Z661" s="18"/>
      <c r="AA661" s="182" t="s">
        <v>13697</v>
      </c>
      <c r="AB661" s="18"/>
      <c r="AC661" s="197" t="str">
        <f t="shared" si="72"/>
        <v>HEALTHSCI</v>
      </c>
      <c r="AD661" s="263" t="str">
        <f t="shared" si="73"/>
        <v>HEALTHSCI-100</v>
      </c>
      <c r="AE661" s="263" t="str">
        <f t="shared" si="74"/>
        <v>HEALTHSCI-100-43</v>
      </c>
      <c r="AF661" s="119" t="s">
        <v>13697</v>
      </c>
      <c r="AG661" s="64" t="str">
        <f t="shared" si="75"/>
        <v>100</v>
      </c>
      <c r="AH661" s="18"/>
      <c r="AI661" s="197" t="str">
        <f t="shared" si="76"/>
        <v>-</v>
      </c>
      <c r="AJ661" s="64" t="str">
        <f t="shared" si="77"/>
        <v>-</v>
      </c>
      <c r="AK661" s="18"/>
      <c r="AP661" s="18"/>
    </row>
    <row r="662" spans="9:42">
      <c r="I662" s="18"/>
      <c r="L662" s="18"/>
      <c r="M662" s="18"/>
      <c r="N662" s="18"/>
      <c r="O662" s="18"/>
      <c r="P662" s="18"/>
      <c r="Q662" s="18"/>
      <c r="R662" s="18"/>
      <c r="S662" s="173" t="s">
        <v>10007</v>
      </c>
      <c r="T662" s="17" t="s">
        <v>780</v>
      </c>
      <c r="U662" s="18"/>
      <c r="V662" s="211"/>
      <c r="W662" s="211"/>
      <c r="X662" s="211"/>
      <c r="Y662" s="211"/>
      <c r="Z662" s="18"/>
      <c r="AA662" s="182" t="s">
        <v>4281</v>
      </c>
      <c r="AB662" s="18"/>
      <c r="AC662" s="197" t="str">
        <f t="shared" si="72"/>
        <v>HEALTHSCI</v>
      </c>
      <c r="AD662" s="263" t="str">
        <f t="shared" si="73"/>
        <v>HEALTHSCI-100</v>
      </c>
      <c r="AE662" s="263" t="str">
        <f t="shared" si="74"/>
        <v>HEALTHSCI-100-44</v>
      </c>
      <c r="AF662" s="119" t="s">
        <v>4281</v>
      </c>
      <c r="AG662" s="64" t="str">
        <f t="shared" si="75"/>
        <v>100</v>
      </c>
      <c r="AH662" s="18"/>
      <c r="AI662" s="197" t="str">
        <f t="shared" si="76"/>
        <v>-</v>
      </c>
      <c r="AJ662" s="64" t="str">
        <f t="shared" si="77"/>
        <v>-</v>
      </c>
      <c r="AK662" s="18"/>
      <c r="AP662" s="18"/>
    </row>
    <row r="663" spans="9:42">
      <c r="I663" s="18"/>
      <c r="L663" s="18"/>
      <c r="M663" s="18"/>
      <c r="N663" s="18"/>
      <c r="O663" s="18"/>
      <c r="P663" s="18"/>
      <c r="Q663" s="18"/>
      <c r="R663" s="18"/>
      <c r="S663" s="173" t="s">
        <v>10018</v>
      </c>
      <c r="T663" s="17" t="s">
        <v>1055</v>
      </c>
      <c r="U663" s="18"/>
      <c r="V663" s="211"/>
      <c r="W663" s="211"/>
      <c r="X663" s="211"/>
      <c r="Y663" s="211"/>
      <c r="Z663" s="18"/>
      <c r="AA663" s="182" t="s">
        <v>13283</v>
      </c>
      <c r="AB663" s="18"/>
      <c r="AC663" s="197" t="str">
        <f t="shared" si="72"/>
        <v>HEALTHSCI</v>
      </c>
      <c r="AD663" s="263" t="str">
        <f t="shared" si="73"/>
        <v>HEALTHSCI-100</v>
      </c>
      <c r="AE663" s="263" t="str">
        <f t="shared" si="74"/>
        <v>HEALTHSCI-100-45</v>
      </c>
      <c r="AF663" s="119" t="s">
        <v>13283</v>
      </c>
      <c r="AG663" s="64" t="str">
        <f t="shared" si="75"/>
        <v>100</v>
      </c>
      <c r="AH663" s="18"/>
      <c r="AI663" s="197" t="str">
        <f t="shared" si="76"/>
        <v>-</v>
      </c>
      <c r="AJ663" s="64" t="str">
        <f t="shared" si="77"/>
        <v>-</v>
      </c>
      <c r="AK663" s="18"/>
      <c r="AP663" s="18"/>
    </row>
    <row r="664" spans="9:42">
      <c r="I664" s="18"/>
      <c r="L664" s="18"/>
      <c r="M664" s="18"/>
      <c r="N664" s="18"/>
      <c r="O664" s="18"/>
      <c r="P664" s="18"/>
      <c r="Q664" s="18"/>
      <c r="R664" s="18"/>
      <c r="S664" s="173" t="s">
        <v>10028</v>
      </c>
      <c r="T664" s="17" t="s">
        <v>9888</v>
      </c>
      <c r="U664" s="18"/>
      <c r="V664" s="211"/>
      <c r="W664" s="211"/>
      <c r="X664" s="211"/>
      <c r="Y664" s="211"/>
      <c r="Z664" s="18"/>
      <c r="AA664" s="182" t="s">
        <v>15594</v>
      </c>
      <c r="AB664" s="18"/>
      <c r="AC664" s="197" t="str">
        <f t="shared" si="72"/>
        <v>HEALTHSCI</v>
      </c>
      <c r="AD664" s="263" t="str">
        <f t="shared" si="73"/>
        <v>HEALTHSCI-100</v>
      </c>
      <c r="AE664" s="263" t="str">
        <f t="shared" si="74"/>
        <v>HEALTHSCI-100-46</v>
      </c>
      <c r="AF664" s="119" t="s">
        <v>15594</v>
      </c>
      <c r="AG664" s="64" t="str">
        <f t="shared" si="75"/>
        <v>100</v>
      </c>
      <c r="AH664" s="18"/>
      <c r="AI664" s="197" t="str">
        <f t="shared" si="76"/>
        <v>-</v>
      </c>
      <c r="AJ664" s="64" t="str">
        <f t="shared" si="77"/>
        <v>-</v>
      </c>
      <c r="AK664" s="18"/>
      <c r="AP664" s="18"/>
    </row>
    <row r="665" spans="9:42">
      <c r="I665" s="18"/>
      <c r="L665" s="18"/>
      <c r="M665" s="18"/>
      <c r="N665" s="18"/>
      <c r="O665" s="18"/>
      <c r="P665" s="18"/>
      <c r="Q665" s="18"/>
      <c r="R665" s="18"/>
      <c r="S665" s="173" t="s">
        <v>7809</v>
      </c>
      <c r="T665" s="17" t="s">
        <v>9891</v>
      </c>
      <c r="U665" s="18"/>
      <c r="V665" s="211"/>
      <c r="W665" s="211"/>
      <c r="X665" s="211"/>
      <c r="Y665" s="211"/>
      <c r="Z665" s="18"/>
      <c r="AA665" s="182" t="s">
        <v>4283</v>
      </c>
      <c r="AB665" s="18"/>
      <c r="AC665" s="197" t="str">
        <f t="shared" si="72"/>
        <v>HEALTHSCI</v>
      </c>
      <c r="AD665" s="263" t="str">
        <f t="shared" si="73"/>
        <v>HEALTHSCI-100</v>
      </c>
      <c r="AE665" s="263" t="str">
        <f t="shared" si="74"/>
        <v>HEALTHSCI-100-47</v>
      </c>
      <c r="AF665" s="119" t="s">
        <v>4283</v>
      </c>
      <c r="AG665" s="64" t="str">
        <f t="shared" si="75"/>
        <v>100</v>
      </c>
      <c r="AH665" s="18"/>
      <c r="AI665" s="197" t="str">
        <f t="shared" si="76"/>
        <v>-</v>
      </c>
      <c r="AJ665" s="64" t="str">
        <f t="shared" si="77"/>
        <v>-</v>
      </c>
      <c r="AK665" s="18"/>
      <c r="AP665" s="18"/>
    </row>
    <row r="666" spans="9:42">
      <c r="I666" s="18"/>
      <c r="L666" s="18"/>
      <c r="M666" s="18"/>
      <c r="N666" s="18"/>
      <c r="O666" s="18"/>
      <c r="P666" s="18"/>
      <c r="Q666" s="18"/>
      <c r="R666" s="18"/>
      <c r="S666" s="173" t="s">
        <v>7821</v>
      </c>
      <c r="T666" s="17" t="s">
        <v>9894</v>
      </c>
      <c r="U666" s="18"/>
      <c r="V666" s="211"/>
      <c r="W666" s="211"/>
      <c r="X666" s="211"/>
      <c r="Y666" s="211"/>
      <c r="Z666" s="18"/>
      <c r="AA666" s="182" t="s">
        <v>4284</v>
      </c>
      <c r="AB666" s="18"/>
      <c r="AC666" s="197" t="str">
        <f t="shared" si="72"/>
        <v>EDUCATION</v>
      </c>
      <c r="AD666" s="263" t="str">
        <f t="shared" si="73"/>
        <v>EDUCATION-100</v>
      </c>
      <c r="AE666" s="263" t="str">
        <f t="shared" si="74"/>
        <v>EDUCATION-100-8</v>
      </c>
      <c r="AF666" s="119" t="s">
        <v>4284</v>
      </c>
      <c r="AG666" s="64" t="str">
        <f t="shared" si="75"/>
        <v>100</v>
      </c>
      <c r="AH666" s="18"/>
      <c r="AI666" s="197" t="str">
        <f t="shared" si="76"/>
        <v>-</v>
      </c>
      <c r="AJ666" s="64" t="str">
        <f t="shared" si="77"/>
        <v>-</v>
      </c>
      <c r="AK666" s="18"/>
      <c r="AP666" s="18"/>
    </row>
    <row r="667" spans="9:42">
      <c r="I667" s="18"/>
      <c r="L667" s="18"/>
      <c r="M667" s="18"/>
      <c r="N667" s="18"/>
      <c r="O667" s="18"/>
      <c r="P667" s="18"/>
      <c r="Q667" s="18"/>
      <c r="R667" s="18"/>
      <c r="S667" s="173" t="s">
        <v>9897</v>
      </c>
      <c r="T667" s="17" t="s">
        <v>1056</v>
      </c>
      <c r="U667" s="18"/>
      <c r="V667" s="211"/>
      <c r="W667" s="211"/>
      <c r="X667" s="211"/>
      <c r="Y667" s="211"/>
      <c r="Z667" s="18"/>
      <c r="AA667" s="182" t="s">
        <v>4285</v>
      </c>
      <c r="AB667" s="18"/>
      <c r="AC667" s="197" t="str">
        <f t="shared" si="72"/>
        <v>HEALTHSCI</v>
      </c>
      <c r="AD667" s="263" t="str">
        <f t="shared" si="73"/>
        <v>HEALTHSCI-100</v>
      </c>
      <c r="AE667" s="263" t="str">
        <f t="shared" si="74"/>
        <v>HEALTHSCI-100-48</v>
      </c>
      <c r="AF667" s="119" t="s">
        <v>4285</v>
      </c>
      <c r="AG667" s="64" t="str">
        <f t="shared" si="75"/>
        <v>100</v>
      </c>
      <c r="AH667" s="18"/>
      <c r="AI667" s="197" t="str">
        <f t="shared" si="76"/>
        <v>-</v>
      </c>
      <c r="AJ667" s="64" t="str">
        <f t="shared" si="77"/>
        <v>-</v>
      </c>
      <c r="AK667" s="18"/>
      <c r="AP667" s="18"/>
    </row>
    <row r="668" spans="9:42">
      <c r="I668" s="18"/>
      <c r="L668" s="18"/>
      <c r="M668" s="18"/>
      <c r="N668" s="18"/>
      <c r="O668" s="18"/>
      <c r="P668" s="18"/>
      <c r="Q668" s="18"/>
      <c r="R668" s="18"/>
      <c r="S668" s="173" t="s">
        <v>7830</v>
      </c>
      <c r="T668" s="17" t="s">
        <v>1057</v>
      </c>
      <c r="U668" s="18"/>
      <c r="V668" s="211"/>
      <c r="W668" s="211"/>
      <c r="X668" s="211"/>
      <c r="Y668" s="211"/>
      <c r="Z668" s="18"/>
      <c r="AA668" s="182" t="s">
        <v>4286</v>
      </c>
      <c r="AB668" s="18"/>
      <c r="AC668" s="197" t="str">
        <f t="shared" si="72"/>
        <v>HEALTHSCI</v>
      </c>
      <c r="AD668" s="263" t="str">
        <f t="shared" si="73"/>
        <v>HEALTHSCI-100</v>
      </c>
      <c r="AE668" s="263" t="str">
        <f t="shared" si="74"/>
        <v>HEALTHSCI-100-49</v>
      </c>
      <c r="AF668" s="119" t="s">
        <v>4286</v>
      </c>
      <c r="AG668" s="64" t="str">
        <f t="shared" si="75"/>
        <v>100</v>
      </c>
      <c r="AH668" s="18"/>
      <c r="AI668" s="197" t="str">
        <f t="shared" si="76"/>
        <v>-</v>
      </c>
      <c r="AJ668" s="64" t="str">
        <f t="shared" si="77"/>
        <v>-</v>
      </c>
      <c r="AK668" s="18"/>
      <c r="AP668" s="18"/>
    </row>
    <row r="669" spans="9:42">
      <c r="I669" s="18"/>
      <c r="L669" s="18"/>
      <c r="M669" s="18"/>
      <c r="N669" s="18"/>
      <c r="O669" s="18"/>
      <c r="P669" s="18"/>
      <c r="Q669" s="18"/>
      <c r="R669" s="18"/>
      <c r="S669" s="173" t="s">
        <v>9902</v>
      </c>
      <c r="T669" s="17" t="s">
        <v>9903</v>
      </c>
      <c r="U669" s="18"/>
      <c r="V669" s="211"/>
      <c r="W669" s="211"/>
      <c r="X669" s="211"/>
      <c r="Y669" s="211"/>
      <c r="Z669" s="18"/>
      <c r="AA669" s="182" t="s">
        <v>11435</v>
      </c>
      <c r="AB669" s="18"/>
      <c r="AC669" s="197" t="str">
        <f t="shared" si="72"/>
        <v>HEALTHSCI</v>
      </c>
      <c r="AD669" s="263" t="str">
        <f t="shared" si="73"/>
        <v>HEALTHSCI-100</v>
      </c>
      <c r="AE669" s="263" t="str">
        <f t="shared" si="74"/>
        <v>HEALTHSCI-100-50</v>
      </c>
      <c r="AF669" s="119" t="s">
        <v>11435</v>
      </c>
      <c r="AG669" s="64" t="str">
        <f t="shared" si="75"/>
        <v>100</v>
      </c>
      <c r="AH669" s="18"/>
      <c r="AI669" s="197" t="str">
        <f t="shared" si="76"/>
        <v>-</v>
      </c>
      <c r="AJ669" s="64" t="str">
        <f t="shared" si="77"/>
        <v>-</v>
      </c>
      <c r="AK669" s="18"/>
      <c r="AP669" s="18"/>
    </row>
    <row r="670" spans="9:42">
      <c r="I670" s="18"/>
      <c r="L670" s="18"/>
      <c r="M670" s="18"/>
      <c r="N670" s="18"/>
      <c r="O670" s="18"/>
      <c r="P670" s="18"/>
      <c r="Q670" s="18"/>
      <c r="R670" s="18"/>
      <c r="S670" s="173" t="s">
        <v>7838</v>
      </c>
      <c r="T670" s="17" t="s">
        <v>9906</v>
      </c>
      <c r="U670" s="18"/>
      <c r="V670" s="211"/>
      <c r="W670" s="211"/>
      <c r="X670" s="211"/>
      <c r="Y670" s="211"/>
      <c r="Z670" s="18"/>
      <c r="AA670" s="182" t="s">
        <v>10872</v>
      </c>
      <c r="AB670" s="18"/>
      <c r="AC670" s="197" t="str">
        <f t="shared" si="72"/>
        <v>HEALTHSCI</v>
      </c>
      <c r="AD670" s="263" t="str">
        <f t="shared" si="73"/>
        <v>HEALTHSCI-100</v>
      </c>
      <c r="AE670" s="263" t="str">
        <f t="shared" si="74"/>
        <v>HEALTHSCI-100-51</v>
      </c>
      <c r="AF670" s="119" t="s">
        <v>10872</v>
      </c>
      <c r="AG670" s="64" t="str">
        <f t="shared" si="75"/>
        <v>100</v>
      </c>
      <c r="AH670" s="18"/>
      <c r="AI670" s="197" t="str">
        <f t="shared" si="76"/>
        <v>-</v>
      </c>
      <c r="AJ670" s="64" t="str">
        <f t="shared" si="77"/>
        <v>-</v>
      </c>
      <c r="AK670" s="18"/>
      <c r="AP670" s="18"/>
    </row>
    <row r="671" spans="9:42">
      <c r="I671" s="18"/>
      <c r="L671" s="18"/>
      <c r="M671" s="18"/>
      <c r="N671" s="18"/>
      <c r="O671" s="18"/>
      <c r="P671" s="18"/>
      <c r="Q671" s="18"/>
      <c r="R671" s="18"/>
      <c r="S671" s="173" t="s">
        <v>9908</v>
      </c>
      <c r="T671" s="17" t="s">
        <v>9909</v>
      </c>
      <c r="U671" s="18"/>
      <c r="V671" s="211"/>
      <c r="W671" s="211"/>
      <c r="X671" s="211"/>
      <c r="Y671" s="211"/>
      <c r="Z671" s="18"/>
      <c r="AA671" s="182" t="s">
        <v>12018</v>
      </c>
      <c r="AB671" s="18"/>
      <c r="AC671" s="197" t="str">
        <f t="shared" si="72"/>
        <v>HEALTHSCI</v>
      </c>
      <c r="AD671" s="263" t="str">
        <f t="shared" si="73"/>
        <v>HEALTHSCI-100</v>
      </c>
      <c r="AE671" s="263" t="str">
        <f t="shared" si="74"/>
        <v>HEALTHSCI-100-52</v>
      </c>
      <c r="AF671" s="119" t="s">
        <v>12018</v>
      </c>
      <c r="AG671" s="64" t="str">
        <f t="shared" si="75"/>
        <v>100</v>
      </c>
      <c r="AH671" s="18"/>
      <c r="AI671" s="197" t="str">
        <f t="shared" si="76"/>
        <v>-</v>
      </c>
      <c r="AJ671" s="64" t="str">
        <f t="shared" si="77"/>
        <v>-</v>
      </c>
      <c r="AK671" s="18"/>
      <c r="AP671" s="18"/>
    </row>
    <row r="672" spans="9:42">
      <c r="I672" s="18"/>
      <c r="L672" s="18"/>
      <c r="M672" s="18"/>
      <c r="N672" s="18"/>
      <c r="O672" s="18"/>
      <c r="P672" s="18"/>
      <c r="Q672" s="18"/>
      <c r="R672" s="18"/>
      <c r="S672" s="173" t="s">
        <v>7849</v>
      </c>
      <c r="T672" s="17" t="s">
        <v>9911</v>
      </c>
      <c r="U672" s="18"/>
      <c r="V672" s="211"/>
      <c r="W672" s="211"/>
      <c r="X672" s="211"/>
      <c r="Y672" s="211"/>
      <c r="Z672" s="18"/>
      <c r="AA672" s="182" t="s">
        <v>12019</v>
      </c>
      <c r="AB672" s="18"/>
      <c r="AC672" s="197" t="str">
        <f t="shared" si="72"/>
        <v>HEALTHSCI</v>
      </c>
      <c r="AD672" s="263" t="str">
        <f t="shared" si="73"/>
        <v>HEALTHSCI-100</v>
      </c>
      <c r="AE672" s="263" t="str">
        <f t="shared" si="74"/>
        <v>HEALTHSCI-100-53</v>
      </c>
      <c r="AF672" s="119" t="s">
        <v>12019</v>
      </c>
      <c r="AG672" s="64" t="str">
        <f t="shared" si="75"/>
        <v>100</v>
      </c>
      <c r="AH672" s="18"/>
      <c r="AI672" s="197" t="str">
        <f t="shared" si="76"/>
        <v>-</v>
      </c>
      <c r="AJ672" s="64" t="str">
        <f t="shared" si="77"/>
        <v>-</v>
      </c>
      <c r="AK672" s="18"/>
      <c r="AP672" s="18"/>
    </row>
    <row r="673" spans="9:42">
      <c r="I673" s="18"/>
      <c r="L673" s="18"/>
      <c r="M673" s="18"/>
      <c r="N673" s="18"/>
      <c r="O673" s="18"/>
      <c r="P673" s="18"/>
      <c r="Q673" s="18"/>
      <c r="R673" s="18"/>
      <c r="S673" s="173" t="s">
        <v>5436</v>
      </c>
      <c r="T673" s="17" t="s">
        <v>9914</v>
      </c>
      <c r="U673" s="18"/>
      <c r="V673" s="211"/>
      <c r="W673" s="211"/>
      <c r="X673" s="211"/>
      <c r="Y673" s="211"/>
      <c r="Z673" s="18"/>
      <c r="AA673" s="182" t="s">
        <v>15180</v>
      </c>
      <c r="AB673" s="18"/>
      <c r="AC673" s="197" t="str">
        <f t="shared" si="72"/>
        <v>HEALTHSCI</v>
      </c>
      <c r="AD673" s="263" t="str">
        <f t="shared" si="73"/>
        <v>HEALTHSCI-100</v>
      </c>
      <c r="AE673" s="263" t="str">
        <f t="shared" si="74"/>
        <v>HEALTHSCI-100-54</v>
      </c>
      <c r="AF673" s="119" t="s">
        <v>15180</v>
      </c>
      <c r="AG673" s="64" t="str">
        <f t="shared" si="75"/>
        <v>100</v>
      </c>
      <c r="AH673" s="18"/>
      <c r="AI673" s="197" t="str">
        <f t="shared" si="76"/>
        <v>-</v>
      </c>
      <c r="AJ673" s="64" t="str">
        <f t="shared" si="77"/>
        <v>-</v>
      </c>
      <c r="AK673" s="18"/>
      <c r="AP673" s="18"/>
    </row>
    <row r="674" spans="9:42">
      <c r="I674" s="18"/>
      <c r="L674" s="18"/>
      <c r="M674" s="18"/>
      <c r="N674" s="18"/>
      <c r="O674" s="18"/>
      <c r="P674" s="18"/>
      <c r="Q674" s="18"/>
      <c r="R674" s="18"/>
      <c r="S674" s="173" t="s">
        <v>5447</v>
      </c>
      <c r="T674" s="17" t="s">
        <v>9917</v>
      </c>
      <c r="U674" s="18"/>
      <c r="V674" s="211"/>
      <c r="W674" s="211"/>
      <c r="X674" s="211"/>
      <c r="Y674" s="211"/>
      <c r="Z674" s="18"/>
      <c r="AA674" s="182" t="s">
        <v>15181</v>
      </c>
      <c r="AB674" s="18"/>
      <c r="AC674" s="197" t="str">
        <f t="shared" si="72"/>
        <v>HEALTHSCI</v>
      </c>
      <c r="AD674" s="263" t="str">
        <f t="shared" si="73"/>
        <v>HEALTHSCI-100</v>
      </c>
      <c r="AE674" s="263" t="str">
        <f t="shared" si="74"/>
        <v>HEALTHSCI-100-55</v>
      </c>
      <c r="AF674" s="119" t="s">
        <v>15181</v>
      </c>
      <c r="AG674" s="64" t="str">
        <f t="shared" si="75"/>
        <v>100</v>
      </c>
      <c r="AH674" s="18"/>
      <c r="AI674" s="197" t="str">
        <f t="shared" si="76"/>
        <v>-</v>
      </c>
      <c r="AJ674" s="64" t="str">
        <f t="shared" si="77"/>
        <v>-</v>
      </c>
      <c r="AK674" s="18"/>
      <c r="AP674" s="18"/>
    </row>
    <row r="675" spans="9:42">
      <c r="I675" s="18"/>
      <c r="L675" s="18"/>
      <c r="M675" s="18"/>
      <c r="N675" s="18"/>
      <c r="O675" s="18"/>
      <c r="P675" s="18"/>
      <c r="Q675" s="18"/>
      <c r="R675" s="18"/>
      <c r="S675" s="173" t="s">
        <v>5456</v>
      </c>
      <c r="T675" s="17" t="s">
        <v>9920</v>
      </c>
      <c r="U675" s="18"/>
      <c r="V675" s="211"/>
      <c r="W675" s="211"/>
      <c r="X675" s="211"/>
      <c r="Y675" s="211"/>
      <c r="Z675" s="18"/>
      <c r="AA675" s="182" t="s">
        <v>15182</v>
      </c>
      <c r="AB675" s="18"/>
      <c r="AC675" s="197" t="str">
        <f t="shared" si="72"/>
        <v>HEALTHSCI</v>
      </c>
      <c r="AD675" s="263" t="str">
        <f t="shared" si="73"/>
        <v>HEALTHSCI-100</v>
      </c>
      <c r="AE675" s="263" t="str">
        <f t="shared" si="74"/>
        <v>HEALTHSCI-100-56</v>
      </c>
      <c r="AF675" s="119" t="s">
        <v>15182</v>
      </c>
      <c r="AG675" s="64" t="str">
        <f t="shared" si="75"/>
        <v>100</v>
      </c>
      <c r="AH675" s="18"/>
      <c r="AI675" s="197" t="str">
        <f t="shared" si="76"/>
        <v>-</v>
      </c>
      <c r="AJ675" s="64" t="str">
        <f t="shared" si="77"/>
        <v>-</v>
      </c>
      <c r="AK675" s="18"/>
      <c r="AP675" s="18"/>
    </row>
    <row r="676" spans="9:42">
      <c r="I676" s="18"/>
      <c r="L676" s="18"/>
      <c r="M676" s="18"/>
      <c r="N676" s="18"/>
      <c r="O676" s="18"/>
      <c r="P676" s="18"/>
      <c r="Q676" s="18"/>
      <c r="R676" s="18"/>
      <c r="S676" s="173" t="s">
        <v>5466</v>
      </c>
      <c r="T676" s="17" t="s">
        <v>9923</v>
      </c>
      <c r="U676" s="18"/>
      <c r="V676" s="211"/>
      <c r="W676" s="211"/>
      <c r="X676" s="211"/>
      <c r="Y676" s="211"/>
      <c r="Z676" s="18"/>
      <c r="AA676" s="182" t="s">
        <v>12020</v>
      </c>
      <c r="AB676" s="18"/>
      <c r="AC676" s="197" t="str">
        <f t="shared" si="72"/>
        <v>HEALTHSCI</v>
      </c>
      <c r="AD676" s="263" t="str">
        <f t="shared" si="73"/>
        <v>HEALTHSCI-100</v>
      </c>
      <c r="AE676" s="263" t="str">
        <f t="shared" si="74"/>
        <v>HEALTHSCI-100-57</v>
      </c>
      <c r="AF676" s="119" t="s">
        <v>12020</v>
      </c>
      <c r="AG676" s="64" t="str">
        <f t="shared" si="75"/>
        <v>100</v>
      </c>
      <c r="AH676" s="18"/>
      <c r="AI676" s="197" t="str">
        <f t="shared" si="76"/>
        <v>-</v>
      </c>
      <c r="AJ676" s="64" t="str">
        <f t="shared" si="77"/>
        <v>-</v>
      </c>
      <c r="AK676" s="18"/>
      <c r="AP676" s="18"/>
    </row>
    <row r="677" spans="9:42">
      <c r="I677" s="18"/>
      <c r="L677" s="18"/>
      <c r="M677" s="18"/>
      <c r="N677" s="18"/>
      <c r="O677" s="18"/>
      <c r="P677" s="18"/>
      <c r="Q677" s="18"/>
      <c r="R677" s="18"/>
      <c r="S677" s="173" t="s">
        <v>5474</v>
      </c>
      <c r="T677" s="17" t="s">
        <v>9927</v>
      </c>
      <c r="U677" s="18"/>
      <c r="V677" s="211"/>
      <c r="W677" s="211"/>
      <c r="X677" s="211"/>
      <c r="Y677" s="211"/>
      <c r="Z677" s="18"/>
      <c r="AA677" s="182" t="s">
        <v>12021</v>
      </c>
      <c r="AB677" s="18"/>
      <c r="AC677" s="197" t="str">
        <f t="shared" si="72"/>
        <v>HEALTHSCI</v>
      </c>
      <c r="AD677" s="263" t="str">
        <f t="shared" si="73"/>
        <v>HEALTHSCI-100</v>
      </c>
      <c r="AE677" s="263" t="str">
        <f t="shared" si="74"/>
        <v>HEALTHSCI-100-58</v>
      </c>
      <c r="AF677" s="119" t="s">
        <v>12021</v>
      </c>
      <c r="AG677" s="64" t="str">
        <f t="shared" si="75"/>
        <v>100</v>
      </c>
      <c r="AH677" s="18"/>
      <c r="AI677" s="197" t="str">
        <f t="shared" si="76"/>
        <v>-</v>
      </c>
      <c r="AJ677" s="64" t="str">
        <f t="shared" si="77"/>
        <v>-</v>
      </c>
      <c r="AK677" s="18"/>
      <c r="AP677" s="18"/>
    </row>
    <row r="678" spans="9:42">
      <c r="I678" s="18"/>
      <c r="L678" s="18"/>
      <c r="M678" s="18"/>
      <c r="N678" s="18"/>
      <c r="O678" s="18"/>
      <c r="P678" s="18"/>
      <c r="Q678" s="18"/>
      <c r="R678" s="18"/>
      <c r="S678" s="173" t="s">
        <v>9930</v>
      </c>
      <c r="T678" s="17" t="s">
        <v>9931</v>
      </c>
      <c r="U678" s="18"/>
      <c r="V678" s="211"/>
      <c r="W678" s="211"/>
      <c r="X678" s="211"/>
      <c r="Y678" s="211"/>
      <c r="Z678" s="18"/>
      <c r="AA678" s="182" t="s">
        <v>13698</v>
      </c>
      <c r="AB678" s="18"/>
      <c r="AC678" s="197" t="str">
        <f t="shared" si="72"/>
        <v>HEALTHSCI</v>
      </c>
      <c r="AD678" s="263" t="str">
        <f t="shared" si="73"/>
        <v>HEALTHSCI-100</v>
      </c>
      <c r="AE678" s="263" t="str">
        <f t="shared" si="74"/>
        <v>HEALTHSCI-100-59</v>
      </c>
      <c r="AF678" s="119" t="s">
        <v>13698</v>
      </c>
      <c r="AG678" s="64" t="str">
        <f t="shared" si="75"/>
        <v>100</v>
      </c>
      <c r="AH678" s="18"/>
      <c r="AI678" s="197" t="str">
        <f t="shared" si="76"/>
        <v>-</v>
      </c>
      <c r="AJ678" s="64" t="str">
        <f t="shared" si="77"/>
        <v>-</v>
      </c>
      <c r="AK678" s="18"/>
      <c r="AP678" s="18"/>
    </row>
    <row r="679" spans="9:42">
      <c r="I679" s="18"/>
      <c r="L679" s="18"/>
      <c r="M679" s="18"/>
      <c r="N679" s="18"/>
      <c r="O679" s="18"/>
      <c r="P679" s="18"/>
      <c r="Q679" s="18"/>
      <c r="R679" s="18"/>
      <c r="S679" s="173" t="s">
        <v>5888</v>
      </c>
      <c r="T679" s="17" t="s">
        <v>12294</v>
      </c>
      <c r="U679" s="18"/>
      <c r="V679" s="211"/>
      <c r="W679" s="211"/>
      <c r="X679" s="211"/>
      <c r="Y679" s="211"/>
      <c r="Z679" s="18"/>
      <c r="AA679" s="182" t="s">
        <v>15183</v>
      </c>
      <c r="AB679" s="18"/>
      <c r="AC679" s="197" t="str">
        <f t="shared" si="72"/>
        <v>HEALTHSCI</v>
      </c>
      <c r="AD679" s="263" t="str">
        <f t="shared" si="73"/>
        <v>HEALTHSCI-100</v>
      </c>
      <c r="AE679" s="263" t="str">
        <f t="shared" si="74"/>
        <v>HEALTHSCI-100-60</v>
      </c>
      <c r="AF679" s="119" t="s">
        <v>15183</v>
      </c>
      <c r="AG679" s="64" t="str">
        <f t="shared" si="75"/>
        <v>100</v>
      </c>
      <c r="AH679" s="18"/>
      <c r="AI679" s="197" t="str">
        <f t="shared" si="76"/>
        <v>-</v>
      </c>
      <c r="AJ679" s="64" t="str">
        <f t="shared" si="77"/>
        <v>-</v>
      </c>
      <c r="AK679" s="18"/>
      <c r="AP679" s="18"/>
    </row>
    <row r="680" spans="9:42">
      <c r="I680" s="18"/>
      <c r="L680" s="18"/>
      <c r="M680" s="18"/>
      <c r="N680" s="18"/>
      <c r="O680" s="18"/>
      <c r="P680" s="18"/>
      <c r="Q680" s="18"/>
      <c r="R680" s="18"/>
      <c r="S680" s="173" t="s">
        <v>4088</v>
      </c>
      <c r="T680" s="17" t="s">
        <v>9936</v>
      </c>
      <c r="U680" s="18"/>
      <c r="V680" s="211"/>
      <c r="W680" s="211"/>
      <c r="X680" s="211"/>
      <c r="Y680" s="211"/>
      <c r="Z680" s="18"/>
      <c r="AA680" s="182" t="s">
        <v>15184</v>
      </c>
      <c r="AB680" s="18"/>
      <c r="AC680" s="197" t="str">
        <f t="shared" si="72"/>
        <v>HEALTHSCI</v>
      </c>
      <c r="AD680" s="263" t="str">
        <f t="shared" si="73"/>
        <v>HEALTHSCI-100</v>
      </c>
      <c r="AE680" s="263" t="str">
        <f t="shared" si="74"/>
        <v>HEALTHSCI-100-61</v>
      </c>
      <c r="AF680" s="119" t="s">
        <v>15184</v>
      </c>
      <c r="AG680" s="64" t="str">
        <f t="shared" si="75"/>
        <v>100</v>
      </c>
      <c r="AH680" s="18"/>
      <c r="AI680" s="197" t="str">
        <f t="shared" si="76"/>
        <v>-</v>
      </c>
      <c r="AJ680" s="64" t="str">
        <f t="shared" si="77"/>
        <v>-</v>
      </c>
      <c r="AK680" s="18"/>
      <c r="AP680" s="18"/>
    </row>
    <row r="681" spans="9:42">
      <c r="I681" s="18"/>
      <c r="L681" s="18"/>
      <c r="M681" s="18"/>
      <c r="N681" s="18"/>
      <c r="O681" s="18"/>
      <c r="P681" s="18"/>
      <c r="Q681" s="18"/>
      <c r="R681" s="18"/>
      <c r="S681" s="173" t="s">
        <v>4093</v>
      </c>
      <c r="T681" s="17" t="s">
        <v>9939</v>
      </c>
      <c r="U681" s="18"/>
      <c r="V681" s="211"/>
      <c r="W681" s="211"/>
      <c r="X681" s="211"/>
      <c r="Y681" s="211"/>
      <c r="Z681" s="18"/>
      <c r="AA681" s="182" t="s">
        <v>12022</v>
      </c>
      <c r="AB681" s="18"/>
      <c r="AC681" s="197" t="str">
        <f t="shared" si="72"/>
        <v>HEALTHSCI</v>
      </c>
      <c r="AD681" s="263" t="str">
        <f t="shared" si="73"/>
        <v>HEALTHSCI-100</v>
      </c>
      <c r="AE681" s="263" t="str">
        <f t="shared" si="74"/>
        <v>HEALTHSCI-100-62</v>
      </c>
      <c r="AF681" s="119" t="s">
        <v>12022</v>
      </c>
      <c r="AG681" s="64" t="str">
        <f t="shared" si="75"/>
        <v>100</v>
      </c>
      <c r="AH681" s="18"/>
      <c r="AI681" s="197" t="str">
        <f t="shared" si="76"/>
        <v>-</v>
      </c>
      <c r="AJ681" s="64" t="str">
        <f t="shared" si="77"/>
        <v>-</v>
      </c>
      <c r="AK681" s="18"/>
      <c r="AP681" s="18"/>
    </row>
    <row r="682" spans="9:42">
      <c r="I682" s="18"/>
      <c r="L682" s="18"/>
      <c r="M682" s="18"/>
      <c r="N682" s="18"/>
      <c r="O682" s="18"/>
      <c r="P682" s="18"/>
      <c r="Q682" s="18"/>
      <c r="R682" s="18"/>
      <c r="S682" s="173" t="s">
        <v>8312</v>
      </c>
      <c r="T682" s="17" t="s">
        <v>9942</v>
      </c>
      <c r="U682" s="18"/>
      <c r="V682" s="211"/>
      <c r="W682" s="211"/>
      <c r="X682" s="211"/>
      <c r="Y682" s="211"/>
      <c r="Z682" s="18"/>
      <c r="AA682" s="182" t="s">
        <v>12023</v>
      </c>
      <c r="AB682" s="18"/>
      <c r="AC682" s="197" t="str">
        <f t="shared" si="72"/>
        <v>HEALTHSCI</v>
      </c>
      <c r="AD682" s="263" t="str">
        <f t="shared" si="73"/>
        <v>HEALTHSCI-100</v>
      </c>
      <c r="AE682" s="263" t="str">
        <f t="shared" si="74"/>
        <v>HEALTHSCI-100-63</v>
      </c>
      <c r="AF682" s="119" t="s">
        <v>12023</v>
      </c>
      <c r="AG682" s="64" t="str">
        <f t="shared" si="75"/>
        <v>100</v>
      </c>
      <c r="AH682" s="18"/>
      <c r="AI682" s="197" t="str">
        <f t="shared" si="76"/>
        <v>-</v>
      </c>
      <c r="AJ682" s="64" t="str">
        <f t="shared" si="77"/>
        <v>-</v>
      </c>
      <c r="AK682" s="18"/>
      <c r="AP682" s="18"/>
    </row>
    <row r="683" spans="9:42">
      <c r="I683" s="18"/>
      <c r="L683" s="18"/>
      <c r="M683" s="18"/>
      <c r="N683" s="18"/>
      <c r="O683" s="18"/>
      <c r="P683" s="18"/>
      <c r="Q683" s="18"/>
      <c r="R683" s="18"/>
      <c r="S683" s="173" t="s">
        <v>4102</v>
      </c>
      <c r="T683" s="17" t="s">
        <v>1058</v>
      </c>
      <c r="U683" s="18"/>
      <c r="V683" s="211"/>
      <c r="W683" s="211"/>
      <c r="X683" s="211"/>
      <c r="Y683" s="211"/>
      <c r="Z683" s="18"/>
      <c r="AA683" s="182" t="s">
        <v>12024</v>
      </c>
      <c r="AB683" s="18"/>
      <c r="AC683" s="197" t="str">
        <f t="shared" si="72"/>
        <v>HEALTHSCI</v>
      </c>
      <c r="AD683" s="263" t="str">
        <f t="shared" si="73"/>
        <v>HEALTHSCI-100</v>
      </c>
      <c r="AE683" s="263" t="str">
        <f t="shared" si="74"/>
        <v>HEALTHSCI-100-64</v>
      </c>
      <c r="AF683" s="119" t="s">
        <v>12024</v>
      </c>
      <c r="AG683" s="64" t="str">
        <f t="shared" si="75"/>
        <v>100</v>
      </c>
      <c r="AH683" s="18"/>
      <c r="AI683" s="197" t="str">
        <f t="shared" si="76"/>
        <v>-</v>
      </c>
      <c r="AJ683" s="64" t="str">
        <f t="shared" si="77"/>
        <v>-</v>
      </c>
      <c r="AK683" s="18"/>
      <c r="AP683" s="18"/>
    </row>
    <row r="684" spans="9:42">
      <c r="I684" s="18"/>
      <c r="L684" s="18"/>
      <c r="M684" s="18"/>
      <c r="N684" s="18"/>
      <c r="O684" s="18"/>
      <c r="P684" s="18"/>
      <c r="Q684" s="18"/>
      <c r="R684" s="18"/>
      <c r="S684" s="173" t="s">
        <v>5899</v>
      </c>
      <c r="T684" s="17" t="s">
        <v>9947</v>
      </c>
      <c r="U684" s="18"/>
      <c r="V684" s="211"/>
      <c r="W684" s="211"/>
      <c r="X684" s="211"/>
      <c r="Y684" s="211"/>
      <c r="Z684" s="18"/>
      <c r="AA684" s="182" t="s">
        <v>12025</v>
      </c>
      <c r="AB684" s="18"/>
      <c r="AC684" s="197" t="str">
        <f t="shared" si="72"/>
        <v>HEALTHSCI</v>
      </c>
      <c r="AD684" s="263" t="str">
        <f t="shared" si="73"/>
        <v>HEALTHSCI-100</v>
      </c>
      <c r="AE684" s="263" t="str">
        <f t="shared" si="74"/>
        <v>HEALTHSCI-100-65</v>
      </c>
      <c r="AF684" s="119" t="s">
        <v>12025</v>
      </c>
      <c r="AG684" s="64" t="str">
        <f t="shared" si="75"/>
        <v>100</v>
      </c>
      <c r="AH684" s="18"/>
      <c r="AI684" s="197" t="str">
        <f t="shared" si="76"/>
        <v>-</v>
      </c>
      <c r="AJ684" s="64" t="str">
        <f t="shared" si="77"/>
        <v>-</v>
      </c>
      <c r="AK684" s="18"/>
      <c r="AP684" s="18"/>
    </row>
    <row r="685" spans="9:42">
      <c r="I685" s="18"/>
      <c r="L685" s="18"/>
      <c r="M685" s="18"/>
      <c r="N685" s="18"/>
      <c r="O685" s="18"/>
      <c r="P685" s="18"/>
      <c r="Q685" s="18"/>
      <c r="R685" s="18"/>
      <c r="S685" s="173" t="s">
        <v>9950</v>
      </c>
      <c r="T685" s="17" t="s">
        <v>9951</v>
      </c>
      <c r="U685" s="18"/>
      <c r="V685" s="211"/>
      <c r="W685" s="211"/>
      <c r="X685" s="211"/>
      <c r="Y685" s="211"/>
      <c r="Z685" s="18"/>
      <c r="AA685" s="182" t="s">
        <v>4287</v>
      </c>
      <c r="AB685" s="18"/>
      <c r="AC685" s="197" t="str">
        <f t="shared" si="72"/>
        <v>NURSING</v>
      </c>
      <c r="AD685" s="263" t="str">
        <f t="shared" si="73"/>
        <v>NURSING-100</v>
      </c>
      <c r="AE685" s="263" t="str">
        <f t="shared" si="74"/>
        <v>NURSING-100-1</v>
      </c>
      <c r="AF685" s="119" t="s">
        <v>4287</v>
      </c>
      <c r="AG685" s="64" t="str">
        <f t="shared" si="75"/>
        <v>100</v>
      </c>
      <c r="AH685" s="18"/>
      <c r="AI685" s="197" t="str">
        <f t="shared" si="76"/>
        <v>-</v>
      </c>
      <c r="AJ685" s="64" t="str">
        <f t="shared" si="77"/>
        <v>-</v>
      </c>
      <c r="AK685" s="18"/>
      <c r="AP685" s="18"/>
    </row>
    <row r="686" spans="9:42">
      <c r="I686" s="18"/>
      <c r="L686" s="18"/>
      <c r="M686" s="18"/>
      <c r="N686" s="18"/>
      <c r="O686" s="18"/>
      <c r="P686" s="18"/>
      <c r="Q686" s="18"/>
      <c r="R686" s="18"/>
      <c r="S686" s="173" t="s">
        <v>9954</v>
      </c>
      <c r="T686" s="17" t="s">
        <v>9955</v>
      </c>
      <c r="U686" s="18"/>
      <c r="V686" s="211"/>
      <c r="W686" s="211"/>
      <c r="X686" s="211"/>
      <c r="Y686" s="211"/>
      <c r="Z686" s="18"/>
      <c r="AA686" s="182" t="s">
        <v>4288</v>
      </c>
      <c r="AB686" s="18"/>
      <c r="AC686" s="197" t="str">
        <f t="shared" si="72"/>
        <v>NURSING</v>
      </c>
      <c r="AD686" s="263" t="str">
        <f t="shared" si="73"/>
        <v>NURSING-100</v>
      </c>
      <c r="AE686" s="263" t="str">
        <f t="shared" si="74"/>
        <v>NURSING-100-2</v>
      </c>
      <c r="AF686" s="119" t="s">
        <v>4288</v>
      </c>
      <c r="AG686" s="64" t="str">
        <f t="shared" si="75"/>
        <v>100</v>
      </c>
      <c r="AH686" s="18"/>
      <c r="AI686" s="197" t="str">
        <f t="shared" si="76"/>
        <v>-</v>
      </c>
      <c r="AJ686" s="64" t="str">
        <f t="shared" si="77"/>
        <v>-</v>
      </c>
      <c r="AK686" s="18"/>
      <c r="AP686" s="18"/>
    </row>
    <row r="687" spans="9:42">
      <c r="I687" s="18"/>
      <c r="L687" s="18"/>
      <c r="M687" s="18"/>
      <c r="N687" s="18"/>
      <c r="O687" s="18"/>
      <c r="P687" s="18"/>
      <c r="Q687" s="18"/>
      <c r="R687" s="18"/>
      <c r="S687" s="173" t="s">
        <v>9958</v>
      </c>
      <c r="T687" s="17" t="s">
        <v>9959</v>
      </c>
      <c r="U687" s="18"/>
      <c r="V687" s="211"/>
      <c r="W687" s="211"/>
      <c r="X687" s="211"/>
      <c r="Y687" s="211"/>
      <c r="Z687" s="18"/>
      <c r="AA687" s="182" t="s">
        <v>4289</v>
      </c>
      <c r="AB687" s="18"/>
      <c r="AC687" s="197" t="str">
        <f t="shared" si="72"/>
        <v>NURSING</v>
      </c>
      <c r="AD687" s="263" t="str">
        <f t="shared" si="73"/>
        <v>NURSING-100</v>
      </c>
      <c r="AE687" s="263" t="str">
        <f t="shared" si="74"/>
        <v>NURSING-100-3</v>
      </c>
      <c r="AF687" s="119" t="s">
        <v>4289</v>
      </c>
      <c r="AG687" s="64" t="str">
        <f t="shared" si="75"/>
        <v>100</v>
      </c>
      <c r="AH687" s="18"/>
      <c r="AI687" s="197" t="str">
        <f t="shared" si="76"/>
        <v>-</v>
      </c>
      <c r="AJ687" s="64" t="str">
        <f t="shared" si="77"/>
        <v>-</v>
      </c>
      <c r="AK687" s="18"/>
      <c r="AP687" s="18"/>
    </row>
    <row r="688" spans="9:42">
      <c r="I688" s="18"/>
      <c r="L688" s="18"/>
      <c r="M688" s="18"/>
      <c r="N688" s="18"/>
      <c r="O688" s="18"/>
      <c r="P688" s="18"/>
      <c r="Q688" s="18"/>
      <c r="R688" s="18"/>
      <c r="S688" s="173" t="s">
        <v>9962</v>
      </c>
      <c r="T688" s="17" t="s">
        <v>9963</v>
      </c>
      <c r="U688" s="18"/>
      <c r="V688" s="211"/>
      <c r="W688" s="211"/>
      <c r="X688" s="211"/>
      <c r="Y688" s="211"/>
      <c r="Z688" s="18"/>
      <c r="AA688" s="182" t="s">
        <v>4290</v>
      </c>
      <c r="AB688" s="18"/>
      <c r="AC688" s="197" t="str">
        <f t="shared" si="72"/>
        <v>NURSING</v>
      </c>
      <c r="AD688" s="263" t="str">
        <f t="shared" si="73"/>
        <v>NURSING-100</v>
      </c>
      <c r="AE688" s="263" t="str">
        <f t="shared" si="74"/>
        <v>NURSING-100-4</v>
      </c>
      <c r="AF688" s="119" t="s">
        <v>4290</v>
      </c>
      <c r="AG688" s="64" t="str">
        <f t="shared" si="75"/>
        <v>100</v>
      </c>
      <c r="AH688" s="18"/>
      <c r="AI688" s="197" t="str">
        <f t="shared" si="76"/>
        <v>-</v>
      </c>
      <c r="AJ688" s="64" t="str">
        <f t="shared" si="77"/>
        <v>-</v>
      </c>
      <c r="AK688" s="18"/>
      <c r="AP688" s="18"/>
    </row>
    <row r="689" spans="9:42">
      <c r="I689" s="18"/>
      <c r="L689" s="18"/>
      <c r="M689" s="18"/>
      <c r="N689" s="18"/>
      <c r="O689" s="18"/>
      <c r="P689" s="18"/>
      <c r="Q689" s="18"/>
      <c r="R689" s="18"/>
      <c r="S689" s="173" t="s">
        <v>8313</v>
      </c>
      <c r="T689" s="17" t="s">
        <v>9966</v>
      </c>
      <c r="U689" s="18"/>
      <c r="V689" s="211"/>
      <c r="W689" s="211"/>
      <c r="X689" s="211"/>
      <c r="Y689" s="211"/>
      <c r="Z689" s="18"/>
      <c r="AA689" s="182" t="s">
        <v>4292</v>
      </c>
      <c r="AB689" s="18"/>
      <c r="AC689" s="197" t="str">
        <f t="shared" si="72"/>
        <v>NURSING</v>
      </c>
      <c r="AD689" s="263" t="str">
        <f t="shared" si="73"/>
        <v>NURSING-100</v>
      </c>
      <c r="AE689" s="263" t="str">
        <f t="shared" si="74"/>
        <v>NURSING-100-5</v>
      </c>
      <c r="AF689" s="119" t="s">
        <v>4292</v>
      </c>
      <c r="AG689" s="64" t="str">
        <f t="shared" si="75"/>
        <v>100</v>
      </c>
      <c r="AH689" s="18"/>
      <c r="AI689" s="197" t="str">
        <f t="shared" si="76"/>
        <v>-</v>
      </c>
      <c r="AJ689" s="64" t="str">
        <f t="shared" si="77"/>
        <v>-</v>
      </c>
      <c r="AK689" s="18"/>
      <c r="AP689" s="18"/>
    </row>
    <row r="690" spans="9:42">
      <c r="I690" s="18"/>
      <c r="L690" s="18"/>
      <c r="M690" s="18"/>
      <c r="N690" s="18"/>
      <c r="O690" s="18"/>
      <c r="P690" s="18"/>
      <c r="Q690" s="18"/>
      <c r="R690" s="18"/>
      <c r="S690" s="173" t="s">
        <v>8980</v>
      </c>
      <c r="T690" s="17" t="s">
        <v>9969</v>
      </c>
      <c r="U690" s="18"/>
      <c r="V690" s="211"/>
      <c r="W690" s="211"/>
      <c r="X690" s="211"/>
      <c r="Y690" s="211"/>
      <c r="Z690" s="18"/>
      <c r="AA690" s="182" t="s">
        <v>10873</v>
      </c>
      <c r="AB690" s="18"/>
      <c r="AC690" s="197" t="str">
        <f t="shared" si="72"/>
        <v>NURSING</v>
      </c>
      <c r="AD690" s="263" t="str">
        <f t="shared" si="73"/>
        <v>NURSING-100</v>
      </c>
      <c r="AE690" s="263" t="str">
        <f t="shared" si="74"/>
        <v>NURSING-100-6</v>
      </c>
      <c r="AF690" s="119" t="s">
        <v>10873</v>
      </c>
      <c r="AG690" s="64" t="str">
        <f t="shared" si="75"/>
        <v>100</v>
      </c>
      <c r="AH690" s="18"/>
      <c r="AI690" s="197" t="str">
        <f t="shared" si="76"/>
        <v>-</v>
      </c>
      <c r="AJ690" s="64" t="str">
        <f t="shared" si="77"/>
        <v>-</v>
      </c>
      <c r="AK690" s="18"/>
      <c r="AP690" s="18"/>
    </row>
    <row r="691" spans="9:42">
      <c r="I691" s="18"/>
      <c r="L691" s="18"/>
      <c r="M691" s="18"/>
      <c r="N691" s="18"/>
      <c r="O691" s="18"/>
      <c r="P691" s="18"/>
      <c r="Q691" s="18"/>
      <c r="R691" s="18"/>
      <c r="S691" s="173" t="s">
        <v>9972</v>
      </c>
      <c r="T691" s="17" t="s">
        <v>9973</v>
      </c>
      <c r="U691" s="18"/>
      <c r="V691" s="211"/>
      <c r="W691" s="211"/>
      <c r="X691" s="211"/>
      <c r="Y691" s="211"/>
      <c r="Z691" s="18"/>
      <c r="AA691" s="182" t="s">
        <v>11436</v>
      </c>
      <c r="AB691" s="18"/>
      <c r="AC691" s="197" t="str">
        <f t="shared" si="72"/>
        <v>NURSING</v>
      </c>
      <c r="AD691" s="263" t="str">
        <f t="shared" si="73"/>
        <v>NURSING-100</v>
      </c>
      <c r="AE691" s="263" t="str">
        <f t="shared" si="74"/>
        <v>NURSING-100-7</v>
      </c>
      <c r="AF691" s="119" t="s">
        <v>11436</v>
      </c>
      <c r="AG691" s="64" t="str">
        <f t="shared" si="75"/>
        <v>100</v>
      </c>
      <c r="AH691" s="18"/>
      <c r="AI691" s="197" t="str">
        <f t="shared" si="76"/>
        <v>-</v>
      </c>
      <c r="AJ691" s="64" t="str">
        <f t="shared" si="77"/>
        <v>-</v>
      </c>
      <c r="AK691" s="18"/>
      <c r="AP691" s="18"/>
    </row>
    <row r="692" spans="9:42">
      <c r="I692" s="18"/>
      <c r="L692" s="18"/>
      <c r="M692" s="18"/>
      <c r="N692" s="18"/>
      <c r="O692" s="18"/>
      <c r="P692" s="18"/>
      <c r="Q692" s="18"/>
      <c r="R692" s="18"/>
      <c r="S692" s="173" t="s">
        <v>7723</v>
      </c>
      <c r="T692" s="17" t="s">
        <v>7724</v>
      </c>
      <c r="U692" s="18"/>
      <c r="V692" s="211"/>
      <c r="W692" s="211"/>
      <c r="X692" s="211"/>
      <c r="Y692" s="211"/>
      <c r="Z692" s="18"/>
      <c r="AA692" s="182" t="s">
        <v>10874</v>
      </c>
      <c r="AB692" s="18"/>
      <c r="AC692" s="197" t="str">
        <f t="shared" si="72"/>
        <v>NURSING</v>
      </c>
      <c r="AD692" s="263" t="str">
        <f t="shared" si="73"/>
        <v>NURSING-100</v>
      </c>
      <c r="AE692" s="263" t="str">
        <f t="shared" si="74"/>
        <v>NURSING-100-8</v>
      </c>
      <c r="AF692" s="119" t="s">
        <v>10874</v>
      </c>
      <c r="AG692" s="64" t="str">
        <f t="shared" si="75"/>
        <v>100</v>
      </c>
      <c r="AH692" s="18"/>
      <c r="AI692" s="197" t="str">
        <f t="shared" si="76"/>
        <v>-</v>
      </c>
      <c r="AJ692" s="64" t="str">
        <f t="shared" si="77"/>
        <v>-</v>
      </c>
      <c r="AK692" s="18"/>
      <c r="AP692" s="18"/>
    </row>
    <row r="693" spans="9:42">
      <c r="I693" s="18"/>
      <c r="L693" s="18"/>
      <c r="M693" s="18"/>
      <c r="N693" s="18"/>
      <c r="O693" s="18"/>
      <c r="P693" s="18"/>
      <c r="Q693" s="18"/>
      <c r="R693" s="18"/>
      <c r="S693" s="173" t="s">
        <v>7727</v>
      </c>
      <c r="T693" s="17" t="s">
        <v>7728</v>
      </c>
      <c r="U693" s="18"/>
      <c r="V693" s="211"/>
      <c r="W693" s="211"/>
      <c r="X693" s="211"/>
      <c r="Y693" s="211"/>
      <c r="Z693" s="18"/>
      <c r="AA693" s="182" t="s">
        <v>4293</v>
      </c>
      <c r="AB693" s="18"/>
      <c r="AC693" s="197" t="str">
        <f t="shared" si="72"/>
        <v>NURSING</v>
      </c>
      <c r="AD693" s="263" t="str">
        <f t="shared" si="73"/>
        <v>NURSING-100</v>
      </c>
      <c r="AE693" s="263" t="str">
        <f t="shared" si="74"/>
        <v>NURSING-100-9</v>
      </c>
      <c r="AF693" s="119" t="s">
        <v>4293</v>
      </c>
      <c r="AG693" s="64" t="str">
        <f t="shared" si="75"/>
        <v>100</v>
      </c>
      <c r="AH693" s="18"/>
      <c r="AI693" s="197" t="str">
        <f t="shared" si="76"/>
        <v>-</v>
      </c>
      <c r="AJ693" s="64" t="str">
        <f t="shared" si="77"/>
        <v>-</v>
      </c>
      <c r="AK693" s="18"/>
      <c r="AP693" s="18"/>
    </row>
    <row r="694" spans="9:42">
      <c r="I694" s="18"/>
      <c r="L694" s="18"/>
      <c r="M694" s="18"/>
      <c r="N694" s="18"/>
      <c r="O694" s="18"/>
      <c r="P694" s="18"/>
      <c r="Q694" s="18"/>
      <c r="R694" s="18"/>
      <c r="S694" s="173" t="s">
        <v>7731</v>
      </c>
      <c r="T694" s="17" t="s">
        <v>10174</v>
      </c>
      <c r="U694" s="18"/>
      <c r="V694" s="211"/>
      <c r="W694" s="211"/>
      <c r="X694" s="211"/>
      <c r="Y694" s="211"/>
      <c r="Z694" s="18"/>
      <c r="AA694" s="182" t="s">
        <v>11437</v>
      </c>
      <c r="AB694" s="18"/>
      <c r="AC694" s="197" t="str">
        <f t="shared" si="72"/>
        <v>NURSING</v>
      </c>
      <c r="AD694" s="263" t="str">
        <f t="shared" si="73"/>
        <v>NURSING-100</v>
      </c>
      <c r="AE694" s="263" t="str">
        <f t="shared" si="74"/>
        <v>NURSING-100-10</v>
      </c>
      <c r="AF694" s="119" t="s">
        <v>11437</v>
      </c>
      <c r="AG694" s="64" t="str">
        <f t="shared" si="75"/>
        <v>100</v>
      </c>
      <c r="AH694" s="18"/>
      <c r="AI694" s="197" t="str">
        <f t="shared" si="76"/>
        <v>-</v>
      </c>
      <c r="AJ694" s="64" t="str">
        <f t="shared" si="77"/>
        <v>-</v>
      </c>
      <c r="AK694" s="18"/>
      <c r="AP694" s="18"/>
    </row>
    <row r="695" spans="9:42">
      <c r="I695" s="18"/>
      <c r="L695" s="18"/>
      <c r="M695" s="18"/>
      <c r="N695" s="18"/>
      <c r="O695" s="18"/>
      <c r="P695" s="18"/>
      <c r="Q695" s="18"/>
      <c r="R695" s="18"/>
      <c r="S695" s="173" t="s">
        <v>7734</v>
      </c>
      <c r="T695" s="17" t="s">
        <v>8249</v>
      </c>
      <c r="U695" s="18"/>
      <c r="V695" s="211"/>
      <c r="W695" s="211"/>
      <c r="X695" s="211"/>
      <c r="Y695" s="211"/>
      <c r="Z695" s="18"/>
      <c r="AA695" s="182" t="s">
        <v>13699</v>
      </c>
      <c r="AB695" s="18"/>
      <c r="AC695" s="197" t="str">
        <f t="shared" si="72"/>
        <v>NURSING</v>
      </c>
      <c r="AD695" s="263" t="str">
        <f t="shared" si="73"/>
        <v>NURSING-100</v>
      </c>
      <c r="AE695" s="263" t="str">
        <f t="shared" si="74"/>
        <v>NURSING-100-11</v>
      </c>
      <c r="AF695" s="119" t="s">
        <v>13699</v>
      </c>
      <c r="AG695" s="64" t="str">
        <f t="shared" si="75"/>
        <v>100</v>
      </c>
      <c r="AH695" s="18"/>
      <c r="AI695" s="197" t="str">
        <f t="shared" si="76"/>
        <v>-</v>
      </c>
      <c r="AJ695" s="64" t="str">
        <f t="shared" si="77"/>
        <v>-</v>
      </c>
      <c r="AK695" s="18"/>
      <c r="AP695" s="18"/>
    </row>
    <row r="696" spans="9:42">
      <c r="I696" s="18"/>
      <c r="L696" s="18"/>
      <c r="M696" s="18"/>
      <c r="N696" s="18"/>
      <c r="O696" s="18"/>
      <c r="P696" s="18"/>
      <c r="Q696" s="18"/>
      <c r="R696" s="18"/>
      <c r="S696" s="173" t="s">
        <v>7737</v>
      </c>
      <c r="T696" s="17" t="s">
        <v>7738</v>
      </c>
      <c r="U696" s="18"/>
      <c r="V696" s="211"/>
      <c r="W696" s="211"/>
      <c r="X696" s="211"/>
      <c r="Y696" s="211"/>
      <c r="Z696" s="18"/>
      <c r="AA696" s="182" t="s">
        <v>4295</v>
      </c>
      <c r="AB696" s="18"/>
      <c r="AC696" s="197" t="str">
        <f t="shared" si="72"/>
        <v>PHARMACY</v>
      </c>
      <c r="AD696" s="263" t="str">
        <f t="shared" si="73"/>
        <v>PHARMACY-100</v>
      </c>
      <c r="AE696" s="263" t="str">
        <f t="shared" si="74"/>
        <v>PHARMACY-100-1</v>
      </c>
      <c r="AF696" s="119" t="s">
        <v>4295</v>
      </c>
      <c r="AG696" s="64" t="str">
        <f t="shared" si="75"/>
        <v>100</v>
      </c>
      <c r="AH696" s="18"/>
      <c r="AI696" s="197" t="str">
        <f t="shared" si="76"/>
        <v>-</v>
      </c>
      <c r="AJ696" s="64" t="str">
        <f t="shared" si="77"/>
        <v>-</v>
      </c>
      <c r="AK696" s="18"/>
      <c r="AP696" s="18"/>
    </row>
    <row r="697" spans="9:42">
      <c r="I697" s="18"/>
      <c r="L697" s="18"/>
      <c r="M697" s="18"/>
      <c r="N697" s="18"/>
      <c r="O697" s="18"/>
      <c r="P697" s="18"/>
      <c r="Q697" s="18"/>
      <c r="R697" s="18"/>
      <c r="S697" s="173" t="s">
        <v>7741</v>
      </c>
      <c r="T697" s="17" t="s">
        <v>7742</v>
      </c>
      <c r="U697" s="18"/>
      <c r="V697" s="211"/>
      <c r="W697" s="211"/>
      <c r="X697" s="211"/>
      <c r="Y697" s="211"/>
      <c r="Z697" s="18"/>
      <c r="AA697" s="182" t="s">
        <v>4296</v>
      </c>
      <c r="AB697" s="18"/>
      <c r="AC697" s="197" t="str">
        <f t="shared" si="72"/>
        <v>PHARMACY</v>
      </c>
      <c r="AD697" s="263" t="str">
        <f t="shared" si="73"/>
        <v>PHARMACY-100</v>
      </c>
      <c r="AE697" s="263" t="str">
        <f t="shared" si="74"/>
        <v>PHARMACY-100-2</v>
      </c>
      <c r="AF697" s="119" t="s">
        <v>4296</v>
      </c>
      <c r="AG697" s="64" t="str">
        <f t="shared" si="75"/>
        <v>100</v>
      </c>
      <c r="AH697" s="18"/>
      <c r="AI697" s="197" t="str">
        <f t="shared" si="76"/>
        <v>-</v>
      </c>
      <c r="AJ697" s="64" t="str">
        <f t="shared" si="77"/>
        <v>-</v>
      </c>
      <c r="AK697" s="18"/>
      <c r="AP697" s="18"/>
    </row>
    <row r="698" spans="9:42">
      <c r="I698" s="18"/>
      <c r="L698" s="18"/>
      <c r="M698" s="18"/>
      <c r="N698" s="18"/>
      <c r="O698" s="18"/>
      <c r="P698" s="18"/>
      <c r="Q698" s="18"/>
      <c r="R698" s="18"/>
      <c r="S698" s="173" t="s">
        <v>7745</v>
      </c>
      <c r="T698" s="17" t="s">
        <v>7748</v>
      </c>
      <c r="U698" s="18"/>
      <c r="V698" s="211"/>
      <c r="W698" s="211"/>
      <c r="X698" s="211"/>
      <c r="Y698" s="211"/>
      <c r="Z698" s="18"/>
      <c r="AA698" s="182" t="s">
        <v>4298</v>
      </c>
      <c r="AB698" s="18"/>
      <c r="AC698" s="197" t="str">
        <f t="shared" si="72"/>
        <v>PHARMACY</v>
      </c>
      <c r="AD698" s="263" t="str">
        <f t="shared" si="73"/>
        <v>PHARMACY-100</v>
      </c>
      <c r="AE698" s="263" t="str">
        <f t="shared" si="74"/>
        <v>PHARMACY-100-3</v>
      </c>
      <c r="AF698" s="119" t="s">
        <v>4298</v>
      </c>
      <c r="AG698" s="64" t="str">
        <f t="shared" si="75"/>
        <v>100</v>
      </c>
      <c r="AH698" s="18"/>
      <c r="AI698" s="197" t="str">
        <f t="shared" si="76"/>
        <v>-</v>
      </c>
      <c r="AJ698" s="64" t="str">
        <f t="shared" si="77"/>
        <v>-</v>
      </c>
      <c r="AK698" s="18"/>
      <c r="AP698" s="18"/>
    </row>
    <row r="699" spans="9:42">
      <c r="I699" s="18"/>
      <c r="L699" s="18"/>
      <c r="M699" s="18"/>
      <c r="N699" s="18"/>
      <c r="O699" s="18"/>
      <c r="P699" s="18"/>
      <c r="Q699" s="18"/>
      <c r="R699" s="18"/>
      <c r="S699" s="173" t="s">
        <v>9555</v>
      </c>
      <c r="T699" s="17" t="s">
        <v>7750</v>
      </c>
      <c r="U699" s="18"/>
      <c r="V699" s="211"/>
      <c r="W699" s="211"/>
      <c r="X699" s="211"/>
      <c r="Y699" s="211"/>
      <c r="Z699" s="18"/>
      <c r="AA699" s="182" t="s">
        <v>4299</v>
      </c>
      <c r="AB699" s="18"/>
      <c r="AC699" s="197" t="str">
        <f t="shared" si="72"/>
        <v>PHARMACY</v>
      </c>
      <c r="AD699" s="263" t="str">
        <f t="shared" si="73"/>
        <v>PHARMACY-100</v>
      </c>
      <c r="AE699" s="263" t="str">
        <f t="shared" si="74"/>
        <v>PHARMACY-100-4</v>
      </c>
      <c r="AF699" s="119" t="s">
        <v>4299</v>
      </c>
      <c r="AG699" s="64" t="str">
        <f t="shared" si="75"/>
        <v>100</v>
      </c>
      <c r="AH699" s="18"/>
      <c r="AI699" s="197" t="str">
        <f t="shared" si="76"/>
        <v>-</v>
      </c>
      <c r="AJ699" s="64" t="str">
        <f t="shared" si="77"/>
        <v>-</v>
      </c>
      <c r="AK699" s="18"/>
      <c r="AP699" s="18"/>
    </row>
    <row r="700" spans="9:42">
      <c r="I700" s="18"/>
      <c r="L700" s="18"/>
      <c r="M700" s="18"/>
      <c r="N700" s="18"/>
      <c r="O700" s="18"/>
      <c r="P700" s="18"/>
      <c r="Q700" s="18"/>
      <c r="R700" s="18"/>
      <c r="S700" s="173" t="s">
        <v>9583</v>
      </c>
      <c r="T700" s="17" t="s">
        <v>7753</v>
      </c>
      <c r="U700" s="18"/>
      <c r="V700" s="211"/>
      <c r="W700" s="211"/>
      <c r="X700" s="211"/>
      <c r="Y700" s="211"/>
      <c r="Z700" s="18"/>
      <c r="AA700" s="182" t="s">
        <v>1272</v>
      </c>
      <c r="AB700" s="18"/>
      <c r="AC700" s="197" t="str">
        <f t="shared" si="72"/>
        <v>PHARMACY</v>
      </c>
      <c r="AD700" s="263" t="str">
        <f t="shared" si="73"/>
        <v>PHARMACY-100</v>
      </c>
      <c r="AE700" s="263" t="str">
        <f t="shared" si="74"/>
        <v>PHARMACY-100-5</v>
      </c>
      <c r="AF700" s="119" t="s">
        <v>1272</v>
      </c>
      <c r="AG700" s="64" t="str">
        <f t="shared" si="75"/>
        <v>100</v>
      </c>
      <c r="AH700" s="18"/>
      <c r="AI700" s="197" t="str">
        <f t="shared" si="76"/>
        <v>-</v>
      </c>
      <c r="AJ700" s="64" t="str">
        <f t="shared" si="77"/>
        <v>-</v>
      </c>
      <c r="AK700" s="18"/>
      <c r="AP700" s="18"/>
    </row>
    <row r="701" spans="9:42">
      <c r="I701" s="18"/>
      <c r="L701" s="18"/>
      <c r="M701" s="18"/>
      <c r="N701" s="18"/>
      <c r="O701" s="18"/>
      <c r="P701" s="18"/>
      <c r="Q701" s="18"/>
      <c r="R701" s="18"/>
      <c r="S701" s="173" t="s">
        <v>9565</v>
      </c>
      <c r="T701" s="17" t="s">
        <v>5272</v>
      </c>
      <c r="U701" s="18"/>
      <c r="V701" s="211"/>
      <c r="W701" s="211"/>
      <c r="X701" s="211"/>
      <c r="Y701" s="211"/>
      <c r="Z701" s="18"/>
      <c r="AA701" s="182" t="s">
        <v>4301</v>
      </c>
      <c r="AB701" s="18"/>
      <c r="AC701" s="197" t="str">
        <f t="shared" si="72"/>
        <v>PHARMACY</v>
      </c>
      <c r="AD701" s="263" t="str">
        <f t="shared" si="73"/>
        <v>PHARMACY-100</v>
      </c>
      <c r="AE701" s="263" t="str">
        <f t="shared" si="74"/>
        <v>PHARMACY-100-6</v>
      </c>
      <c r="AF701" s="119" t="s">
        <v>4301</v>
      </c>
      <c r="AG701" s="64" t="str">
        <f t="shared" si="75"/>
        <v>100</v>
      </c>
      <c r="AH701" s="18"/>
      <c r="AI701" s="197" t="str">
        <f t="shared" si="76"/>
        <v>-</v>
      </c>
      <c r="AJ701" s="64" t="str">
        <f t="shared" si="77"/>
        <v>-</v>
      </c>
      <c r="AK701" s="18"/>
      <c r="AP701" s="18"/>
    </row>
    <row r="702" spans="9:42">
      <c r="I702" s="18"/>
      <c r="L702" s="18"/>
      <c r="M702" s="18"/>
      <c r="N702" s="18"/>
      <c r="O702" s="18"/>
      <c r="P702" s="18"/>
      <c r="Q702" s="18"/>
      <c r="R702" s="18"/>
      <c r="S702" s="173" t="s">
        <v>9016</v>
      </c>
      <c r="T702" s="17" t="s">
        <v>5275</v>
      </c>
      <c r="U702" s="18"/>
      <c r="V702" s="211"/>
      <c r="W702" s="211"/>
      <c r="X702" s="211"/>
      <c r="Y702" s="211"/>
      <c r="Z702" s="18"/>
      <c r="AA702" s="182" t="s">
        <v>6775</v>
      </c>
      <c r="AB702" s="18"/>
      <c r="AC702" s="197" t="str">
        <f t="shared" si="72"/>
        <v>PHARMACY</v>
      </c>
      <c r="AD702" s="263" t="str">
        <f t="shared" si="73"/>
        <v>PHARMACY-100</v>
      </c>
      <c r="AE702" s="263" t="str">
        <f t="shared" si="74"/>
        <v>PHARMACY-100-7</v>
      </c>
      <c r="AF702" s="119" t="s">
        <v>6775</v>
      </c>
      <c r="AG702" s="64" t="str">
        <f t="shared" si="75"/>
        <v>100</v>
      </c>
      <c r="AH702" s="18"/>
      <c r="AI702" s="197" t="str">
        <f t="shared" si="76"/>
        <v>-</v>
      </c>
      <c r="AJ702" s="64" t="str">
        <f t="shared" si="77"/>
        <v>-</v>
      </c>
      <c r="AK702" s="18"/>
      <c r="AP702" s="18"/>
    </row>
    <row r="703" spans="9:42">
      <c r="I703" s="18"/>
      <c r="L703" s="18"/>
      <c r="M703" s="18"/>
      <c r="N703" s="18"/>
      <c r="O703" s="18"/>
      <c r="P703" s="18"/>
      <c r="Q703" s="18"/>
      <c r="R703" s="18"/>
      <c r="S703" s="173" t="s">
        <v>9025</v>
      </c>
      <c r="T703" s="17" t="s">
        <v>5278</v>
      </c>
      <c r="U703" s="18"/>
      <c r="V703" s="211"/>
      <c r="W703" s="211"/>
      <c r="X703" s="211"/>
      <c r="Y703" s="211"/>
      <c r="Z703" s="18"/>
      <c r="AA703" s="182" t="s">
        <v>10875</v>
      </c>
      <c r="AB703" s="18"/>
      <c r="AC703" s="197" t="str">
        <f t="shared" si="72"/>
        <v>PHARMACY</v>
      </c>
      <c r="AD703" s="263" t="str">
        <f t="shared" si="73"/>
        <v>PHARMACY-100</v>
      </c>
      <c r="AE703" s="263" t="str">
        <f t="shared" si="74"/>
        <v>PHARMACY-100-8</v>
      </c>
      <c r="AF703" s="119" t="s">
        <v>10875</v>
      </c>
      <c r="AG703" s="64" t="str">
        <f t="shared" si="75"/>
        <v>100</v>
      </c>
      <c r="AH703" s="18"/>
      <c r="AI703" s="197" t="str">
        <f t="shared" si="76"/>
        <v>-</v>
      </c>
      <c r="AJ703" s="64" t="str">
        <f t="shared" si="77"/>
        <v>-</v>
      </c>
      <c r="AK703" s="18"/>
      <c r="AP703" s="18"/>
    </row>
    <row r="704" spans="9:42">
      <c r="I704" s="18"/>
      <c r="L704" s="18"/>
      <c r="M704" s="18"/>
      <c r="N704" s="18"/>
      <c r="O704" s="18"/>
      <c r="P704" s="18"/>
      <c r="Q704" s="18"/>
      <c r="R704" s="18"/>
      <c r="S704" s="173" t="s">
        <v>9591</v>
      </c>
      <c r="T704" s="17" t="s">
        <v>1059</v>
      </c>
      <c r="U704" s="18"/>
      <c r="V704" s="211"/>
      <c r="W704" s="211"/>
      <c r="X704" s="211"/>
      <c r="Y704" s="211"/>
      <c r="Z704" s="18"/>
      <c r="AA704" s="182" t="s">
        <v>10876</v>
      </c>
      <c r="AB704" s="18"/>
      <c r="AC704" s="197" t="str">
        <f t="shared" si="72"/>
        <v>PHARMACY</v>
      </c>
      <c r="AD704" s="263" t="str">
        <f t="shared" si="73"/>
        <v>PHARMACY-100</v>
      </c>
      <c r="AE704" s="263" t="str">
        <f t="shared" si="74"/>
        <v>PHARMACY-100-9</v>
      </c>
      <c r="AF704" s="119" t="s">
        <v>10876</v>
      </c>
      <c r="AG704" s="64" t="str">
        <f t="shared" si="75"/>
        <v>100</v>
      </c>
      <c r="AH704" s="18"/>
      <c r="AI704" s="197" t="str">
        <f t="shared" si="76"/>
        <v>-</v>
      </c>
      <c r="AJ704" s="64" t="str">
        <f t="shared" si="77"/>
        <v>-</v>
      </c>
      <c r="AK704" s="18"/>
      <c r="AP704" s="18"/>
    </row>
    <row r="705" spans="9:42">
      <c r="I705" s="18"/>
      <c r="L705" s="18"/>
      <c r="M705" s="18"/>
      <c r="N705" s="18"/>
      <c r="O705" s="18"/>
      <c r="P705" s="18"/>
      <c r="Q705" s="18"/>
      <c r="R705" s="18"/>
      <c r="S705" s="173" t="s">
        <v>9601</v>
      </c>
      <c r="T705" s="17" t="s">
        <v>5283</v>
      </c>
      <c r="U705" s="18"/>
      <c r="V705" s="211"/>
      <c r="W705" s="211"/>
      <c r="X705" s="211"/>
      <c r="Y705" s="211"/>
      <c r="Z705" s="18"/>
      <c r="AA705" s="182" t="s">
        <v>14640</v>
      </c>
      <c r="AB705" s="18"/>
      <c r="AC705" s="197" t="str">
        <f t="shared" si="72"/>
        <v>PHARMACY</v>
      </c>
      <c r="AD705" s="263" t="str">
        <f t="shared" si="73"/>
        <v>PHARMACY-100</v>
      </c>
      <c r="AE705" s="263" t="str">
        <f t="shared" si="74"/>
        <v>PHARMACY-100-10</v>
      </c>
      <c r="AF705" s="119" t="s">
        <v>14640</v>
      </c>
      <c r="AG705" s="64" t="str">
        <f t="shared" si="75"/>
        <v>100</v>
      </c>
      <c r="AH705" s="18"/>
      <c r="AI705" s="197" t="str">
        <f t="shared" si="76"/>
        <v>-</v>
      </c>
      <c r="AJ705" s="64" t="str">
        <f t="shared" si="77"/>
        <v>-</v>
      </c>
      <c r="AK705" s="18"/>
      <c r="AP705" s="18"/>
    </row>
    <row r="706" spans="9:42">
      <c r="I706" s="18"/>
      <c r="L706" s="18"/>
      <c r="M706" s="18"/>
      <c r="N706" s="18"/>
      <c r="O706" s="18"/>
      <c r="P706" s="18"/>
      <c r="Q706" s="18"/>
      <c r="R706" s="18"/>
      <c r="S706" s="173" t="s">
        <v>9574</v>
      </c>
      <c r="T706" s="17" t="s">
        <v>1060</v>
      </c>
      <c r="U706" s="18"/>
      <c r="V706" s="211"/>
      <c r="W706" s="211"/>
      <c r="X706" s="211"/>
      <c r="Y706" s="211"/>
      <c r="Z706" s="18"/>
      <c r="AA706" s="182" t="s">
        <v>4303</v>
      </c>
      <c r="AB706" s="18"/>
      <c r="AC706" s="197" t="str">
        <f t="shared" si="72"/>
        <v>PHARMACY</v>
      </c>
      <c r="AD706" s="263" t="str">
        <f t="shared" si="73"/>
        <v>PHARMACY-100</v>
      </c>
      <c r="AE706" s="263" t="str">
        <f t="shared" si="74"/>
        <v>PHARMACY-100-11</v>
      </c>
      <c r="AF706" s="119" t="s">
        <v>4303</v>
      </c>
      <c r="AG706" s="64" t="str">
        <f t="shared" si="75"/>
        <v>100</v>
      </c>
      <c r="AH706" s="18"/>
      <c r="AI706" s="197" t="str">
        <f t="shared" si="76"/>
        <v>-</v>
      </c>
      <c r="AJ706" s="64" t="str">
        <f t="shared" si="77"/>
        <v>-</v>
      </c>
      <c r="AK706" s="18"/>
      <c r="AP706" s="18"/>
    </row>
    <row r="707" spans="9:42">
      <c r="I707" s="18"/>
      <c r="L707" s="18"/>
      <c r="M707" s="18"/>
      <c r="N707" s="18"/>
      <c r="O707" s="18"/>
      <c r="P707" s="18"/>
      <c r="Q707" s="18"/>
      <c r="R707" s="18"/>
      <c r="S707" s="173" t="s">
        <v>9059</v>
      </c>
      <c r="T707" s="17" t="s">
        <v>1061</v>
      </c>
      <c r="U707" s="18"/>
      <c r="V707" s="211"/>
      <c r="W707" s="211"/>
      <c r="X707" s="211"/>
      <c r="Y707" s="211"/>
      <c r="Z707" s="18"/>
      <c r="AA707" s="182" t="s">
        <v>4304</v>
      </c>
      <c r="AB707" s="18"/>
      <c r="AC707" s="197" t="str">
        <f t="shared" si="72"/>
        <v>PHARMACY</v>
      </c>
      <c r="AD707" s="263" t="str">
        <f t="shared" si="73"/>
        <v>PHARMACY-100</v>
      </c>
      <c r="AE707" s="263" t="str">
        <f t="shared" si="74"/>
        <v>PHARMACY-100-12</v>
      </c>
      <c r="AF707" s="119" t="s">
        <v>4304</v>
      </c>
      <c r="AG707" s="64" t="str">
        <f t="shared" si="75"/>
        <v>100</v>
      </c>
      <c r="AH707" s="18"/>
      <c r="AI707" s="197" t="str">
        <f t="shared" si="76"/>
        <v>-</v>
      </c>
      <c r="AJ707" s="64" t="str">
        <f t="shared" si="77"/>
        <v>-</v>
      </c>
      <c r="AK707" s="18"/>
      <c r="AP707" s="18"/>
    </row>
    <row r="708" spans="9:42">
      <c r="I708" s="18"/>
      <c r="L708" s="18"/>
      <c r="M708" s="18"/>
      <c r="N708" s="18"/>
      <c r="O708" s="18"/>
      <c r="P708" s="18"/>
      <c r="Q708" s="18"/>
      <c r="R708" s="18"/>
      <c r="S708" s="173" t="s">
        <v>9068</v>
      </c>
      <c r="T708" s="17" t="s">
        <v>1062</v>
      </c>
      <c r="U708" s="18"/>
      <c r="V708" s="211"/>
      <c r="W708" s="211"/>
      <c r="X708" s="211"/>
      <c r="Y708" s="211"/>
      <c r="Z708" s="18"/>
      <c r="AA708" s="182" t="s">
        <v>10877</v>
      </c>
      <c r="AB708" s="18"/>
      <c r="AC708" s="197" t="str">
        <f t="shared" si="72"/>
        <v>PHARMACY</v>
      </c>
      <c r="AD708" s="263" t="str">
        <f t="shared" si="73"/>
        <v>PHARMACY-100</v>
      </c>
      <c r="AE708" s="263" t="str">
        <f t="shared" si="74"/>
        <v>PHARMACY-100-13</v>
      </c>
      <c r="AF708" s="119" t="s">
        <v>10877</v>
      </c>
      <c r="AG708" s="64" t="str">
        <f t="shared" si="75"/>
        <v>100</v>
      </c>
      <c r="AH708" s="18"/>
      <c r="AI708" s="197" t="str">
        <f t="shared" si="76"/>
        <v>-</v>
      </c>
      <c r="AJ708" s="64" t="str">
        <f t="shared" si="77"/>
        <v>-</v>
      </c>
      <c r="AK708" s="18"/>
      <c r="AP708" s="18"/>
    </row>
    <row r="709" spans="9:42">
      <c r="I709" s="18"/>
      <c r="L709" s="18"/>
      <c r="M709" s="18"/>
      <c r="N709" s="18"/>
      <c r="O709" s="18"/>
      <c r="P709" s="18"/>
      <c r="Q709" s="18"/>
      <c r="R709" s="18"/>
      <c r="S709" s="173" t="s">
        <v>8091</v>
      </c>
      <c r="T709" s="17" t="s">
        <v>1063</v>
      </c>
      <c r="U709" s="18"/>
      <c r="V709" s="211"/>
      <c r="W709" s="211"/>
      <c r="X709" s="211"/>
      <c r="Y709" s="211"/>
      <c r="Z709" s="18"/>
      <c r="AA709" s="182" t="s">
        <v>10878</v>
      </c>
      <c r="AB709" s="18"/>
      <c r="AC709" s="197" t="str">
        <f t="shared" si="72"/>
        <v>PHARMACY</v>
      </c>
      <c r="AD709" s="263" t="str">
        <f t="shared" si="73"/>
        <v>PHARMACY-100</v>
      </c>
      <c r="AE709" s="263" t="str">
        <f t="shared" si="74"/>
        <v>PHARMACY-100-14</v>
      </c>
      <c r="AF709" s="119" t="s">
        <v>10878</v>
      </c>
      <c r="AG709" s="64" t="str">
        <f t="shared" si="75"/>
        <v>100</v>
      </c>
      <c r="AH709" s="18"/>
      <c r="AI709" s="197" t="str">
        <f t="shared" si="76"/>
        <v>-</v>
      </c>
      <c r="AJ709" s="64" t="str">
        <f t="shared" si="77"/>
        <v>-</v>
      </c>
      <c r="AK709" s="18"/>
      <c r="AP709" s="18"/>
    </row>
    <row r="710" spans="9:42">
      <c r="I710" s="18"/>
      <c r="L710" s="18"/>
      <c r="M710" s="18"/>
      <c r="N710" s="18"/>
      <c r="O710" s="18"/>
      <c r="P710" s="18"/>
      <c r="Q710" s="18"/>
      <c r="R710" s="18"/>
      <c r="S710" s="173" t="s">
        <v>8102</v>
      </c>
      <c r="T710" s="17" t="s">
        <v>5294</v>
      </c>
      <c r="U710" s="18"/>
      <c r="V710" s="211"/>
      <c r="W710" s="211"/>
      <c r="X710" s="211"/>
      <c r="Y710" s="211"/>
      <c r="Z710" s="18"/>
      <c r="AA710" s="182" t="s">
        <v>10879</v>
      </c>
      <c r="AB710" s="18"/>
      <c r="AC710" s="197" t="str">
        <f t="shared" ref="AC710:AC773" si="78">CodesFormula_1</f>
        <v>PHARMACY</v>
      </c>
      <c r="AD710" s="263" t="str">
        <f t="shared" ref="AD710:AD773" si="79">CodesFormula_2</f>
        <v>PHARMACY-100</v>
      </c>
      <c r="AE710" s="263" t="str">
        <f t="shared" ref="AE710:AE773" si="80">CodesFormula_3</f>
        <v>PHARMACY-100-15</v>
      </c>
      <c r="AF710" s="119" t="s">
        <v>10879</v>
      </c>
      <c r="AG710" s="64" t="str">
        <f t="shared" ref="AG710:AG773" si="81">CodesFormula_4</f>
        <v>100</v>
      </c>
      <c r="AH710" s="18"/>
      <c r="AI710" s="197" t="str">
        <f t="shared" ref="AI710:AI773" si="82">CodesFormula_5</f>
        <v>-</v>
      </c>
      <c r="AJ710" s="64" t="str">
        <f t="shared" ref="AJ710:AJ773" si="83">CodesFormula_6</f>
        <v>-</v>
      </c>
      <c r="AK710" s="18"/>
      <c r="AP710" s="18"/>
    </row>
    <row r="711" spans="9:42">
      <c r="I711" s="18"/>
      <c r="L711" s="18"/>
      <c r="M711" s="18"/>
      <c r="N711" s="18"/>
      <c r="O711" s="18"/>
      <c r="P711" s="18"/>
      <c r="Q711" s="18"/>
      <c r="R711" s="18"/>
      <c r="S711" s="173" t="s">
        <v>9091</v>
      </c>
      <c r="T711" s="17" t="s">
        <v>5297</v>
      </c>
      <c r="U711" s="18"/>
      <c r="V711" s="211"/>
      <c r="W711" s="211"/>
      <c r="X711" s="211"/>
      <c r="Y711" s="211"/>
      <c r="Z711" s="18"/>
      <c r="AA711" s="182" t="s">
        <v>10880</v>
      </c>
      <c r="AB711" s="18"/>
      <c r="AC711" s="197" t="str">
        <f t="shared" si="78"/>
        <v>PHARMACY</v>
      </c>
      <c r="AD711" s="263" t="str">
        <f t="shared" si="79"/>
        <v>PHARMACY-100</v>
      </c>
      <c r="AE711" s="263" t="str">
        <f t="shared" si="80"/>
        <v>PHARMACY-100-16</v>
      </c>
      <c r="AF711" s="119" t="s">
        <v>10880</v>
      </c>
      <c r="AG711" s="64" t="str">
        <f t="shared" si="81"/>
        <v>100</v>
      </c>
      <c r="AH711" s="18"/>
      <c r="AI711" s="197" t="str">
        <f t="shared" si="82"/>
        <v>-</v>
      </c>
      <c r="AJ711" s="64" t="str">
        <f t="shared" si="83"/>
        <v>-</v>
      </c>
      <c r="AK711" s="18"/>
      <c r="AP711" s="18"/>
    </row>
    <row r="712" spans="9:42">
      <c r="I712" s="18"/>
      <c r="L712" s="18"/>
      <c r="M712" s="18"/>
      <c r="N712" s="18"/>
      <c r="O712" s="18"/>
      <c r="P712" s="18"/>
      <c r="Q712" s="18"/>
      <c r="R712" s="18"/>
      <c r="S712" s="173" t="s">
        <v>9099</v>
      </c>
      <c r="T712" s="17" t="s">
        <v>5300</v>
      </c>
      <c r="U712" s="18"/>
      <c r="V712" s="211"/>
      <c r="W712" s="211"/>
      <c r="X712" s="211"/>
      <c r="Y712" s="211"/>
      <c r="Z712" s="18"/>
      <c r="AA712" s="182" t="s">
        <v>10881</v>
      </c>
      <c r="AB712" s="18"/>
      <c r="AC712" s="197" t="str">
        <f t="shared" si="78"/>
        <v>PHARMACY</v>
      </c>
      <c r="AD712" s="263" t="str">
        <f t="shared" si="79"/>
        <v>PHARMACY-100</v>
      </c>
      <c r="AE712" s="263" t="str">
        <f t="shared" si="80"/>
        <v>PHARMACY-100-17</v>
      </c>
      <c r="AF712" s="119" t="s">
        <v>10881</v>
      </c>
      <c r="AG712" s="64" t="str">
        <f t="shared" si="81"/>
        <v>100</v>
      </c>
      <c r="AH712" s="18"/>
      <c r="AI712" s="197" t="str">
        <f t="shared" si="82"/>
        <v>-</v>
      </c>
      <c r="AJ712" s="64" t="str">
        <f t="shared" si="83"/>
        <v>-</v>
      </c>
      <c r="AK712" s="18"/>
      <c r="AP712" s="18"/>
    </row>
    <row r="713" spans="9:42">
      <c r="I713" s="18"/>
      <c r="L713" s="18"/>
      <c r="M713" s="18"/>
      <c r="N713" s="18"/>
      <c r="O713" s="18"/>
      <c r="P713" s="18"/>
      <c r="Q713" s="18"/>
      <c r="R713" s="18"/>
      <c r="S713" s="173" t="s">
        <v>9126</v>
      </c>
      <c r="T713" s="17" t="s">
        <v>5303</v>
      </c>
      <c r="U713" s="18"/>
      <c r="V713" s="211"/>
      <c r="W713" s="211"/>
      <c r="X713" s="211"/>
      <c r="Y713" s="211"/>
      <c r="Z713" s="18"/>
      <c r="AA713" s="182" t="s">
        <v>13700</v>
      </c>
      <c r="AB713" s="18"/>
      <c r="AC713" s="197" t="str">
        <f t="shared" si="78"/>
        <v>PHARMACY</v>
      </c>
      <c r="AD713" s="263" t="str">
        <f t="shared" si="79"/>
        <v>PHARMACY-100</v>
      </c>
      <c r="AE713" s="263" t="str">
        <f t="shared" si="80"/>
        <v>PHARMACY-100-18</v>
      </c>
      <c r="AF713" s="119" t="s">
        <v>13700</v>
      </c>
      <c r="AG713" s="64" t="str">
        <f t="shared" si="81"/>
        <v>100</v>
      </c>
      <c r="AH713" s="18"/>
      <c r="AI713" s="197" t="str">
        <f t="shared" si="82"/>
        <v>-</v>
      </c>
      <c r="AJ713" s="64" t="str">
        <f t="shared" si="83"/>
        <v>-</v>
      </c>
      <c r="AK713" s="18"/>
      <c r="AP713" s="18"/>
    </row>
    <row r="714" spans="9:42">
      <c r="I714" s="18"/>
      <c r="L714" s="18"/>
      <c r="M714" s="18"/>
      <c r="N714" s="18"/>
      <c r="O714" s="18"/>
      <c r="P714" s="18"/>
      <c r="Q714" s="18"/>
      <c r="R714" s="18"/>
      <c r="S714" s="173" t="s">
        <v>5306</v>
      </c>
      <c r="T714" s="17" t="s">
        <v>5308</v>
      </c>
      <c r="U714" s="18"/>
      <c r="V714" s="211"/>
      <c r="W714" s="211"/>
      <c r="X714" s="211"/>
      <c r="Y714" s="211"/>
      <c r="Z714" s="18"/>
      <c r="AA714" s="182" t="s">
        <v>6765</v>
      </c>
      <c r="AB714" s="18"/>
      <c r="AC714" s="197" t="str">
        <f t="shared" si="78"/>
        <v>PHARMACY</v>
      </c>
      <c r="AD714" s="263" t="str">
        <f t="shared" si="79"/>
        <v>PHARMACY-100</v>
      </c>
      <c r="AE714" s="263" t="str">
        <f t="shared" si="80"/>
        <v>PHARMACY-100-19</v>
      </c>
      <c r="AF714" s="119" t="s">
        <v>6765</v>
      </c>
      <c r="AG714" s="64" t="str">
        <f t="shared" si="81"/>
        <v>100</v>
      </c>
      <c r="AH714" s="18"/>
      <c r="AI714" s="197" t="str">
        <f t="shared" si="82"/>
        <v>-</v>
      </c>
      <c r="AJ714" s="64" t="str">
        <f t="shared" si="83"/>
        <v>-</v>
      </c>
      <c r="AK714" s="18"/>
      <c r="AP714" s="18"/>
    </row>
    <row r="715" spans="9:42">
      <c r="I715" s="18"/>
      <c r="L715" s="18"/>
      <c r="M715" s="18"/>
      <c r="N715" s="18"/>
      <c r="O715" s="18"/>
      <c r="P715" s="18"/>
      <c r="Q715" s="18"/>
      <c r="R715" s="18"/>
      <c r="S715" s="173" t="s">
        <v>5311</v>
      </c>
      <c r="T715" s="17" t="s">
        <v>5312</v>
      </c>
      <c r="U715" s="18"/>
      <c r="V715" s="211"/>
      <c r="W715" s="211"/>
      <c r="X715" s="211"/>
      <c r="Y715" s="211"/>
      <c r="Z715" s="18"/>
      <c r="AA715" s="182" t="s">
        <v>6767</v>
      </c>
      <c r="AB715" s="18"/>
      <c r="AC715" s="197" t="str">
        <f t="shared" si="78"/>
        <v>PHARMACY</v>
      </c>
      <c r="AD715" s="263" t="str">
        <f t="shared" si="79"/>
        <v>PHARMACY-100</v>
      </c>
      <c r="AE715" s="263" t="str">
        <f t="shared" si="80"/>
        <v>PHARMACY-100-20</v>
      </c>
      <c r="AF715" s="119" t="s">
        <v>6767</v>
      </c>
      <c r="AG715" s="64" t="str">
        <f t="shared" si="81"/>
        <v>100</v>
      </c>
      <c r="AH715" s="18"/>
      <c r="AI715" s="197" t="str">
        <f t="shared" si="82"/>
        <v>-</v>
      </c>
      <c r="AJ715" s="64" t="str">
        <f t="shared" si="83"/>
        <v>-</v>
      </c>
      <c r="AK715" s="18"/>
      <c r="AP715" s="18"/>
    </row>
    <row r="716" spans="9:42">
      <c r="I716" s="18"/>
      <c r="L716" s="18"/>
      <c r="M716" s="18"/>
      <c r="N716" s="18"/>
      <c r="O716" s="18"/>
      <c r="P716" s="18"/>
      <c r="Q716" s="18"/>
      <c r="R716" s="18"/>
      <c r="S716" s="173" t="s">
        <v>5315</v>
      </c>
      <c r="T716" s="17" t="s">
        <v>5318</v>
      </c>
      <c r="U716" s="18"/>
      <c r="V716" s="211"/>
      <c r="W716" s="211"/>
      <c r="X716" s="211"/>
      <c r="Y716" s="211"/>
      <c r="Z716" s="18"/>
      <c r="AA716" s="182" t="s">
        <v>6768</v>
      </c>
      <c r="AB716" s="18"/>
      <c r="AC716" s="197" t="str">
        <f t="shared" si="78"/>
        <v>PHARMACY</v>
      </c>
      <c r="AD716" s="263" t="str">
        <f t="shared" si="79"/>
        <v>PHARMACY-100</v>
      </c>
      <c r="AE716" s="263" t="str">
        <f t="shared" si="80"/>
        <v>PHARMACY-100-21</v>
      </c>
      <c r="AF716" s="119" t="s">
        <v>6768</v>
      </c>
      <c r="AG716" s="64" t="str">
        <f t="shared" si="81"/>
        <v>100</v>
      </c>
      <c r="AH716" s="18"/>
      <c r="AI716" s="197" t="str">
        <f t="shared" si="82"/>
        <v>-</v>
      </c>
      <c r="AJ716" s="64" t="str">
        <f t="shared" si="83"/>
        <v>-</v>
      </c>
      <c r="AK716" s="18"/>
      <c r="AP716" s="18"/>
    </row>
    <row r="717" spans="9:42">
      <c r="I717" s="18"/>
      <c r="L717" s="18"/>
      <c r="M717" s="18"/>
      <c r="N717" s="18"/>
      <c r="O717" s="18"/>
      <c r="P717" s="18"/>
      <c r="Q717" s="18"/>
      <c r="R717" s="18"/>
      <c r="S717" s="173" t="s">
        <v>5320</v>
      </c>
      <c r="T717" s="17" t="s">
        <v>5321</v>
      </c>
      <c r="U717" s="18"/>
      <c r="V717" s="211"/>
      <c r="W717" s="211"/>
      <c r="X717" s="211"/>
      <c r="Y717" s="211"/>
      <c r="Z717" s="18"/>
      <c r="AA717" s="182" t="s">
        <v>13701</v>
      </c>
      <c r="AB717" s="18"/>
      <c r="AC717" s="197" t="str">
        <f t="shared" si="78"/>
        <v>PHARMACY</v>
      </c>
      <c r="AD717" s="263" t="str">
        <f t="shared" si="79"/>
        <v>PHARMACY-100</v>
      </c>
      <c r="AE717" s="263" t="str">
        <f t="shared" si="80"/>
        <v>PHARMACY-100-22</v>
      </c>
      <c r="AF717" s="119" t="s">
        <v>13701</v>
      </c>
      <c r="AG717" s="64" t="str">
        <f t="shared" si="81"/>
        <v>100</v>
      </c>
      <c r="AH717" s="18"/>
      <c r="AI717" s="197" t="str">
        <f t="shared" si="82"/>
        <v>-</v>
      </c>
      <c r="AJ717" s="64" t="str">
        <f t="shared" si="83"/>
        <v>-</v>
      </c>
      <c r="AK717" s="18"/>
      <c r="AP717" s="18"/>
    </row>
    <row r="718" spans="9:42">
      <c r="I718" s="18"/>
      <c r="L718" s="18"/>
      <c r="M718" s="18"/>
      <c r="N718" s="18"/>
      <c r="O718" s="18"/>
      <c r="P718" s="18"/>
      <c r="Q718" s="18"/>
      <c r="R718" s="18"/>
      <c r="S718" s="173" t="s">
        <v>5324</v>
      </c>
      <c r="T718" s="17" t="s">
        <v>1064</v>
      </c>
      <c r="U718" s="18"/>
      <c r="V718" s="211"/>
      <c r="W718" s="211"/>
      <c r="X718" s="211"/>
      <c r="Y718" s="211"/>
      <c r="Z718" s="18"/>
      <c r="AA718" s="182" t="s">
        <v>13702</v>
      </c>
      <c r="AB718" s="18"/>
      <c r="AC718" s="197" t="str">
        <f t="shared" si="78"/>
        <v>PHARMACY</v>
      </c>
      <c r="AD718" s="263" t="str">
        <f t="shared" si="79"/>
        <v>PHARMACY-100</v>
      </c>
      <c r="AE718" s="263" t="str">
        <f t="shared" si="80"/>
        <v>PHARMACY-100-23</v>
      </c>
      <c r="AF718" s="119" t="s">
        <v>13702</v>
      </c>
      <c r="AG718" s="64" t="str">
        <f t="shared" si="81"/>
        <v>100</v>
      </c>
      <c r="AH718" s="18"/>
      <c r="AI718" s="197" t="str">
        <f t="shared" si="82"/>
        <v>-</v>
      </c>
      <c r="AJ718" s="64" t="str">
        <f t="shared" si="83"/>
        <v>-</v>
      </c>
      <c r="AK718" s="18"/>
      <c r="AP718" s="18"/>
    </row>
    <row r="719" spans="9:42">
      <c r="I719" s="18"/>
      <c r="L719" s="18"/>
      <c r="M719" s="18"/>
      <c r="N719" s="18"/>
      <c r="O719" s="18"/>
      <c r="P719" s="18"/>
      <c r="Q719" s="18"/>
      <c r="R719" s="18"/>
      <c r="S719" s="173" t="s">
        <v>5327</v>
      </c>
      <c r="T719" s="17" t="s">
        <v>5328</v>
      </c>
      <c r="U719" s="18"/>
      <c r="V719" s="211"/>
      <c r="W719" s="211"/>
      <c r="X719" s="211"/>
      <c r="Y719" s="211"/>
      <c r="Z719" s="18"/>
      <c r="AA719" s="182" t="s">
        <v>13703</v>
      </c>
      <c r="AB719" s="18"/>
      <c r="AC719" s="197" t="str">
        <f t="shared" si="78"/>
        <v>PHARMACY</v>
      </c>
      <c r="AD719" s="263" t="str">
        <f t="shared" si="79"/>
        <v>PHARMACY-100</v>
      </c>
      <c r="AE719" s="263" t="str">
        <f t="shared" si="80"/>
        <v>PHARMACY-100-24</v>
      </c>
      <c r="AF719" s="119" t="s">
        <v>13703</v>
      </c>
      <c r="AG719" s="64" t="str">
        <f t="shared" si="81"/>
        <v>100</v>
      </c>
      <c r="AH719" s="18"/>
      <c r="AI719" s="197" t="str">
        <f t="shared" si="82"/>
        <v>-</v>
      </c>
      <c r="AJ719" s="64" t="str">
        <f t="shared" si="83"/>
        <v>-</v>
      </c>
      <c r="AK719" s="18"/>
      <c r="AP719" s="18"/>
    </row>
    <row r="720" spans="9:42">
      <c r="I720" s="18"/>
      <c r="L720" s="18"/>
      <c r="M720" s="18"/>
      <c r="N720" s="18"/>
      <c r="O720" s="18"/>
      <c r="P720" s="18"/>
      <c r="Q720" s="18"/>
      <c r="R720" s="18"/>
      <c r="S720" s="173" t="s">
        <v>5331</v>
      </c>
      <c r="T720" s="17" t="s">
        <v>5333</v>
      </c>
      <c r="U720" s="18"/>
      <c r="V720" s="211"/>
      <c r="W720" s="211"/>
      <c r="X720" s="211"/>
      <c r="Y720" s="211"/>
      <c r="Z720" s="18"/>
      <c r="AA720" s="182" t="s">
        <v>13704</v>
      </c>
      <c r="AB720" s="18"/>
      <c r="AC720" s="197" t="str">
        <f t="shared" si="78"/>
        <v>PHARMACY</v>
      </c>
      <c r="AD720" s="263" t="str">
        <f t="shared" si="79"/>
        <v>PHARMACY-100</v>
      </c>
      <c r="AE720" s="263" t="str">
        <f t="shared" si="80"/>
        <v>PHARMACY-100-25</v>
      </c>
      <c r="AF720" s="119" t="s">
        <v>13704</v>
      </c>
      <c r="AG720" s="64" t="str">
        <f t="shared" si="81"/>
        <v>100</v>
      </c>
      <c r="AH720" s="18"/>
      <c r="AI720" s="197" t="str">
        <f t="shared" si="82"/>
        <v>-</v>
      </c>
      <c r="AJ720" s="64" t="str">
        <f t="shared" si="83"/>
        <v>-</v>
      </c>
      <c r="AK720" s="18"/>
      <c r="AP720" s="18"/>
    </row>
    <row r="721" spans="9:42">
      <c r="I721" s="18"/>
      <c r="L721" s="18"/>
      <c r="M721" s="18"/>
      <c r="N721" s="18"/>
      <c r="O721" s="18"/>
      <c r="P721" s="18"/>
      <c r="Q721" s="18"/>
      <c r="R721" s="18"/>
      <c r="S721" s="173" t="s">
        <v>5336</v>
      </c>
      <c r="T721" s="17" t="s">
        <v>5337</v>
      </c>
      <c r="U721" s="18"/>
      <c r="V721" s="211"/>
      <c r="W721" s="211"/>
      <c r="X721" s="211"/>
      <c r="Y721" s="211"/>
      <c r="Z721" s="18"/>
      <c r="AA721" s="182" t="s">
        <v>14161</v>
      </c>
      <c r="AB721" s="18"/>
      <c r="AC721" s="197" t="str">
        <f t="shared" si="78"/>
        <v>PHARMACY</v>
      </c>
      <c r="AD721" s="263" t="str">
        <f t="shared" si="79"/>
        <v>PHARMACY-100</v>
      </c>
      <c r="AE721" s="263" t="str">
        <f t="shared" si="80"/>
        <v>PHARMACY-100-26</v>
      </c>
      <c r="AF721" s="119" t="s">
        <v>14161</v>
      </c>
      <c r="AG721" s="64" t="str">
        <f t="shared" si="81"/>
        <v>100</v>
      </c>
      <c r="AH721" s="18"/>
      <c r="AI721" s="197" t="str">
        <f t="shared" si="82"/>
        <v>-</v>
      </c>
      <c r="AJ721" s="64" t="str">
        <f t="shared" si="83"/>
        <v>-</v>
      </c>
      <c r="AK721" s="18"/>
      <c r="AP721" s="18"/>
    </row>
    <row r="722" spans="9:42">
      <c r="I722" s="18"/>
      <c r="L722" s="18"/>
      <c r="M722" s="18"/>
      <c r="N722" s="18"/>
      <c r="O722" s="18"/>
      <c r="P722" s="18"/>
      <c r="Q722" s="18"/>
      <c r="R722" s="18"/>
      <c r="S722" s="173" t="s">
        <v>5340</v>
      </c>
      <c r="T722" s="17" t="s">
        <v>5341</v>
      </c>
      <c r="U722" s="18"/>
      <c r="V722" s="211"/>
      <c r="W722" s="211"/>
      <c r="X722" s="211"/>
      <c r="Y722" s="211"/>
      <c r="Z722" s="18"/>
      <c r="AA722" s="182" t="s">
        <v>14641</v>
      </c>
      <c r="AB722" s="18"/>
      <c r="AC722" s="197" t="str">
        <f t="shared" si="78"/>
        <v>PHARMACY</v>
      </c>
      <c r="AD722" s="263" t="str">
        <f t="shared" si="79"/>
        <v>PHARMACY-100</v>
      </c>
      <c r="AE722" s="263" t="str">
        <f t="shared" si="80"/>
        <v>PHARMACY-100-27</v>
      </c>
      <c r="AF722" s="119" t="s">
        <v>14641</v>
      </c>
      <c r="AG722" s="64" t="str">
        <f t="shared" si="81"/>
        <v>100</v>
      </c>
      <c r="AH722" s="18"/>
      <c r="AI722" s="197" t="str">
        <f t="shared" si="82"/>
        <v>-</v>
      </c>
      <c r="AJ722" s="64" t="str">
        <f t="shared" si="83"/>
        <v>-</v>
      </c>
      <c r="AK722" s="18"/>
      <c r="AP722" s="18"/>
    </row>
    <row r="723" spans="9:42">
      <c r="I723" s="18"/>
      <c r="L723" s="18"/>
      <c r="M723" s="18"/>
      <c r="N723" s="18"/>
      <c r="O723" s="18"/>
      <c r="P723" s="18"/>
      <c r="Q723" s="18"/>
      <c r="R723" s="18"/>
      <c r="S723" s="173" t="s">
        <v>5344</v>
      </c>
      <c r="T723" s="17" t="s">
        <v>5345</v>
      </c>
      <c r="U723" s="18"/>
      <c r="V723" s="211"/>
      <c r="W723" s="211"/>
      <c r="X723" s="211"/>
      <c r="Y723" s="211"/>
      <c r="Z723" s="18"/>
      <c r="AA723" s="182" t="s">
        <v>15595</v>
      </c>
      <c r="AB723" s="18"/>
      <c r="AC723" s="197" t="str">
        <f t="shared" si="78"/>
        <v>PHARMACY</v>
      </c>
      <c r="AD723" s="263" t="str">
        <f t="shared" si="79"/>
        <v>PHARMACY-100</v>
      </c>
      <c r="AE723" s="263" t="str">
        <f t="shared" si="80"/>
        <v>PHARMACY-100-28</v>
      </c>
      <c r="AF723" s="119" t="s">
        <v>15595</v>
      </c>
      <c r="AG723" s="64" t="str">
        <f t="shared" si="81"/>
        <v>100</v>
      </c>
      <c r="AH723" s="18"/>
      <c r="AI723" s="197" t="str">
        <f t="shared" si="82"/>
        <v>-</v>
      </c>
      <c r="AJ723" s="64" t="str">
        <f t="shared" si="83"/>
        <v>-</v>
      </c>
      <c r="AK723" s="18"/>
      <c r="AP723" s="18"/>
    </row>
    <row r="724" spans="9:42">
      <c r="I724" s="18"/>
      <c r="L724" s="18"/>
      <c r="M724" s="18"/>
      <c r="N724" s="18"/>
      <c r="O724" s="18"/>
      <c r="P724" s="18"/>
      <c r="Q724" s="18"/>
      <c r="R724" s="18"/>
      <c r="S724" s="173" t="s">
        <v>5348</v>
      </c>
      <c r="T724" s="17" t="s">
        <v>5349</v>
      </c>
      <c r="U724" s="18"/>
      <c r="V724" s="211"/>
      <c r="W724" s="211"/>
      <c r="X724" s="211"/>
      <c r="Y724" s="211"/>
      <c r="Z724" s="18"/>
      <c r="AA724" s="182" t="s">
        <v>15596</v>
      </c>
      <c r="AB724" s="18"/>
      <c r="AC724" s="197" t="str">
        <f t="shared" si="78"/>
        <v>PHARMACY</v>
      </c>
      <c r="AD724" s="263" t="str">
        <f t="shared" si="79"/>
        <v>PHARMACY-100</v>
      </c>
      <c r="AE724" s="263" t="str">
        <f t="shared" si="80"/>
        <v>PHARMACY-100-29</v>
      </c>
      <c r="AF724" s="119" t="s">
        <v>15596</v>
      </c>
      <c r="AG724" s="64" t="str">
        <f t="shared" si="81"/>
        <v>100</v>
      </c>
      <c r="AH724" s="18"/>
      <c r="AI724" s="197" t="str">
        <f t="shared" si="82"/>
        <v>-</v>
      </c>
      <c r="AJ724" s="64" t="str">
        <f t="shared" si="83"/>
        <v>-</v>
      </c>
      <c r="AK724" s="18"/>
      <c r="AP724" s="18"/>
    </row>
    <row r="725" spans="9:42">
      <c r="I725" s="18"/>
      <c r="L725" s="18"/>
      <c r="M725" s="18"/>
      <c r="N725" s="18"/>
      <c r="O725" s="18"/>
      <c r="P725" s="18"/>
      <c r="Q725" s="18"/>
      <c r="R725" s="18"/>
      <c r="S725" s="173" t="s">
        <v>9108</v>
      </c>
      <c r="T725" s="17" t="s">
        <v>780</v>
      </c>
      <c r="U725" s="18"/>
      <c r="V725" s="211"/>
      <c r="W725" s="211"/>
      <c r="X725" s="211"/>
      <c r="Y725" s="211"/>
      <c r="Z725" s="18"/>
      <c r="AA725" s="182" t="s">
        <v>6770</v>
      </c>
      <c r="AB725" s="18"/>
      <c r="AC725" s="197" t="str">
        <f t="shared" si="78"/>
        <v>PHARMACY</v>
      </c>
      <c r="AD725" s="263" t="str">
        <f t="shared" si="79"/>
        <v>PHARMACY-100</v>
      </c>
      <c r="AE725" s="263" t="str">
        <f t="shared" si="80"/>
        <v>PHARMACY-100-30</v>
      </c>
      <c r="AF725" s="119" t="s">
        <v>6770</v>
      </c>
      <c r="AG725" s="64" t="str">
        <f t="shared" si="81"/>
        <v>100</v>
      </c>
      <c r="AH725" s="18"/>
      <c r="AI725" s="197" t="str">
        <f t="shared" si="82"/>
        <v>-</v>
      </c>
      <c r="AJ725" s="64" t="str">
        <f t="shared" si="83"/>
        <v>-</v>
      </c>
      <c r="AK725" s="18"/>
      <c r="AP725" s="18"/>
    </row>
    <row r="726" spans="9:42">
      <c r="I726" s="18"/>
      <c r="L726" s="18"/>
      <c r="M726" s="18"/>
      <c r="N726" s="18"/>
      <c r="O726" s="18"/>
      <c r="P726" s="18"/>
      <c r="Q726" s="18"/>
      <c r="R726" s="18"/>
      <c r="S726" s="173" t="s">
        <v>9117</v>
      </c>
      <c r="T726" s="17" t="s">
        <v>5354</v>
      </c>
      <c r="U726" s="18"/>
      <c r="V726" s="211"/>
      <c r="W726" s="211"/>
      <c r="X726" s="211"/>
      <c r="Y726" s="211"/>
      <c r="Z726" s="18"/>
      <c r="AA726" s="182" t="s">
        <v>10882</v>
      </c>
      <c r="AB726" s="18"/>
      <c r="AC726" s="197" t="str">
        <f t="shared" si="78"/>
        <v>PHARMACY</v>
      </c>
      <c r="AD726" s="263" t="str">
        <f t="shared" si="79"/>
        <v>PHARMACY-100</v>
      </c>
      <c r="AE726" s="263" t="str">
        <f t="shared" si="80"/>
        <v>PHARMACY-100-31</v>
      </c>
      <c r="AF726" s="119" t="s">
        <v>10882</v>
      </c>
      <c r="AG726" s="64" t="str">
        <f t="shared" si="81"/>
        <v>100</v>
      </c>
      <c r="AH726" s="18"/>
      <c r="AI726" s="197" t="str">
        <f t="shared" si="82"/>
        <v>-</v>
      </c>
      <c r="AJ726" s="64" t="str">
        <f t="shared" si="83"/>
        <v>-</v>
      </c>
      <c r="AK726" s="18"/>
      <c r="AP726" s="18"/>
    </row>
    <row r="727" spans="9:42">
      <c r="I727" s="18"/>
      <c r="L727" s="18"/>
      <c r="M727" s="18"/>
      <c r="N727" s="18"/>
      <c r="O727" s="18"/>
      <c r="P727" s="18"/>
      <c r="Q727" s="18"/>
      <c r="R727" s="18"/>
      <c r="S727" s="173" t="s">
        <v>9127</v>
      </c>
      <c r="T727" s="17" t="s">
        <v>5359</v>
      </c>
      <c r="U727" s="18"/>
      <c r="V727" s="211"/>
      <c r="W727" s="211"/>
      <c r="X727" s="211"/>
      <c r="Y727" s="211"/>
      <c r="Z727" s="18"/>
      <c r="AA727" s="182" t="s">
        <v>10883</v>
      </c>
      <c r="AB727" s="18"/>
      <c r="AC727" s="197" t="str">
        <f t="shared" si="78"/>
        <v>PHARMACY</v>
      </c>
      <c r="AD727" s="263" t="str">
        <f t="shared" si="79"/>
        <v>PHARMACY-100</v>
      </c>
      <c r="AE727" s="263" t="str">
        <f t="shared" si="80"/>
        <v>PHARMACY-100-32</v>
      </c>
      <c r="AF727" s="119" t="s">
        <v>10883</v>
      </c>
      <c r="AG727" s="64" t="str">
        <f t="shared" si="81"/>
        <v>100</v>
      </c>
      <c r="AH727" s="18"/>
      <c r="AI727" s="197" t="str">
        <f t="shared" si="82"/>
        <v>-</v>
      </c>
      <c r="AJ727" s="64" t="str">
        <f t="shared" si="83"/>
        <v>-</v>
      </c>
      <c r="AK727" s="18"/>
      <c r="AP727" s="18"/>
    </row>
    <row r="728" spans="9:42">
      <c r="I728" s="18"/>
      <c r="L728" s="18"/>
      <c r="M728" s="18"/>
      <c r="N728" s="18"/>
      <c r="O728" s="18"/>
      <c r="P728" s="18"/>
      <c r="Q728" s="18"/>
      <c r="R728" s="18"/>
      <c r="S728" s="173" t="s">
        <v>5360</v>
      </c>
      <c r="T728" s="17" t="s">
        <v>5361</v>
      </c>
      <c r="U728" s="18"/>
      <c r="V728" s="211"/>
      <c r="W728" s="211"/>
      <c r="X728" s="211"/>
      <c r="Y728" s="211"/>
      <c r="Z728" s="18"/>
      <c r="AA728" s="182" t="s">
        <v>13284</v>
      </c>
      <c r="AB728" s="18"/>
      <c r="AC728" s="197" t="str">
        <f t="shared" si="78"/>
        <v>PHARMACY</v>
      </c>
      <c r="AD728" s="263" t="str">
        <f t="shared" si="79"/>
        <v>PHARMACY-100</v>
      </c>
      <c r="AE728" s="263" t="str">
        <f t="shared" si="80"/>
        <v>PHARMACY-100-33</v>
      </c>
      <c r="AF728" s="119" t="s">
        <v>13284</v>
      </c>
      <c r="AG728" s="64" t="str">
        <f t="shared" si="81"/>
        <v>100</v>
      </c>
      <c r="AH728" s="18"/>
      <c r="AI728" s="197" t="str">
        <f t="shared" si="82"/>
        <v>-</v>
      </c>
      <c r="AJ728" s="64" t="str">
        <f t="shared" si="83"/>
        <v>-</v>
      </c>
      <c r="AK728" s="18"/>
      <c r="AP728" s="18"/>
    </row>
    <row r="729" spans="9:42">
      <c r="I729" s="18"/>
      <c r="L729" s="18"/>
      <c r="M729" s="18"/>
      <c r="N729" s="18"/>
      <c r="O729" s="18"/>
      <c r="P729" s="18"/>
      <c r="Q729" s="18"/>
      <c r="R729" s="18"/>
      <c r="S729" s="173" t="s">
        <v>5362</v>
      </c>
      <c r="T729" s="17" t="s">
        <v>5363</v>
      </c>
      <c r="U729" s="18"/>
      <c r="V729" s="211"/>
      <c r="W729" s="211"/>
      <c r="X729" s="211"/>
      <c r="Y729" s="211"/>
      <c r="Z729" s="18"/>
      <c r="AA729" s="182" t="s">
        <v>10884</v>
      </c>
      <c r="AB729" s="18"/>
      <c r="AC729" s="197" t="str">
        <f t="shared" si="78"/>
        <v>PHARMACY</v>
      </c>
      <c r="AD729" s="263" t="str">
        <f t="shared" si="79"/>
        <v>PHARMACY-100</v>
      </c>
      <c r="AE729" s="263" t="str">
        <f t="shared" si="80"/>
        <v>PHARMACY-100-34</v>
      </c>
      <c r="AF729" s="119" t="s">
        <v>10884</v>
      </c>
      <c r="AG729" s="64" t="str">
        <f t="shared" si="81"/>
        <v>100</v>
      </c>
      <c r="AH729" s="18"/>
      <c r="AI729" s="197" t="str">
        <f t="shared" si="82"/>
        <v>-</v>
      </c>
      <c r="AJ729" s="64" t="str">
        <f t="shared" si="83"/>
        <v>-</v>
      </c>
      <c r="AK729" s="18"/>
      <c r="AP729" s="18"/>
    </row>
    <row r="730" spans="9:42">
      <c r="I730" s="18"/>
      <c r="L730" s="18"/>
      <c r="M730" s="18"/>
      <c r="N730" s="18"/>
      <c r="O730" s="18"/>
      <c r="P730" s="18"/>
      <c r="Q730" s="18"/>
      <c r="R730" s="18"/>
      <c r="S730" s="173" t="s">
        <v>5856</v>
      </c>
      <c r="T730" s="17" t="s">
        <v>5366</v>
      </c>
      <c r="U730" s="18"/>
      <c r="V730" s="211"/>
      <c r="W730" s="211"/>
      <c r="X730" s="211"/>
      <c r="Y730" s="211"/>
      <c r="Z730" s="18"/>
      <c r="AA730" s="182" t="s">
        <v>10885</v>
      </c>
      <c r="AB730" s="18"/>
      <c r="AC730" s="197" t="str">
        <f t="shared" si="78"/>
        <v>PHARMACY</v>
      </c>
      <c r="AD730" s="263" t="str">
        <f t="shared" si="79"/>
        <v>PHARMACY-100</v>
      </c>
      <c r="AE730" s="263" t="str">
        <f t="shared" si="80"/>
        <v>PHARMACY-100-35</v>
      </c>
      <c r="AF730" s="119" t="s">
        <v>10885</v>
      </c>
      <c r="AG730" s="64" t="str">
        <f t="shared" si="81"/>
        <v>100</v>
      </c>
      <c r="AH730" s="18"/>
      <c r="AI730" s="197" t="str">
        <f t="shared" si="82"/>
        <v>-</v>
      </c>
      <c r="AJ730" s="64" t="str">
        <f t="shared" si="83"/>
        <v>-</v>
      </c>
      <c r="AK730" s="18"/>
      <c r="AP730" s="18"/>
    </row>
    <row r="731" spans="9:42">
      <c r="I731" s="18"/>
      <c r="L731" s="18"/>
      <c r="M731" s="18"/>
      <c r="N731" s="18"/>
      <c r="O731" s="18"/>
      <c r="P731" s="18"/>
      <c r="Q731" s="18"/>
      <c r="R731" s="18"/>
      <c r="S731" s="173" t="s">
        <v>9143</v>
      </c>
      <c r="T731" s="17" t="s">
        <v>5369</v>
      </c>
      <c r="U731" s="18"/>
      <c r="V731" s="211"/>
      <c r="W731" s="211"/>
      <c r="X731" s="211"/>
      <c r="Y731" s="211"/>
      <c r="Z731" s="18"/>
      <c r="AA731" s="182" t="s">
        <v>12026</v>
      </c>
      <c r="AB731" s="18"/>
      <c r="AC731" s="197" t="str">
        <f t="shared" si="78"/>
        <v>PHARMACY</v>
      </c>
      <c r="AD731" s="263" t="str">
        <f t="shared" si="79"/>
        <v>PHARMACY-100</v>
      </c>
      <c r="AE731" s="263" t="str">
        <f t="shared" si="80"/>
        <v>PHARMACY-100-36</v>
      </c>
      <c r="AF731" s="119" t="s">
        <v>12026</v>
      </c>
      <c r="AG731" s="64" t="str">
        <f t="shared" si="81"/>
        <v>100</v>
      </c>
      <c r="AH731" s="18"/>
      <c r="AI731" s="197" t="str">
        <f t="shared" si="82"/>
        <v>-</v>
      </c>
      <c r="AJ731" s="64" t="str">
        <f t="shared" si="83"/>
        <v>-</v>
      </c>
      <c r="AK731" s="18"/>
      <c r="AP731" s="18"/>
    </row>
    <row r="732" spans="9:42">
      <c r="I732" s="18"/>
      <c r="L732" s="18"/>
      <c r="M732" s="18"/>
      <c r="N732" s="18"/>
      <c r="O732" s="18"/>
      <c r="P732" s="18"/>
      <c r="Q732" s="18"/>
      <c r="R732" s="18"/>
      <c r="S732" s="173" t="s">
        <v>5372</v>
      </c>
      <c r="T732" s="17" t="s">
        <v>5373</v>
      </c>
      <c r="U732" s="18"/>
      <c r="V732" s="211"/>
      <c r="W732" s="211"/>
      <c r="X732" s="211"/>
      <c r="Y732" s="211"/>
      <c r="Z732" s="18"/>
      <c r="AA732" s="182" t="s">
        <v>13705</v>
      </c>
      <c r="AB732" s="18"/>
      <c r="AC732" s="197" t="str">
        <f t="shared" si="78"/>
        <v>PHARMACY</v>
      </c>
      <c r="AD732" s="263" t="str">
        <f t="shared" si="79"/>
        <v>PHARMACY-100</v>
      </c>
      <c r="AE732" s="263" t="str">
        <f t="shared" si="80"/>
        <v>PHARMACY-100-37</v>
      </c>
      <c r="AF732" s="119" t="s">
        <v>13705</v>
      </c>
      <c r="AG732" s="64" t="str">
        <f t="shared" si="81"/>
        <v>100</v>
      </c>
      <c r="AH732" s="18"/>
      <c r="AI732" s="197" t="str">
        <f t="shared" si="82"/>
        <v>-</v>
      </c>
      <c r="AJ732" s="64" t="str">
        <f t="shared" si="83"/>
        <v>-</v>
      </c>
      <c r="AK732" s="18"/>
      <c r="AP732" s="18"/>
    </row>
    <row r="733" spans="9:42">
      <c r="I733" s="18"/>
      <c r="L733" s="18"/>
      <c r="M733" s="18"/>
      <c r="N733" s="18"/>
      <c r="O733" s="18"/>
      <c r="P733" s="18"/>
      <c r="Q733" s="18"/>
      <c r="R733" s="18"/>
      <c r="S733" s="173" t="s">
        <v>5374</v>
      </c>
      <c r="T733" s="17" t="s">
        <v>5375</v>
      </c>
      <c r="U733" s="18"/>
      <c r="V733" s="211"/>
      <c r="W733" s="211"/>
      <c r="X733" s="211"/>
      <c r="Y733" s="211"/>
      <c r="Z733" s="18"/>
      <c r="AA733" s="182" t="s">
        <v>15185</v>
      </c>
      <c r="AB733" s="18"/>
      <c r="AC733" s="197" t="str">
        <f t="shared" si="78"/>
        <v>PHARMACY</v>
      </c>
      <c r="AD733" s="263" t="str">
        <f t="shared" si="79"/>
        <v>PHARMACY-100</v>
      </c>
      <c r="AE733" s="263" t="str">
        <f t="shared" si="80"/>
        <v>PHARMACY-100-38</v>
      </c>
      <c r="AF733" s="119" t="s">
        <v>15185</v>
      </c>
      <c r="AG733" s="64" t="str">
        <f t="shared" si="81"/>
        <v>100</v>
      </c>
      <c r="AH733" s="18"/>
      <c r="AI733" s="197" t="str">
        <f t="shared" si="82"/>
        <v>-</v>
      </c>
      <c r="AJ733" s="64" t="str">
        <f t="shared" si="83"/>
        <v>-</v>
      </c>
      <c r="AK733" s="18"/>
      <c r="AP733" s="18"/>
    </row>
    <row r="734" spans="9:42">
      <c r="I734" s="18"/>
      <c r="L734" s="18"/>
      <c r="M734" s="18"/>
      <c r="N734" s="18"/>
      <c r="O734" s="18"/>
      <c r="P734" s="18"/>
      <c r="Q734" s="18"/>
      <c r="R734" s="18"/>
      <c r="S734" s="173" t="s">
        <v>5376</v>
      </c>
      <c r="T734" s="17" t="s">
        <v>5377</v>
      </c>
      <c r="U734" s="18"/>
      <c r="V734" s="211"/>
      <c r="W734" s="211"/>
      <c r="X734" s="211"/>
      <c r="Y734" s="211"/>
      <c r="Z734" s="18"/>
      <c r="AA734" s="182" t="s">
        <v>6771</v>
      </c>
      <c r="AB734" s="18"/>
      <c r="AC734" s="197" t="str">
        <f t="shared" si="78"/>
        <v>UCAS</v>
      </c>
      <c r="AD734" s="263" t="str">
        <f t="shared" si="79"/>
        <v>UCAS-100</v>
      </c>
      <c r="AE734" s="263" t="str">
        <f t="shared" si="80"/>
        <v>UCAS-100-1</v>
      </c>
      <c r="AF734" s="119" t="s">
        <v>6771</v>
      </c>
      <c r="AG734" s="64" t="str">
        <f t="shared" si="81"/>
        <v>100</v>
      </c>
      <c r="AH734" s="18"/>
      <c r="AI734" s="197" t="str">
        <f t="shared" si="82"/>
        <v>-</v>
      </c>
      <c r="AJ734" s="64" t="str">
        <f t="shared" si="83"/>
        <v>-</v>
      </c>
      <c r="AK734" s="18"/>
      <c r="AP734" s="18"/>
    </row>
    <row r="735" spans="9:42">
      <c r="I735" s="18"/>
      <c r="L735" s="18"/>
      <c r="M735" s="18"/>
      <c r="N735" s="18"/>
      <c r="O735" s="18"/>
      <c r="P735" s="18"/>
      <c r="Q735" s="18"/>
      <c r="R735" s="18"/>
      <c r="S735" s="173" t="s">
        <v>5379</v>
      </c>
      <c r="T735" s="17" t="s">
        <v>5380</v>
      </c>
      <c r="U735" s="18"/>
      <c r="V735" s="211"/>
      <c r="W735" s="211"/>
      <c r="X735" s="211"/>
      <c r="Y735" s="211"/>
      <c r="Z735" s="18"/>
      <c r="AA735" s="182" t="s">
        <v>6772</v>
      </c>
      <c r="AB735" s="18"/>
      <c r="AC735" s="197" t="str">
        <f t="shared" si="78"/>
        <v>UCAS</v>
      </c>
      <c r="AD735" s="263" t="str">
        <f t="shared" si="79"/>
        <v>UCAS-100</v>
      </c>
      <c r="AE735" s="263" t="str">
        <f t="shared" si="80"/>
        <v>UCAS-100-2</v>
      </c>
      <c r="AF735" s="119" t="s">
        <v>6772</v>
      </c>
      <c r="AG735" s="64" t="str">
        <f t="shared" si="81"/>
        <v>100</v>
      </c>
      <c r="AH735" s="18"/>
      <c r="AI735" s="197" t="str">
        <f t="shared" si="82"/>
        <v>-</v>
      </c>
      <c r="AJ735" s="64" t="str">
        <f t="shared" si="83"/>
        <v>-</v>
      </c>
      <c r="AK735" s="18"/>
      <c r="AP735" s="18"/>
    </row>
    <row r="736" spans="9:42">
      <c r="I736" s="18"/>
      <c r="L736" s="18"/>
      <c r="M736" s="18"/>
      <c r="N736" s="18"/>
      <c r="O736" s="18"/>
      <c r="P736" s="18"/>
      <c r="Q736" s="18"/>
      <c r="R736" s="18"/>
      <c r="S736" s="173" t="s">
        <v>5382</v>
      </c>
      <c r="T736" s="17" t="s">
        <v>10175</v>
      </c>
      <c r="U736" s="18"/>
      <c r="V736" s="211"/>
      <c r="W736" s="211"/>
      <c r="X736" s="211"/>
      <c r="Y736" s="211"/>
      <c r="Z736" s="18"/>
      <c r="AA736" s="182" t="s">
        <v>11438</v>
      </c>
      <c r="AB736" s="18"/>
      <c r="AC736" s="197" t="str">
        <f t="shared" si="78"/>
        <v>UCAS</v>
      </c>
      <c r="AD736" s="263" t="str">
        <f t="shared" si="79"/>
        <v>UCAS-100</v>
      </c>
      <c r="AE736" s="263" t="str">
        <f t="shared" si="80"/>
        <v>UCAS-100-3</v>
      </c>
      <c r="AF736" s="119" t="s">
        <v>11438</v>
      </c>
      <c r="AG736" s="64" t="str">
        <f t="shared" si="81"/>
        <v>100</v>
      </c>
      <c r="AH736" s="18"/>
      <c r="AI736" s="197" t="str">
        <f t="shared" si="82"/>
        <v>-</v>
      </c>
      <c r="AJ736" s="64" t="str">
        <f t="shared" si="83"/>
        <v>-</v>
      </c>
      <c r="AK736" s="18"/>
      <c r="AP736" s="18"/>
    </row>
    <row r="737" spans="9:42">
      <c r="I737" s="18"/>
      <c r="L737" s="18"/>
      <c r="M737" s="18"/>
      <c r="N737" s="18"/>
      <c r="O737" s="18"/>
      <c r="P737" s="18"/>
      <c r="Q737" s="18"/>
      <c r="R737" s="18"/>
      <c r="S737" s="173" t="s">
        <v>5383</v>
      </c>
      <c r="T737" s="17" t="s">
        <v>5384</v>
      </c>
      <c r="U737" s="18"/>
      <c r="V737" s="211"/>
      <c r="W737" s="211"/>
      <c r="X737" s="211"/>
      <c r="Y737" s="211"/>
      <c r="Z737" s="18"/>
      <c r="AA737" s="182" t="s">
        <v>14162</v>
      </c>
      <c r="AB737" s="18"/>
      <c r="AC737" s="197" t="str">
        <f t="shared" si="78"/>
        <v>UCAS</v>
      </c>
      <c r="AD737" s="263" t="str">
        <f t="shared" si="79"/>
        <v>UCAS-100</v>
      </c>
      <c r="AE737" s="263" t="str">
        <f t="shared" si="80"/>
        <v>UCAS-100-4</v>
      </c>
      <c r="AF737" s="119" t="s">
        <v>14162</v>
      </c>
      <c r="AG737" s="64" t="str">
        <f t="shared" si="81"/>
        <v>100</v>
      </c>
      <c r="AH737" s="18"/>
      <c r="AI737" s="197" t="str">
        <f t="shared" si="82"/>
        <v>-</v>
      </c>
      <c r="AJ737" s="64" t="str">
        <f t="shared" si="83"/>
        <v>-</v>
      </c>
      <c r="AK737" s="18"/>
      <c r="AP737" s="18"/>
    </row>
    <row r="738" spans="9:42">
      <c r="I738" s="18"/>
      <c r="L738" s="18"/>
      <c r="M738" s="18"/>
      <c r="N738" s="18"/>
      <c r="O738" s="18"/>
      <c r="P738" s="18"/>
      <c r="Q738" s="18"/>
      <c r="R738" s="18"/>
      <c r="S738" s="173" t="s">
        <v>5385</v>
      </c>
      <c r="T738" s="17" t="s">
        <v>2685</v>
      </c>
      <c r="U738" s="18"/>
      <c r="V738" s="211"/>
      <c r="W738" s="211"/>
      <c r="X738" s="211"/>
      <c r="Y738" s="211"/>
      <c r="Z738" s="18"/>
      <c r="AA738" s="182" t="s">
        <v>6773</v>
      </c>
      <c r="AB738" s="18"/>
      <c r="AC738" s="197" t="str">
        <f t="shared" si="78"/>
        <v>UCAS</v>
      </c>
      <c r="AD738" s="263" t="str">
        <f t="shared" si="79"/>
        <v>UCAS-100</v>
      </c>
      <c r="AE738" s="263" t="str">
        <f t="shared" si="80"/>
        <v>UCAS-100-5</v>
      </c>
      <c r="AF738" s="119" t="s">
        <v>6773</v>
      </c>
      <c r="AG738" s="64" t="str">
        <f t="shared" si="81"/>
        <v>100</v>
      </c>
      <c r="AH738" s="18"/>
      <c r="AI738" s="197" t="str">
        <f t="shared" si="82"/>
        <v>-</v>
      </c>
      <c r="AJ738" s="64" t="str">
        <f t="shared" si="83"/>
        <v>-</v>
      </c>
      <c r="AK738" s="18"/>
      <c r="AP738" s="18"/>
    </row>
    <row r="739" spans="9:42">
      <c r="I739" s="18"/>
      <c r="L739" s="18"/>
      <c r="M739" s="18"/>
      <c r="N739" s="18"/>
      <c r="O739" s="18"/>
      <c r="P739" s="18"/>
      <c r="Q739" s="18"/>
      <c r="R739" s="18"/>
      <c r="S739" s="173" t="s">
        <v>2688</v>
      </c>
      <c r="T739" s="17" t="s">
        <v>14006</v>
      </c>
      <c r="U739" s="18"/>
      <c r="V739" s="211"/>
      <c r="W739" s="211"/>
      <c r="X739" s="211"/>
      <c r="Y739" s="211"/>
      <c r="Z739" s="18"/>
      <c r="AA739" s="182" t="s">
        <v>6774</v>
      </c>
      <c r="AB739" s="18"/>
      <c r="AC739" s="197" t="str">
        <f t="shared" si="78"/>
        <v>UCAS</v>
      </c>
      <c r="AD739" s="263" t="str">
        <f t="shared" si="79"/>
        <v>UCAS-100</v>
      </c>
      <c r="AE739" s="263" t="str">
        <f t="shared" si="80"/>
        <v>UCAS-100-6</v>
      </c>
      <c r="AF739" s="119" t="s">
        <v>6774</v>
      </c>
      <c r="AG739" s="64" t="str">
        <f t="shared" si="81"/>
        <v>100</v>
      </c>
      <c r="AH739" s="18"/>
      <c r="AI739" s="197" t="str">
        <f t="shared" si="82"/>
        <v>-</v>
      </c>
      <c r="AJ739" s="64" t="str">
        <f t="shared" si="83"/>
        <v>-</v>
      </c>
      <c r="AK739" s="18"/>
      <c r="AP739" s="18"/>
    </row>
    <row r="740" spans="9:42">
      <c r="I740" s="18"/>
      <c r="L740" s="18"/>
      <c r="M740" s="18"/>
      <c r="N740" s="18"/>
      <c r="O740" s="18"/>
      <c r="P740" s="18"/>
      <c r="Q740" s="18"/>
      <c r="R740" s="18"/>
      <c r="S740" s="173" t="s">
        <v>9982</v>
      </c>
      <c r="T740" s="17" t="s">
        <v>2691</v>
      </c>
      <c r="U740" s="18"/>
      <c r="V740" s="211"/>
      <c r="W740" s="211"/>
      <c r="X740" s="211"/>
      <c r="Y740" s="211"/>
      <c r="Z740" s="18"/>
      <c r="AA740" s="182" t="s">
        <v>6776</v>
      </c>
      <c r="AB740" s="18"/>
      <c r="AC740" s="197" t="str">
        <f t="shared" si="78"/>
        <v>PROVOST-Global_Strategies</v>
      </c>
      <c r="AD740" s="263" t="str">
        <f t="shared" si="79"/>
        <v>PROVOST-Global_Strategies-100</v>
      </c>
      <c r="AE740" s="263" t="str">
        <f t="shared" si="80"/>
        <v>PROVOST-Global_Strategies-100-5</v>
      </c>
      <c r="AF740" s="119" t="s">
        <v>6776</v>
      </c>
      <c r="AG740" s="64" t="str">
        <f t="shared" si="81"/>
        <v>100</v>
      </c>
      <c r="AH740" s="18"/>
      <c r="AI740" s="197" t="str">
        <f t="shared" si="82"/>
        <v>-</v>
      </c>
      <c r="AJ740" s="64" t="str">
        <f t="shared" si="83"/>
        <v>-</v>
      </c>
      <c r="AK740" s="18"/>
      <c r="AP740" s="18"/>
    </row>
    <row r="741" spans="9:42">
      <c r="I741" s="18"/>
      <c r="L741" s="18"/>
      <c r="M741" s="18"/>
      <c r="N741" s="18"/>
      <c r="O741" s="18"/>
      <c r="P741" s="18"/>
      <c r="Q741" s="18"/>
      <c r="R741" s="18"/>
      <c r="S741" s="173" t="s">
        <v>9990</v>
      </c>
      <c r="T741" s="17" t="s">
        <v>2694</v>
      </c>
      <c r="U741" s="18"/>
      <c r="V741" s="211"/>
      <c r="W741" s="211"/>
      <c r="X741" s="211"/>
      <c r="Y741" s="211"/>
      <c r="Z741" s="18"/>
      <c r="AA741" s="182" t="s">
        <v>6777</v>
      </c>
      <c r="AB741" s="18"/>
      <c r="AC741" s="197" t="str">
        <f t="shared" si="78"/>
        <v>GSO</v>
      </c>
      <c r="AD741" s="263" t="str">
        <f t="shared" si="79"/>
        <v>GSO-100</v>
      </c>
      <c r="AE741" s="263" t="str">
        <f t="shared" si="80"/>
        <v>GSO-100-1</v>
      </c>
      <c r="AF741" s="119" t="s">
        <v>6777</v>
      </c>
      <c r="AG741" s="64" t="str">
        <f t="shared" si="81"/>
        <v>100</v>
      </c>
      <c r="AH741" s="18"/>
      <c r="AI741" s="197" t="str">
        <f t="shared" si="82"/>
        <v>-</v>
      </c>
      <c r="AJ741" s="64" t="str">
        <f t="shared" si="83"/>
        <v>-</v>
      </c>
      <c r="AK741" s="18"/>
      <c r="AP741" s="18"/>
    </row>
    <row r="742" spans="9:42">
      <c r="I742" s="18"/>
      <c r="L742" s="18"/>
      <c r="M742" s="18"/>
      <c r="N742" s="18"/>
      <c r="O742" s="18"/>
      <c r="P742" s="18"/>
      <c r="Q742" s="18"/>
      <c r="R742" s="18"/>
      <c r="S742" s="173" t="s">
        <v>7759</v>
      </c>
      <c r="T742" s="17" t="s">
        <v>2696</v>
      </c>
      <c r="U742" s="18"/>
      <c r="V742" s="211"/>
      <c r="W742" s="211"/>
      <c r="X742" s="211"/>
      <c r="Y742" s="211"/>
      <c r="Z742" s="18"/>
      <c r="AA742" s="182" t="s">
        <v>6778</v>
      </c>
      <c r="AB742" s="18"/>
      <c r="AC742" s="197" t="str">
        <f t="shared" si="78"/>
        <v>GSO</v>
      </c>
      <c r="AD742" s="263" t="str">
        <f t="shared" si="79"/>
        <v>GSO-100</v>
      </c>
      <c r="AE742" s="263" t="str">
        <f t="shared" si="80"/>
        <v>GSO-100-2</v>
      </c>
      <c r="AF742" s="119" t="s">
        <v>6778</v>
      </c>
      <c r="AG742" s="64" t="str">
        <f t="shared" si="81"/>
        <v>100</v>
      </c>
      <c r="AH742" s="18"/>
      <c r="AI742" s="197" t="str">
        <f t="shared" si="82"/>
        <v>-</v>
      </c>
      <c r="AJ742" s="64" t="str">
        <f t="shared" si="83"/>
        <v>-</v>
      </c>
      <c r="AK742" s="18"/>
      <c r="AP742" s="18"/>
    </row>
    <row r="743" spans="9:42">
      <c r="I743" s="18"/>
      <c r="L743" s="18"/>
      <c r="M743" s="18"/>
      <c r="N743" s="18"/>
      <c r="O743" s="18"/>
      <c r="P743" s="18"/>
      <c r="Q743" s="18"/>
      <c r="R743" s="18"/>
      <c r="S743" s="173" t="s">
        <v>2697</v>
      </c>
      <c r="T743" s="17" t="s">
        <v>2698</v>
      </c>
      <c r="U743" s="18"/>
      <c r="V743" s="211"/>
      <c r="W743" s="211"/>
      <c r="X743" s="211"/>
      <c r="Y743" s="211"/>
      <c r="Z743" s="18"/>
      <c r="AA743" s="182" t="s">
        <v>6779</v>
      </c>
      <c r="AB743" s="18"/>
      <c r="AC743" s="197" t="str">
        <f t="shared" si="78"/>
        <v>GSO</v>
      </c>
      <c r="AD743" s="263" t="str">
        <f t="shared" si="79"/>
        <v>GSO-100</v>
      </c>
      <c r="AE743" s="263" t="str">
        <f t="shared" si="80"/>
        <v>GSO-100-3</v>
      </c>
      <c r="AF743" s="119" t="s">
        <v>6779</v>
      </c>
      <c r="AG743" s="64" t="str">
        <f t="shared" si="81"/>
        <v>100</v>
      </c>
      <c r="AH743" s="18"/>
      <c r="AI743" s="197" t="str">
        <f t="shared" si="82"/>
        <v>-</v>
      </c>
      <c r="AJ743" s="64" t="str">
        <f t="shared" si="83"/>
        <v>-</v>
      </c>
      <c r="AK743" s="18"/>
      <c r="AP743" s="18"/>
    </row>
    <row r="744" spans="9:42">
      <c r="I744" s="18"/>
      <c r="L744" s="18"/>
      <c r="M744" s="18"/>
      <c r="N744" s="18"/>
      <c r="O744" s="18"/>
      <c r="P744" s="18"/>
      <c r="Q744" s="18"/>
      <c r="R744" s="18"/>
      <c r="S744" s="173" t="s">
        <v>2701</v>
      </c>
      <c r="T744" s="17" t="s">
        <v>2704</v>
      </c>
      <c r="U744" s="18"/>
      <c r="V744" s="211"/>
      <c r="W744" s="211"/>
      <c r="X744" s="211"/>
      <c r="Y744" s="211"/>
      <c r="Z744" s="18"/>
      <c r="AA744" s="182" t="s">
        <v>6780</v>
      </c>
      <c r="AB744" s="18"/>
      <c r="AC744" s="197" t="str">
        <f t="shared" si="78"/>
        <v>GSO</v>
      </c>
      <c r="AD744" s="263" t="str">
        <f t="shared" si="79"/>
        <v>GSO-100</v>
      </c>
      <c r="AE744" s="263" t="str">
        <f t="shared" si="80"/>
        <v>GSO-100-4</v>
      </c>
      <c r="AF744" s="119" t="s">
        <v>6780</v>
      </c>
      <c r="AG744" s="64" t="str">
        <f t="shared" si="81"/>
        <v>100</v>
      </c>
      <c r="AH744" s="18"/>
      <c r="AI744" s="197" t="str">
        <f t="shared" si="82"/>
        <v>-</v>
      </c>
      <c r="AJ744" s="64" t="str">
        <f t="shared" si="83"/>
        <v>-</v>
      </c>
      <c r="AK744" s="18"/>
      <c r="AP744" s="18"/>
    </row>
    <row r="745" spans="9:42">
      <c r="I745" s="18"/>
      <c r="L745" s="18"/>
      <c r="M745" s="18"/>
      <c r="N745" s="18"/>
      <c r="O745" s="18"/>
      <c r="P745" s="18"/>
      <c r="Q745" s="18"/>
      <c r="R745" s="18"/>
      <c r="S745" s="173" t="s">
        <v>2706</v>
      </c>
      <c r="T745" s="17" t="s">
        <v>780</v>
      </c>
      <c r="U745" s="18"/>
      <c r="V745" s="211"/>
      <c r="W745" s="211"/>
      <c r="X745" s="211"/>
      <c r="Y745" s="211"/>
      <c r="Z745" s="18"/>
      <c r="AA745" s="182" t="s">
        <v>6797</v>
      </c>
      <c r="AB745" s="18"/>
      <c r="AC745" s="197" t="str">
        <f t="shared" si="78"/>
        <v>GSO</v>
      </c>
      <c r="AD745" s="263" t="str">
        <f t="shared" si="79"/>
        <v>GSO-100</v>
      </c>
      <c r="AE745" s="263" t="str">
        <f t="shared" si="80"/>
        <v>GSO-100-5</v>
      </c>
      <c r="AF745" s="119" t="s">
        <v>6797</v>
      </c>
      <c r="AG745" s="64" t="str">
        <f t="shared" si="81"/>
        <v>100</v>
      </c>
      <c r="AH745" s="18"/>
      <c r="AI745" s="197" t="str">
        <f t="shared" si="82"/>
        <v>-</v>
      </c>
      <c r="AJ745" s="64" t="str">
        <f t="shared" si="83"/>
        <v>-</v>
      </c>
      <c r="AK745" s="18"/>
      <c r="AP745" s="18"/>
    </row>
    <row r="746" spans="9:42">
      <c r="I746" s="18"/>
      <c r="L746" s="18"/>
      <c r="M746" s="18"/>
      <c r="N746" s="18"/>
      <c r="O746" s="18"/>
      <c r="P746" s="18"/>
      <c r="Q746" s="18"/>
      <c r="R746" s="18"/>
      <c r="S746" s="173" t="s">
        <v>2709</v>
      </c>
      <c r="T746" s="17" t="s">
        <v>2710</v>
      </c>
      <c r="U746" s="18"/>
      <c r="V746" s="211"/>
      <c r="W746" s="211"/>
      <c r="X746" s="211"/>
      <c r="Y746" s="211"/>
      <c r="Z746" s="18"/>
      <c r="AA746" s="182" t="s">
        <v>6781</v>
      </c>
      <c r="AB746" s="18"/>
      <c r="AC746" s="197" t="str">
        <f t="shared" si="78"/>
        <v>GSO</v>
      </c>
      <c r="AD746" s="263" t="str">
        <f t="shared" si="79"/>
        <v>GSO-100</v>
      </c>
      <c r="AE746" s="263" t="str">
        <f t="shared" si="80"/>
        <v>GSO-100-6</v>
      </c>
      <c r="AF746" s="119" t="s">
        <v>6781</v>
      </c>
      <c r="AG746" s="64" t="str">
        <f t="shared" si="81"/>
        <v>100</v>
      </c>
      <c r="AH746" s="18"/>
      <c r="AI746" s="197" t="str">
        <f t="shared" si="82"/>
        <v>-</v>
      </c>
      <c r="AJ746" s="64" t="str">
        <f t="shared" si="83"/>
        <v>-</v>
      </c>
      <c r="AK746" s="18"/>
      <c r="AP746" s="18"/>
    </row>
    <row r="747" spans="9:42">
      <c r="I747" s="18"/>
      <c r="L747" s="18"/>
      <c r="M747" s="18"/>
      <c r="N747" s="18"/>
      <c r="O747" s="18"/>
      <c r="P747" s="18"/>
      <c r="Q747" s="18"/>
      <c r="R747" s="18"/>
      <c r="S747" s="173" t="s">
        <v>2713</v>
      </c>
      <c r="T747" s="17" t="s">
        <v>2714</v>
      </c>
      <c r="U747" s="18"/>
      <c r="V747" s="211"/>
      <c r="W747" s="211"/>
      <c r="X747" s="211"/>
      <c r="Y747" s="211"/>
      <c r="Z747" s="18"/>
      <c r="AA747" s="182" t="s">
        <v>6782</v>
      </c>
      <c r="AB747" s="18"/>
      <c r="AC747" s="197" t="str">
        <f t="shared" si="78"/>
        <v>GSO</v>
      </c>
      <c r="AD747" s="263" t="str">
        <f t="shared" si="79"/>
        <v>GSO-100</v>
      </c>
      <c r="AE747" s="263" t="str">
        <f t="shared" si="80"/>
        <v>GSO-100-7</v>
      </c>
      <c r="AF747" s="119" t="s">
        <v>6782</v>
      </c>
      <c r="AG747" s="64" t="str">
        <f t="shared" si="81"/>
        <v>100</v>
      </c>
      <c r="AH747" s="18"/>
      <c r="AI747" s="197" t="str">
        <f t="shared" si="82"/>
        <v>-</v>
      </c>
      <c r="AJ747" s="64" t="str">
        <f t="shared" si="83"/>
        <v>-</v>
      </c>
      <c r="AK747" s="18"/>
      <c r="AP747" s="18"/>
    </row>
    <row r="748" spans="9:42">
      <c r="I748" s="18"/>
      <c r="L748" s="18"/>
      <c r="M748" s="18"/>
      <c r="N748" s="18"/>
      <c r="O748" s="18"/>
      <c r="P748" s="18"/>
      <c r="Q748" s="18"/>
      <c r="R748" s="18"/>
      <c r="S748" s="173" t="s">
        <v>2716</v>
      </c>
      <c r="T748" s="17" t="s">
        <v>2717</v>
      </c>
      <c r="U748" s="18"/>
      <c r="V748" s="211"/>
      <c r="W748" s="211"/>
      <c r="X748" s="211"/>
      <c r="Y748" s="211"/>
      <c r="Z748" s="18"/>
      <c r="AA748" s="182" t="s">
        <v>1273</v>
      </c>
      <c r="AB748" s="18"/>
      <c r="AC748" s="197" t="str">
        <f t="shared" si="78"/>
        <v>GSO</v>
      </c>
      <c r="AD748" s="263" t="str">
        <f t="shared" si="79"/>
        <v>GSO-100</v>
      </c>
      <c r="AE748" s="263" t="str">
        <f t="shared" si="80"/>
        <v>GSO-100-8</v>
      </c>
      <c r="AF748" s="119" t="s">
        <v>1273</v>
      </c>
      <c r="AG748" s="64" t="str">
        <f t="shared" si="81"/>
        <v>100</v>
      </c>
      <c r="AH748" s="18"/>
      <c r="AI748" s="197" t="str">
        <f t="shared" si="82"/>
        <v>-</v>
      </c>
      <c r="AJ748" s="64" t="str">
        <f t="shared" si="83"/>
        <v>-</v>
      </c>
      <c r="AK748" s="18"/>
      <c r="AP748" s="18"/>
    </row>
    <row r="749" spans="9:42">
      <c r="I749" s="18"/>
      <c r="L749" s="18"/>
      <c r="M749" s="18"/>
      <c r="N749" s="18"/>
      <c r="O749" s="18"/>
      <c r="P749" s="18"/>
      <c r="Q749" s="18"/>
      <c r="R749" s="18"/>
      <c r="S749" s="173" t="s">
        <v>2718</v>
      </c>
      <c r="T749" s="17" t="s">
        <v>1065</v>
      </c>
      <c r="U749" s="18"/>
      <c r="V749" s="211"/>
      <c r="W749" s="211"/>
      <c r="X749" s="211"/>
      <c r="Y749" s="211"/>
      <c r="Z749" s="18"/>
      <c r="AA749" s="182" t="s">
        <v>10886</v>
      </c>
      <c r="AB749" s="18"/>
      <c r="AC749" s="197" t="str">
        <f t="shared" si="78"/>
        <v>GSO</v>
      </c>
      <c r="AD749" s="263" t="str">
        <f t="shared" si="79"/>
        <v>GSO-100</v>
      </c>
      <c r="AE749" s="263" t="str">
        <f t="shared" si="80"/>
        <v>GSO-100-9</v>
      </c>
      <c r="AF749" s="119" t="s">
        <v>10886</v>
      </c>
      <c r="AG749" s="64" t="str">
        <f t="shared" si="81"/>
        <v>100</v>
      </c>
      <c r="AH749" s="18"/>
      <c r="AI749" s="197" t="str">
        <f t="shared" si="82"/>
        <v>-</v>
      </c>
      <c r="AJ749" s="64" t="str">
        <f t="shared" si="83"/>
        <v>-</v>
      </c>
      <c r="AK749" s="18"/>
      <c r="AP749" s="18"/>
    </row>
    <row r="750" spans="9:42">
      <c r="I750" s="18"/>
      <c r="L750" s="18"/>
      <c r="M750" s="18"/>
      <c r="N750" s="18"/>
      <c r="O750" s="18"/>
      <c r="P750" s="18"/>
      <c r="Q750" s="18"/>
      <c r="R750" s="18"/>
      <c r="S750" s="173" t="s">
        <v>2720</v>
      </c>
      <c r="T750" s="17" t="s">
        <v>13046</v>
      </c>
      <c r="U750" s="18"/>
      <c r="V750" s="211"/>
      <c r="W750" s="211"/>
      <c r="X750" s="211"/>
      <c r="Y750" s="211"/>
      <c r="Z750" s="18"/>
      <c r="AA750" s="182" t="s">
        <v>13706</v>
      </c>
      <c r="AB750" s="18"/>
      <c r="AC750" s="197" t="str">
        <f t="shared" si="78"/>
        <v>GSO</v>
      </c>
      <c r="AD750" s="263" t="str">
        <f t="shared" si="79"/>
        <v>GSO-100</v>
      </c>
      <c r="AE750" s="263" t="str">
        <f t="shared" si="80"/>
        <v>GSO-100-10</v>
      </c>
      <c r="AF750" s="119" t="s">
        <v>13706</v>
      </c>
      <c r="AG750" s="64" t="str">
        <f t="shared" si="81"/>
        <v>100</v>
      </c>
      <c r="AH750" s="18"/>
      <c r="AI750" s="197" t="str">
        <f t="shared" si="82"/>
        <v>-</v>
      </c>
      <c r="AJ750" s="64" t="str">
        <f t="shared" si="83"/>
        <v>-</v>
      </c>
      <c r="AK750" s="18"/>
      <c r="AP750" s="18"/>
    </row>
    <row r="751" spans="9:42">
      <c r="I751" s="18"/>
      <c r="L751" s="18"/>
      <c r="M751" s="18"/>
      <c r="N751" s="18"/>
      <c r="O751" s="18"/>
      <c r="P751" s="18"/>
      <c r="Q751" s="18"/>
      <c r="R751" s="18"/>
      <c r="S751" s="173" t="s">
        <v>2723</v>
      </c>
      <c r="T751" s="17" t="s">
        <v>2724</v>
      </c>
      <c r="U751" s="18"/>
      <c r="V751" s="211"/>
      <c r="W751" s="211"/>
      <c r="X751" s="211"/>
      <c r="Y751" s="211"/>
      <c r="Z751" s="18"/>
      <c r="AA751" s="182" t="s">
        <v>6783</v>
      </c>
      <c r="AB751" s="18"/>
      <c r="AC751" s="197" t="str">
        <f t="shared" si="78"/>
        <v>GSO</v>
      </c>
      <c r="AD751" s="263" t="str">
        <f t="shared" si="79"/>
        <v>GSO-100</v>
      </c>
      <c r="AE751" s="263" t="str">
        <f t="shared" si="80"/>
        <v>GSO-100-11</v>
      </c>
      <c r="AF751" s="119" t="s">
        <v>6783</v>
      </c>
      <c r="AG751" s="64" t="str">
        <f t="shared" si="81"/>
        <v>100</v>
      </c>
      <c r="AH751" s="18"/>
      <c r="AI751" s="197" t="str">
        <f t="shared" si="82"/>
        <v>-</v>
      </c>
      <c r="AJ751" s="64" t="str">
        <f t="shared" si="83"/>
        <v>-</v>
      </c>
      <c r="AK751" s="18"/>
      <c r="AP751" s="18"/>
    </row>
    <row r="752" spans="9:42">
      <c r="I752" s="18"/>
      <c r="L752" s="18"/>
      <c r="M752" s="18"/>
      <c r="N752" s="18"/>
      <c r="O752" s="18"/>
      <c r="P752" s="18"/>
      <c r="Q752" s="18"/>
      <c r="R752" s="18"/>
      <c r="S752" s="173" t="s">
        <v>2727</v>
      </c>
      <c r="T752" s="17" t="s">
        <v>2728</v>
      </c>
      <c r="U752" s="18"/>
      <c r="V752" s="211"/>
      <c r="W752" s="211"/>
      <c r="X752" s="211"/>
      <c r="Y752" s="211"/>
      <c r="Z752" s="18"/>
      <c r="AA752" s="182" t="s">
        <v>6784</v>
      </c>
      <c r="AB752" s="18"/>
      <c r="AC752" s="197" t="str">
        <f t="shared" si="78"/>
        <v>GSO</v>
      </c>
      <c r="AD752" s="263" t="str">
        <f t="shared" si="79"/>
        <v>GSO-100</v>
      </c>
      <c r="AE752" s="263" t="str">
        <f t="shared" si="80"/>
        <v>GSO-100-12</v>
      </c>
      <c r="AF752" s="119" t="s">
        <v>6784</v>
      </c>
      <c r="AG752" s="64" t="str">
        <f t="shared" si="81"/>
        <v>100</v>
      </c>
      <c r="AH752" s="18"/>
      <c r="AI752" s="197" t="str">
        <f t="shared" si="82"/>
        <v>-</v>
      </c>
      <c r="AJ752" s="64" t="str">
        <f t="shared" si="83"/>
        <v>-</v>
      </c>
      <c r="AK752" s="18"/>
      <c r="AP752" s="18"/>
    </row>
    <row r="753" spans="9:42">
      <c r="I753" s="18"/>
      <c r="L753" s="18"/>
      <c r="M753" s="18"/>
      <c r="N753" s="18"/>
      <c r="O753" s="18"/>
      <c r="P753" s="18"/>
      <c r="Q753" s="18"/>
      <c r="R753" s="18"/>
      <c r="S753" s="173" t="s">
        <v>2731</v>
      </c>
      <c r="T753" s="17" t="s">
        <v>2732</v>
      </c>
      <c r="U753" s="18"/>
      <c r="V753" s="211"/>
      <c r="W753" s="211"/>
      <c r="X753" s="211"/>
      <c r="Y753" s="211"/>
      <c r="Z753" s="18"/>
      <c r="AA753" s="182" t="s">
        <v>6785</v>
      </c>
      <c r="AB753" s="18"/>
      <c r="AC753" s="197" t="str">
        <f t="shared" si="78"/>
        <v>GSO</v>
      </c>
      <c r="AD753" s="263" t="str">
        <f t="shared" si="79"/>
        <v>GSO-100</v>
      </c>
      <c r="AE753" s="263" t="str">
        <f t="shared" si="80"/>
        <v>GSO-100-13</v>
      </c>
      <c r="AF753" s="119" t="s">
        <v>6785</v>
      </c>
      <c r="AG753" s="64" t="str">
        <f t="shared" si="81"/>
        <v>100</v>
      </c>
      <c r="AH753" s="18"/>
      <c r="AI753" s="197" t="str">
        <f t="shared" si="82"/>
        <v>-</v>
      </c>
      <c r="AJ753" s="64" t="str">
        <f t="shared" si="83"/>
        <v>-</v>
      </c>
      <c r="AK753" s="18"/>
      <c r="AP753" s="18"/>
    </row>
    <row r="754" spans="9:42">
      <c r="I754" s="18"/>
      <c r="L754" s="18"/>
      <c r="M754" s="18"/>
      <c r="N754" s="18"/>
      <c r="O754" s="18"/>
      <c r="P754" s="18"/>
      <c r="Q754" s="18"/>
      <c r="R754" s="18"/>
      <c r="S754" s="173" t="s">
        <v>2735</v>
      </c>
      <c r="T754" s="17" t="s">
        <v>1066</v>
      </c>
      <c r="U754" s="18"/>
      <c r="V754" s="211"/>
      <c r="W754" s="211"/>
      <c r="X754" s="211"/>
      <c r="Y754" s="211"/>
      <c r="Z754" s="18"/>
      <c r="AA754" s="182" t="s">
        <v>6787</v>
      </c>
      <c r="AB754" s="18"/>
      <c r="AC754" s="197" t="str">
        <f t="shared" si="78"/>
        <v>GSO</v>
      </c>
      <c r="AD754" s="263" t="str">
        <f t="shared" si="79"/>
        <v>GSO-100</v>
      </c>
      <c r="AE754" s="263" t="str">
        <f t="shared" si="80"/>
        <v>GSO-100-14</v>
      </c>
      <c r="AF754" s="119" t="s">
        <v>6787</v>
      </c>
      <c r="AG754" s="64" t="str">
        <f t="shared" si="81"/>
        <v>100</v>
      </c>
      <c r="AH754" s="18"/>
      <c r="AI754" s="197" t="str">
        <f t="shared" si="82"/>
        <v>-</v>
      </c>
      <c r="AJ754" s="64" t="str">
        <f t="shared" si="83"/>
        <v>-</v>
      </c>
      <c r="AK754" s="18"/>
      <c r="AP754" s="18"/>
    </row>
    <row r="755" spans="9:42">
      <c r="I755" s="18"/>
      <c r="L755" s="18"/>
      <c r="M755" s="18"/>
      <c r="N755" s="18"/>
      <c r="O755" s="18"/>
      <c r="P755" s="18"/>
      <c r="Q755" s="18"/>
      <c r="R755" s="18"/>
      <c r="S755" s="173" t="s">
        <v>2738</v>
      </c>
      <c r="T755" s="17" t="s">
        <v>2739</v>
      </c>
      <c r="U755" s="18"/>
      <c r="V755" s="211"/>
      <c r="W755" s="211"/>
      <c r="X755" s="211"/>
      <c r="Y755" s="211"/>
      <c r="Z755" s="18"/>
      <c r="AA755" s="182" t="s">
        <v>6788</v>
      </c>
      <c r="AB755" s="18"/>
      <c r="AC755" s="197" t="str">
        <f t="shared" si="78"/>
        <v>GSO</v>
      </c>
      <c r="AD755" s="263" t="str">
        <f t="shared" si="79"/>
        <v>GSO-100</v>
      </c>
      <c r="AE755" s="263" t="str">
        <f t="shared" si="80"/>
        <v>GSO-100-15</v>
      </c>
      <c r="AF755" s="119" t="s">
        <v>6788</v>
      </c>
      <c r="AG755" s="64" t="str">
        <f t="shared" si="81"/>
        <v>100</v>
      </c>
      <c r="AH755" s="18"/>
      <c r="AI755" s="197" t="str">
        <f t="shared" si="82"/>
        <v>-</v>
      </c>
      <c r="AJ755" s="64" t="str">
        <f t="shared" si="83"/>
        <v>-</v>
      </c>
      <c r="AK755" s="18"/>
      <c r="AP755" s="18"/>
    </row>
    <row r="756" spans="9:42">
      <c r="I756" s="18"/>
      <c r="L756" s="18"/>
      <c r="M756" s="18"/>
      <c r="N756" s="18"/>
      <c r="O756" s="18"/>
      <c r="P756" s="18"/>
      <c r="Q756" s="18"/>
      <c r="R756" s="18"/>
      <c r="S756" s="173" t="s">
        <v>2742</v>
      </c>
      <c r="T756" s="17" t="s">
        <v>2743</v>
      </c>
      <c r="U756" s="18"/>
      <c r="V756" s="211"/>
      <c r="W756" s="211"/>
      <c r="X756" s="211"/>
      <c r="Y756" s="211"/>
      <c r="Z756" s="18"/>
      <c r="AA756" s="182" t="s">
        <v>6789</v>
      </c>
      <c r="AB756" s="18"/>
      <c r="AC756" s="197" t="str">
        <f t="shared" si="78"/>
        <v>GSO</v>
      </c>
      <c r="AD756" s="263" t="str">
        <f t="shared" si="79"/>
        <v>GSO-100</v>
      </c>
      <c r="AE756" s="263" t="str">
        <f t="shared" si="80"/>
        <v>GSO-100-16</v>
      </c>
      <c r="AF756" s="119" t="s">
        <v>6789</v>
      </c>
      <c r="AG756" s="64" t="str">
        <f t="shared" si="81"/>
        <v>100</v>
      </c>
      <c r="AH756" s="18"/>
      <c r="AI756" s="197" t="str">
        <f t="shared" si="82"/>
        <v>-</v>
      </c>
      <c r="AJ756" s="64" t="str">
        <f t="shared" si="83"/>
        <v>-</v>
      </c>
      <c r="AK756" s="18"/>
      <c r="AP756" s="18"/>
    </row>
    <row r="757" spans="9:42">
      <c r="I757" s="18"/>
      <c r="L757" s="18"/>
      <c r="M757" s="18"/>
      <c r="N757" s="18"/>
      <c r="O757" s="18"/>
      <c r="P757" s="18"/>
      <c r="Q757" s="18"/>
      <c r="R757" s="18"/>
      <c r="S757" s="173" t="s">
        <v>2746</v>
      </c>
      <c r="T757" s="17" t="s">
        <v>780</v>
      </c>
      <c r="U757" s="18"/>
      <c r="V757" s="211"/>
      <c r="W757" s="211"/>
      <c r="X757" s="211"/>
      <c r="Y757" s="211"/>
      <c r="Z757" s="18"/>
      <c r="AA757" s="182" t="s">
        <v>6790</v>
      </c>
      <c r="AB757" s="18"/>
      <c r="AC757" s="197" t="str">
        <f t="shared" si="78"/>
        <v>GSO</v>
      </c>
      <c r="AD757" s="263" t="str">
        <f t="shared" si="79"/>
        <v>GSO-100</v>
      </c>
      <c r="AE757" s="263" t="str">
        <f t="shared" si="80"/>
        <v>GSO-100-17</v>
      </c>
      <c r="AF757" s="119" t="s">
        <v>6790</v>
      </c>
      <c r="AG757" s="64" t="str">
        <f t="shared" si="81"/>
        <v>100</v>
      </c>
      <c r="AH757" s="18"/>
      <c r="AI757" s="197" t="str">
        <f t="shared" si="82"/>
        <v>-</v>
      </c>
      <c r="AJ757" s="64" t="str">
        <f t="shared" si="83"/>
        <v>-</v>
      </c>
      <c r="AK757" s="18"/>
      <c r="AP757" s="18"/>
    </row>
    <row r="758" spans="9:42">
      <c r="I758" s="18"/>
      <c r="L758" s="18"/>
      <c r="M758" s="18"/>
      <c r="N758" s="18"/>
      <c r="O758" s="18"/>
      <c r="P758" s="18"/>
      <c r="Q758" s="18"/>
      <c r="R758" s="18"/>
      <c r="S758" s="173" t="s">
        <v>2749</v>
      </c>
      <c r="T758" s="17" t="s">
        <v>2752</v>
      </c>
      <c r="U758" s="18"/>
      <c r="V758" s="211"/>
      <c r="W758" s="211"/>
      <c r="X758" s="211"/>
      <c r="Y758" s="211"/>
      <c r="Z758" s="18"/>
      <c r="AA758" s="182" t="s">
        <v>6792</v>
      </c>
      <c r="AB758" s="18"/>
      <c r="AC758" s="197" t="str">
        <f t="shared" si="78"/>
        <v>GSO</v>
      </c>
      <c r="AD758" s="263" t="str">
        <f t="shared" si="79"/>
        <v>GSO-100</v>
      </c>
      <c r="AE758" s="263" t="str">
        <f t="shared" si="80"/>
        <v>GSO-100-18</v>
      </c>
      <c r="AF758" s="119" t="s">
        <v>6792</v>
      </c>
      <c r="AG758" s="64" t="str">
        <f t="shared" si="81"/>
        <v>100</v>
      </c>
      <c r="AH758" s="18"/>
      <c r="AI758" s="197" t="str">
        <f t="shared" si="82"/>
        <v>-</v>
      </c>
      <c r="AJ758" s="64" t="str">
        <f t="shared" si="83"/>
        <v>-</v>
      </c>
      <c r="AK758" s="18"/>
      <c r="AP758" s="18"/>
    </row>
    <row r="759" spans="9:42">
      <c r="I759" s="18"/>
      <c r="L759" s="18"/>
      <c r="M759" s="18"/>
      <c r="N759" s="18"/>
      <c r="O759" s="18"/>
      <c r="P759" s="18"/>
      <c r="Q759" s="18"/>
      <c r="R759" s="18"/>
      <c r="S759" s="173" t="s">
        <v>2754</v>
      </c>
      <c r="T759" s="17" t="s">
        <v>2755</v>
      </c>
      <c r="U759" s="18"/>
      <c r="V759" s="211"/>
      <c r="W759" s="211"/>
      <c r="X759" s="211"/>
      <c r="Y759" s="211"/>
      <c r="Z759" s="18"/>
      <c r="AA759" s="182" t="s">
        <v>6793</v>
      </c>
      <c r="AB759" s="18"/>
      <c r="AC759" s="197" t="str">
        <f t="shared" si="78"/>
        <v>GSO</v>
      </c>
      <c r="AD759" s="263" t="str">
        <f t="shared" si="79"/>
        <v>GSO-100</v>
      </c>
      <c r="AE759" s="263" t="str">
        <f t="shared" si="80"/>
        <v>GSO-100-19</v>
      </c>
      <c r="AF759" s="119" t="s">
        <v>6793</v>
      </c>
      <c r="AG759" s="64" t="str">
        <f t="shared" si="81"/>
        <v>100</v>
      </c>
      <c r="AH759" s="18"/>
      <c r="AI759" s="197" t="str">
        <f t="shared" si="82"/>
        <v>-</v>
      </c>
      <c r="AJ759" s="64" t="str">
        <f t="shared" si="83"/>
        <v>-</v>
      </c>
      <c r="AK759" s="18"/>
      <c r="AP759" s="18"/>
    </row>
    <row r="760" spans="9:42">
      <c r="I760" s="18"/>
      <c r="L760" s="18"/>
      <c r="M760" s="18"/>
      <c r="N760" s="18"/>
      <c r="O760" s="18"/>
      <c r="P760" s="18"/>
      <c r="Q760" s="18"/>
      <c r="R760" s="18"/>
      <c r="S760" s="173" t="s">
        <v>7765</v>
      </c>
      <c r="T760" s="17" t="s">
        <v>1067</v>
      </c>
      <c r="U760" s="18"/>
      <c r="V760" s="211"/>
      <c r="W760" s="211"/>
      <c r="X760" s="211"/>
      <c r="Y760" s="211"/>
      <c r="Z760" s="18"/>
      <c r="AA760" s="182" t="s">
        <v>6794</v>
      </c>
      <c r="AB760" s="18"/>
      <c r="AC760" s="197" t="str">
        <f t="shared" si="78"/>
        <v>GSO</v>
      </c>
      <c r="AD760" s="263" t="str">
        <f t="shared" si="79"/>
        <v>GSO-100</v>
      </c>
      <c r="AE760" s="263" t="str">
        <f t="shared" si="80"/>
        <v>GSO-100-20</v>
      </c>
      <c r="AF760" s="119" t="s">
        <v>6794</v>
      </c>
      <c r="AG760" s="64" t="str">
        <f t="shared" si="81"/>
        <v>100</v>
      </c>
      <c r="AH760" s="18"/>
      <c r="AI760" s="197" t="str">
        <f t="shared" si="82"/>
        <v>-</v>
      </c>
      <c r="AJ760" s="64" t="str">
        <f t="shared" si="83"/>
        <v>-</v>
      </c>
      <c r="AK760" s="18"/>
      <c r="AP760" s="18"/>
    </row>
    <row r="761" spans="9:42">
      <c r="I761" s="18"/>
      <c r="L761" s="18"/>
      <c r="M761" s="18"/>
      <c r="N761" s="18"/>
      <c r="O761" s="18"/>
      <c r="P761" s="18"/>
      <c r="Q761" s="18"/>
      <c r="R761" s="18"/>
      <c r="S761" s="173" t="s">
        <v>7771</v>
      </c>
      <c r="T761" s="17" t="s">
        <v>2761</v>
      </c>
      <c r="U761" s="18"/>
      <c r="V761" s="211"/>
      <c r="W761" s="211"/>
      <c r="X761" s="211"/>
      <c r="Y761" s="211"/>
      <c r="Z761" s="18"/>
      <c r="AA761" s="182" t="s">
        <v>6796</v>
      </c>
      <c r="AB761" s="18"/>
      <c r="AC761" s="197" t="str">
        <f t="shared" si="78"/>
        <v>GSO</v>
      </c>
      <c r="AD761" s="263" t="str">
        <f t="shared" si="79"/>
        <v>GSO-100</v>
      </c>
      <c r="AE761" s="263" t="str">
        <f t="shared" si="80"/>
        <v>GSO-100-21</v>
      </c>
      <c r="AF761" s="119" t="s">
        <v>6796</v>
      </c>
      <c r="AG761" s="64" t="str">
        <f t="shared" si="81"/>
        <v>100</v>
      </c>
      <c r="AH761" s="18"/>
      <c r="AI761" s="197" t="str">
        <f t="shared" si="82"/>
        <v>-</v>
      </c>
      <c r="AJ761" s="64" t="str">
        <f t="shared" si="83"/>
        <v>-</v>
      </c>
      <c r="AK761" s="18"/>
      <c r="AP761" s="18"/>
    </row>
    <row r="762" spans="9:42">
      <c r="I762" s="18"/>
      <c r="L762" s="18"/>
      <c r="M762" s="18"/>
      <c r="N762" s="18"/>
      <c r="O762" s="18"/>
      <c r="P762" s="18"/>
      <c r="Q762" s="18"/>
      <c r="R762" s="18"/>
      <c r="S762" s="173" t="s">
        <v>7776</v>
      </c>
      <c r="T762" s="17" t="s">
        <v>2764</v>
      </c>
      <c r="U762" s="18"/>
      <c r="V762" s="211"/>
      <c r="W762" s="211"/>
      <c r="X762" s="211"/>
      <c r="Y762" s="211"/>
      <c r="Z762" s="18"/>
      <c r="AA762" s="182" t="s">
        <v>6798</v>
      </c>
      <c r="AB762" s="18"/>
      <c r="AC762" s="197" t="str">
        <f t="shared" si="78"/>
        <v>GSO</v>
      </c>
      <c r="AD762" s="263" t="str">
        <f t="shared" si="79"/>
        <v>GSO-100</v>
      </c>
      <c r="AE762" s="263" t="str">
        <f t="shared" si="80"/>
        <v>GSO-100-22</v>
      </c>
      <c r="AF762" s="119" t="s">
        <v>6798</v>
      </c>
      <c r="AG762" s="64" t="str">
        <f t="shared" si="81"/>
        <v>100</v>
      </c>
      <c r="AH762" s="18"/>
      <c r="AI762" s="197" t="str">
        <f t="shared" si="82"/>
        <v>-</v>
      </c>
      <c r="AJ762" s="64" t="str">
        <f t="shared" si="83"/>
        <v>-</v>
      </c>
      <c r="AK762" s="18"/>
      <c r="AP762" s="18"/>
    </row>
    <row r="763" spans="9:42">
      <c r="I763" s="18"/>
      <c r="L763" s="18"/>
      <c r="M763" s="18"/>
      <c r="N763" s="18"/>
      <c r="O763" s="18"/>
      <c r="P763" s="18"/>
      <c r="Q763" s="18"/>
      <c r="R763" s="18"/>
      <c r="S763" s="173" t="s">
        <v>7782</v>
      </c>
      <c r="T763" s="17" t="s">
        <v>2768</v>
      </c>
      <c r="U763" s="18"/>
      <c r="V763" s="211"/>
      <c r="W763" s="211"/>
      <c r="X763" s="211"/>
      <c r="Y763" s="211"/>
      <c r="Z763" s="18"/>
      <c r="AA763" s="182" t="s">
        <v>6799</v>
      </c>
      <c r="AB763" s="18"/>
      <c r="AC763" s="197" t="str">
        <f t="shared" si="78"/>
        <v>GSO</v>
      </c>
      <c r="AD763" s="263" t="str">
        <f t="shared" si="79"/>
        <v>GSO-100</v>
      </c>
      <c r="AE763" s="263" t="str">
        <f t="shared" si="80"/>
        <v>GSO-100-23</v>
      </c>
      <c r="AF763" s="119" t="s">
        <v>6799</v>
      </c>
      <c r="AG763" s="64" t="str">
        <f t="shared" si="81"/>
        <v>100</v>
      </c>
      <c r="AH763" s="18"/>
      <c r="AI763" s="197" t="str">
        <f t="shared" si="82"/>
        <v>-</v>
      </c>
      <c r="AJ763" s="64" t="str">
        <f t="shared" si="83"/>
        <v>-</v>
      </c>
      <c r="AK763" s="18"/>
      <c r="AP763" s="18"/>
    </row>
    <row r="764" spans="9:42">
      <c r="I764" s="18"/>
      <c r="L764" s="18"/>
      <c r="M764" s="18"/>
      <c r="N764" s="18"/>
      <c r="O764" s="18"/>
      <c r="P764" s="18"/>
      <c r="Q764" s="18"/>
      <c r="R764" s="18"/>
      <c r="S764" s="173" t="s">
        <v>7787</v>
      </c>
      <c r="T764" s="17" t="s">
        <v>5278</v>
      </c>
      <c r="U764" s="18"/>
      <c r="V764" s="211"/>
      <c r="W764" s="211"/>
      <c r="X764" s="211"/>
      <c r="Y764" s="211"/>
      <c r="Z764" s="18"/>
      <c r="AA764" s="182" t="s">
        <v>6800</v>
      </c>
      <c r="AB764" s="18"/>
      <c r="AC764" s="197" t="str">
        <f t="shared" si="78"/>
        <v>GSO</v>
      </c>
      <c r="AD764" s="263" t="str">
        <f t="shared" si="79"/>
        <v>GSO-100</v>
      </c>
      <c r="AE764" s="263" t="str">
        <f t="shared" si="80"/>
        <v>GSO-100-24</v>
      </c>
      <c r="AF764" s="119" t="s">
        <v>6800</v>
      </c>
      <c r="AG764" s="64" t="str">
        <f t="shared" si="81"/>
        <v>100</v>
      </c>
      <c r="AH764" s="18"/>
      <c r="AI764" s="197" t="str">
        <f t="shared" si="82"/>
        <v>-</v>
      </c>
      <c r="AJ764" s="64" t="str">
        <f t="shared" si="83"/>
        <v>-</v>
      </c>
      <c r="AK764" s="18"/>
      <c r="AP764" s="18"/>
    </row>
    <row r="765" spans="9:42">
      <c r="I765" s="18"/>
      <c r="L765" s="18"/>
      <c r="M765" s="18"/>
      <c r="N765" s="18"/>
      <c r="O765" s="18"/>
      <c r="P765" s="18"/>
      <c r="Q765" s="18"/>
      <c r="R765" s="18"/>
      <c r="S765" s="173" t="s">
        <v>2773</v>
      </c>
      <c r="T765" s="17" t="s">
        <v>2774</v>
      </c>
      <c r="U765" s="18"/>
      <c r="V765" s="211"/>
      <c r="W765" s="211"/>
      <c r="X765" s="211"/>
      <c r="Y765" s="211"/>
      <c r="Z765" s="18"/>
      <c r="AA765" s="182" t="s">
        <v>6801</v>
      </c>
      <c r="AB765" s="18"/>
      <c r="AC765" s="197" t="str">
        <f t="shared" si="78"/>
        <v>GSO</v>
      </c>
      <c r="AD765" s="263" t="str">
        <f t="shared" si="79"/>
        <v>GSO-100</v>
      </c>
      <c r="AE765" s="263" t="str">
        <f t="shared" si="80"/>
        <v>GSO-100-25</v>
      </c>
      <c r="AF765" s="119" t="s">
        <v>6801</v>
      </c>
      <c r="AG765" s="64" t="str">
        <f t="shared" si="81"/>
        <v>100</v>
      </c>
      <c r="AH765" s="18"/>
      <c r="AI765" s="197" t="str">
        <f t="shared" si="82"/>
        <v>-</v>
      </c>
      <c r="AJ765" s="64" t="str">
        <f t="shared" si="83"/>
        <v>-</v>
      </c>
      <c r="AK765" s="18"/>
      <c r="AP765" s="18"/>
    </row>
    <row r="766" spans="9:42">
      <c r="I766" s="18"/>
      <c r="L766" s="18"/>
      <c r="M766" s="18"/>
      <c r="N766" s="18"/>
      <c r="O766" s="18"/>
      <c r="P766" s="18"/>
      <c r="Q766" s="18"/>
      <c r="R766" s="18"/>
      <c r="S766" s="173" t="s">
        <v>2777</v>
      </c>
      <c r="T766" s="17" t="s">
        <v>2778</v>
      </c>
      <c r="U766" s="18"/>
      <c r="V766" s="211"/>
      <c r="W766" s="211"/>
      <c r="X766" s="211"/>
      <c r="Y766" s="211"/>
      <c r="Z766" s="18"/>
      <c r="AA766" s="182" t="s">
        <v>6802</v>
      </c>
      <c r="AB766" s="18"/>
      <c r="AC766" s="197" t="str">
        <f t="shared" si="78"/>
        <v>GSO</v>
      </c>
      <c r="AD766" s="263" t="str">
        <f t="shared" si="79"/>
        <v>GSO-100</v>
      </c>
      <c r="AE766" s="263" t="str">
        <f t="shared" si="80"/>
        <v>GSO-100-26</v>
      </c>
      <c r="AF766" s="119" t="s">
        <v>6802</v>
      </c>
      <c r="AG766" s="64" t="str">
        <f t="shared" si="81"/>
        <v>100</v>
      </c>
      <c r="AH766" s="18"/>
      <c r="AI766" s="197" t="str">
        <f t="shared" si="82"/>
        <v>-</v>
      </c>
      <c r="AJ766" s="64" t="str">
        <f t="shared" si="83"/>
        <v>-</v>
      </c>
      <c r="AK766" s="18"/>
      <c r="AP766" s="18"/>
    </row>
    <row r="767" spans="9:42">
      <c r="I767" s="18"/>
      <c r="L767" s="18"/>
      <c r="M767" s="18"/>
      <c r="N767" s="18"/>
      <c r="O767" s="18"/>
      <c r="P767" s="18"/>
      <c r="Q767" s="18"/>
      <c r="R767" s="18"/>
      <c r="S767" s="173" t="s">
        <v>2780</v>
      </c>
      <c r="T767" s="17" t="s">
        <v>2781</v>
      </c>
      <c r="U767" s="18"/>
      <c r="V767" s="211"/>
      <c r="W767" s="211"/>
      <c r="X767" s="211"/>
      <c r="Y767" s="211"/>
      <c r="Z767" s="18"/>
      <c r="AA767" s="182" t="s">
        <v>6803</v>
      </c>
      <c r="AB767" s="18"/>
      <c r="AC767" s="197" t="str">
        <f t="shared" si="78"/>
        <v>PUBLICSAFETY</v>
      </c>
      <c r="AD767" s="263" t="str">
        <f t="shared" si="79"/>
        <v>PUBLICSAFETY-100</v>
      </c>
      <c r="AE767" s="263" t="str">
        <f t="shared" si="80"/>
        <v>PUBLICSAFETY-100-1</v>
      </c>
      <c r="AF767" s="119" t="s">
        <v>6803</v>
      </c>
      <c r="AG767" s="64" t="str">
        <f t="shared" si="81"/>
        <v>100</v>
      </c>
      <c r="AH767" s="18"/>
      <c r="AI767" s="197" t="str">
        <f t="shared" si="82"/>
        <v>-</v>
      </c>
      <c r="AJ767" s="64" t="str">
        <f t="shared" si="83"/>
        <v>-</v>
      </c>
      <c r="AK767" s="18"/>
      <c r="AP767" s="18"/>
    </row>
    <row r="768" spans="9:42">
      <c r="I768" s="18"/>
      <c r="L768" s="18"/>
      <c r="M768" s="18"/>
      <c r="N768" s="18"/>
      <c r="O768" s="18"/>
      <c r="P768" s="18"/>
      <c r="Q768" s="18"/>
      <c r="R768" s="18"/>
      <c r="S768" s="173" t="s">
        <v>2784</v>
      </c>
      <c r="T768" s="17" t="s">
        <v>2785</v>
      </c>
      <c r="U768" s="18"/>
      <c r="V768" s="211"/>
      <c r="W768" s="211"/>
      <c r="X768" s="211"/>
      <c r="Y768" s="211"/>
      <c r="Z768" s="18"/>
      <c r="AA768" s="182" t="s">
        <v>6804</v>
      </c>
      <c r="AB768" s="18"/>
      <c r="AC768" s="197" t="str">
        <f t="shared" si="78"/>
        <v>GSO</v>
      </c>
      <c r="AD768" s="263" t="str">
        <f t="shared" si="79"/>
        <v>GSO-100</v>
      </c>
      <c r="AE768" s="263" t="str">
        <f t="shared" si="80"/>
        <v>GSO-100-27</v>
      </c>
      <c r="AF768" s="119" t="s">
        <v>6804</v>
      </c>
      <c r="AG768" s="64" t="str">
        <f t="shared" si="81"/>
        <v>100</v>
      </c>
      <c r="AH768" s="18"/>
      <c r="AI768" s="197" t="str">
        <f t="shared" si="82"/>
        <v>-</v>
      </c>
      <c r="AJ768" s="64" t="str">
        <f t="shared" si="83"/>
        <v>-</v>
      </c>
      <c r="AK768" s="18"/>
      <c r="AP768" s="18"/>
    </row>
    <row r="769" spans="9:42">
      <c r="I769" s="18"/>
      <c r="L769" s="18"/>
      <c r="M769" s="18"/>
      <c r="N769" s="18"/>
      <c r="O769" s="18"/>
      <c r="P769" s="18"/>
      <c r="Q769" s="18"/>
      <c r="R769" s="18"/>
      <c r="S769" s="173" t="s">
        <v>7794</v>
      </c>
      <c r="T769" s="17" t="s">
        <v>2788</v>
      </c>
      <c r="U769" s="18"/>
      <c r="V769" s="211"/>
      <c r="W769" s="211"/>
      <c r="X769" s="211"/>
      <c r="Y769" s="211"/>
      <c r="Z769" s="18"/>
      <c r="AA769" s="182" t="s">
        <v>6805</v>
      </c>
      <c r="AB769" s="18"/>
      <c r="AC769" s="197" t="str">
        <f t="shared" si="78"/>
        <v>GSO</v>
      </c>
      <c r="AD769" s="263" t="str">
        <f t="shared" si="79"/>
        <v>GSO-100</v>
      </c>
      <c r="AE769" s="263" t="str">
        <f t="shared" si="80"/>
        <v>GSO-100-28</v>
      </c>
      <c r="AF769" s="119" t="s">
        <v>6805</v>
      </c>
      <c r="AG769" s="64" t="str">
        <f t="shared" si="81"/>
        <v>100</v>
      </c>
      <c r="AH769" s="18"/>
      <c r="AI769" s="197" t="str">
        <f t="shared" si="82"/>
        <v>-</v>
      </c>
      <c r="AJ769" s="64" t="str">
        <f t="shared" si="83"/>
        <v>-</v>
      </c>
      <c r="AK769" s="18"/>
      <c r="AP769" s="18"/>
    </row>
    <row r="770" spans="9:42">
      <c r="I770" s="18"/>
      <c r="L770" s="18"/>
      <c r="M770" s="18"/>
      <c r="N770" s="18"/>
      <c r="O770" s="18"/>
      <c r="P770" s="18"/>
      <c r="Q770" s="18"/>
      <c r="R770" s="18"/>
      <c r="S770" s="173" t="s">
        <v>7799</v>
      </c>
      <c r="T770" s="17" t="s">
        <v>1068</v>
      </c>
      <c r="U770" s="18"/>
      <c r="V770" s="211"/>
      <c r="W770" s="211"/>
      <c r="X770" s="211"/>
      <c r="Y770" s="211"/>
      <c r="Z770" s="18"/>
      <c r="AA770" s="182" t="s">
        <v>6806</v>
      </c>
      <c r="AB770" s="18"/>
      <c r="AC770" s="197" t="str">
        <f t="shared" si="78"/>
        <v>EDUCATION</v>
      </c>
      <c r="AD770" s="263" t="str">
        <f t="shared" si="79"/>
        <v>EDUCATION-100</v>
      </c>
      <c r="AE770" s="263" t="str">
        <f t="shared" si="80"/>
        <v>EDUCATION-100-9</v>
      </c>
      <c r="AF770" s="119" t="s">
        <v>6806</v>
      </c>
      <c r="AG770" s="64" t="str">
        <f t="shared" si="81"/>
        <v>100</v>
      </c>
      <c r="AH770" s="18"/>
      <c r="AI770" s="197" t="str">
        <f t="shared" si="82"/>
        <v>-</v>
      </c>
      <c r="AJ770" s="64" t="str">
        <f t="shared" si="83"/>
        <v>-</v>
      </c>
      <c r="AK770" s="18"/>
      <c r="AP770" s="18"/>
    </row>
    <row r="771" spans="9:42">
      <c r="I771" s="18"/>
      <c r="L771" s="18"/>
      <c r="M771" s="18"/>
      <c r="N771" s="18"/>
      <c r="O771" s="18"/>
      <c r="P771" s="18"/>
      <c r="Q771" s="18"/>
      <c r="R771" s="18"/>
      <c r="S771" s="173" t="s">
        <v>7807</v>
      </c>
      <c r="T771" s="17" t="s">
        <v>1069</v>
      </c>
      <c r="U771" s="18"/>
      <c r="V771" s="211"/>
      <c r="W771" s="211"/>
      <c r="X771" s="211"/>
      <c r="Y771" s="211"/>
      <c r="Z771" s="18"/>
      <c r="AA771" s="182" t="s">
        <v>6807</v>
      </c>
      <c r="AB771" s="18"/>
      <c r="AC771" s="197" t="str">
        <f t="shared" si="78"/>
        <v>EDUCATION</v>
      </c>
      <c r="AD771" s="263" t="str">
        <f t="shared" si="79"/>
        <v>EDUCATION-100</v>
      </c>
      <c r="AE771" s="263" t="str">
        <f t="shared" si="80"/>
        <v>EDUCATION-100-10</v>
      </c>
      <c r="AF771" s="119" t="s">
        <v>6807</v>
      </c>
      <c r="AG771" s="64" t="str">
        <f t="shared" si="81"/>
        <v>100</v>
      </c>
      <c r="AH771" s="18"/>
      <c r="AI771" s="197" t="str">
        <f t="shared" si="82"/>
        <v>-</v>
      </c>
      <c r="AJ771" s="64" t="str">
        <f t="shared" si="83"/>
        <v>-</v>
      </c>
      <c r="AK771" s="18"/>
      <c r="AP771" s="18"/>
    </row>
    <row r="772" spans="9:42">
      <c r="I772" s="18"/>
      <c r="L772" s="18"/>
      <c r="M772" s="18"/>
      <c r="N772" s="18"/>
      <c r="O772" s="18"/>
      <c r="P772" s="18"/>
      <c r="Q772" s="18"/>
      <c r="R772" s="18"/>
      <c r="S772" s="173" t="s">
        <v>5391</v>
      </c>
      <c r="T772" s="17" t="s">
        <v>12496</v>
      </c>
      <c r="U772" s="18"/>
      <c r="V772" s="211"/>
      <c r="W772" s="211"/>
      <c r="X772" s="211"/>
      <c r="Y772" s="211"/>
      <c r="Z772" s="18"/>
      <c r="AA772" s="182" t="s">
        <v>6808</v>
      </c>
      <c r="AB772" s="18"/>
      <c r="AC772" s="197" t="str">
        <f t="shared" si="78"/>
        <v>EDUCATION</v>
      </c>
      <c r="AD772" s="263" t="str">
        <f t="shared" si="79"/>
        <v>EDUCATION-100</v>
      </c>
      <c r="AE772" s="263" t="str">
        <f t="shared" si="80"/>
        <v>EDUCATION-100-11</v>
      </c>
      <c r="AF772" s="119" t="s">
        <v>6808</v>
      </c>
      <c r="AG772" s="64" t="str">
        <f t="shared" si="81"/>
        <v>100</v>
      </c>
      <c r="AH772" s="18"/>
      <c r="AI772" s="197" t="str">
        <f t="shared" si="82"/>
        <v>-</v>
      </c>
      <c r="AJ772" s="64" t="str">
        <f t="shared" si="83"/>
        <v>-</v>
      </c>
      <c r="AK772" s="18"/>
      <c r="AP772" s="18"/>
    </row>
    <row r="773" spans="9:42">
      <c r="I773" s="18"/>
      <c r="L773" s="18"/>
      <c r="M773" s="18"/>
      <c r="N773" s="18"/>
      <c r="O773" s="18"/>
      <c r="P773" s="18"/>
      <c r="Q773" s="18"/>
      <c r="R773" s="18"/>
      <c r="S773" s="173" t="s">
        <v>5399</v>
      </c>
      <c r="T773" s="17" t="s">
        <v>1070</v>
      </c>
      <c r="U773" s="18"/>
      <c r="V773" s="211"/>
      <c r="W773" s="211"/>
      <c r="X773" s="211"/>
      <c r="Y773" s="211"/>
      <c r="Z773" s="18"/>
      <c r="AA773" s="182" t="s">
        <v>10887</v>
      </c>
      <c r="AB773" s="18"/>
      <c r="AC773" s="197" t="str">
        <f t="shared" si="78"/>
        <v>EDUCATION</v>
      </c>
      <c r="AD773" s="263" t="str">
        <f t="shared" si="79"/>
        <v>EDUCATION-100</v>
      </c>
      <c r="AE773" s="263" t="str">
        <f t="shared" si="80"/>
        <v>EDUCATION-100-12</v>
      </c>
      <c r="AF773" s="119" t="s">
        <v>10887</v>
      </c>
      <c r="AG773" s="64" t="str">
        <f t="shared" si="81"/>
        <v>100</v>
      </c>
      <c r="AH773" s="18"/>
      <c r="AI773" s="197" t="str">
        <f t="shared" si="82"/>
        <v>-</v>
      </c>
      <c r="AJ773" s="64" t="str">
        <f t="shared" si="83"/>
        <v>-</v>
      </c>
      <c r="AK773" s="18"/>
      <c r="AP773" s="18"/>
    </row>
    <row r="774" spans="9:42">
      <c r="I774" s="18"/>
      <c r="L774" s="18"/>
      <c r="M774" s="18"/>
      <c r="N774" s="18"/>
      <c r="O774" s="18"/>
      <c r="P774" s="18"/>
      <c r="Q774" s="18"/>
      <c r="R774" s="18"/>
      <c r="S774" s="173" t="s">
        <v>5406</v>
      </c>
      <c r="T774" s="17" t="s">
        <v>88</v>
      </c>
      <c r="U774" s="18"/>
      <c r="V774" s="211"/>
      <c r="W774" s="211"/>
      <c r="X774" s="211"/>
      <c r="Y774" s="211"/>
      <c r="Z774" s="18"/>
      <c r="AA774" s="182" t="s">
        <v>13707</v>
      </c>
      <c r="AB774" s="18"/>
      <c r="AC774" s="197" t="str">
        <f t="shared" ref="AC774:AC837" si="84">CodesFormula_1</f>
        <v>EDUCATION</v>
      </c>
      <c r="AD774" s="263" t="str">
        <f t="shared" ref="AD774:AD837" si="85">CodesFormula_2</f>
        <v>EDUCATION-100</v>
      </c>
      <c r="AE774" s="263" t="str">
        <f t="shared" ref="AE774:AE837" si="86">CodesFormula_3</f>
        <v>EDUCATION-100-13</v>
      </c>
      <c r="AF774" s="119" t="s">
        <v>13707</v>
      </c>
      <c r="AG774" s="64" t="str">
        <f t="shared" ref="AG774:AG837" si="87">CodesFormula_4</f>
        <v>100</v>
      </c>
      <c r="AH774" s="18"/>
      <c r="AI774" s="197" t="str">
        <f t="shared" ref="AI774:AI837" si="88">CodesFormula_5</f>
        <v>-</v>
      </c>
      <c r="AJ774" s="64" t="str">
        <f t="shared" ref="AJ774:AJ837" si="89">CodesFormula_6</f>
        <v>-</v>
      </c>
      <c r="AK774" s="18"/>
      <c r="AP774" s="18"/>
    </row>
    <row r="775" spans="9:42">
      <c r="I775" s="18"/>
      <c r="L775" s="18"/>
      <c r="M775" s="18"/>
      <c r="N775" s="18"/>
      <c r="O775" s="18"/>
      <c r="P775" s="18"/>
      <c r="Q775" s="18"/>
      <c r="R775" s="18"/>
      <c r="S775" s="173" t="s">
        <v>91</v>
      </c>
      <c r="T775" s="17" t="s">
        <v>92</v>
      </c>
      <c r="U775" s="18"/>
      <c r="V775" s="211"/>
      <c r="W775" s="211"/>
      <c r="X775" s="211"/>
      <c r="Y775" s="211"/>
      <c r="Z775" s="18"/>
      <c r="AA775" s="182" t="s">
        <v>6809</v>
      </c>
      <c r="AB775" s="18"/>
      <c r="AC775" s="197" t="str">
        <f t="shared" si="84"/>
        <v>EDUCATION</v>
      </c>
      <c r="AD775" s="263" t="str">
        <f t="shared" si="85"/>
        <v>EDUCATION-100</v>
      </c>
      <c r="AE775" s="263" t="str">
        <f t="shared" si="86"/>
        <v>EDUCATION-100-14</v>
      </c>
      <c r="AF775" s="119" t="s">
        <v>6809</v>
      </c>
      <c r="AG775" s="64" t="str">
        <f t="shared" si="87"/>
        <v>100</v>
      </c>
      <c r="AH775" s="18"/>
      <c r="AI775" s="197" t="str">
        <f t="shared" si="88"/>
        <v>-</v>
      </c>
      <c r="AJ775" s="64" t="str">
        <f t="shared" si="89"/>
        <v>-</v>
      </c>
      <c r="AK775" s="18"/>
      <c r="AP775" s="18"/>
    </row>
    <row r="776" spans="9:42">
      <c r="I776" s="18"/>
      <c r="L776" s="18"/>
      <c r="M776" s="18"/>
      <c r="N776" s="18"/>
      <c r="O776" s="18"/>
      <c r="P776" s="18"/>
      <c r="Q776" s="18"/>
      <c r="R776" s="18"/>
      <c r="S776" s="173" t="s">
        <v>95</v>
      </c>
      <c r="T776" s="17" t="s">
        <v>1071</v>
      </c>
      <c r="U776" s="18"/>
      <c r="V776" s="211"/>
      <c r="W776" s="211"/>
      <c r="X776" s="211"/>
      <c r="Y776" s="211"/>
      <c r="Z776" s="18"/>
      <c r="AA776" s="182" t="s">
        <v>6810</v>
      </c>
      <c r="AB776" s="18"/>
      <c r="AC776" s="197" t="str">
        <f t="shared" si="84"/>
        <v>EDUCATION</v>
      </c>
      <c r="AD776" s="263" t="str">
        <f t="shared" si="85"/>
        <v>EDUCATION-100</v>
      </c>
      <c r="AE776" s="263" t="str">
        <f t="shared" si="86"/>
        <v>EDUCATION-100-15</v>
      </c>
      <c r="AF776" s="119" t="s">
        <v>6810</v>
      </c>
      <c r="AG776" s="64" t="str">
        <f t="shared" si="87"/>
        <v>100</v>
      </c>
      <c r="AH776" s="18"/>
      <c r="AI776" s="197" t="str">
        <f t="shared" si="88"/>
        <v>-</v>
      </c>
      <c r="AJ776" s="64" t="str">
        <f t="shared" si="89"/>
        <v>-</v>
      </c>
      <c r="AK776" s="18"/>
      <c r="AP776" s="18"/>
    </row>
    <row r="777" spans="9:42">
      <c r="I777" s="18"/>
      <c r="L777" s="18"/>
      <c r="M777" s="18"/>
      <c r="N777" s="18"/>
      <c r="O777" s="18"/>
      <c r="P777" s="18"/>
      <c r="Q777" s="18"/>
      <c r="R777" s="18"/>
      <c r="S777" s="173" t="s">
        <v>98</v>
      </c>
      <c r="T777" s="17" t="s">
        <v>99</v>
      </c>
      <c r="U777" s="18"/>
      <c r="V777" s="211"/>
      <c r="W777" s="211"/>
      <c r="X777" s="211"/>
      <c r="Y777" s="211"/>
      <c r="Z777" s="18"/>
      <c r="AA777" s="182" t="s">
        <v>6811</v>
      </c>
      <c r="AB777" s="18"/>
      <c r="AC777" s="197" t="str">
        <f t="shared" si="84"/>
        <v>PROVOST-Online_Strategic_Ed_Init</v>
      </c>
      <c r="AD777" s="263" t="str">
        <f t="shared" si="85"/>
        <v>PROVOST-Online_Strategic_Ed_Init-100</v>
      </c>
      <c r="AE777" s="263" t="str">
        <f t="shared" si="86"/>
        <v>PROVOST-Online_Strategic_Ed_Init-100-4</v>
      </c>
      <c r="AF777" s="119" t="s">
        <v>6811</v>
      </c>
      <c r="AG777" s="64" t="str">
        <f t="shared" si="87"/>
        <v>100</v>
      </c>
      <c r="AH777" s="18"/>
      <c r="AI777" s="197" t="str">
        <f t="shared" si="88"/>
        <v>-</v>
      </c>
      <c r="AJ777" s="64" t="str">
        <f t="shared" si="89"/>
        <v>-</v>
      </c>
      <c r="AK777" s="18"/>
      <c r="AP777" s="18"/>
    </row>
    <row r="778" spans="9:42">
      <c r="I778" s="18"/>
      <c r="L778" s="18"/>
      <c r="M778" s="18"/>
      <c r="N778" s="18"/>
      <c r="O778" s="18"/>
      <c r="P778" s="18"/>
      <c r="Q778" s="18"/>
      <c r="R778" s="18"/>
      <c r="S778" s="173" t="s">
        <v>101</v>
      </c>
      <c r="T778" s="17" t="s">
        <v>102</v>
      </c>
      <c r="U778" s="18"/>
      <c r="V778" s="211"/>
      <c r="W778" s="211"/>
      <c r="X778" s="211"/>
      <c r="Y778" s="211"/>
      <c r="Z778" s="18"/>
      <c r="AA778" s="182" t="s">
        <v>6812</v>
      </c>
      <c r="AB778" s="18"/>
      <c r="AC778" s="197" t="str">
        <f t="shared" si="84"/>
        <v>PROVOST-Online_Strategic_Ed_Init</v>
      </c>
      <c r="AD778" s="263" t="str">
        <f t="shared" si="85"/>
        <v>PROVOST-Online_Strategic_Ed_Init-100</v>
      </c>
      <c r="AE778" s="263" t="str">
        <f t="shared" si="86"/>
        <v>PROVOST-Online_Strategic_Ed_Init-100-5</v>
      </c>
      <c r="AF778" s="119" t="s">
        <v>6812</v>
      </c>
      <c r="AG778" s="64" t="str">
        <f t="shared" si="87"/>
        <v>100</v>
      </c>
      <c r="AH778" s="18"/>
      <c r="AI778" s="197" t="str">
        <f t="shared" si="88"/>
        <v>-</v>
      </c>
      <c r="AJ778" s="64" t="str">
        <f t="shared" si="89"/>
        <v>-</v>
      </c>
      <c r="AK778" s="18"/>
      <c r="AP778" s="18"/>
    </row>
    <row r="779" spans="9:42">
      <c r="I779" s="18"/>
      <c r="L779" s="18"/>
      <c r="M779" s="18"/>
      <c r="N779" s="18"/>
      <c r="O779" s="18"/>
      <c r="P779" s="18"/>
      <c r="Q779" s="18"/>
      <c r="R779" s="18"/>
      <c r="S779" s="173" t="s">
        <v>4107</v>
      </c>
      <c r="T779" s="17" t="s">
        <v>106</v>
      </c>
      <c r="U779" s="18"/>
      <c r="V779" s="211"/>
      <c r="W779" s="211"/>
      <c r="X779" s="211"/>
      <c r="Y779" s="211"/>
      <c r="Z779" s="18"/>
      <c r="AA779" s="182" t="s">
        <v>6813</v>
      </c>
      <c r="AB779" s="18"/>
      <c r="AC779" s="197" t="str">
        <f t="shared" si="84"/>
        <v>PROVOST-Online_Strategic_Ed_Init</v>
      </c>
      <c r="AD779" s="263" t="str">
        <f t="shared" si="85"/>
        <v>PROVOST-Online_Strategic_Ed_Init-100</v>
      </c>
      <c r="AE779" s="263" t="str">
        <f t="shared" si="86"/>
        <v>PROVOST-Online_Strategic_Ed_Init-100-6</v>
      </c>
      <c r="AF779" s="119" t="s">
        <v>6813</v>
      </c>
      <c r="AG779" s="64" t="str">
        <f t="shared" si="87"/>
        <v>100</v>
      </c>
      <c r="AH779" s="18"/>
      <c r="AI779" s="197" t="str">
        <f t="shared" si="88"/>
        <v>-</v>
      </c>
      <c r="AJ779" s="64" t="str">
        <f t="shared" si="89"/>
        <v>-</v>
      </c>
      <c r="AK779" s="18"/>
      <c r="AP779" s="18"/>
    </row>
    <row r="780" spans="9:42">
      <c r="I780" s="18"/>
      <c r="L780" s="18"/>
      <c r="M780" s="18"/>
      <c r="N780" s="18"/>
      <c r="O780" s="18"/>
      <c r="P780" s="18"/>
      <c r="Q780" s="18"/>
      <c r="R780" s="18"/>
      <c r="S780" s="173" t="s">
        <v>5868</v>
      </c>
      <c r="T780" s="17" t="s">
        <v>109</v>
      </c>
      <c r="U780" s="18"/>
      <c r="V780" s="211"/>
      <c r="W780" s="211"/>
      <c r="X780" s="211"/>
      <c r="Y780" s="211"/>
      <c r="Z780" s="18"/>
      <c r="AA780" s="182" t="s">
        <v>6814</v>
      </c>
      <c r="AB780" s="18"/>
      <c r="AC780" s="197" t="str">
        <f t="shared" si="84"/>
        <v>PROVOST-Online_Strategic_Ed_Init</v>
      </c>
      <c r="AD780" s="263" t="str">
        <f t="shared" si="85"/>
        <v>PROVOST-Online_Strategic_Ed_Init-100</v>
      </c>
      <c r="AE780" s="263" t="str">
        <f t="shared" si="86"/>
        <v>PROVOST-Online_Strategic_Ed_Init-100-7</v>
      </c>
      <c r="AF780" s="119" t="s">
        <v>6814</v>
      </c>
      <c r="AG780" s="64" t="str">
        <f t="shared" si="87"/>
        <v>100</v>
      </c>
      <c r="AH780" s="18"/>
      <c r="AI780" s="197" t="str">
        <f t="shared" si="88"/>
        <v>-</v>
      </c>
      <c r="AJ780" s="64" t="str">
        <f t="shared" si="89"/>
        <v>-</v>
      </c>
      <c r="AK780" s="18"/>
      <c r="AP780" s="18"/>
    </row>
    <row r="781" spans="9:42">
      <c r="I781" s="18"/>
      <c r="L781" s="18"/>
      <c r="M781" s="18"/>
      <c r="N781" s="18"/>
      <c r="O781" s="18"/>
      <c r="P781" s="18"/>
      <c r="Q781" s="18"/>
      <c r="R781" s="18"/>
      <c r="S781" s="173" t="s">
        <v>5878</v>
      </c>
      <c r="T781" s="17" t="s">
        <v>112</v>
      </c>
      <c r="U781" s="18"/>
      <c r="V781" s="211"/>
      <c r="W781" s="211"/>
      <c r="X781" s="211"/>
      <c r="Y781" s="211"/>
      <c r="Z781" s="18"/>
      <c r="AA781" s="182" t="s">
        <v>6815</v>
      </c>
      <c r="AB781" s="18"/>
      <c r="AC781" s="197" t="str">
        <f t="shared" si="84"/>
        <v>PROVOST-Online_Strategic_Ed_Init</v>
      </c>
      <c r="AD781" s="263" t="str">
        <f t="shared" si="85"/>
        <v>PROVOST-Online_Strategic_Ed_Init-100</v>
      </c>
      <c r="AE781" s="263" t="str">
        <f t="shared" si="86"/>
        <v>PROVOST-Online_Strategic_Ed_Init-100-8</v>
      </c>
      <c r="AF781" s="119" t="s">
        <v>6815</v>
      </c>
      <c r="AG781" s="64" t="str">
        <f t="shared" si="87"/>
        <v>100</v>
      </c>
      <c r="AH781" s="18"/>
      <c r="AI781" s="197" t="str">
        <f t="shared" si="88"/>
        <v>-</v>
      </c>
      <c r="AJ781" s="64" t="str">
        <f t="shared" si="89"/>
        <v>-</v>
      </c>
      <c r="AK781" s="18"/>
      <c r="AP781" s="18"/>
    </row>
    <row r="782" spans="9:42">
      <c r="I782" s="18"/>
      <c r="L782" s="18"/>
      <c r="M782" s="18"/>
      <c r="N782" s="18"/>
      <c r="O782" s="18"/>
      <c r="P782" s="18"/>
      <c r="Q782" s="18"/>
      <c r="R782" s="18"/>
      <c r="S782" s="173" t="s">
        <v>5889</v>
      </c>
      <c r="T782" s="17" t="s">
        <v>1072</v>
      </c>
      <c r="U782" s="18"/>
      <c r="V782" s="211"/>
      <c r="W782" s="211"/>
      <c r="X782" s="211"/>
      <c r="Y782" s="211"/>
      <c r="Z782" s="18"/>
      <c r="AA782" s="182" t="s">
        <v>6829</v>
      </c>
      <c r="AB782" s="18"/>
      <c r="AC782" s="197" t="str">
        <f t="shared" si="84"/>
        <v>PROVOST-Online_Strategic_Ed_Init</v>
      </c>
      <c r="AD782" s="263" t="str">
        <f t="shared" si="85"/>
        <v>PROVOST-Online_Strategic_Ed_Init-100</v>
      </c>
      <c r="AE782" s="263" t="str">
        <f t="shared" si="86"/>
        <v>PROVOST-Online_Strategic_Ed_Init-100-9</v>
      </c>
      <c r="AF782" s="119" t="s">
        <v>6829</v>
      </c>
      <c r="AG782" s="64" t="str">
        <f t="shared" si="87"/>
        <v>100</v>
      </c>
      <c r="AH782" s="18"/>
      <c r="AI782" s="197" t="str">
        <f t="shared" si="88"/>
        <v>-</v>
      </c>
      <c r="AJ782" s="64" t="str">
        <f t="shared" si="89"/>
        <v>-</v>
      </c>
      <c r="AK782" s="18"/>
      <c r="AP782" s="18"/>
    </row>
    <row r="783" spans="9:42">
      <c r="I783" s="18"/>
      <c r="L783" s="18"/>
      <c r="M783" s="18"/>
      <c r="N783" s="18"/>
      <c r="O783" s="18"/>
      <c r="P783" s="18"/>
      <c r="Q783" s="18"/>
      <c r="R783" s="18"/>
      <c r="S783" s="173" t="s">
        <v>5900</v>
      </c>
      <c r="T783" s="17" t="s">
        <v>780</v>
      </c>
      <c r="U783" s="18"/>
      <c r="V783" s="211"/>
      <c r="W783" s="211"/>
      <c r="X783" s="211"/>
      <c r="Y783" s="211"/>
      <c r="Z783" s="18"/>
      <c r="AA783" s="182" t="s">
        <v>6831</v>
      </c>
      <c r="AB783" s="18"/>
      <c r="AC783" s="197" t="str">
        <f t="shared" si="84"/>
        <v>PROVOST-Online_Strategic_Ed_Init</v>
      </c>
      <c r="AD783" s="263" t="str">
        <f t="shared" si="85"/>
        <v>PROVOST-Online_Strategic_Ed_Init-100</v>
      </c>
      <c r="AE783" s="263" t="str">
        <f t="shared" si="86"/>
        <v>PROVOST-Online_Strategic_Ed_Init-100-10</v>
      </c>
      <c r="AF783" s="119" t="s">
        <v>6831</v>
      </c>
      <c r="AG783" s="64" t="str">
        <f t="shared" si="87"/>
        <v>100</v>
      </c>
      <c r="AH783" s="18"/>
      <c r="AI783" s="197" t="str">
        <f t="shared" si="88"/>
        <v>-</v>
      </c>
      <c r="AJ783" s="64" t="str">
        <f t="shared" si="89"/>
        <v>-</v>
      </c>
      <c r="AK783" s="18"/>
      <c r="AP783" s="18"/>
    </row>
    <row r="784" spans="9:42">
      <c r="I784" s="18"/>
      <c r="L784" s="18"/>
      <c r="M784" s="18"/>
      <c r="N784" s="18"/>
      <c r="O784" s="18"/>
      <c r="P784" s="18"/>
      <c r="Q784" s="18"/>
      <c r="R784" s="18"/>
      <c r="S784" s="173" t="s">
        <v>8314</v>
      </c>
      <c r="T784" s="17" t="s">
        <v>122</v>
      </c>
      <c r="U784" s="18"/>
      <c r="V784" s="211"/>
      <c r="W784" s="211"/>
      <c r="X784" s="211"/>
      <c r="Y784" s="211"/>
      <c r="Z784" s="18"/>
      <c r="AA784" s="182" t="s">
        <v>6816</v>
      </c>
      <c r="AB784" s="18"/>
      <c r="AC784" s="197" t="str">
        <f t="shared" si="84"/>
        <v>PROVOST-Online_Strategic_Ed_Init</v>
      </c>
      <c r="AD784" s="263" t="str">
        <f t="shared" si="85"/>
        <v>PROVOST-Online_Strategic_Ed_Init-100</v>
      </c>
      <c r="AE784" s="263" t="str">
        <f t="shared" si="86"/>
        <v>PROVOST-Online_Strategic_Ed_Init-100-11</v>
      </c>
      <c r="AF784" s="119" t="s">
        <v>6816</v>
      </c>
      <c r="AG784" s="64" t="str">
        <f t="shared" si="87"/>
        <v>100</v>
      </c>
      <c r="AH784" s="18"/>
      <c r="AI784" s="197" t="str">
        <f t="shared" si="88"/>
        <v>-</v>
      </c>
      <c r="AJ784" s="64" t="str">
        <f t="shared" si="89"/>
        <v>-</v>
      </c>
      <c r="AK784" s="18"/>
      <c r="AP784" s="18"/>
    </row>
    <row r="785" spans="9:42">
      <c r="I785" s="18"/>
      <c r="L785" s="18"/>
      <c r="M785" s="18"/>
      <c r="N785" s="18"/>
      <c r="O785" s="18"/>
      <c r="P785" s="18"/>
      <c r="Q785" s="18"/>
      <c r="R785" s="18"/>
      <c r="S785" s="173" t="s">
        <v>8981</v>
      </c>
      <c r="T785" s="17" t="s">
        <v>124</v>
      </c>
      <c r="U785" s="18"/>
      <c r="V785" s="211"/>
      <c r="W785" s="211"/>
      <c r="X785" s="211"/>
      <c r="Y785" s="211"/>
      <c r="Z785" s="18"/>
      <c r="AA785" s="182" t="s">
        <v>6817</v>
      </c>
      <c r="AB785" s="18"/>
      <c r="AC785" s="197" t="str">
        <f t="shared" si="84"/>
        <v>PROVOST-Online_Strategic_Ed_Init</v>
      </c>
      <c r="AD785" s="263" t="str">
        <f t="shared" si="85"/>
        <v>PROVOST-Online_Strategic_Ed_Init-100</v>
      </c>
      <c r="AE785" s="263" t="str">
        <f t="shared" si="86"/>
        <v>PROVOST-Online_Strategic_Ed_Init-100-12</v>
      </c>
      <c r="AF785" s="119" t="s">
        <v>6817</v>
      </c>
      <c r="AG785" s="64" t="str">
        <f t="shared" si="87"/>
        <v>100</v>
      </c>
      <c r="AH785" s="18"/>
      <c r="AI785" s="197" t="str">
        <f t="shared" si="88"/>
        <v>-</v>
      </c>
      <c r="AJ785" s="64" t="str">
        <f t="shared" si="89"/>
        <v>-</v>
      </c>
      <c r="AK785" s="18"/>
      <c r="AP785" s="18"/>
    </row>
    <row r="786" spans="9:42">
      <c r="I786" s="18"/>
      <c r="L786" s="18"/>
      <c r="M786" s="18"/>
      <c r="N786" s="18"/>
      <c r="O786" s="18"/>
      <c r="P786" s="18"/>
      <c r="Q786" s="18"/>
      <c r="R786" s="18"/>
      <c r="S786" s="173" t="s">
        <v>8990</v>
      </c>
      <c r="T786" s="17" t="s">
        <v>2844</v>
      </c>
      <c r="U786" s="18"/>
      <c r="V786" s="211"/>
      <c r="W786" s="211"/>
      <c r="X786" s="211"/>
      <c r="Y786" s="211"/>
      <c r="Z786" s="18"/>
      <c r="AA786" s="182" t="s">
        <v>6818</v>
      </c>
      <c r="AB786" s="18"/>
      <c r="AC786" s="197" t="str">
        <f t="shared" si="84"/>
        <v>PROVOST-Online_Strategic_Ed_Init</v>
      </c>
      <c r="AD786" s="263" t="str">
        <f t="shared" si="85"/>
        <v>PROVOST-Online_Strategic_Ed_Init-100</v>
      </c>
      <c r="AE786" s="263" t="str">
        <f t="shared" si="86"/>
        <v>PROVOST-Online_Strategic_Ed_Init-100-13</v>
      </c>
      <c r="AF786" s="119" t="s">
        <v>6818</v>
      </c>
      <c r="AG786" s="64" t="str">
        <f t="shared" si="87"/>
        <v>100</v>
      </c>
      <c r="AH786" s="18"/>
      <c r="AI786" s="197" t="str">
        <f t="shared" si="88"/>
        <v>-</v>
      </c>
      <c r="AJ786" s="64" t="str">
        <f t="shared" si="89"/>
        <v>-</v>
      </c>
      <c r="AK786" s="18"/>
      <c r="AP786" s="18"/>
    </row>
    <row r="787" spans="9:42">
      <c r="I787" s="18"/>
      <c r="L787" s="18"/>
      <c r="M787" s="18"/>
      <c r="N787" s="18"/>
      <c r="O787" s="18"/>
      <c r="P787" s="18"/>
      <c r="Q787" s="18"/>
      <c r="R787" s="18"/>
      <c r="S787" s="173" t="s">
        <v>8998</v>
      </c>
      <c r="T787" s="17" t="s">
        <v>2847</v>
      </c>
      <c r="U787" s="18"/>
      <c r="V787" s="211"/>
      <c r="W787" s="211"/>
      <c r="X787" s="211"/>
      <c r="Y787" s="211"/>
      <c r="Z787" s="18"/>
      <c r="AA787" s="182" t="s">
        <v>6819</v>
      </c>
      <c r="AB787" s="18"/>
      <c r="AC787" s="197" t="str">
        <f t="shared" si="84"/>
        <v>PROVOST-Online_Strategic_Ed_Init</v>
      </c>
      <c r="AD787" s="263" t="str">
        <f t="shared" si="85"/>
        <v>PROVOST-Online_Strategic_Ed_Init-100</v>
      </c>
      <c r="AE787" s="263" t="str">
        <f t="shared" si="86"/>
        <v>PROVOST-Online_Strategic_Ed_Init-100-14</v>
      </c>
      <c r="AF787" s="119" t="s">
        <v>6819</v>
      </c>
      <c r="AG787" s="64" t="str">
        <f t="shared" si="87"/>
        <v>100</v>
      </c>
      <c r="AH787" s="18"/>
      <c r="AI787" s="197" t="str">
        <f t="shared" si="88"/>
        <v>-</v>
      </c>
      <c r="AJ787" s="64" t="str">
        <f t="shared" si="89"/>
        <v>-</v>
      </c>
      <c r="AK787" s="18"/>
      <c r="AP787" s="18"/>
    </row>
    <row r="788" spans="9:42">
      <c r="I788" s="18"/>
      <c r="L788" s="18"/>
      <c r="M788" s="18"/>
      <c r="N788" s="18"/>
      <c r="O788" s="18"/>
      <c r="P788" s="18"/>
      <c r="Q788" s="18"/>
      <c r="R788" s="18"/>
      <c r="S788" s="173" t="s">
        <v>9007</v>
      </c>
      <c r="T788" s="17" t="s">
        <v>2849</v>
      </c>
      <c r="U788" s="18"/>
      <c r="V788" s="211"/>
      <c r="W788" s="211"/>
      <c r="X788" s="211"/>
      <c r="Y788" s="211"/>
      <c r="Z788" s="18"/>
      <c r="AA788" s="182" t="s">
        <v>10888</v>
      </c>
      <c r="AB788" s="18"/>
      <c r="AC788" s="197" t="str">
        <f t="shared" si="84"/>
        <v>PROVOST-Online_Strategic_Ed_Init</v>
      </c>
      <c r="AD788" s="263" t="str">
        <f t="shared" si="85"/>
        <v>PROVOST-Online_Strategic_Ed_Init-100</v>
      </c>
      <c r="AE788" s="263" t="str">
        <f t="shared" si="86"/>
        <v>PROVOST-Online_Strategic_Ed_Init-100-15</v>
      </c>
      <c r="AF788" s="119" t="s">
        <v>10888</v>
      </c>
      <c r="AG788" s="64" t="str">
        <f t="shared" si="87"/>
        <v>100</v>
      </c>
      <c r="AH788" s="18"/>
      <c r="AI788" s="197" t="str">
        <f t="shared" si="88"/>
        <v>-</v>
      </c>
      <c r="AJ788" s="64" t="str">
        <f t="shared" si="89"/>
        <v>-</v>
      </c>
      <c r="AK788" s="18"/>
      <c r="AP788" s="18"/>
    </row>
    <row r="789" spans="9:42">
      <c r="I789" s="18"/>
      <c r="L789" s="18"/>
      <c r="M789" s="18"/>
      <c r="N789" s="18"/>
      <c r="O789" s="18"/>
      <c r="P789" s="18"/>
      <c r="Q789" s="18"/>
      <c r="R789" s="18"/>
      <c r="S789" s="173" t="s">
        <v>9017</v>
      </c>
      <c r="T789" s="17" t="s">
        <v>2852</v>
      </c>
      <c r="U789" s="18"/>
      <c r="V789" s="211"/>
      <c r="W789" s="211"/>
      <c r="X789" s="211"/>
      <c r="Y789" s="211"/>
      <c r="Z789" s="18"/>
      <c r="AA789" s="182" t="s">
        <v>6838</v>
      </c>
      <c r="AB789" s="18"/>
      <c r="AC789" s="197" t="str">
        <f t="shared" si="84"/>
        <v>PROVOST-Online_Strategic_Ed_Init</v>
      </c>
      <c r="AD789" s="263" t="str">
        <f t="shared" si="85"/>
        <v>PROVOST-Online_Strategic_Ed_Init-100</v>
      </c>
      <c r="AE789" s="263" t="str">
        <f t="shared" si="86"/>
        <v>PROVOST-Online_Strategic_Ed_Init-100-16</v>
      </c>
      <c r="AF789" s="119" t="s">
        <v>6838</v>
      </c>
      <c r="AG789" s="64" t="str">
        <f t="shared" si="87"/>
        <v>100</v>
      </c>
      <c r="AH789" s="18"/>
      <c r="AI789" s="197" t="str">
        <f t="shared" si="88"/>
        <v>-</v>
      </c>
      <c r="AJ789" s="64" t="str">
        <f t="shared" si="89"/>
        <v>-</v>
      </c>
      <c r="AK789" s="18"/>
      <c r="AP789" s="18"/>
    </row>
    <row r="790" spans="9:42">
      <c r="I790" s="18"/>
      <c r="L790" s="18"/>
      <c r="M790" s="18"/>
      <c r="N790" s="18"/>
      <c r="O790" s="18"/>
      <c r="P790" s="18"/>
      <c r="Q790" s="18"/>
      <c r="R790" s="18"/>
      <c r="S790" s="173" t="s">
        <v>9026</v>
      </c>
      <c r="T790" s="17" t="s">
        <v>2855</v>
      </c>
      <c r="U790" s="18"/>
      <c r="V790" s="211"/>
      <c r="W790" s="211"/>
      <c r="X790" s="211"/>
      <c r="Y790" s="211"/>
      <c r="Z790" s="18"/>
      <c r="AA790" s="182" t="s">
        <v>6820</v>
      </c>
      <c r="AB790" s="18"/>
      <c r="AC790" s="197" t="e">
        <f t="shared" si="84"/>
        <v>#N/A</v>
      </c>
      <c r="AD790" s="263" t="e">
        <f t="shared" si="85"/>
        <v>#N/A</v>
      </c>
      <c r="AE790" s="263" t="e">
        <f t="shared" si="86"/>
        <v>#N/A</v>
      </c>
      <c r="AF790" s="119" t="s">
        <v>6820</v>
      </c>
      <c r="AG790" s="64" t="str">
        <f t="shared" si="87"/>
        <v>100</v>
      </c>
      <c r="AH790" s="18"/>
      <c r="AI790" s="197" t="str">
        <f t="shared" si="88"/>
        <v>-</v>
      </c>
      <c r="AJ790" s="64" t="str">
        <f t="shared" si="89"/>
        <v>-</v>
      </c>
      <c r="AK790" s="18"/>
      <c r="AP790" s="18"/>
    </row>
    <row r="791" spans="9:42">
      <c r="I791" s="18"/>
      <c r="L791" s="18"/>
      <c r="M791" s="18"/>
      <c r="N791" s="18"/>
      <c r="O791" s="18"/>
      <c r="P791" s="18"/>
      <c r="Q791" s="18"/>
      <c r="R791" s="18"/>
      <c r="S791" s="173" t="s">
        <v>9034</v>
      </c>
      <c r="T791" s="17" t="s">
        <v>2858</v>
      </c>
      <c r="U791" s="18"/>
      <c r="V791" s="211"/>
      <c r="W791" s="211"/>
      <c r="X791" s="211"/>
      <c r="Y791" s="211"/>
      <c r="Z791" s="18"/>
      <c r="AA791" s="182" t="s">
        <v>6821</v>
      </c>
      <c r="AB791" s="18"/>
      <c r="AC791" s="197" t="e">
        <f t="shared" si="84"/>
        <v>#N/A</v>
      </c>
      <c r="AD791" s="263" t="e">
        <f t="shared" si="85"/>
        <v>#N/A</v>
      </c>
      <c r="AE791" s="263" t="e">
        <f t="shared" si="86"/>
        <v>#N/A</v>
      </c>
      <c r="AF791" s="119" t="s">
        <v>6821</v>
      </c>
      <c r="AG791" s="64" t="str">
        <f t="shared" si="87"/>
        <v>100</v>
      </c>
      <c r="AH791" s="18"/>
      <c r="AI791" s="197" t="str">
        <f t="shared" si="88"/>
        <v>-</v>
      </c>
      <c r="AJ791" s="64" t="str">
        <f t="shared" si="89"/>
        <v>-</v>
      </c>
      <c r="AK791" s="18"/>
      <c r="AP791" s="18"/>
    </row>
    <row r="792" spans="9:42">
      <c r="I792" s="18"/>
      <c r="L792" s="18"/>
      <c r="M792" s="18"/>
      <c r="N792" s="18"/>
      <c r="O792" s="18"/>
      <c r="P792" s="18"/>
      <c r="Q792" s="18"/>
      <c r="R792" s="18"/>
      <c r="S792" s="173" t="s">
        <v>9043</v>
      </c>
      <c r="T792" s="17" t="s">
        <v>780</v>
      </c>
      <c r="U792" s="18"/>
      <c r="V792" s="211"/>
      <c r="W792" s="211"/>
      <c r="X792" s="211"/>
      <c r="Y792" s="211"/>
      <c r="Z792" s="18"/>
      <c r="AA792" s="182" t="s">
        <v>6843</v>
      </c>
      <c r="AB792" s="18"/>
      <c r="AC792" s="197" t="e">
        <f t="shared" si="84"/>
        <v>#N/A</v>
      </c>
      <c r="AD792" s="263" t="e">
        <f t="shared" si="85"/>
        <v>#N/A</v>
      </c>
      <c r="AE792" s="263" t="e">
        <f t="shared" si="86"/>
        <v>#N/A</v>
      </c>
      <c r="AF792" s="119" t="s">
        <v>6843</v>
      </c>
      <c r="AG792" s="64" t="str">
        <f t="shared" si="87"/>
        <v>100</v>
      </c>
      <c r="AH792" s="18"/>
      <c r="AI792" s="197" t="str">
        <f t="shared" si="88"/>
        <v>-</v>
      </c>
      <c r="AJ792" s="64" t="str">
        <f t="shared" si="89"/>
        <v>-</v>
      </c>
      <c r="AK792" s="18"/>
      <c r="AP792" s="18"/>
    </row>
    <row r="793" spans="9:42">
      <c r="I793" s="18"/>
      <c r="L793" s="18"/>
      <c r="M793" s="18"/>
      <c r="N793" s="18"/>
      <c r="O793" s="18"/>
      <c r="P793" s="18"/>
      <c r="Q793" s="18"/>
      <c r="R793" s="18"/>
      <c r="S793" s="173" t="s">
        <v>5534</v>
      </c>
      <c r="T793" s="17" t="s">
        <v>2862</v>
      </c>
      <c r="U793" s="18"/>
      <c r="V793" s="211"/>
      <c r="W793" s="211"/>
      <c r="X793" s="211"/>
      <c r="Y793" s="211"/>
      <c r="Z793" s="18"/>
      <c r="AA793" s="182" t="s">
        <v>6823</v>
      </c>
      <c r="AB793" s="18"/>
      <c r="AC793" s="197" t="str">
        <f t="shared" si="84"/>
        <v>HEALTHSCI</v>
      </c>
      <c r="AD793" s="263" t="str">
        <f t="shared" si="85"/>
        <v>HEALTHSCI-100</v>
      </c>
      <c r="AE793" s="263" t="str">
        <f t="shared" si="86"/>
        <v>HEALTHSCI-100-66</v>
      </c>
      <c r="AF793" s="119" t="s">
        <v>6823</v>
      </c>
      <c r="AG793" s="64" t="str">
        <f t="shared" si="87"/>
        <v>100</v>
      </c>
      <c r="AH793" s="18"/>
      <c r="AI793" s="197" t="str">
        <f t="shared" si="88"/>
        <v>-</v>
      </c>
      <c r="AJ793" s="64" t="str">
        <f t="shared" si="89"/>
        <v>-</v>
      </c>
      <c r="AK793" s="18"/>
      <c r="AP793" s="18"/>
    </row>
    <row r="794" spans="9:42">
      <c r="I794" s="18"/>
      <c r="L794" s="18"/>
      <c r="M794" s="18"/>
      <c r="N794" s="18"/>
      <c r="O794" s="18"/>
      <c r="P794" s="18"/>
      <c r="Q794" s="18"/>
      <c r="R794" s="18"/>
      <c r="S794" s="173" t="s">
        <v>9051</v>
      </c>
      <c r="T794" s="17" t="s">
        <v>2863</v>
      </c>
      <c r="U794" s="18"/>
      <c r="V794" s="211"/>
      <c r="W794" s="211"/>
      <c r="X794" s="211"/>
      <c r="Y794" s="211"/>
      <c r="Z794" s="18"/>
      <c r="AA794" s="182" t="s">
        <v>6824</v>
      </c>
      <c r="AB794" s="18"/>
      <c r="AC794" s="197" t="str">
        <f t="shared" si="84"/>
        <v>CEPS-OSI</v>
      </c>
      <c r="AD794" s="263" t="str">
        <f t="shared" si="85"/>
        <v>CEPS-OSI-100</v>
      </c>
      <c r="AE794" s="263" t="str">
        <f t="shared" si="86"/>
        <v>CEPS-OSI-100-1</v>
      </c>
      <c r="AF794" s="119" t="s">
        <v>6824</v>
      </c>
      <c r="AG794" s="64" t="str">
        <f t="shared" si="87"/>
        <v>100</v>
      </c>
      <c r="AH794" s="18"/>
      <c r="AI794" s="197" t="str">
        <f t="shared" si="88"/>
        <v>-</v>
      </c>
      <c r="AJ794" s="64" t="str">
        <f t="shared" si="89"/>
        <v>-</v>
      </c>
      <c r="AK794" s="18"/>
      <c r="AP794" s="18"/>
    </row>
    <row r="795" spans="9:42">
      <c r="I795" s="18"/>
      <c r="L795" s="18"/>
      <c r="M795" s="18"/>
      <c r="N795" s="18"/>
      <c r="O795" s="18"/>
      <c r="P795" s="18"/>
      <c r="Q795" s="18"/>
      <c r="R795" s="18"/>
      <c r="S795" s="173" t="s">
        <v>2866</v>
      </c>
      <c r="T795" s="17" t="s">
        <v>2867</v>
      </c>
      <c r="U795" s="18"/>
      <c r="V795" s="211"/>
      <c r="W795" s="211"/>
      <c r="X795" s="211"/>
      <c r="Y795" s="211"/>
      <c r="Z795" s="18"/>
      <c r="AA795" s="182" t="s">
        <v>6825</v>
      </c>
      <c r="AB795" s="18"/>
      <c r="AC795" s="197" t="str">
        <f t="shared" si="84"/>
        <v>STAFFF-Talent_Dev</v>
      </c>
      <c r="AD795" s="263" t="str">
        <f t="shared" si="85"/>
        <v>STAFFF-Talent_Dev-100</v>
      </c>
      <c r="AE795" s="263" t="str">
        <f t="shared" si="86"/>
        <v>STAFFF-Talent_Dev-100-1</v>
      </c>
      <c r="AF795" s="119" t="s">
        <v>6825</v>
      </c>
      <c r="AG795" s="64" t="str">
        <f t="shared" si="87"/>
        <v>100</v>
      </c>
      <c r="AH795" s="18"/>
      <c r="AI795" s="197" t="str">
        <f t="shared" si="88"/>
        <v>-</v>
      </c>
      <c r="AJ795" s="64" t="str">
        <f t="shared" si="89"/>
        <v>-</v>
      </c>
      <c r="AK795" s="18"/>
      <c r="AP795" s="18"/>
    </row>
    <row r="796" spans="9:42">
      <c r="I796" s="18"/>
      <c r="L796" s="18"/>
      <c r="M796" s="18"/>
      <c r="N796" s="18"/>
      <c r="O796" s="18"/>
      <c r="P796" s="18"/>
      <c r="Q796" s="18"/>
      <c r="R796" s="18"/>
      <c r="S796" s="173" t="s">
        <v>2870</v>
      </c>
      <c r="T796" s="17" t="s">
        <v>2871</v>
      </c>
      <c r="U796" s="18"/>
      <c r="V796" s="211"/>
      <c r="W796" s="211"/>
      <c r="X796" s="211"/>
      <c r="Y796" s="211"/>
      <c r="Z796" s="18"/>
      <c r="AA796" s="182" t="s">
        <v>6827</v>
      </c>
      <c r="AB796" s="18"/>
      <c r="AC796" s="197" t="e">
        <f t="shared" si="84"/>
        <v>#N/A</v>
      </c>
      <c r="AD796" s="263" t="e">
        <f t="shared" si="85"/>
        <v>#N/A</v>
      </c>
      <c r="AE796" s="263" t="e">
        <f t="shared" si="86"/>
        <v>#N/A</v>
      </c>
      <c r="AF796" s="119" t="s">
        <v>6827</v>
      </c>
      <c r="AG796" s="64" t="str">
        <f t="shared" si="87"/>
        <v>100</v>
      </c>
      <c r="AH796" s="18"/>
      <c r="AI796" s="197" t="str">
        <f t="shared" si="88"/>
        <v>-</v>
      </c>
      <c r="AJ796" s="64" t="str">
        <f t="shared" si="89"/>
        <v>-</v>
      </c>
      <c r="AK796" s="18"/>
      <c r="AP796" s="18"/>
    </row>
    <row r="797" spans="9:42">
      <c r="I797" s="18"/>
      <c r="L797" s="18"/>
      <c r="M797" s="18"/>
      <c r="N797" s="18"/>
      <c r="O797" s="18"/>
      <c r="P797" s="18"/>
      <c r="Q797" s="18"/>
      <c r="R797" s="18"/>
      <c r="S797" s="173" t="s">
        <v>2874</v>
      </c>
      <c r="T797" s="17" t="s">
        <v>2875</v>
      </c>
      <c r="U797" s="18"/>
      <c r="V797" s="211"/>
      <c r="W797" s="211"/>
      <c r="X797" s="211"/>
      <c r="Y797" s="211"/>
      <c r="Z797" s="18"/>
      <c r="AA797" s="182" t="s">
        <v>11439</v>
      </c>
      <c r="AB797" s="18"/>
      <c r="AC797" s="197" t="str">
        <f t="shared" si="84"/>
        <v>EDUCATION</v>
      </c>
      <c r="AD797" s="263" t="str">
        <f t="shared" si="85"/>
        <v>EDUCATION-100</v>
      </c>
      <c r="AE797" s="263" t="str">
        <f t="shared" si="86"/>
        <v>EDUCATION-100-16</v>
      </c>
      <c r="AF797" s="119" t="s">
        <v>11439</v>
      </c>
      <c r="AG797" s="64" t="str">
        <f t="shared" si="87"/>
        <v>100</v>
      </c>
      <c r="AH797" s="18"/>
      <c r="AI797" s="197" t="str">
        <f t="shared" si="88"/>
        <v>-</v>
      </c>
      <c r="AJ797" s="64" t="str">
        <f t="shared" si="89"/>
        <v>-</v>
      </c>
      <c r="AK797" s="18"/>
      <c r="AP797" s="18"/>
    </row>
    <row r="798" spans="9:42">
      <c r="I798" s="18"/>
      <c r="L798" s="18"/>
      <c r="M798" s="18"/>
      <c r="N798" s="18"/>
      <c r="O798" s="18"/>
      <c r="P798" s="18"/>
      <c r="Q798" s="18"/>
      <c r="R798" s="18"/>
      <c r="S798" s="173" t="s">
        <v>2876</v>
      </c>
      <c r="T798" s="17" t="s">
        <v>2877</v>
      </c>
      <c r="U798" s="18"/>
      <c r="V798" s="211"/>
      <c r="W798" s="211"/>
      <c r="X798" s="211"/>
      <c r="Y798" s="211"/>
      <c r="Z798" s="18"/>
      <c r="AA798" s="182" t="s">
        <v>12027</v>
      </c>
      <c r="AB798" s="18"/>
      <c r="AC798" s="197" t="str">
        <f t="shared" si="84"/>
        <v>EDUCATION</v>
      </c>
      <c r="AD798" s="263" t="str">
        <f t="shared" si="85"/>
        <v>EDUCATION-100</v>
      </c>
      <c r="AE798" s="263" t="str">
        <f t="shared" si="86"/>
        <v>EDUCATION-100-17</v>
      </c>
      <c r="AF798" s="119" t="s">
        <v>12027</v>
      </c>
      <c r="AG798" s="64" t="str">
        <f t="shared" si="87"/>
        <v>100</v>
      </c>
      <c r="AH798" s="18"/>
      <c r="AI798" s="197" t="str">
        <f t="shared" si="88"/>
        <v>-</v>
      </c>
      <c r="AJ798" s="64" t="str">
        <f t="shared" si="89"/>
        <v>-</v>
      </c>
      <c r="AK798" s="18"/>
      <c r="AP798" s="18"/>
    </row>
    <row r="799" spans="9:42">
      <c r="I799" s="18"/>
      <c r="L799" s="18"/>
      <c r="M799" s="18"/>
      <c r="N799" s="18"/>
      <c r="O799" s="18"/>
      <c r="P799" s="18"/>
      <c r="Q799" s="18"/>
      <c r="R799" s="18"/>
      <c r="S799" s="173" t="s">
        <v>2836</v>
      </c>
      <c r="T799" s="17" t="s">
        <v>2878</v>
      </c>
      <c r="U799" s="18"/>
      <c r="V799" s="211"/>
      <c r="W799" s="211"/>
      <c r="X799" s="211"/>
      <c r="Y799" s="211"/>
      <c r="Z799" s="18"/>
      <c r="AA799" s="182" t="s">
        <v>12028</v>
      </c>
      <c r="AB799" s="18"/>
      <c r="AC799" s="197" t="str">
        <f t="shared" si="84"/>
        <v>EDUCATION</v>
      </c>
      <c r="AD799" s="263" t="str">
        <f t="shared" si="85"/>
        <v>EDUCATION-100</v>
      </c>
      <c r="AE799" s="263" t="str">
        <f t="shared" si="86"/>
        <v>EDUCATION-100-18</v>
      </c>
      <c r="AF799" s="119" t="s">
        <v>12028</v>
      </c>
      <c r="AG799" s="64" t="str">
        <f t="shared" si="87"/>
        <v>100</v>
      </c>
      <c r="AH799" s="18"/>
      <c r="AI799" s="197" t="str">
        <f t="shared" si="88"/>
        <v>-</v>
      </c>
      <c r="AJ799" s="64" t="str">
        <f t="shared" si="89"/>
        <v>-</v>
      </c>
      <c r="AK799" s="18"/>
      <c r="AP799" s="18"/>
    </row>
    <row r="800" spans="9:42">
      <c r="I800" s="18"/>
      <c r="L800" s="18"/>
      <c r="M800" s="18"/>
      <c r="N800" s="18"/>
      <c r="O800" s="18"/>
      <c r="P800" s="18"/>
      <c r="Q800" s="18"/>
      <c r="R800" s="18"/>
      <c r="S800" s="173" t="s">
        <v>2843</v>
      </c>
      <c r="T800" s="17" t="s">
        <v>2881</v>
      </c>
      <c r="U800" s="18"/>
      <c r="V800" s="211"/>
      <c r="W800" s="211"/>
      <c r="X800" s="211"/>
      <c r="Y800" s="211"/>
      <c r="Z800" s="18"/>
      <c r="AA800" s="182" t="s">
        <v>12029</v>
      </c>
      <c r="AB800" s="18"/>
      <c r="AC800" s="197" t="str">
        <f t="shared" si="84"/>
        <v>EDUCATION</v>
      </c>
      <c r="AD800" s="263" t="str">
        <f t="shared" si="85"/>
        <v>EDUCATION-100</v>
      </c>
      <c r="AE800" s="263" t="str">
        <f t="shared" si="86"/>
        <v>EDUCATION-100-19</v>
      </c>
      <c r="AF800" s="119" t="s">
        <v>12029</v>
      </c>
      <c r="AG800" s="64" t="str">
        <f t="shared" si="87"/>
        <v>100</v>
      </c>
      <c r="AH800" s="18"/>
      <c r="AI800" s="197" t="str">
        <f t="shared" si="88"/>
        <v>-</v>
      </c>
      <c r="AJ800" s="64" t="str">
        <f t="shared" si="89"/>
        <v>-</v>
      </c>
      <c r="AK800" s="18"/>
      <c r="AP800" s="18"/>
    </row>
    <row r="801" spans="9:42">
      <c r="I801" s="18"/>
      <c r="L801" s="18"/>
      <c r="M801" s="18"/>
      <c r="N801" s="18"/>
      <c r="O801" s="18"/>
      <c r="P801" s="18"/>
      <c r="Q801" s="18"/>
      <c r="R801" s="18"/>
      <c r="S801" s="173" t="s">
        <v>2884</v>
      </c>
      <c r="T801" s="17" t="s">
        <v>2885</v>
      </c>
      <c r="U801" s="18"/>
      <c r="V801" s="211"/>
      <c r="W801" s="211"/>
      <c r="X801" s="211"/>
      <c r="Y801" s="211"/>
      <c r="Z801" s="18"/>
      <c r="AA801" s="182" t="s">
        <v>12030</v>
      </c>
      <c r="AB801" s="18"/>
      <c r="AC801" s="197" t="str">
        <f t="shared" si="84"/>
        <v>EDUCATION</v>
      </c>
      <c r="AD801" s="263" t="str">
        <f t="shared" si="85"/>
        <v>EDUCATION-100</v>
      </c>
      <c r="AE801" s="263" t="str">
        <f t="shared" si="86"/>
        <v>EDUCATION-100-20</v>
      </c>
      <c r="AF801" s="119" t="s">
        <v>12030</v>
      </c>
      <c r="AG801" s="64" t="str">
        <f t="shared" si="87"/>
        <v>100</v>
      </c>
      <c r="AH801" s="18"/>
      <c r="AI801" s="197" t="str">
        <f t="shared" si="88"/>
        <v>-</v>
      </c>
      <c r="AJ801" s="64" t="str">
        <f t="shared" si="89"/>
        <v>-</v>
      </c>
      <c r="AK801" s="18"/>
      <c r="AP801" s="18"/>
    </row>
    <row r="802" spans="9:42">
      <c r="I802" s="18"/>
      <c r="L802" s="18"/>
      <c r="M802" s="18"/>
      <c r="N802" s="18"/>
      <c r="O802" s="18"/>
      <c r="P802" s="18"/>
      <c r="Q802" s="18"/>
      <c r="R802" s="18"/>
      <c r="S802" s="173" t="s">
        <v>2888</v>
      </c>
      <c r="T802" s="17" t="s">
        <v>2889</v>
      </c>
      <c r="U802" s="18"/>
      <c r="V802" s="211"/>
      <c r="W802" s="211"/>
      <c r="X802" s="211"/>
      <c r="Y802" s="211"/>
      <c r="Z802" s="18"/>
      <c r="AA802" s="182" t="s">
        <v>12031</v>
      </c>
      <c r="AB802" s="18"/>
      <c r="AC802" s="197" t="str">
        <f t="shared" si="84"/>
        <v>EDUCATION</v>
      </c>
      <c r="AD802" s="263" t="str">
        <f t="shared" si="85"/>
        <v>EDUCATION-100</v>
      </c>
      <c r="AE802" s="263" t="str">
        <f t="shared" si="86"/>
        <v>EDUCATION-100-21</v>
      </c>
      <c r="AF802" s="119" t="s">
        <v>12031</v>
      </c>
      <c r="AG802" s="64" t="str">
        <f t="shared" si="87"/>
        <v>100</v>
      </c>
      <c r="AH802" s="18"/>
      <c r="AI802" s="197" t="str">
        <f t="shared" si="88"/>
        <v>-</v>
      </c>
      <c r="AJ802" s="64" t="str">
        <f t="shared" si="89"/>
        <v>-</v>
      </c>
      <c r="AK802" s="18"/>
      <c r="AP802" s="18"/>
    </row>
    <row r="803" spans="9:42">
      <c r="I803" s="18"/>
      <c r="L803" s="18"/>
      <c r="M803" s="18"/>
      <c r="N803" s="18"/>
      <c r="O803" s="18"/>
      <c r="P803" s="18"/>
      <c r="Q803" s="18"/>
      <c r="R803" s="18"/>
      <c r="S803" s="173" t="s">
        <v>2891</v>
      </c>
      <c r="T803" s="17" t="s">
        <v>2892</v>
      </c>
      <c r="U803" s="18"/>
      <c r="V803" s="211"/>
      <c r="W803" s="211"/>
      <c r="X803" s="211"/>
      <c r="Y803" s="211"/>
      <c r="Z803" s="18"/>
      <c r="AA803" s="182" t="s">
        <v>12032</v>
      </c>
      <c r="AB803" s="18"/>
      <c r="AC803" s="197" t="str">
        <f t="shared" si="84"/>
        <v>EDUCATION</v>
      </c>
      <c r="AD803" s="263" t="str">
        <f t="shared" si="85"/>
        <v>EDUCATION-100</v>
      </c>
      <c r="AE803" s="263" t="str">
        <f t="shared" si="86"/>
        <v>EDUCATION-100-22</v>
      </c>
      <c r="AF803" s="119" t="s">
        <v>12032</v>
      </c>
      <c r="AG803" s="64" t="str">
        <f t="shared" si="87"/>
        <v>100</v>
      </c>
      <c r="AH803" s="18"/>
      <c r="AI803" s="197" t="str">
        <f t="shared" si="88"/>
        <v>-</v>
      </c>
      <c r="AJ803" s="64" t="str">
        <f t="shared" si="89"/>
        <v>-</v>
      </c>
      <c r="AK803" s="18"/>
      <c r="AP803" s="18"/>
    </row>
    <row r="804" spans="9:42">
      <c r="I804" s="18"/>
      <c r="L804" s="18"/>
      <c r="M804" s="18"/>
      <c r="N804" s="18"/>
      <c r="O804" s="18"/>
      <c r="P804" s="18"/>
      <c r="Q804" s="18"/>
      <c r="R804" s="18"/>
      <c r="S804" s="173" t="s">
        <v>2893</v>
      </c>
      <c r="T804" s="17" t="s">
        <v>2894</v>
      </c>
      <c r="U804" s="18"/>
      <c r="V804" s="211"/>
      <c r="W804" s="211"/>
      <c r="X804" s="211"/>
      <c r="Y804" s="211"/>
      <c r="Z804" s="18"/>
      <c r="AA804" s="182" t="s">
        <v>13285</v>
      </c>
      <c r="AB804" s="18"/>
      <c r="AC804" s="197" t="str">
        <f t="shared" si="84"/>
        <v>EDUCATION</v>
      </c>
      <c r="AD804" s="263" t="str">
        <f t="shared" si="85"/>
        <v>EDUCATION-100</v>
      </c>
      <c r="AE804" s="263" t="str">
        <f t="shared" si="86"/>
        <v>EDUCATION-100-23</v>
      </c>
      <c r="AF804" s="119" t="s">
        <v>13285</v>
      </c>
      <c r="AG804" s="64" t="str">
        <f t="shared" si="87"/>
        <v>100</v>
      </c>
      <c r="AH804" s="18"/>
      <c r="AI804" s="197" t="str">
        <f t="shared" si="88"/>
        <v>-</v>
      </c>
      <c r="AJ804" s="64" t="str">
        <f t="shared" si="89"/>
        <v>-</v>
      </c>
      <c r="AK804" s="18"/>
      <c r="AP804" s="18"/>
    </row>
    <row r="805" spans="9:42">
      <c r="I805" s="18"/>
      <c r="L805" s="18"/>
      <c r="M805" s="18"/>
      <c r="N805" s="18"/>
      <c r="O805" s="18"/>
      <c r="P805" s="18"/>
      <c r="Q805" s="18"/>
      <c r="R805" s="18"/>
      <c r="S805" s="173" t="s">
        <v>2896</v>
      </c>
      <c r="T805" s="17" t="s">
        <v>2897</v>
      </c>
      <c r="U805" s="18"/>
      <c r="V805" s="211"/>
      <c r="W805" s="211"/>
      <c r="X805" s="211"/>
      <c r="Y805" s="211"/>
      <c r="Z805" s="18"/>
      <c r="AA805" s="182" t="s">
        <v>11440</v>
      </c>
      <c r="AB805" s="18"/>
      <c r="AC805" s="197" t="str">
        <f t="shared" si="84"/>
        <v>CEPS-OSI</v>
      </c>
      <c r="AD805" s="263" t="str">
        <f t="shared" si="85"/>
        <v>CEPS-OSI-100</v>
      </c>
      <c r="AE805" s="263" t="str">
        <f t="shared" si="86"/>
        <v>CEPS-OSI-100-2</v>
      </c>
      <c r="AF805" s="119" t="s">
        <v>11440</v>
      </c>
      <c r="AG805" s="64" t="str">
        <f t="shared" si="87"/>
        <v>100</v>
      </c>
      <c r="AH805" s="18"/>
      <c r="AI805" s="197" t="str">
        <f t="shared" si="88"/>
        <v>-</v>
      </c>
      <c r="AJ805" s="64" t="str">
        <f t="shared" si="89"/>
        <v>-</v>
      </c>
      <c r="AK805" s="18"/>
      <c r="AP805" s="18"/>
    </row>
    <row r="806" spans="9:42">
      <c r="I806" s="18"/>
      <c r="L806" s="18"/>
      <c r="M806" s="18"/>
      <c r="N806" s="18"/>
      <c r="O806" s="18"/>
      <c r="P806" s="18"/>
      <c r="Q806" s="18"/>
      <c r="R806" s="18"/>
      <c r="S806" s="173" t="s">
        <v>2900</v>
      </c>
      <c r="T806" s="17" t="s">
        <v>2901</v>
      </c>
      <c r="U806" s="18"/>
      <c r="V806" s="211"/>
      <c r="W806" s="211"/>
      <c r="X806" s="211"/>
      <c r="Y806" s="211"/>
      <c r="Z806" s="18"/>
      <c r="AA806" s="182" t="s">
        <v>11441</v>
      </c>
      <c r="AB806" s="18"/>
      <c r="AC806" s="197" t="str">
        <f t="shared" si="84"/>
        <v>CEPS-OSI</v>
      </c>
      <c r="AD806" s="263" t="str">
        <f t="shared" si="85"/>
        <v>CEPS-OSI-100</v>
      </c>
      <c r="AE806" s="263" t="str">
        <f t="shared" si="86"/>
        <v>CEPS-OSI-100-3</v>
      </c>
      <c r="AF806" s="119" t="s">
        <v>11441</v>
      </c>
      <c r="AG806" s="64" t="str">
        <f t="shared" si="87"/>
        <v>100</v>
      </c>
      <c r="AH806" s="18"/>
      <c r="AI806" s="197" t="str">
        <f t="shared" si="88"/>
        <v>-</v>
      </c>
      <c r="AJ806" s="64" t="str">
        <f t="shared" si="89"/>
        <v>-</v>
      </c>
      <c r="AK806" s="18"/>
      <c r="AP806" s="18"/>
    </row>
    <row r="807" spans="9:42">
      <c r="I807" s="18"/>
      <c r="L807" s="18"/>
      <c r="M807" s="18"/>
      <c r="N807" s="18"/>
      <c r="O807" s="18"/>
      <c r="P807" s="18"/>
      <c r="Q807" s="18"/>
      <c r="R807" s="18"/>
      <c r="S807" s="173" t="s">
        <v>2904</v>
      </c>
      <c r="T807" s="17" t="s">
        <v>2905</v>
      </c>
      <c r="U807" s="18"/>
      <c r="V807" s="211"/>
      <c r="W807" s="211"/>
      <c r="X807" s="211"/>
      <c r="Y807" s="211"/>
      <c r="Z807" s="18"/>
      <c r="AA807" s="182" t="s">
        <v>11442</v>
      </c>
      <c r="AB807" s="18"/>
      <c r="AC807" s="197" t="str">
        <f t="shared" si="84"/>
        <v>PROVOST-Online_Strategic_Ed_Init</v>
      </c>
      <c r="AD807" s="263" t="str">
        <f t="shared" si="85"/>
        <v>PROVOST-Online_Strategic_Ed_Init-100</v>
      </c>
      <c r="AE807" s="263" t="str">
        <f t="shared" si="86"/>
        <v>PROVOST-Online_Strategic_Ed_Init-100-17</v>
      </c>
      <c r="AF807" s="119" t="s">
        <v>11442</v>
      </c>
      <c r="AG807" s="64" t="str">
        <f t="shared" si="87"/>
        <v>100</v>
      </c>
      <c r="AH807" s="18"/>
      <c r="AI807" s="197" t="str">
        <f t="shared" si="88"/>
        <v>-</v>
      </c>
      <c r="AJ807" s="64" t="str">
        <f t="shared" si="89"/>
        <v>-</v>
      </c>
      <c r="AK807" s="18"/>
      <c r="AP807" s="18"/>
    </row>
    <row r="808" spans="9:42">
      <c r="I808" s="18"/>
      <c r="L808" s="18"/>
      <c r="M808" s="18"/>
      <c r="N808" s="18"/>
      <c r="O808" s="18"/>
      <c r="P808" s="18"/>
      <c r="Q808" s="18"/>
      <c r="R808" s="18"/>
      <c r="S808" s="173" t="s">
        <v>5513</v>
      </c>
      <c r="T808" s="17" t="s">
        <v>2907</v>
      </c>
      <c r="U808" s="18"/>
      <c r="V808" s="211"/>
      <c r="W808" s="211"/>
      <c r="X808" s="211"/>
      <c r="Y808" s="211"/>
      <c r="Z808" s="18"/>
      <c r="AA808" s="182" t="s">
        <v>12033</v>
      </c>
      <c r="AB808" s="18"/>
      <c r="AC808" s="197" t="str">
        <f t="shared" si="84"/>
        <v>CEPS-PUBLICSVC</v>
      </c>
      <c r="AD808" s="263" t="str">
        <f t="shared" si="85"/>
        <v>CEPS-PUBLICSVC-100</v>
      </c>
      <c r="AE808" s="263" t="str">
        <f t="shared" si="86"/>
        <v>CEPS-PUBLICSVC-100-1</v>
      </c>
      <c r="AF808" s="119" t="s">
        <v>12033</v>
      </c>
      <c r="AG808" s="64" t="str">
        <f t="shared" si="87"/>
        <v>100</v>
      </c>
      <c r="AH808" s="18"/>
      <c r="AI808" s="197" t="str">
        <f t="shared" si="88"/>
        <v>-</v>
      </c>
      <c r="AJ808" s="64" t="str">
        <f t="shared" si="89"/>
        <v>-</v>
      </c>
      <c r="AK808" s="18"/>
      <c r="AP808" s="18"/>
    </row>
    <row r="809" spans="9:42">
      <c r="I809" s="18"/>
      <c r="L809" s="18"/>
      <c r="M809" s="18"/>
      <c r="N809" s="18"/>
      <c r="O809" s="18"/>
      <c r="P809" s="18"/>
      <c r="Q809" s="18"/>
      <c r="R809" s="18"/>
      <c r="S809" s="173" t="s">
        <v>5520</v>
      </c>
      <c r="T809" s="17" t="s">
        <v>2909</v>
      </c>
      <c r="U809" s="18"/>
      <c r="V809" s="211"/>
      <c r="W809" s="211"/>
      <c r="X809" s="211"/>
      <c r="Y809" s="211"/>
      <c r="Z809" s="18"/>
      <c r="AA809" s="182" t="s">
        <v>6828</v>
      </c>
      <c r="AB809" s="18"/>
      <c r="AC809" s="197" t="str">
        <f t="shared" si="84"/>
        <v>HONORS</v>
      </c>
      <c r="AD809" s="263" t="str">
        <f t="shared" si="85"/>
        <v>HONORS-100</v>
      </c>
      <c r="AE809" s="263" t="str">
        <f t="shared" si="86"/>
        <v>HONORS-100-1</v>
      </c>
      <c r="AF809" s="119" t="s">
        <v>6828</v>
      </c>
      <c r="AG809" s="64" t="str">
        <f t="shared" si="87"/>
        <v>100</v>
      </c>
      <c r="AH809" s="18"/>
      <c r="AI809" s="197" t="str">
        <f t="shared" si="88"/>
        <v>-</v>
      </c>
      <c r="AJ809" s="64" t="str">
        <f t="shared" si="89"/>
        <v>-</v>
      </c>
      <c r="AK809" s="18"/>
      <c r="AP809" s="18"/>
    </row>
    <row r="810" spans="9:42">
      <c r="I810" s="18"/>
      <c r="L810" s="18"/>
      <c r="M810" s="18"/>
      <c r="N810" s="18"/>
      <c r="O810" s="18"/>
      <c r="P810" s="18"/>
      <c r="Q810" s="18"/>
      <c r="R810" s="18"/>
      <c r="S810" s="173" t="s">
        <v>5528</v>
      </c>
      <c r="T810" s="17" t="s">
        <v>2911</v>
      </c>
      <c r="U810" s="18"/>
      <c r="V810" s="211"/>
      <c r="W810" s="211"/>
      <c r="X810" s="211"/>
      <c r="Y810" s="211"/>
      <c r="Z810" s="18"/>
      <c r="AA810" s="182" t="s">
        <v>10889</v>
      </c>
      <c r="AB810" s="18"/>
      <c r="AC810" s="197" t="str">
        <f t="shared" si="84"/>
        <v>HONORS</v>
      </c>
      <c r="AD810" s="263" t="str">
        <f t="shared" si="85"/>
        <v>HONORS-100</v>
      </c>
      <c r="AE810" s="263" t="str">
        <f t="shared" si="86"/>
        <v>HONORS-100-2</v>
      </c>
      <c r="AF810" s="119" t="s">
        <v>10889</v>
      </c>
      <c r="AG810" s="64" t="str">
        <f t="shared" si="87"/>
        <v>100</v>
      </c>
      <c r="AH810" s="18"/>
      <c r="AI810" s="197" t="str">
        <f t="shared" si="88"/>
        <v>-</v>
      </c>
      <c r="AJ810" s="64" t="str">
        <f t="shared" si="89"/>
        <v>-</v>
      </c>
      <c r="AK810" s="18"/>
      <c r="AP810" s="18"/>
    </row>
    <row r="811" spans="9:42">
      <c r="I811" s="18"/>
      <c r="L811" s="18"/>
      <c r="M811" s="18"/>
      <c r="N811" s="18"/>
      <c r="O811" s="18"/>
      <c r="P811" s="18"/>
      <c r="Q811" s="18"/>
      <c r="R811" s="18"/>
      <c r="S811" s="173" t="s">
        <v>5535</v>
      </c>
      <c r="T811" s="17" t="s">
        <v>2914</v>
      </c>
      <c r="U811" s="18"/>
      <c r="V811" s="211"/>
      <c r="W811" s="211"/>
      <c r="X811" s="211"/>
      <c r="Y811" s="211"/>
      <c r="Z811" s="18"/>
      <c r="AA811" s="182" t="s">
        <v>6851</v>
      </c>
      <c r="AB811" s="18"/>
      <c r="AC811" s="197" t="str">
        <f t="shared" si="84"/>
        <v>HONORS</v>
      </c>
      <c r="AD811" s="263" t="str">
        <f t="shared" si="85"/>
        <v>HONORS-100</v>
      </c>
      <c r="AE811" s="263" t="str">
        <f t="shared" si="86"/>
        <v>HONORS-100-3</v>
      </c>
      <c r="AF811" s="119" t="s">
        <v>6851</v>
      </c>
      <c r="AG811" s="64" t="str">
        <f t="shared" si="87"/>
        <v>100</v>
      </c>
      <c r="AH811" s="18"/>
      <c r="AI811" s="197" t="str">
        <f t="shared" si="88"/>
        <v>-</v>
      </c>
      <c r="AJ811" s="64" t="str">
        <f t="shared" si="89"/>
        <v>-</v>
      </c>
      <c r="AK811" s="18"/>
      <c r="AP811" s="18"/>
    </row>
    <row r="812" spans="9:42">
      <c r="I812" s="18"/>
      <c r="L812" s="18"/>
      <c r="M812" s="18"/>
      <c r="N812" s="18"/>
      <c r="O812" s="18"/>
      <c r="P812" s="18"/>
      <c r="Q812" s="18"/>
      <c r="R812" s="18"/>
      <c r="S812" s="173" t="s">
        <v>5541</v>
      </c>
      <c r="T812" s="17" t="s">
        <v>2917</v>
      </c>
      <c r="U812" s="18"/>
      <c r="V812" s="211"/>
      <c r="W812" s="211"/>
      <c r="X812" s="211"/>
      <c r="Y812" s="211"/>
      <c r="Z812" s="18"/>
      <c r="AA812" s="182" t="s">
        <v>13708</v>
      </c>
      <c r="AB812" s="18"/>
      <c r="AC812" s="197" t="str">
        <f t="shared" si="84"/>
        <v>HONORS</v>
      </c>
      <c r="AD812" s="263" t="str">
        <f t="shared" si="85"/>
        <v>HONORS-100</v>
      </c>
      <c r="AE812" s="263" t="str">
        <f t="shared" si="86"/>
        <v>HONORS-100-4</v>
      </c>
      <c r="AF812" s="119" t="s">
        <v>13708</v>
      </c>
      <c r="AG812" s="64" t="str">
        <f t="shared" si="87"/>
        <v>100</v>
      </c>
      <c r="AH812" s="18"/>
      <c r="AI812" s="197" t="str">
        <f t="shared" si="88"/>
        <v>-</v>
      </c>
      <c r="AJ812" s="64" t="str">
        <f t="shared" si="89"/>
        <v>-</v>
      </c>
      <c r="AK812" s="18"/>
      <c r="AP812" s="18"/>
    </row>
    <row r="813" spans="9:42">
      <c r="I813" s="18"/>
      <c r="L813" s="18"/>
      <c r="M813" s="18"/>
      <c r="N813" s="18"/>
      <c r="O813" s="18"/>
      <c r="P813" s="18"/>
      <c r="Q813" s="18"/>
      <c r="R813" s="18"/>
      <c r="S813" s="173" t="s">
        <v>5549</v>
      </c>
      <c r="T813" s="17" t="s">
        <v>2918</v>
      </c>
      <c r="U813" s="18"/>
      <c r="V813" s="211"/>
      <c r="W813" s="211"/>
      <c r="X813" s="211"/>
      <c r="Y813" s="211"/>
      <c r="Z813" s="18"/>
      <c r="AA813" s="182" t="s">
        <v>6830</v>
      </c>
      <c r="AB813" s="18"/>
      <c r="AC813" s="197" t="str">
        <f t="shared" si="84"/>
        <v>ENROLLSVCS</v>
      </c>
      <c r="AD813" s="263" t="str">
        <f t="shared" si="85"/>
        <v>ENROLLSVCS-100</v>
      </c>
      <c r="AE813" s="263" t="str">
        <f t="shared" si="86"/>
        <v>ENROLLSVCS-100-1</v>
      </c>
      <c r="AF813" s="119" t="s">
        <v>6830</v>
      </c>
      <c r="AG813" s="64" t="str">
        <f t="shared" si="87"/>
        <v>100</v>
      </c>
      <c r="AH813" s="18"/>
      <c r="AI813" s="197" t="str">
        <f t="shared" si="88"/>
        <v>-</v>
      </c>
      <c r="AJ813" s="64" t="str">
        <f t="shared" si="89"/>
        <v>-</v>
      </c>
      <c r="AK813" s="18"/>
      <c r="AP813" s="18"/>
    </row>
    <row r="814" spans="9:42">
      <c r="I814" s="18"/>
      <c r="L814" s="18"/>
      <c r="M814" s="18"/>
      <c r="N814" s="18"/>
      <c r="O814" s="18"/>
      <c r="P814" s="18"/>
      <c r="Q814" s="18"/>
      <c r="R814" s="18"/>
      <c r="S814" s="173" t="s">
        <v>5554</v>
      </c>
      <c r="T814" s="17" t="s">
        <v>2921</v>
      </c>
      <c r="U814" s="18"/>
      <c r="V814" s="211"/>
      <c r="W814" s="211"/>
      <c r="X814" s="211"/>
      <c r="Y814" s="211"/>
      <c r="Z814" s="18"/>
      <c r="AA814" s="182" t="s">
        <v>674</v>
      </c>
      <c r="AB814" s="18"/>
      <c r="AC814" s="197" t="str">
        <f t="shared" si="84"/>
        <v>ENROLLSVCS</v>
      </c>
      <c r="AD814" s="263" t="str">
        <f t="shared" si="85"/>
        <v>ENROLLSVCS-100</v>
      </c>
      <c r="AE814" s="263" t="str">
        <f t="shared" si="86"/>
        <v>ENROLLSVCS-100-2</v>
      </c>
      <c r="AF814" s="119" t="s">
        <v>674</v>
      </c>
      <c r="AG814" s="64" t="str">
        <f t="shared" si="87"/>
        <v>100</v>
      </c>
      <c r="AH814" s="18"/>
      <c r="AI814" s="197" t="str">
        <f t="shared" si="88"/>
        <v>-</v>
      </c>
      <c r="AJ814" s="64" t="str">
        <f t="shared" si="89"/>
        <v>-</v>
      </c>
      <c r="AK814" s="18"/>
      <c r="AP814" s="18"/>
    </row>
    <row r="815" spans="9:42">
      <c r="I815" s="18"/>
      <c r="L815" s="18"/>
      <c r="M815" s="18"/>
      <c r="N815" s="18"/>
      <c r="O815" s="18"/>
      <c r="P815" s="18"/>
      <c r="Q815" s="18"/>
      <c r="R815" s="18"/>
      <c r="S815" s="173" t="s">
        <v>5560</v>
      </c>
      <c r="T815" s="17" t="s">
        <v>5566</v>
      </c>
      <c r="U815" s="18"/>
      <c r="V815" s="211"/>
      <c r="W815" s="211"/>
      <c r="X815" s="211"/>
      <c r="Y815" s="211"/>
      <c r="Z815" s="18"/>
      <c r="AA815" s="182" t="s">
        <v>1274</v>
      </c>
      <c r="AB815" s="18"/>
      <c r="AC815" s="197" t="str">
        <f t="shared" si="84"/>
        <v>ENROLLSVCS</v>
      </c>
      <c r="AD815" s="263" t="str">
        <f t="shared" si="85"/>
        <v>ENROLLSVCS-100</v>
      </c>
      <c r="AE815" s="263" t="str">
        <f t="shared" si="86"/>
        <v>ENROLLSVCS-100-3</v>
      </c>
      <c r="AF815" s="119" t="s">
        <v>1274</v>
      </c>
      <c r="AG815" s="64" t="str">
        <f t="shared" si="87"/>
        <v>100</v>
      </c>
      <c r="AH815" s="18"/>
      <c r="AI815" s="197" t="str">
        <f t="shared" si="88"/>
        <v>-</v>
      </c>
      <c r="AJ815" s="64" t="str">
        <f t="shared" si="89"/>
        <v>-</v>
      </c>
      <c r="AK815" s="18"/>
      <c r="AP815" s="18"/>
    </row>
    <row r="816" spans="9:42">
      <c r="I816" s="18"/>
      <c r="L816" s="18"/>
      <c r="M816" s="18"/>
      <c r="N816" s="18"/>
      <c r="O816" s="18"/>
      <c r="P816" s="18"/>
      <c r="Q816" s="18"/>
      <c r="R816" s="18"/>
      <c r="S816" s="173" t="s">
        <v>9364</v>
      </c>
      <c r="T816" s="17" t="s">
        <v>5567</v>
      </c>
      <c r="U816" s="18"/>
      <c r="V816" s="211"/>
      <c r="W816" s="211"/>
      <c r="X816" s="211"/>
      <c r="Y816" s="211"/>
      <c r="Z816" s="18"/>
      <c r="AA816" s="182" t="s">
        <v>6854</v>
      </c>
      <c r="AB816" s="18"/>
      <c r="AC816" s="197" t="str">
        <f t="shared" si="84"/>
        <v>ENROLLSVCS</v>
      </c>
      <c r="AD816" s="263" t="str">
        <f t="shared" si="85"/>
        <v>ENROLLSVCS-100</v>
      </c>
      <c r="AE816" s="263" t="str">
        <f t="shared" si="86"/>
        <v>ENROLLSVCS-100-4</v>
      </c>
      <c r="AF816" s="119" t="s">
        <v>6854</v>
      </c>
      <c r="AG816" s="64" t="str">
        <f t="shared" si="87"/>
        <v>100</v>
      </c>
      <c r="AH816" s="18"/>
      <c r="AI816" s="197" t="str">
        <f t="shared" si="88"/>
        <v>-</v>
      </c>
      <c r="AJ816" s="64" t="str">
        <f t="shared" si="89"/>
        <v>-</v>
      </c>
      <c r="AK816" s="18"/>
      <c r="AP816" s="18"/>
    </row>
    <row r="817" spans="9:42">
      <c r="I817" s="18"/>
      <c r="L817" s="18"/>
      <c r="M817" s="18"/>
      <c r="N817" s="18"/>
      <c r="O817" s="18"/>
      <c r="P817" s="18"/>
      <c r="Q817" s="18"/>
      <c r="R817" s="18"/>
      <c r="S817" s="173" t="s">
        <v>9370</v>
      </c>
      <c r="T817" s="17" t="s">
        <v>5569</v>
      </c>
      <c r="U817" s="18"/>
      <c r="V817" s="211"/>
      <c r="W817" s="211"/>
      <c r="X817" s="211"/>
      <c r="Y817" s="211"/>
      <c r="Z817" s="18"/>
      <c r="AA817" s="182" t="s">
        <v>6857</v>
      </c>
      <c r="AB817" s="18"/>
      <c r="AC817" s="197" t="str">
        <f t="shared" si="84"/>
        <v>ENROLLSVCS</v>
      </c>
      <c r="AD817" s="263" t="str">
        <f t="shared" si="85"/>
        <v>ENROLLSVCS-100</v>
      </c>
      <c r="AE817" s="263" t="str">
        <f t="shared" si="86"/>
        <v>ENROLLSVCS-100-5</v>
      </c>
      <c r="AF817" s="119" t="s">
        <v>6857</v>
      </c>
      <c r="AG817" s="64" t="str">
        <f t="shared" si="87"/>
        <v>100</v>
      </c>
      <c r="AH817" s="18"/>
      <c r="AI817" s="197" t="str">
        <f t="shared" si="88"/>
        <v>-</v>
      </c>
      <c r="AJ817" s="64" t="str">
        <f t="shared" si="89"/>
        <v>-</v>
      </c>
      <c r="AK817" s="18"/>
      <c r="AP817" s="18"/>
    </row>
    <row r="818" spans="9:42">
      <c r="I818" s="18"/>
      <c r="L818" s="18"/>
      <c r="M818" s="18"/>
      <c r="N818" s="18"/>
      <c r="O818" s="18"/>
      <c r="P818" s="18"/>
      <c r="Q818" s="18"/>
      <c r="R818" s="18"/>
      <c r="S818" s="173" t="s">
        <v>9377</v>
      </c>
      <c r="T818" s="17" t="s">
        <v>780</v>
      </c>
      <c r="U818" s="18"/>
      <c r="V818" s="211"/>
      <c r="W818" s="211"/>
      <c r="X818" s="211"/>
      <c r="Y818" s="211"/>
      <c r="Z818" s="18"/>
      <c r="AA818" s="182" t="s">
        <v>6859</v>
      </c>
      <c r="AB818" s="18"/>
      <c r="AC818" s="197" t="str">
        <f t="shared" si="84"/>
        <v>ENROLLSVCS</v>
      </c>
      <c r="AD818" s="263" t="str">
        <f t="shared" si="85"/>
        <v>ENROLLSVCS-100</v>
      </c>
      <c r="AE818" s="263" t="str">
        <f t="shared" si="86"/>
        <v>ENROLLSVCS-100-6</v>
      </c>
      <c r="AF818" s="119" t="s">
        <v>6859</v>
      </c>
      <c r="AG818" s="64" t="str">
        <f t="shared" si="87"/>
        <v>100</v>
      </c>
      <c r="AH818" s="18"/>
      <c r="AI818" s="197" t="str">
        <f t="shared" si="88"/>
        <v>-</v>
      </c>
      <c r="AJ818" s="64" t="str">
        <f t="shared" si="89"/>
        <v>-</v>
      </c>
      <c r="AK818" s="18"/>
      <c r="AP818" s="18"/>
    </row>
    <row r="819" spans="9:42">
      <c r="I819" s="18"/>
      <c r="L819" s="18"/>
      <c r="M819" s="18"/>
      <c r="N819" s="18"/>
      <c r="O819" s="18"/>
      <c r="P819" s="18"/>
      <c r="Q819" s="18"/>
      <c r="R819" s="18"/>
      <c r="S819" s="173" t="s">
        <v>9385</v>
      </c>
      <c r="T819" s="17" t="s">
        <v>5572</v>
      </c>
      <c r="U819" s="18"/>
      <c r="V819" s="211"/>
      <c r="W819" s="211"/>
      <c r="X819" s="211"/>
      <c r="Y819" s="211"/>
      <c r="Z819" s="18"/>
      <c r="AA819" s="182" t="s">
        <v>6861</v>
      </c>
      <c r="AB819" s="18"/>
      <c r="AC819" s="197" t="str">
        <f t="shared" si="84"/>
        <v>ENROLLSVCS</v>
      </c>
      <c r="AD819" s="263" t="str">
        <f t="shared" si="85"/>
        <v>ENROLLSVCS-100</v>
      </c>
      <c r="AE819" s="263" t="str">
        <f t="shared" si="86"/>
        <v>ENROLLSVCS-100-7</v>
      </c>
      <c r="AF819" s="119" t="s">
        <v>6861</v>
      </c>
      <c r="AG819" s="64" t="str">
        <f t="shared" si="87"/>
        <v>100</v>
      </c>
      <c r="AH819" s="18"/>
      <c r="AI819" s="197" t="str">
        <f t="shared" si="88"/>
        <v>-</v>
      </c>
      <c r="AJ819" s="64" t="str">
        <f t="shared" si="89"/>
        <v>-</v>
      </c>
      <c r="AK819" s="18"/>
      <c r="AP819" s="18"/>
    </row>
    <row r="820" spans="9:42">
      <c r="I820" s="18"/>
      <c r="L820" s="18"/>
      <c r="M820" s="18"/>
      <c r="N820" s="18"/>
      <c r="O820" s="18"/>
      <c r="P820" s="18"/>
      <c r="Q820" s="18"/>
      <c r="R820" s="18"/>
      <c r="S820" s="173" t="s">
        <v>9393</v>
      </c>
      <c r="T820" s="17" t="s">
        <v>5573</v>
      </c>
      <c r="U820" s="18"/>
      <c r="V820" s="211"/>
      <c r="W820" s="211"/>
      <c r="X820" s="211"/>
      <c r="Y820" s="211"/>
      <c r="Z820" s="18"/>
      <c r="AA820" s="182" t="s">
        <v>6862</v>
      </c>
      <c r="AB820" s="18"/>
      <c r="AC820" s="197" t="str">
        <f t="shared" si="84"/>
        <v>ENROLLSVCS</v>
      </c>
      <c r="AD820" s="263" t="str">
        <f t="shared" si="85"/>
        <v>ENROLLSVCS-100</v>
      </c>
      <c r="AE820" s="263" t="str">
        <f t="shared" si="86"/>
        <v>ENROLLSVCS-100-8</v>
      </c>
      <c r="AF820" s="119" t="s">
        <v>6862</v>
      </c>
      <c r="AG820" s="64" t="str">
        <f t="shared" si="87"/>
        <v>100</v>
      </c>
      <c r="AH820" s="18"/>
      <c r="AI820" s="197" t="str">
        <f t="shared" si="88"/>
        <v>-</v>
      </c>
      <c r="AJ820" s="64" t="str">
        <f t="shared" si="89"/>
        <v>-</v>
      </c>
      <c r="AK820" s="18"/>
      <c r="AP820" s="18"/>
    </row>
    <row r="821" spans="9:42">
      <c r="I821" s="18"/>
      <c r="L821" s="18"/>
      <c r="M821" s="18"/>
      <c r="N821" s="18"/>
      <c r="O821" s="18"/>
      <c r="P821" s="18"/>
      <c r="Q821" s="18"/>
      <c r="R821" s="18"/>
      <c r="S821" s="173" t="s">
        <v>9401</v>
      </c>
      <c r="T821" s="17" t="s">
        <v>5574</v>
      </c>
      <c r="U821" s="18"/>
      <c r="V821" s="211"/>
      <c r="W821" s="211"/>
      <c r="X821" s="211"/>
      <c r="Y821" s="211"/>
      <c r="Z821" s="18"/>
      <c r="AA821" s="182" t="s">
        <v>6864</v>
      </c>
      <c r="AB821" s="18"/>
      <c r="AC821" s="197" t="str">
        <f t="shared" si="84"/>
        <v>ENROLLSVCS</v>
      </c>
      <c r="AD821" s="263" t="str">
        <f t="shared" si="85"/>
        <v>ENROLLSVCS-100</v>
      </c>
      <c r="AE821" s="263" t="str">
        <f t="shared" si="86"/>
        <v>ENROLLSVCS-100-9</v>
      </c>
      <c r="AF821" s="119" t="s">
        <v>6864</v>
      </c>
      <c r="AG821" s="64" t="str">
        <f t="shared" si="87"/>
        <v>100</v>
      </c>
      <c r="AH821" s="18"/>
      <c r="AI821" s="197" t="str">
        <f t="shared" si="88"/>
        <v>-</v>
      </c>
      <c r="AJ821" s="64" t="str">
        <f t="shared" si="89"/>
        <v>-</v>
      </c>
      <c r="AK821" s="18"/>
      <c r="AP821" s="18"/>
    </row>
    <row r="822" spans="9:42">
      <c r="I822" s="18"/>
      <c r="L822" s="18"/>
      <c r="M822" s="18"/>
      <c r="N822" s="18"/>
      <c r="O822" s="18"/>
      <c r="P822" s="18"/>
      <c r="Q822" s="18"/>
      <c r="R822" s="18"/>
      <c r="S822" s="173" t="s">
        <v>9408</v>
      </c>
      <c r="T822" s="17" t="s">
        <v>5576</v>
      </c>
      <c r="U822" s="18"/>
      <c r="V822" s="211"/>
      <c r="W822" s="211"/>
      <c r="X822" s="211"/>
      <c r="Y822" s="211"/>
      <c r="Z822" s="18"/>
      <c r="AA822" s="182" t="s">
        <v>6867</v>
      </c>
      <c r="AB822" s="18"/>
      <c r="AC822" s="197" t="str">
        <f t="shared" si="84"/>
        <v>ENROLLSVCS</v>
      </c>
      <c r="AD822" s="263" t="str">
        <f t="shared" si="85"/>
        <v>ENROLLSVCS-100</v>
      </c>
      <c r="AE822" s="263" t="str">
        <f t="shared" si="86"/>
        <v>ENROLLSVCS-100-10</v>
      </c>
      <c r="AF822" s="119" t="s">
        <v>6867</v>
      </c>
      <c r="AG822" s="64" t="str">
        <f t="shared" si="87"/>
        <v>100</v>
      </c>
      <c r="AH822" s="18"/>
      <c r="AI822" s="197" t="str">
        <f t="shared" si="88"/>
        <v>-</v>
      </c>
      <c r="AJ822" s="64" t="str">
        <f t="shared" si="89"/>
        <v>-</v>
      </c>
      <c r="AK822" s="18"/>
      <c r="AP822" s="18"/>
    </row>
    <row r="823" spans="9:42">
      <c r="I823" s="18"/>
      <c r="L823" s="18"/>
      <c r="M823" s="18"/>
      <c r="N823" s="18"/>
      <c r="O823" s="18"/>
      <c r="P823" s="18"/>
      <c r="Q823" s="18"/>
      <c r="R823" s="18"/>
      <c r="S823" s="173" t="s">
        <v>9414</v>
      </c>
      <c r="T823" s="17" t="s">
        <v>5578</v>
      </c>
      <c r="U823" s="18"/>
      <c r="V823" s="211"/>
      <c r="W823" s="211"/>
      <c r="X823" s="211"/>
      <c r="Y823" s="211"/>
      <c r="Z823" s="18"/>
      <c r="AA823" s="182" t="s">
        <v>6869</v>
      </c>
      <c r="AB823" s="18"/>
      <c r="AC823" s="197" t="str">
        <f t="shared" si="84"/>
        <v>ENROLLSVCS</v>
      </c>
      <c r="AD823" s="263" t="str">
        <f t="shared" si="85"/>
        <v>ENROLLSVCS-100</v>
      </c>
      <c r="AE823" s="263" t="str">
        <f t="shared" si="86"/>
        <v>ENROLLSVCS-100-11</v>
      </c>
      <c r="AF823" s="119" t="s">
        <v>6869</v>
      </c>
      <c r="AG823" s="64" t="str">
        <f t="shared" si="87"/>
        <v>100</v>
      </c>
      <c r="AH823" s="18"/>
      <c r="AI823" s="197" t="str">
        <f t="shared" si="88"/>
        <v>-</v>
      </c>
      <c r="AJ823" s="64" t="str">
        <f t="shared" si="89"/>
        <v>-</v>
      </c>
      <c r="AK823" s="18"/>
      <c r="AP823" s="18"/>
    </row>
    <row r="824" spans="9:42">
      <c r="I824" s="18"/>
      <c r="L824" s="18"/>
      <c r="M824" s="18"/>
      <c r="N824" s="18"/>
      <c r="O824" s="18"/>
      <c r="P824" s="18"/>
      <c r="Q824" s="18"/>
      <c r="R824" s="18"/>
      <c r="S824" s="173" t="s">
        <v>9420</v>
      </c>
      <c r="T824" s="17" t="s">
        <v>5580</v>
      </c>
      <c r="U824" s="18"/>
      <c r="V824" s="211"/>
      <c r="W824" s="211"/>
      <c r="X824" s="211"/>
      <c r="Y824" s="211"/>
      <c r="Z824" s="18"/>
      <c r="AA824" s="182" t="s">
        <v>6872</v>
      </c>
      <c r="AB824" s="18"/>
      <c r="AC824" s="197" t="str">
        <f t="shared" si="84"/>
        <v>ENROLLSVCS</v>
      </c>
      <c r="AD824" s="263" t="str">
        <f t="shared" si="85"/>
        <v>ENROLLSVCS-100</v>
      </c>
      <c r="AE824" s="263" t="str">
        <f t="shared" si="86"/>
        <v>ENROLLSVCS-100-12</v>
      </c>
      <c r="AF824" s="119" t="s">
        <v>6872</v>
      </c>
      <c r="AG824" s="64" t="str">
        <f t="shared" si="87"/>
        <v>100</v>
      </c>
      <c r="AH824" s="18"/>
      <c r="AI824" s="197" t="str">
        <f t="shared" si="88"/>
        <v>-</v>
      </c>
      <c r="AJ824" s="64" t="str">
        <f t="shared" si="89"/>
        <v>-</v>
      </c>
      <c r="AK824" s="18"/>
      <c r="AP824" s="18"/>
    </row>
    <row r="825" spans="9:42">
      <c r="I825" s="18"/>
      <c r="L825" s="18"/>
      <c r="M825" s="18"/>
      <c r="N825" s="18"/>
      <c r="O825" s="18"/>
      <c r="P825" s="18"/>
      <c r="Q825" s="18"/>
      <c r="R825" s="18"/>
      <c r="S825" s="173" t="s">
        <v>9427</v>
      </c>
      <c r="T825" s="17" t="s">
        <v>5583</v>
      </c>
      <c r="U825" s="18"/>
      <c r="V825" s="211"/>
      <c r="W825" s="211"/>
      <c r="X825" s="211"/>
      <c r="Y825" s="211"/>
      <c r="Z825" s="18"/>
      <c r="AA825" s="182" t="s">
        <v>6874</v>
      </c>
      <c r="AB825" s="18"/>
      <c r="AC825" s="197" t="str">
        <f t="shared" si="84"/>
        <v>ENROLLSVCS</v>
      </c>
      <c r="AD825" s="263" t="str">
        <f t="shared" si="85"/>
        <v>ENROLLSVCS-100</v>
      </c>
      <c r="AE825" s="263" t="str">
        <f t="shared" si="86"/>
        <v>ENROLLSVCS-100-13</v>
      </c>
      <c r="AF825" s="119" t="s">
        <v>6874</v>
      </c>
      <c r="AG825" s="64" t="str">
        <f t="shared" si="87"/>
        <v>100</v>
      </c>
      <c r="AH825" s="18"/>
      <c r="AI825" s="197" t="str">
        <f t="shared" si="88"/>
        <v>-</v>
      </c>
      <c r="AJ825" s="64" t="str">
        <f t="shared" si="89"/>
        <v>-</v>
      </c>
      <c r="AK825" s="18"/>
      <c r="AP825" s="18"/>
    </row>
    <row r="826" spans="9:42">
      <c r="I826" s="18"/>
      <c r="L826" s="18"/>
      <c r="M826" s="18"/>
      <c r="N826" s="18"/>
      <c r="O826" s="18"/>
      <c r="P826" s="18"/>
      <c r="Q826" s="18"/>
      <c r="R826" s="18"/>
      <c r="S826" s="173" t="s">
        <v>9434</v>
      </c>
      <c r="T826" s="17" t="s">
        <v>5585</v>
      </c>
      <c r="U826" s="18"/>
      <c r="V826" s="211"/>
      <c r="W826" s="211"/>
      <c r="X826" s="211"/>
      <c r="Y826" s="211"/>
      <c r="Z826" s="18"/>
      <c r="AA826" s="182" t="s">
        <v>6877</v>
      </c>
      <c r="AB826" s="18"/>
      <c r="AC826" s="197" t="str">
        <f t="shared" si="84"/>
        <v>ENROLLSVCS</v>
      </c>
      <c r="AD826" s="263" t="str">
        <f t="shared" si="85"/>
        <v>ENROLLSVCS-100</v>
      </c>
      <c r="AE826" s="263" t="str">
        <f t="shared" si="86"/>
        <v>ENROLLSVCS-100-14</v>
      </c>
      <c r="AF826" s="119" t="s">
        <v>6877</v>
      </c>
      <c r="AG826" s="64" t="str">
        <f t="shared" si="87"/>
        <v>100</v>
      </c>
      <c r="AH826" s="18"/>
      <c r="AI826" s="197" t="str">
        <f t="shared" si="88"/>
        <v>-</v>
      </c>
      <c r="AJ826" s="64" t="str">
        <f t="shared" si="89"/>
        <v>-</v>
      </c>
      <c r="AK826" s="18"/>
      <c r="AP826" s="18"/>
    </row>
    <row r="827" spans="9:42">
      <c r="I827" s="18"/>
      <c r="L827" s="18"/>
      <c r="M827" s="18"/>
      <c r="N827" s="18"/>
      <c r="O827" s="18"/>
      <c r="P827" s="18"/>
      <c r="Q827" s="18"/>
      <c r="R827" s="18"/>
      <c r="S827" s="173" t="s">
        <v>9441</v>
      </c>
      <c r="T827" s="17" t="s">
        <v>5588</v>
      </c>
      <c r="U827" s="18"/>
      <c r="V827" s="211"/>
      <c r="W827" s="211"/>
      <c r="X827" s="211"/>
      <c r="Y827" s="211"/>
      <c r="Z827" s="18"/>
      <c r="AA827" s="182" t="s">
        <v>6879</v>
      </c>
      <c r="AB827" s="18"/>
      <c r="AC827" s="197" t="str">
        <f t="shared" si="84"/>
        <v>ENROLLSVCS</v>
      </c>
      <c r="AD827" s="263" t="str">
        <f t="shared" si="85"/>
        <v>ENROLLSVCS-100</v>
      </c>
      <c r="AE827" s="263" t="str">
        <f t="shared" si="86"/>
        <v>ENROLLSVCS-100-15</v>
      </c>
      <c r="AF827" s="119" t="s">
        <v>6879</v>
      </c>
      <c r="AG827" s="64" t="str">
        <f t="shared" si="87"/>
        <v>100</v>
      </c>
      <c r="AH827" s="18"/>
      <c r="AI827" s="197" t="str">
        <f t="shared" si="88"/>
        <v>-</v>
      </c>
      <c r="AJ827" s="64" t="str">
        <f t="shared" si="89"/>
        <v>-</v>
      </c>
      <c r="AK827" s="18"/>
      <c r="AP827" s="18"/>
    </row>
    <row r="828" spans="9:42">
      <c r="I828" s="18"/>
      <c r="L828" s="18"/>
      <c r="M828" s="18"/>
      <c r="N828" s="18"/>
      <c r="O828" s="18"/>
      <c r="P828" s="18"/>
      <c r="Q828" s="18"/>
      <c r="R828" s="18"/>
      <c r="S828" s="173" t="s">
        <v>9449</v>
      </c>
      <c r="T828" s="17" t="s">
        <v>5591</v>
      </c>
      <c r="U828" s="18"/>
      <c r="V828" s="211"/>
      <c r="W828" s="211"/>
      <c r="X828" s="211"/>
      <c r="Y828" s="211"/>
      <c r="Z828" s="18"/>
      <c r="AA828" s="182" t="s">
        <v>1275</v>
      </c>
      <c r="AB828" s="18"/>
      <c r="AC828" s="197" t="str">
        <f t="shared" si="84"/>
        <v>ENROLLSVCS</v>
      </c>
      <c r="AD828" s="263" t="str">
        <f t="shared" si="85"/>
        <v>ENROLLSVCS-100</v>
      </c>
      <c r="AE828" s="263" t="str">
        <f t="shared" si="86"/>
        <v>ENROLLSVCS-100-16</v>
      </c>
      <c r="AF828" s="119" t="s">
        <v>1275</v>
      </c>
      <c r="AG828" s="64" t="str">
        <f t="shared" si="87"/>
        <v>100</v>
      </c>
      <c r="AH828" s="18"/>
      <c r="AI828" s="197" t="str">
        <f t="shared" si="88"/>
        <v>-</v>
      </c>
      <c r="AJ828" s="64" t="str">
        <f t="shared" si="89"/>
        <v>-</v>
      </c>
      <c r="AK828" s="18"/>
      <c r="AP828" s="18"/>
    </row>
    <row r="829" spans="9:42">
      <c r="I829" s="18"/>
      <c r="L829" s="18"/>
      <c r="M829" s="18"/>
      <c r="N829" s="18"/>
      <c r="O829" s="18"/>
      <c r="P829" s="18"/>
      <c r="Q829" s="18"/>
      <c r="R829" s="18"/>
      <c r="S829" s="173" t="s">
        <v>8914</v>
      </c>
      <c r="T829" s="17" t="s">
        <v>5594</v>
      </c>
      <c r="U829" s="18"/>
      <c r="V829" s="211"/>
      <c r="W829" s="211"/>
      <c r="X829" s="211"/>
      <c r="Y829" s="211"/>
      <c r="Z829" s="18"/>
      <c r="AA829" s="182" t="s">
        <v>1276</v>
      </c>
      <c r="AB829" s="18"/>
      <c r="AC829" s="197" t="str">
        <f t="shared" si="84"/>
        <v>ENROLLSVCS</v>
      </c>
      <c r="AD829" s="263" t="str">
        <f t="shared" si="85"/>
        <v>ENROLLSVCS-100</v>
      </c>
      <c r="AE829" s="263" t="str">
        <f t="shared" si="86"/>
        <v>ENROLLSVCS-100-17</v>
      </c>
      <c r="AF829" s="119" t="s">
        <v>1276</v>
      </c>
      <c r="AG829" s="64" t="str">
        <f t="shared" si="87"/>
        <v>100</v>
      </c>
      <c r="AH829" s="18"/>
      <c r="AI829" s="197" t="str">
        <f t="shared" si="88"/>
        <v>-</v>
      </c>
      <c r="AJ829" s="64" t="str">
        <f t="shared" si="89"/>
        <v>-</v>
      </c>
      <c r="AK829" s="18"/>
      <c r="AP829" s="18"/>
    </row>
    <row r="830" spans="9:42">
      <c r="I830" s="18"/>
      <c r="L830" s="18"/>
      <c r="M830" s="18"/>
      <c r="N830" s="18"/>
      <c r="O830" s="18"/>
      <c r="P830" s="18"/>
      <c r="Q830" s="18"/>
      <c r="R830" s="18"/>
      <c r="S830" s="173" t="s">
        <v>8923</v>
      </c>
      <c r="T830" s="17" t="s">
        <v>5597</v>
      </c>
      <c r="U830" s="18"/>
      <c r="V830" s="211"/>
      <c r="W830" s="211"/>
      <c r="X830" s="211"/>
      <c r="Y830" s="211"/>
      <c r="Z830" s="18"/>
      <c r="AA830" s="182" t="s">
        <v>1277</v>
      </c>
      <c r="AB830" s="18"/>
      <c r="AC830" s="197" t="str">
        <f t="shared" si="84"/>
        <v>ENROLLSVCS</v>
      </c>
      <c r="AD830" s="263" t="str">
        <f t="shared" si="85"/>
        <v>ENROLLSVCS-100</v>
      </c>
      <c r="AE830" s="263" t="str">
        <f t="shared" si="86"/>
        <v>ENROLLSVCS-100-18</v>
      </c>
      <c r="AF830" s="119" t="s">
        <v>1277</v>
      </c>
      <c r="AG830" s="64" t="str">
        <f t="shared" si="87"/>
        <v>100</v>
      </c>
      <c r="AH830" s="18"/>
      <c r="AI830" s="197" t="str">
        <f t="shared" si="88"/>
        <v>-</v>
      </c>
      <c r="AJ830" s="64" t="str">
        <f t="shared" si="89"/>
        <v>-</v>
      </c>
      <c r="AK830" s="18"/>
      <c r="AP830" s="18"/>
    </row>
    <row r="831" spans="9:42">
      <c r="I831" s="18"/>
      <c r="L831" s="18"/>
      <c r="M831" s="18"/>
      <c r="N831" s="18"/>
      <c r="O831" s="18"/>
      <c r="P831" s="18"/>
      <c r="Q831" s="18"/>
      <c r="R831" s="18"/>
      <c r="S831" s="173" t="s">
        <v>8931</v>
      </c>
      <c r="T831" s="17" t="s">
        <v>806</v>
      </c>
      <c r="U831" s="18"/>
      <c r="V831" s="211"/>
      <c r="W831" s="211"/>
      <c r="X831" s="211"/>
      <c r="Y831" s="211"/>
      <c r="Z831" s="18"/>
      <c r="AA831" s="182" t="s">
        <v>1278</v>
      </c>
      <c r="AB831" s="18"/>
      <c r="AC831" s="197" t="str">
        <f t="shared" si="84"/>
        <v>ENROLLSVCS</v>
      </c>
      <c r="AD831" s="263" t="str">
        <f t="shared" si="85"/>
        <v>ENROLLSVCS-100</v>
      </c>
      <c r="AE831" s="263" t="str">
        <f t="shared" si="86"/>
        <v>ENROLLSVCS-100-19</v>
      </c>
      <c r="AF831" s="119" t="s">
        <v>1278</v>
      </c>
      <c r="AG831" s="64" t="str">
        <f t="shared" si="87"/>
        <v>100</v>
      </c>
      <c r="AH831" s="18"/>
      <c r="AI831" s="197" t="str">
        <f t="shared" si="88"/>
        <v>-</v>
      </c>
      <c r="AJ831" s="64" t="str">
        <f t="shared" si="89"/>
        <v>-</v>
      </c>
      <c r="AK831" s="18"/>
      <c r="AP831" s="18"/>
    </row>
    <row r="832" spans="9:42">
      <c r="I832" s="18"/>
      <c r="L832" s="18"/>
      <c r="M832" s="18"/>
      <c r="N832" s="18"/>
      <c r="O832" s="18"/>
      <c r="P832" s="18"/>
      <c r="Q832" s="18"/>
      <c r="R832" s="18"/>
      <c r="S832" s="173" t="s">
        <v>5601</v>
      </c>
      <c r="T832" s="17" t="s">
        <v>5602</v>
      </c>
      <c r="U832" s="18"/>
      <c r="V832" s="211"/>
      <c r="W832" s="211"/>
      <c r="X832" s="211"/>
      <c r="Y832" s="211"/>
      <c r="Z832" s="18"/>
      <c r="AA832" s="182" t="s">
        <v>1279</v>
      </c>
      <c r="AB832" s="18"/>
      <c r="AC832" s="197" t="str">
        <f t="shared" si="84"/>
        <v>ENROLLSVCS</v>
      </c>
      <c r="AD832" s="263" t="str">
        <f t="shared" si="85"/>
        <v>ENROLLSVCS-100</v>
      </c>
      <c r="AE832" s="263" t="str">
        <f t="shared" si="86"/>
        <v>ENROLLSVCS-100-20</v>
      </c>
      <c r="AF832" s="119" t="s">
        <v>1279</v>
      </c>
      <c r="AG832" s="64" t="str">
        <f t="shared" si="87"/>
        <v>100</v>
      </c>
      <c r="AH832" s="18"/>
      <c r="AI832" s="197" t="str">
        <f t="shared" si="88"/>
        <v>-</v>
      </c>
      <c r="AJ832" s="64" t="str">
        <f t="shared" si="89"/>
        <v>-</v>
      </c>
      <c r="AK832" s="18"/>
      <c r="AP832" s="18"/>
    </row>
    <row r="833" spans="9:42">
      <c r="I833" s="18"/>
      <c r="L833" s="18"/>
      <c r="M833" s="18"/>
      <c r="N833" s="18"/>
      <c r="O833" s="18"/>
      <c r="P833" s="18"/>
      <c r="Q833" s="18"/>
      <c r="R833" s="18"/>
      <c r="S833" s="173" t="s">
        <v>8962</v>
      </c>
      <c r="T833" s="17" t="s">
        <v>780</v>
      </c>
      <c r="U833" s="18"/>
      <c r="V833" s="211"/>
      <c r="W833" s="211"/>
      <c r="X833" s="211"/>
      <c r="Y833" s="211"/>
      <c r="Z833" s="18"/>
      <c r="AA833" s="182" t="s">
        <v>6832</v>
      </c>
      <c r="AB833" s="18"/>
      <c r="AC833" s="197" t="str">
        <f t="shared" si="84"/>
        <v>FACSEN</v>
      </c>
      <c r="AD833" s="263" t="str">
        <f t="shared" si="85"/>
        <v>FACSEN-100</v>
      </c>
      <c r="AE833" s="263" t="str">
        <f t="shared" si="86"/>
        <v>FACSEN-100-1</v>
      </c>
      <c r="AF833" s="119" t="s">
        <v>6832</v>
      </c>
      <c r="AG833" s="64" t="str">
        <f t="shared" si="87"/>
        <v>100</v>
      </c>
      <c r="AH833" s="18"/>
      <c r="AI833" s="197" t="str">
        <f t="shared" si="88"/>
        <v>-</v>
      </c>
      <c r="AJ833" s="64" t="str">
        <f t="shared" si="89"/>
        <v>-</v>
      </c>
      <c r="AK833" s="18"/>
      <c r="AP833" s="18"/>
    </row>
    <row r="834" spans="9:42">
      <c r="I834" s="18"/>
      <c r="L834" s="18"/>
      <c r="M834" s="18"/>
      <c r="N834" s="18"/>
      <c r="O834" s="18"/>
      <c r="P834" s="18"/>
      <c r="Q834" s="18"/>
      <c r="R834" s="18"/>
      <c r="S834" s="173" t="s">
        <v>8939</v>
      </c>
      <c r="T834" s="17" t="s">
        <v>5603</v>
      </c>
      <c r="U834" s="18"/>
      <c r="V834" s="211"/>
      <c r="W834" s="211"/>
      <c r="X834" s="211"/>
      <c r="Y834" s="211"/>
      <c r="Z834" s="18"/>
      <c r="AA834" s="182" t="s">
        <v>6834</v>
      </c>
      <c r="AB834" s="18"/>
      <c r="AC834" s="197" t="str">
        <f t="shared" si="84"/>
        <v>ATL</v>
      </c>
      <c r="AD834" s="263" t="str">
        <f t="shared" si="85"/>
        <v>ATL-100</v>
      </c>
      <c r="AE834" s="263" t="str">
        <f t="shared" si="86"/>
        <v>ATL-100-6</v>
      </c>
      <c r="AF834" s="119" t="s">
        <v>6834</v>
      </c>
      <c r="AG834" s="64" t="str">
        <f t="shared" si="87"/>
        <v>100</v>
      </c>
      <c r="AH834" s="18"/>
      <c r="AI834" s="197" t="str">
        <f t="shared" si="88"/>
        <v>-</v>
      </c>
      <c r="AJ834" s="64" t="str">
        <f t="shared" si="89"/>
        <v>-</v>
      </c>
      <c r="AK834" s="18"/>
      <c r="AP834" s="18"/>
    </row>
    <row r="835" spans="9:42">
      <c r="I835" s="18"/>
      <c r="L835" s="18"/>
      <c r="M835" s="18"/>
      <c r="N835" s="18"/>
      <c r="O835" s="18"/>
      <c r="P835" s="18"/>
      <c r="Q835" s="18"/>
      <c r="R835" s="18"/>
      <c r="S835" s="173" t="s">
        <v>8947</v>
      </c>
      <c r="T835" s="17" t="s">
        <v>5604</v>
      </c>
      <c r="U835" s="18"/>
      <c r="V835" s="211"/>
      <c r="W835" s="211"/>
      <c r="X835" s="211"/>
      <c r="Y835" s="211"/>
      <c r="Z835" s="18"/>
      <c r="AA835" s="182" t="s">
        <v>6835</v>
      </c>
      <c r="AB835" s="18"/>
      <c r="AC835" s="197" t="str">
        <f t="shared" si="84"/>
        <v>BUSINESS</v>
      </c>
      <c r="AD835" s="263" t="str">
        <f t="shared" si="85"/>
        <v>BUSINESS-100</v>
      </c>
      <c r="AE835" s="263" t="str">
        <f t="shared" si="86"/>
        <v>BUSINESS-100-22</v>
      </c>
      <c r="AF835" s="119" t="s">
        <v>6835</v>
      </c>
      <c r="AG835" s="64" t="str">
        <f t="shared" si="87"/>
        <v>100</v>
      </c>
      <c r="AH835" s="18"/>
      <c r="AI835" s="197" t="str">
        <f t="shared" si="88"/>
        <v>-</v>
      </c>
      <c r="AJ835" s="64" t="str">
        <f t="shared" si="89"/>
        <v>-</v>
      </c>
      <c r="AK835" s="18"/>
      <c r="AP835" s="18"/>
    </row>
    <row r="836" spans="9:42">
      <c r="I836" s="18"/>
      <c r="L836" s="18"/>
      <c r="M836" s="18"/>
      <c r="N836" s="18"/>
      <c r="O836" s="18"/>
      <c r="P836" s="18"/>
      <c r="Q836" s="18"/>
      <c r="R836" s="18"/>
      <c r="S836" s="173" t="s">
        <v>5605</v>
      </c>
      <c r="T836" s="17" t="s">
        <v>5606</v>
      </c>
      <c r="U836" s="18"/>
      <c r="V836" s="211"/>
      <c r="W836" s="211"/>
      <c r="X836" s="211"/>
      <c r="Y836" s="211"/>
      <c r="Z836" s="18"/>
      <c r="AA836" s="182" t="s">
        <v>6837</v>
      </c>
      <c r="AB836" s="18"/>
      <c r="AC836" s="197" t="str">
        <f t="shared" si="84"/>
        <v>BUSINESS</v>
      </c>
      <c r="AD836" s="263" t="str">
        <f t="shared" si="85"/>
        <v>BUSINESS-100</v>
      </c>
      <c r="AE836" s="263" t="str">
        <f t="shared" si="86"/>
        <v>BUSINESS-100-23</v>
      </c>
      <c r="AF836" s="119" t="s">
        <v>6837</v>
      </c>
      <c r="AG836" s="64" t="str">
        <f t="shared" si="87"/>
        <v>100</v>
      </c>
      <c r="AH836" s="18"/>
      <c r="AI836" s="197" t="str">
        <f t="shared" si="88"/>
        <v>-</v>
      </c>
      <c r="AJ836" s="64" t="str">
        <f t="shared" si="89"/>
        <v>-</v>
      </c>
      <c r="AK836" s="18"/>
      <c r="AP836" s="18"/>
    </row>
    <row r="837" spans="9:42">
      <c r="I837" s="18"/>
      <c r="L837" s="18"/>
      <c r="M837" s="18"/>
      <c r="N837" s="18"/>
      <c r="O837" s="18"/>
      <c r="P837" s="18"/>
      <c r="Q837" s="18"/>
      <c r="R837" s="18"/>
      <c r="S837" s="173" t="s">
        <v>8954</v>
      </c>
      <c r="T837" s="17" t="s">
        <v>5607</v>
      </c>
      <c r="U837" s="18"/>
      <c r="V837" s="211"/>
      <c r="W837" s="211"/>
      <c r="X837" s="211"/>
      <c r="Y837" s="211"/>
      <c r="Z837" s="18"/>
      <c r="AA837" s="182" t="s">
        <v>10890</v>
      </c>
      <c r="AB837" s="18"/>
      <c r="AC837" s="197" t="str">
        <f t="shared" si="84"/>
        <v>BUSINESS</v>
      </c>
      <c r="AD837" s="263" t="str">
        <f t="shared" si="85"/>
        <v>BUSINESS-100</v>
      </c>
      <c r="AE837" s="263" t="str">
        <f t="shared" si="86"/>
        <v>BUSINESS-100-24</v>
      </c>
      <c r="AF837" s="119" t="s">
        <v>10890</v>
      </c>
      <c r="AG837" s="64" t="str">
        <f t="shared" si="87"/>
        <v>100</v>
      </c>
      <c r="AH837" s="18"/>
      <c r="AI837" s="197" t="str">
        <f t="shared" si="88"/>
        <v>-</v>
      </c>
      <c r="AJ837" s="64" t="str">
        <f t="shared" si="89"/>
        <v>-</v>
      </c>
      <c r="AK837" s="18"/>
      <c r="AP837" s="18"/>
    </row>
    <row r="838" spans="9:42">
      <c r="I838" s="18"/>
      <c r="L838" s="18"/>
      <c r="M838" s="18"/>
      <c r="N838" s="18"/>
      <c r="O838" s="18"/>
      <c r="P838" s="18"/>
      <c r="Q838" s="18"/>
      <c r="R838" s="18"/>
      <c r="S838" s="173" t="s">
        <v>5608</v>
      </c>
      <c r="T838" s="17" t="s">
        <v>780</v>
      </c>
      <c r="U838" s="18"/>
      <c r="V838" s="211"/>
      <c r="W838" s="211"/>
      <c r="X838" s="211"/>
      <c r="Y838" s="211"/>
      <c r="Z838" s="18"/>
      <c r="AA838" s="182" t="s">
        <v>6839</v>
      </c>
      <c r="AB838" s="18"/>
      <c r="AC838" s="197" t="str">
        <f t="shared" ref="AC838:AC901" si="90">CodesFormula_1</f>
        <v>ARTSCI</v>
      </c>
      <c r="AD838" s="263" t="str">
        <f t="shared" ref="AD838:AD901" si="91">CodesFormula_2</f>
        <v>ARTSCI-100</v>
      </c>
      <c r="AE838" s="263" t="str">
        <f t="shared" ref="AE838:AE901" si="92">CodesFormula_3</f>
        <v>ARTSCI-100-122</v>
      </c>
      <c r="AF838" s="119" t="s">
        <v>6839</v>
      </c>
      <c r="AG838" s="64" t="str">
        <f t="shared" ref="AG838:AG901" si="93">CodesFormula_4</f>
        <v>100</v>
      </c>
      <c r="AH838" s="18"/>
      <c r="AI838" s="197" t="str">
        <f t="shared" ref="AI838:AI901" si="94">CodesFormula_5</f>
        <v>-</v>
      </c>
      <c r="AJ838" s="64" t="str">
        <f t="shared" ref="AJ838:AJ901" si="95">CodesFormula_6</f>
        <v>-</v>
      </c>
      <c r="AK838" s="18"/>
      <c r="AP838" s="18"/>
    </row>
    <row r="839" spans="9:42">
      <c r="I839" s="18"/>
      <c r="L839" s="18"/>
      <c r="M839" s="18"/>
      <c r="N839" s="18"/>
      <c r="O839" s="18"/>
      <c r="P839" s="18"/>
      <c r="Q839" s="18"/>
      <c r="R839" s="18"/>
      <c r="S839" s="173" t="s">
        <v>5610</v>
      </c>
      <c r="T839" s="17" t="s">
        <v>5611</v>
      </c>
      <c r="U839" s="18"/>
      <c r="V839" s="211"/>
      <c r="W839" s="211"/>
      <c r="X839" s="211"/>
      <c r="Y839" s="211"/>
      <c r="Z839" s="18"/>
      <c r="AA839" s="182" t="s">
        <v>6840</v>
      </c>
      <c r="AB839" s="18"/>
      <c r="AC839" s="197" t="str">
        <f t="shared" si="90"/>
        <v>RESECDEV</v>
      </c>
      <c r="AD839" s="263" t="str">
        <f t="shared" si="91"/>
        <v>RESECDEV-100</v>
      </c>
      <c r="AE839" s="263" t="str">
        <f t="shared" si="92"/>
        <v>RESECDEV-100-1</v>
      </c>
      <c r="AF839" s="119" t="s">
        <v>6840</v>
      </c>
      <c r="AG839" s="64" t="str">
        <f t="shared" si="93"/>
        <v>100</v>
      </c>
      <c r="AH839" s="18"/>
      <c r="AI839" s="197" t="str">
        <f t="shared" si="94"/>
        <v>-</v>
      </c>
      <c r="AJ839" s="64" t="str">
        <f t="shared" si="95"/>
        <v>-</v>
      </c>
      <c r="AK839" s="18"/>
      <c r="AP839" s="18"/>
    </row>
    <row r="840" spans="9:42">
      <c r="I840" s="18"/>
      <c r="L840" s="18"/>
      <c r="M840" s="18"/>
      <c r="N840" s="18"/>
      <c r="O840" s="18"/>
      <c r="P840" s="18"/>
      <c r="Q840" s="18"/>
      <c r="R840" s="18"/>
      <c r="S840" s="173" t="s">
        <v>5612</v>
      </c>
      <c r="T840" s="17" t="s">
        <v>5613</v>
      </c>
      <c r="U840" s="18"/>
      <c r="V840" s="211"/>
      <c r="W840" s="211"/>
      <c r="X840" s="211"/>
      <c r="Y840" s="211"/>
      <c r="Z840" s="18"/>
      <c r="AA840" s="182" t="s">
        <v>6842</v>
      </c>
      <c r="AB840" s="18"/>
      <c r="AC840" s="197" t="str">
        <f t="shared" si="90"/>
        <v>RESECDEV</v>
      </c>
      <c r="AD840" s="263" t="str">
        <f t="shared" si="91"/>
        <v>RESECDEV-100</v>
      </c>
      <c r="AE840" s="263" t="str">
        <f t="shared" si="92"/>
        <v>RESECDEV-100-2</v>
      </c>
      <c r="AF840" s="119" t="s">
        <v>6842</v>
      </c>
      <c r="AG840" s="64" t="str">
        <f t="shared" si="93"/>
        <v>100</v>
      </c>
      <c r="AH840" s="18"/>
      <c r="AI840" s="197" t="str">
        <f t="shared" si="94"/>
        <v>-</v>
      </c>
      <c r="AJ840" s="64" t="str">
        <f t="shared" si="95"/>
        <v>-</v>
      </c>
      <c r="AK840" s="18"/>
      <c r="AP840" s="18"/>
    </row>
    <row r="841" spans="9:42">
      <c r="I841" s="18"/>
      <c r="L841" s="18"/>
      <c r="M841" s="18"/>
      <c r="N841" s="18"/>
      <c r="O841" s="18"/>
      <c r="P841" s="18"/>
      <c r="Q841" s="18"/>
      <c r="R841" s="18"/>
      <c r="S841" s="173" t="s">
        <v>5614</v>
      </c>
      <c r="T841" s="17" t="s">
        <v>12295</v>
      </c>
      <c r="U841" s="18"/>
      <c r="V841" s="211"/>
      <c r="W841" s="211"/>
      <c r="X841" s="211"/>
      <c r="Y841" s="211"/>
      <c r="Z841" s="18"/>
      <c r="AA841" s="182" t="s">
        <v>6844</v>
      </c>
      <c r="AB841" s="18"/>
      <c r="AC841" s="197" t="str">
        <f t="shared" si="90"/>
        <v>RESECDEV</v>
      </c>
      <c r="AD841" s="263" t="str">
        <f t="shared" si="91"/>
        <v>RESECDEV-100</v>
      </c>
      <c r="AE841" s="263" t="str">
        <f t="shared" si="92"/>
        <v>RESECDEV-100-3</v>
      </c>
      <c r="AF841" s="119" t="s">
        <v>6844</v>
      </c>
      <c r="AG841" s="64" t="str">
        <f t="shared" si="93"/>
        <v>100</v>
      </c>
      <c r="AH841" s="18"/>
      <c r="AI841" s="197" t="str">
        <f t="shared" si="94"/>
        <v>-</v>
      </c>
      <c r="AJ841" s="64" t="str">
        <f t="shared" si="95"/>
        <v>-</v>
      </c>
      <c r="AK841" s="18"/>
      <c r="AP841" s="18"/>
    </row>
    <row r="842" spans="9:42">
      <c r="I842" s="18"/>
      <c r="L842" s="18"/>
      <c r="M842" s="18"/>
      <c r="N842" s="18"/>
      <c r="O842" s="18"/>
      <c r="P842" s="18"/>
      <c r="Q842" s="18"/>
      <c r="R842" s="18"/>
      <c r="S842" s="173" t="s">
        <v>8963</v>
      </c>
      <c r="T842" s="17" t="s">
        <v>5616</v>
      </c>
      <c r="U842" s="18"/>
      <c r="V842" s="211"/>
      <c r="W842" s="211"/>
      <c r="X842" s="211"/>
      <c r="Y842" s="211"/>
      <c r="Z842" s="18"/>
      <c r="AA842" s="182" t="s">
        <v>6845</v>
      </c>
      <c r="AB842" s="18"/>
      <c r="AC842" s="197" t="str">
        <f t="shared" si="90"/>
        <v>GRADSTUDIES</v>
      </c>
      <c r="AD842" s="263" t="str">
        <f t="shared" si="91"/>
        <v>GRADSTUDIES-100</v>
      </c>
      <c r="AE842" s="263" t="str">
        <f t="shared" si="92"/>
        <v>GRADSTUDIES-100-1</v>
      </c>
      <c r="AF842" s="119" t="s">
        <v>6845</v>
      </c>
      <c r="AG842" s="64" t="str">
        <f t="shared" si="93"/>
        <v>100</v>
      </c>
      <c r="AH842" s="18"/>
      <c r="AI842" s="197" t="str">
        <f t="shared" si="94"/>
        <v>-</v>
      </c>
      <c r="AJ842" s="64" t="str">
        <f t="shared" si="95"/>
        <v>-</v>
      </c>
      <c r="AK842" s="18"/>
      <c r="AP842" s="18"/>
    </row>
    <row r="843" spans="9:42">
      <c r="I843" s="18"/>
      <c r="L843" s="18"/>
      <c r="M843" s="18"/>
      <c r="N843" s="18"/>
      <c r="O843" s="18"/>
      <c r="P843" s="18"/>
      <c r="Q843" s="18"/>
      <c r="R843" s="18"/>
      <c r="S843" s="173" t="s">
        <v>5617</v>
      </c>
      <c r="T843" s="17" t="s">
        <v>5618</v>
      </c>
      <c r="U843" s="18"/>
      <c r="V843" s="211"/>
      <c r="W843" s="211"/>
      <c r="X843" s="211"/>
      <c r="Y843" s="211"/>
      <c r="Z843" s="18"/>
      <c r="AA843" s="182" t="s">
        <v>13286</v>
      </c>
      <c r="AB843" s="18"/>
      <c r="AC843" s="197" t="str">
        <f t="shared" si="90"/>
        <v>GRADSTUDIES</v>
      </c>
      <c r="AD843" s="263" t="str">
        <f t="shared" si="91"/>
        <v>GRADSTUDIES-100</v>
      </c>
      <c r="AE843" s="263" t="str">
        <f t="shared" si="92"/>
        <v>GRADSTUDIES-100-2</v>
      </c>
      <c r="AF843" s="119" t="s">
        <v>13286</v>
      </c>
      <c r="AG843" s="64" t="str">
        <f t="shared" si="93"/>
        <v>100</v>
      </c>
      <c r="AH843" s="18"/>
      <c r="AI843" s="197" t="str">
        <f t="shared" si="94"/>
        <v>-</v>
      </c>
      <c r="AJ843" s="64" t="str">
        <f t="shared" si="95"/>
        <v>-</v>
      </c>
      <c r="AK843" s="18"/>
      <c r="AP843" s="18"/>
    </row>
    <row r="844" spans="9:42">
      <c r="I844" s="18"/>
      <c r="L844" s="18"/>
      <c r="M844" s="18"/>
      <c r="N844" s="18"/>
      <c r="O844" s="18"/>
      <c r="P844" s="18"/>
      <c r="Q844" s="18"/>
      <c r="R844" s="18"/>
      <c r="S844" s="173" t="s">
        <v>5620</v>
      </c>
      <c r="T844" s="17" t="s">
        <v>5622</v>
      </c>
      <c r="U844" s="18"/>
      <c r="V844" s="211"/>
      <c r="W844" s="211"/>
      <c r="X844" s="211"/>
      <c r="Y844" s="211"/>
      <c r="Z844" s="18"/>
      <c r="AA844" s="182" t="s">
        <v>6846</v>
      </c>
      <c r="AB844" s="18"/>
      <c r="AC844" s="197" t="str">
        <f t="shared" si="90"/>
        <v>GRADSTUDIES</v>
      </c>
      <c r="AD844" s="263" t="str">
        <f t="shared" si="91"/>
        <v>GRADSTUDIES-100</v>
      </c>
      <c r="AE844" s="263" t="str">
        <f t="shared" si="92"/>
        <v>GRADSTUDIES-100-3</v>
      </c>
      <c r="AF844" s="119" t="s">
        <v>6846</v>
      </c>
      <c r="AG844" s="64" t="str">
        <f t="shared" si="93"/>
        <v>100</v>
      </c>
      <c r="AH844" s="18"/>
      <c r="AI844" s="197" t="str">
        <f t="shared" si="94"/>
        <v>-</v>
      </c>
      <c r="AJ844" s="64" t="str">
        <f t="shared" si="95"/>
        <v>-</v>
      </c>
      <c r="AK844" s="18"/>
      <c r="AP844" s="18"/>
    </row>
    <row r="845" spans="9:42">
      <c r="I845" s="18"/>
      <c r="L845" s="18"/>
      <c r="M845" s="18"/>
      <c r="N845" s="18"/>
      <c r="O845" s="18"/>
      <c r="P845" s="18"/>
      <c r="Q845" s="18"/>
      <c r="R845" s="18"/>
      <c r="S845" s="173" t="s">
        <v>5625</v>
      </c>
      <c r="T845" s="17" t="s">
        <v>5626</v>
      </c>
      <c r="U845" s="18"/>
      <c r="V845" s="211"/>
      <c r="W845" s="211"/>
      <c r="X845" s="211"/>
      <c r="Y845" s="211"/>
      <c r="Z845" s="18"/>
      <c r="AA845" s="182" t="s">
        <v>1280</v>
      </c>
      <c r="AB845" s="18"/>
      <c r="AC845" s="197" t="str">
        <f t="shared" si="90"/>
        <v>GRADSTUDIES</v>
      </c>
      <c r="AD845" s="263" t="str">
        <f t="shared" si="91"/>
        <v>GRADSTUDIES-100</v>
      </c>
      <c r="AE845" s="263" t="str">
        <f t="shared" si="92"/>
        <v>GRADSTUDIES-100-4</v>
      </c>
      <c r="AF845" s="119" t="s">
        <v>1280</v>
      </c>
      <c r="AG845" s="64" t="str">
        <f t="shared" si="93"/>
        <v>100</v>
      </c>
      <c r="AH845" s="18"/>
      <c r="AI845" s="197" t="str">
        <f t="shared" si="94"/>
        <v>-</v>
      </c>
      <c r="AJ845" s="64" t="str">
        <f t="shared" si="95"/>
        <v>-</v>
      </c>
      <c r="AK845" s="18"/>
      <c r="AP845" s="18"/>
    </row>
    <row r="846" spans="9:42">
      <c r="I846" s="18"/>
      <c r="L846" s="18"/>
      <c r="M846" s="18"/>
      <c r="N846" s="18"/>
      <c r="O846" s="18"/>
      <c r="P846" s="18"/>
      <c r="Q846" s="18"/>
      <c r="R846" s="18"/>
      <c r="S846" s="173" t="s">
        <v>5629</v>
      </c>
      <c r="T846" s="17" t="s">
        <v>10176</v>
      </c>
      <c r="U846" s="18"/>
      <c r="V846" s="211"/>
      <c r="W846" s="211"/>
      <c r="X846" s="211"/>
      <c r="Y846" s="211"/>
      <c r="Z846" s="18"/>
      <c r="AA846" s="182" t="s">
        <v>10891</v>
      </c>
      <c r="AB846" s="18"/>
      <c r="AC846" s="197" t="str">
        <f t="shared" si="90"/>
        <v>GRADSTUDIES</v>
      </c>
      <c r="AD846" s="263" t="str">
        <f t="shared" si="91"/>
        <v>GRADSTUDIES-100</v>
      </c>
      <c r="AE846" s="263" t="str">
        <f t="shared" si="92"/>
        <v>GRADSTUDIES-100-5</v>
      </c>
      <c r="AF846" s="119" t="s">
        <v>10891</v>
      </c>
      <c r="AG846" s="64" t="str">
        <f t="shared" si="93"/>
        <v>100</v>
      </c>
      <c r="AH846" s="18"/>
      <c r="AI846" s="197" t="str">
        <f t="shared" si="94"/>
        <v>-</v>
      </c>
      <c r="AJ846" s="64" t="str">
        <f t="shared" si="95"/>
        <v>-</v>
      </c>
      <c r="AK846" s="18"/>
      <c r="AP846" s="18"/>
    </row>
    <row r="847" spans="9:42">
      <c r="I847" s="18"/>
      <c r="L847" s="18"/>
      <c r="M847" s="18"/>
      <c r="N847" s="18"/>
      <c r="O847" s="18"/>
      <c r="P847" s="18"/>
      <c r="Q847" s="18"/>
      <c r="R847" s="18"/>
      <c r="S847" s="173" t="s">
        <v>5631</v>
      </c>
      <c r="T847" s="17" t="s">
        <v>5632</v>
      </c>
      <c r="U847" s="18"/>
      <c r="V847" s="211"/>
      <c r="W847" s="211"/>
      <c r="X847" s="211"/>
      <c r="Y847" s="211"/>
      <c r="Z847" s="18"/>
      <c r="AA847" s="182" t="s">
        <v>10892</v>
      </c>
      <c r="AB847" s="18"/>
      <c r="AC847" s="197" t="str">
        <f t="shared" si="90"/>
        <v>GRADSTUDIES</v>
      </c>
      <c r="AD847" s="263" t="str">
        <f t="shared" si="91"/>
        <v>GRADSTUDIES-100</v>
      </c>
      <c r="AE847" s="263" t="str">
        <f t="shared" si="92"/>
        <v>GRADSTUDIES-100-6</v>
      </c>
      <c r="AF847" s="119" t="s">
        <v>10892</v>
      </c>
      <c r="AG847" s="64" t="str">
        <f t="shared" si="93"/>
        <v>100</v>
      </c>
      <c r="AH847" s="18"/>
      <c r="AI847" s="197" t="str">
        <f t="shared" si="94"/>
        <v>-</v>
      </c>
      <c r="AJ847" s="64" t="str">
        <f t="shared" si="95"/>
        <v>-</v>
      </c>
      <c r="AK847" s="18"/>
      <c r="AP847" s="18"/>
    </row>
    <row r="848" spans="9:42">
      <c r="I848" s="18"/>
      <c r="L848" s="18"/>
      <c r="M848" s="18"/>
      <c r="N848" s="18"/>
      <c r="O848" s="18"/>
      <c r="P848" s="18"/>
      <c r="Q848" s="18"/>
      <c r="R848" s="18"/>
      <c r="S848" s="173" t="s">
        <v>5634</v>
      </c>
      <c r="T848" s="17" t="s">
        <v>5635</v>
      </c>
      <c r="U848" s="18"/>
      <c r="V848" s="211"/>
      <c r="W848" s="211"/>
      <c r="X848" s="211"/>
      <c r="Y848" s="211"/>
      <c r="Z848" s="18"/>
      <c r="AA848" s="182" t="s">
        <v>14163</v>
      </c>
      <c r="AB848" s="18"/>
      <c r="AC848" s="197" t="str">
        <f t="shared" si="90"/>
        <v>GRADSTUDIES</v>
      </c>
      <c r="AD848" s="263" t="str">
        <f t="shared" si="91"/>
        <v>GRADSTUDIES-100</v>
      </c>
      <c r="AE848" s="263" t="str">
        <f t="shared" si="92"/>
        <v>GRADSTUDIES-100-7</v>
      </c>
      <c r="AF848" s="119" t="s">
        <v>14163</v>
      </c>
      <c r="AG848" s="64" t="str">
        <f t="shared" si="93"/>
        <v>100</v>
      </c>
      <c r="AH848" s="18"/>
      <c r="AI848" s="197" t="str">
        <f t="shared" si="94"/>
        <v>-</v>
      </c>
      <c r="AJ848" s="64" t="str">
        <f t="shared" si="95"/>
        <v>-</v>
      </c>
      <c r="AK848" s="18"/>
      <c r="AP848" s="18"/>
    </row>
    <row r="849" spans="9:42">
      <c r="I849" s="18"/>
      <c r="L849" s="18"/>
      <c r="M849" s="18"/>
      <c r="N849" s="18"/>
      <c r="O849" s="18"/>
      <c r="P849" s="18"/>
      <c r="Q849" s="18"/>
      <c r="R849" s="18"/>
      <c r="S849" s="173" t="s">
        <v>5638</v>
      </c>
      <c r="T849" s="17" t="s">
        <v>5639</v>
      </c>
      <c r="U849" s="18"/>
      <c r="V849" s="211"/>
      <c r="W849" s="211"/>
      <c r="X849" s="211"/>
      <c r="Y849" s="211"/>
      <c r="Z849" s="18"/>
      <c r="AA849" s="182" t="s">
        <v>13287</v>
      </c>
      <c r="AB849" s="18"/>
      <c r="AC849" s="197" t="str">
        <f t="shared" si="90"/>
        <v>GRADSTUDIES</v>
      </c>
      <c r="AD849" s="263" t="str">
        <f t="shared" si="91"/>
        <v>GRADSTUDIES-100</v>
      </c>
      <c r="AE849" s="263" t="str">
        <f t="shared" si="92"/>
        <v>GRADSTUDIES-100-8</v>
      </c>
      <c r="AF849" s="119" t="s">
        <v>13287</v>
      </c>
      <c r="AG849" s="64" t="str">
        <f t="shared" si="93"/>
        <v>100</v>
      </c>
      <c r="AH849" s="18"/>
      <c r="AI849" s="197" t="str">
        <f t="shared" si="94"/>
        <v>-</v>
      </c>
      <c r="AJ849" s="64" t="str">
        <f t="shared" si="95"/>
        <v>-</v>
      </c>
      <c r="AK849" s="18"/>
      <c r="AP849" s="18"/>
    </row>
    <row r="850" spans="9:42">
      <c r="I850" s="18"/>
      <c r="L850" s="18"/>
      <c r="M850" s="18"/>
      <c r="N850" s="18"/>
      <c r="O850" s="18"/>
      <c r="P850" s="18"/>
      <c r="Q850" s="18"/>
      <c r="R850" s="18"/>
      <c r="S850" s="173" t="s">
        <v>5642</v>
      </c>
      <c r="T850" s="17" t="s">
        <v>1073</v>
      </c>
      <c r="U850" s="18"/>
      <c r="V850" s="211"/>
      <c r="W850" s="211"/>
      <c r="X850" s="211"/>
      <c r="Y850" s="211"/>
      <c r="Z850" s="18"/>
      <c r="AA850" s="182" t="s">
        <v>13709</v>
      </c>
      <c r="AB850" s="18"/>
      <c r="AC850" s="197" t="str">
        <f t="shared" si="90"/>
        <v>GRADSTUDIES</v>
      </c>
      <c r="AD850" s="263" t="str">
        <f t="shared" si="91"/>
        <v>GRADSTUDIES-100</v>
      </c>
      <c r="AE850" s="263" t="str">
        <f t="shared" si="92"/>
        <v>GRADSTUDIES-100-9</v>
      </c>
      <c r="AF850" s="119" t="s">
        <v>13709</v>
      </c>
      <c r="AG850" s="64" t="str">
        <f t="shared" si="93"/>
        <v>100</v>
      </c>
      <c r="AH850" s="18"/>
      <c r="AI850" s="197" t="str">
        <f t="shared" si="94"/>
        <v>-</v>
      </c>
      <c r="AJ850" s="64" t="str">
        <f t="shared" si="95"/>
        <v>-</v>
      </c>
      <c r="AK850" s="18"/>
      <c r="AP850" s="18"/>
    </row>
    <row r="851" spans="9:42">
      <c r="I851" s="18"/>
      <c r="L851" s="18"/>
      <c r="M851" s="18"/>
      <c r="N851" s="18"/>
      <c r="O851" s="18"/>
      <c r="P851" s="18"/>
      <c r="Q851" s="18"/>
      <c r="R851" s="18"/>
      <c r="S851" s="173" t="s">
        <v>5644</v>
      </c>
      <c r="T851" s="17" t="s">
        <v>5645</v>
      </c>
      <c r="U851" s="18"/>
      <c r="V851" s="211"/>
      <c r="W851" s="211"/>
      <c r="X851" s="211"/>
      <c r="Y851" s="211"/>
      <c r="Z851" s="18"/>
      <c r="AA851" s="182" t="s">
        <v>14164</v>
      </c>
      <c r="AB851" s="18"/>
      <c r="AC851" s="197" t="str">
        <f t="shared" si="90"/>
        <v>GRADSTUDIES</v>
      </c>
      <c r="AD851" s="263" t="str">
        <f t="shared" si="91"/>
        <v>GRADSTUDIES-100</v>
      </c>
      <c r="AE851" s="263" t="str">
        <f t="shared" si="92"/>
        <v>GRADSTUDIES-100-10</v>
      </c>
      <c r="AF851" s="119" t="s">
        <v>14164</v>
      </c>
      <c r="AG851" s="64" t="str">
        <f t="shared" si="93"/>
        <v>100</v>
      </c>
      <c r="AH851" s="18"/>
      <c r="AI851" s="197" t="str">
        <f t="shared" si="94"/>
        <v>-</v>
      </c>
      <c r="AJ851" s="64" t="str">
        <f t="shared" si="95"/>
        <v>-</v>
      </c>
      <c r="AK851" s="18"/>
      <c r="AP851" s="18"/>
    </row>
    <row r="852" spans="9:42">
      <c r="I852" s="18"/>
      <c r="L852" s="18"/>
      <c r="M852" s="18"/>
      <c r="N852" s="18"/>
      <c r="O852" s="18"/>
      <c r="P852" s="18"/>
      <c r="Q852" s="18"/>
      <c r="R852" s="18"/>
      <c r="S852" s="173" t="s">
        <v>5648</v>
      </c>
      <c r="T852" s="17" t="s">
        <v>5649</v>
      </c>
      <c r="U852" s="18"/>
      <c r="V852" s="211"/>
      <c r="W852" s="211"/>
      <c r="X852" s="211"/>
      <c r="Y852" s="211"/>
      <c r="Z852" s="18"/>
      <c r="AA852" s="182" t="s">
        <v>6847</v>
      </c>
      <c r="AB852" s="18"/>
      <c r="AC852" s="197" t="str">
        <f t="shared" si="90"/>
        <v>ADMISSIONS</v>
      </c>
      <c r="AD852" s="263" t="str">
        <f t="shared" si="91"/>
        <v>ADMISSIONS-100</v>
      </c>
      <c r="AE852" s="263" t="str">
        <f t="shared" si="92"/>
        <v>ADMISSIONS-100-1</v>
      </c>
      <c r="AF852" s="119" t="s">
        <v>6847</v>
      </c>
      <c r="AG852" s="64" t="str">
        <f t="shared" si="93"/>
        <v>100</v>
      </c>
      <c r="AH852" s="18"/>
      <c r="AI852" s="197" t="str">
        <f t="shared" si="94"/>
        <v>-</v>
      </c>
      <c r="AJ852" s="64" t="str">
        <f t="shared" si="95"/>
        <v>-</v>
      </c>
      <c r="AK852" s="18"/>
      <c r="AP852" s="18"/>
    </row>
    <row r="853" spans="9:42">
      <c r="I853" s="18"/>
      <c r="L853" s="18"/>
      <c r="M853" s="18"/>
      <c r="N853" s="18"/>
      <c r="O853" s="18"/>
      <c r="P853" s="18"/>
      <c r="Q853" s="18"/>
      <c r="R853" s="18"/>
      <c r="S853" s="173" t="s">
        <v>5652</v>
      </c>
      <c r="T853" s="17" t="s">
        <v>5653</v>
      </c>
      <c r="U853" s="18"/>
      <c r="V853" s="211"/>
      <c r="W853" s="211"/>
      <c r="X853" s="211"/>
      <c r="Y853" s="211"/>
      <c r="Z853" s="18"/>
      <c r="AA853" s="182" t="s">
        <v>10893</v>
      </c>
      <c r="AB853" s="18"/>
      <c r="AC853" s="197" t="str">
        <f t="shared" si="90"/>
        <v>ADMISSIONS</v>
      </c>
      <c r="AD853" s="263" t="str">
        <f t="shared" si="91"/>
        <v>ADMISSIONS-100</v>
      </c>
      <c r="AE853" s="263" t="str">
        <f t="shared" si="92"/>
        <v>ADMISSIONS-100-2</v>
      </c>
      <c r="AF853" s="119" t="s">
        <v>10893</v>
      </c>
      <c r="AG853" s="64" t="str">
        <f t="shared" si="93"/>
        <v>100</v>
      </c>
      <c r="AH853" s="18"/>
      <c r="AI853" s="197" t="str">
        <f t="shared" si="94"/>
        <v>-</v>
      </c>
      <c r="AJ853" s="64" t="str">
        <f t="shared" si="95"/>
        <v>-</v>
      </c>
      <c r="AK853" s="18"/>
      <c r="AP853" s="18"/>
    </row>
    <row r="854" spans="9:42">
      <c r="I854" s="18"/>
      <c r="L854" s="18"/>
      <c r="M854" s="18"/>
      <c r="N854" s="18"/>
      <c r="O854" s="18"/>
      <c r="P854" s="18"/>
      <c r="Q854" s="18"/>
      <c r="R854" s="18"/>
      <c r="S854" s="173" t="s">
        <v>5655</v>
      </c>
      <c r="T854" s="17" t="s">
        <v>5656</v>
      </c>
      <c r="U854" s="18"/>
      <c r="V854" s="211"/>
      <c r="W854" s="211"/>
      <c r="X854" s="211"/>
      <c r="Y854" s="211"/>
      <c r="Z854" s="18"/>
      <c r="AA854" s="182" t="s">
        <v>13288</v>
      </c>
      <c r="AB854" s="18"/>
      <c r="AC854" s="197" t="str">
        <f t="shared" si="90"/>
        <v>ADMISSIONS</v>
      </c>
      <c r="AD854" s="263" t="str">
        <f t="shared" si="91"/>
        <v>ADMISSIONS-100</v>
      </c>
      <c r="AE854" s="263" t="str">
        <f t="shared" si="92"/>
        <v>ADMISSIONS-100-3</v>
      </c>
      <c r="AF854" s="119" t="s">
        <v>13288</v>
      </c>
      <c r="AG854" s="64" t="str">
        <f t="shared" si="93"/>
        <v>100</v>
      </c>
      <c r="AH854" s="18"/>
      <c r="AI854" s="197" t="str">
        <f t="shared" si="94"/>
        <v>-</v>
      </c>
      <c r="AJ854" s="64" t="str">
        <f t="shared" si="95"/>
        <v>-</v>
      </c>
      <c r="AK854" s="18"/>
      <c r="AP854" s="18"/>
    </row>
    <row r="855" spans="9:42">
      <c r="I855" s="18"/>
      <c r="L855" s="18"/>
      <c r="M855" s="18"/>
      <c r="N855" s="18"/>
      <c r="O855" s="18"/>
      <c r="P855" s="18"/>
      <c r="Q855" s="18"/>
      <c r="R855" s="18"/>
      <c r="S855" s="173" t="s">
        <v>5659</v>
      </c>
      <c r="T855" s="17" t="s">
        <v>5660</v>
      </c>
      <c r="U855" s="18"/>
      <c r="V855" s="211"/>
      <c r="W855" s="211"/>
      <c r="X855" s="211"/>
      <c r="Y855" s="211"/>
      <c r="Z855" s="18"/>
      <c r="AA855" s="182" t="s">
        <v>10894</v>
      </c>
      <c r="AB855" s="18"/>
      <c r="AC855" s="197" t="str">
        <f t="shared" si="90"/>
        <v>ADMISSIONS</v>
      </c>
      <c r="AD855" s="263" t="str">
        <f t="shared" si="91"/>
        <v>ADMISSIONS-100</v>
      </c>
      <c r="AE855" s="263" t="str">
        <f t="shared" si="92"/>
        <v>ADMISSIONS-100-4</v>
      </c>
      <c r="AF855" s="119" t="s">
        <v>10894</v>
      </c>
      <c r="AG855" s="64" t="str">
        <f t="shared" si="93"/>
        <v>100</v>
      </c>
      <c r="AH855" s="18"/>
      <c r="AI855" s="197" t="str">
        <f t="shared" si="94"/>
        <v>-</v>
      </c>
      <c r="AJ855" s="64" t="str">
        <f t="shared" si="95"/>
        <v>-</v>
      </c>
      <c r="AK855" s="18"/>
      <c r="AP855" s="18"/>
    </row>
    <row r="856" spans="9:42">
      <c r="I856" s="18"/>
      <c r="L856" s="18"/>
      <c r="M856" s="18"/>
      <c r="N856" s="18"/>
      <c r="O856" s="18"/>
      <c r="P856" s="18"/>
      <c r="Q856" s="18"/>
      <c r="R856" s="18"/>
      <c r="S856" s="173" t="s">
        <v>8971</v>
      </c>
      <c r="T856" s="17" t="s">
        <v>5663</v>
      </c>
      <c r="U856" s="18"/>
      <c r="V856" s="211"/>
      <c r="W856" s="211"/>
      <c r="X856" s="211"/>
      <c r="Y856" s="211"/>
      <c r="Z856" s="18"/>
      <c r="AA856" s="182" t="s">
        <v>11443</v>
      </c>
      <c r="AB856" s="18"/>
      <c r="AC856" s="197" t="str">
        <f t="shared" si="90"/>
        <v>ADMISSIONS</v>
      </c>
      <c r="AD856" s="263" t="str">
        <f t="shared" si="91"/>
        <v>ADMISSIONS-100</v>
      </c>
      <c r="AE856" s="263" t="str">
        <f t="shared" si="92"/>
        <v>ADMISSIONS-100-5</v>
      </c>
      <c r="AF856" s="119" t="s">
        <v>11443</v>
      </c>
      <c r="AG856" s="64" t="str">
        <f t="shared" si="93"/>
        <v>100</v>
      </c>
      <c r="AH856" s="18"/>
      <c r="AI856" s="197" t="str">
        <f t="shared" si="94"/>
        <v>-</v>
      </c>
      <c r="AJ856" s="64" t="str">
        <f t="shared" si="95"/>
        <v>-</v>
      </c>
      <c r="AK856" s="18"/>
      <c r="AP856" s="18"/>
    </row>
    <row r="857" spans="9:42">
      <c r="I857" s="18"/>
      <c r="L857" s="18"/>
      <c r="M857" s="18"/>
      <c r="N857" s="18"/>
      <c r="O857" s="18"/>
      <c r="P857" s="18"/>
      <c r="Q857" s="18"/>
      <c r="R857" s="18"/>
      <c r="S857" s="173" t="s">
        <v>5666</v>
      </c>
      <c r="T857" s="17" t="s">
        <v>5667</v>
      </c>
      <c r="U857" s="18"/>
      <c r="V857" s="211"/>
      <c r="W857" s="211"/>
      <c r="X857" s="211"/>
      <c r="Y857" s="211"/>
      <c r="Z857" s="18"/>
      <c r="AA857" s="182" t="s">
        <v>6848</v>
      </c>
      <c r="AB857" s="18"/>
      <c r="AC857" s="197" t="str">
        <f t="shared" si="90"/>
        <v>CELS</v>
      </c>
      <c r="AD857" s="263" t="str">
        <f t="shared" si="91"/>
        <v>CELS-100</v>
      </c>
      <c r="AE857" s="263" t="str">
        <f t="shared" si="92"/>
        <v>CELS-100-135</v>
      </c>
      <c r="AF857" s="119" t="s">
        <v>6848</v>
      </c>
      <c r="AG857" s="64" t="str">
        <f t="shared" si="93"/>
        <v>100</v>
      </c>
      <c r="AH857" s="18"/>
      <c r="AI857" s="197" t="str">
        <f t="shared" si="94"/>
        <v>-</v>
      </c>
      <c r="AJ857" s="64" t="str">
        <f t="shared" si="95"/>
        <v>-</v>
      </c>
      <c r="AK857" s="18"/>
      <c r="AP857" s="18"/>
    </row>
    <row r="858" spans="9:42">
      <c r="I858" s="18"/>
      <c r="L858" s="18"/>
      <c r="M858" s="18"/>
      <c r="N858" s="18"/>
      <c r="O858" s="18"/>
      <c r="P858" s="18"/>
      <c r="Q858" s="18"/>
      <c r="R858" s="18"/>
      <c r="S858" s="173" t="s">
        <v>5670</v>
      </c>
      <c r="T858" s="17" t="s">
        <v>5671</v>
      </c>
      <c r="U858" s="18"/>
      <c r="V858" s="211"/>
      <c r="W858" s="211"/>
      <c r="X858" s="211"/>
      <c r="Y858" s="211"/>
      <c r="Z858" s="18"/>
      <c r="AA858" s="182" t="s">
        <v>10895</v>
      </c>
      <c r="AB858" s="18"/>
      <c r="AC858" s="197" t="str">
        <f t="shared" si="90"/>
        <v>CELS</v>
      </c>
      <c r="AD858" s="263" t="str">
        <f t="shared" si="91"/>
        <v>CELS-100</v>
      </c>
      <c r="AE858" s="263" t="str">
        <f t="shared" si="92"/>
        <v>CELS-100-136</v>
      </c>
      <c r="AF858" s="119" t="s">
        <v>10895</v>
      </c>
      <c r="AG858" s="64" t="str">
        <f t="shared" si="93"/>
        <v>100</v>
      </c>
      <c r="AH858" s="18"/>
      <c r="AI858" s="197" t="str">
        <f t="shared" si="94"/>
        <v>-</v>
      </c>
      <c r="AJ858" s="64" t="str">
        <f t="shared" si="95"/>
        <v>-</v>
      </c>
      <c r="AK858" s="18"/>
      <c r="AP858" s="18"/>
    </row>
    <row r="859" spans="9:42">
      <c r="I859" s="18"/>
      <c r="L859" s="18"/>
      <c r="M859" s="18"/>
      <c r="N859" s="18"/>
      <c r="O859" s="18"/>
      <c r="P859" s="18"/>
      <c r="Q859" s="18"/>
      <c r="R859" s="18"/>
      <c r="S859" s="173" t="s">
        <v>6657</v>
      </c>
      <c r="T859" s="17" t="s">
        <v>5674</v>
      </c>
      <c r="U859" s="18"/>
      <c r="V859" s="211"/>
      <c r="W859" s="211"/>
      <c r="X859" s="211"/>
      <c r="Y859" s="211"/>
      <c r="Z859" s="18"/>
      <c r="AA859" s="182" t="s">
        <v>6850</v>
      </c>
      <c r="AB859" s="18"/>
      <c r="AC859" s="197" t="str">
        <f t="shared" si="90"/>
        <v>CELS</v>
      </c>
      <c r="AD859" s="263" t="str">
        <f t="shared" si="91"/>
        <v>CELS-100</v>
      </c>
      <c r="AE859" s="263" t="str">
        <f t="shared" si="92"/>
        <v>CELS-100-137</v>
      </c>
      <c r="AF859" s="119" t="s">
        <v>6850</v>
      </c>
      <c r="AG859" s="64" t="str">
        <f t="shared" si="93"/>
        <v>100</v>
      </c>
      <c r="AH859" s="18"/>
      <c r="AI859" s="197" t="str">
        <f t="shared" si="94"/>
        <v>-</v>
      </c>
      <c r="AJ859" s="64" t="str">
        <f t="shared" si="95"/>
        <v>-</v>
      </c>
      <c r="AK859" s="18"/>
      <c r="AP859" s="18"/>
    </row>
    <row r="860" spans="9:42">
      <c r="I860" s="18"/>
      <c r="L860" s="18"/>
      <c r="M860" s="18"/>
      <c r="N860" s="18"/>
      <c r="O860" s="18"/>
      <c r="P860" s="18"/>
      <c r="Q860" s="18"/>
      <c r="R860" s="18"/>
      <c r="S860" s="173" t="s">
        <v>6664</v>
      </c>
      <c r="T860" s="17" t="s">
        <v>5677</v>
      </c>
      <c r="U860" s="18"/>
      <c r="V860" s="211"/>
      <c r="W860" s="211"/>
      <c r="X860" s="211"/>
      <c r="Y860" s="211"/>
      <c r="Z860" s="18"/>
      <c r="AA860" s="182" t="s">
        <v>6852</v>
      </c>
      <c r="AB860" s="18"/>
      <c r="AC860" s="197" t="str">
        <f t="shared" si="90"/>
        <v>CELS</v>
      </c>
      <c r="AD860" s="263" t="str">
        <f t="shared" si="91"/>
        <v>CELS-100</v>
      </c>
      <c r="AE860" s="263" t="str">
        <f t="shared" si="92"/>
        <v>CELS-100-138</v>
      </c>
      <c r="AF860" s="119" t="s">
        <v>6852</v>
      </c>
      <c r="AG860" s="64" t="str">
        <f t="shared" si="93"/>
        <v>100</v>
      </c>
      <c r="AH860" s="18"/>
      <c r="AI860" s="197" t="str">
        <f t="shared" si="94"/>
        <v>-</v>
      </c>
      <c r="AJ860" s="64" t="str">
        <f t="shared" si="95"/>
        <v>-</v>
      </c>
      <c r="AK860" s="18"/>
      <c r="AP860" s="18"/>
    </row>
    <row r="861" spans="9:42">
      <c r="I861" s="18"/>
      <c r="L861" s="18"/>
      <c r="M861" s="18"/>
      <c r="N861" s="18"/>
      <c r="O861" s="18"/>
      <c r="P861" s="18"/>
      <c r="Q861" s="18"/>
      <c r="R861" s="18"/>
      <c r="S861" s="173" t="s">
        <v>6671</v>
      </c>
      <c r="T861" s="17" t="s">
        <v>5680</v>
      </c>
      <c r="U861" s="18"/>
      <c r="V861" s="211"/>
      <c r="W861" s="211"/>
      <c r="X861" s="211"/>
      <c r="Y861" s="211"/>
      <c r="Z861" s="18"/>
      <c r="AA861" s="182" t="s">
        <v>10896</v>
      </c>
      <c r="AB861" s="18"/>
      <c r="AC861" s="197" t="str">
        <f t="shared" si="90"/>
        <v>CELS</v>
      </c>
      <c r="AD861" s="263" t="str">
        <f t="shared" si="91"/>
        <v>CELS-100</v>
      </c>
      <c r="AE861" s="263" t="str">
        <f t="shared" si="92"/>
        <v>CELS-100-139</v>
      </c>
      <c r="AF861" s="119" t="s">
        <v>10896</v>
      </c>
      <c r="AG861" s="64" t="str">
        <f t="shared" si="93"/>
        <v>100</v>
      </c>
      <c r="AH861" s="18"/>
      <c r="AI861" s="197" t="str">
        <f t="shared" si="94"/>
        <v>-</v>
      </c>
      <c r="AJ861" s="64" t="str">
        <f t="shared" si="95"/>
        <v>-</v>
      </c>
      <c r="AK861" s="18"/>
      <c r="AP861" s="18"/>
    </row>
    <row r="862" spans="9:42">
      <c r="I862" s="18"/>
      <c r="L862" s="18"/>
      <c r="M862" s="18"/>
      <c r="N862" s="18"/>
      <c r="O862" s="18"/>
      <c r="P862" s="18"/>
      <c r="Q862" s="18"/>
      <c r="R862" s="18"/>
      <c r="S862" s="173" t="s">
        <v>6677</v>
      </c>
      <c r="T862" s="17" t="s">
        <v>5682</v>
      </c>
      <c r="U862" s="18"/>
      <c r="V862" s="211"/>
      <c r="W862" s="211"/>
      <c r="X862" s="211"/>
      <c r="Y862" s="211"/>
      <c r="Z862" s="18"/>
      <c r="AA862" s="182" t="s">
        <v>6853</v>
      </c>
      <c r="AB862" s="18"/>
      <c r="AC862" s="197" t="str">
        <f t="shared" si="90"/>
        <v>PROVOST-Global_Strategies</v>
      </c>
      <c r="AD862" s="263" t="str">
        <f t="shared" si="91"/>
        <v>PROVOST-Global_Strategies-100</v>
      </c>
      <c r="AE862" s="263" t="str">
        <f t="shared" si="92"/>
        <v>PROVOST-Global_Strategies-100-6</v>
      </c>
      <c r="AF862" s="119" t="s">
        <v>6853</v>
      </c>
      <c r="AG862" s="64" t="str">
        <f t="shared" si="93"/>
        <v>100</v>
      </c>
      <c r="AH862" s="18"/>
      <c r="AI862" s="197" t="str">
        <f t="shared" si="94"/>
        <v>-</v>
      </c>
      <c r="AJ862" s="64" t="str">
        <f t="shared" si="95"/>
        <v>-</v>
      </c>
      <c r="AK862" s="18"/>
      <c r="AP862" s="18"/>
    </row>
    <row r="863" spans="9:42">
      <c r="I863" s="18"/>
      <c r="L863" s="18"/>
      <c r="M863" s="18"/>
      <c r="N863" s="18"/>
      <c r="O863" s="18"/>
      <c r="P863" s="18"/>
      <c r="Q863" s="18"/>
      <c r="R863" s="18"/>
      <c r="S863" s="173" t="s">
        <v>6684</v>
      </c>
      <c r="T863" s="17" t="s">
        <v>5685</v>
      </c>
      <c r="U863" s="18"/>
      <c r="V863" s="211"/>
      <c r="W863" s="211"/>
      <c r="X863" s="211"/>
      <c r="Y863" s="211"/>
      <c r="Z863" s="18"/>
      <c r="AA863" s="182" t="s">
        <v>6856</v>
      </c>
      <c r="AB863" s="18"/>
      <c r="AC863" s="197" t="str">
        <f t="shared" si="90"/>
        <v>ENROLLMGMT</v>
      </c>
      <c r="AD863" s="263" t="str">
        <f t="shared" si="91"/>
        <v>ENROLLMGMT-100</v>
      </c>
      <c r="AE863" s="263" t="str">
        <f t="shared" si="92"/>
        <v>ENROLLMGMT-100-1</v>
      </c>
      <c r="AF863" s="119" t="s">
        <v>6856</v>
      </c>
      <c r="AG863" s="64" t="str">
        <f t="shared" si="93"/>
        <v>100</v>
      </c>
      <c r="AH863" s="18"/>
      <c r="AI863" s="197" t="str">
        <f t="shared" si="94"/>
        <v>-</v>
      </c>
      <c r="AJ863" s="64" t="str">
        <f t="shared" si="95"/>
        <v>-</v>
      </c>
      <c r="AK863" s="18"/>
      <c r="AP863" s="18"/>
    </row>
    <row r="864" spans="9:42">
      <c r="I864" s="18"/>
      <c r="L864" s="18"/>
      <c r="M864" s="18"/>
      <c r="N864" s="18"/>
      <c r="O864" s="18"/>
      <c r="P864" s="18"/>
      <c r="Q864" s="18"/>
      <c r="R864" s="18"/>
      <c r="S864" s="173" t="s">
        <v>6691</v>
      </c>
      <c r="T864" s="17" t="s">
        <v>780</v>
      </c>
      <c r="U864" s="18"/>
      <c r="V864" s="211"/>
      <c r="W864" s="211"/>
      <c r="X864" s="211"/>
      <c r="Y864" s="211"/>
      <c r="Z864" s="18"/>
      <c r="AA864" s="182" t="s">
        <v>12034</v>
      </c>
      <c r="AB864" s="18"/>
      <c r="AC864" s="197" t="str">
        <f t="shared" si="90"/>
        <v>ENROLLMGMT</v>
      </c>
      <c r="AD864" s="263" t="str">
        <f t="shared" si="91"/>
        <v>ENROLLMGMT-100</v>
      </c>
      <c r="AE864" s="263" t="str">
        <f t="shared" si="92"/>
        <v>ENROLLMGMT-100-2</v>
      </c>
      <c r="AF864" s="119" t="s">
        <v>12034</v>
      </c>
      <c r="AG864" s="64" t="str">
        <f t="shared" si="93"/>
        <v>100</v>
      </c>
      <c r="AH864" s="18"/>
      <c r="AI864" s="197" t="str">
        <f t="shared" si="94"/>
        <v>-</v>
      </c>
      <c r="AJ864" s="64" t="str">
        <f t="shared" si="95"/>
        <v>-</v>
      </c>
      <c r="AK864" s="18"/>
      <c r="AP864" s="18"/>
    </row>
    <row r="865" spans="9:42">
      <c r="I865" s="18"/>
      <c r="L865" s="18"/>
      <c r="M865" s="18"/>
      <c r="N865" s="18"/>
      <c r="O865" s="18"/>
      <c r="P865" s="18"/>
      <c r="Q865" s="18"/>
      <c r="R865" s="18"/>
      <c r="S865" s="173" t="s">
        <v>5690</v>
      </c>
      <c r="T865" s="17" t="s">
        <v>5691</v>
      </c>
      <c r="U865" s="18"/>
      <c r="V865" s="211"/>
      <c r="W865" s="211"/>
      <c r="X865" s="211"/>
      <c r="Y865" s="211"/>
      <c r="Z865" s="18"/>
      <c r="AA865" s="182" t="s">
        <v>15597</v>
      </c>
      <c r="AB865" s="18"/>
      <c r="AC865" s="197" t="str">
        <f t="shared" si="90"/>
        <v>ENROLLMGMT-New_Student_Transitions</v>
      </c>
      <c r="AD865" s="263" t="str">
        <f t="shared" si="91"/>
        <v>ENROLLMGMT-New_Student_Transitions-100</v>
      </c>
      <c r="AE865" s="263" t="str">
        <f t="shared" si="92"/>
        <v>ENROLLMGMT-New_Student_Transitions-100-1</v>
      </c>
      <c r="AF865" s="119" t="s">
        <v>15597</v>
      </c>
      <c r="AG865" s="64" t="str">
        <f t="shared" si="93"/>
        <v>100</v>
      </c>
      <c r="AH865" s="18"/>
      <c r="AI865" s="197" t="str">
        <f t="shared" si="94"/>
        <v>-</v>
      </c>
      <c r="AJ865" s="64" t="str">
        <f t="shared" si="95"/>
        <v>-</v>
      </c>
      <c r="AK865" s="18"/>
      <c r="AP865" s="18"/>
    </row>
    <row r="866" spans="9:42">
      <c r="I866" s="18"/>
      <c r="L866" s="18"/>
      <c r="M866" s="18"/>
      <c r="N866" s="18"/>
      <c r="O866" s="18"/>
      <c r="P866" s="18"/>
      <c r="Q866" s="18"/>
      <c r="R866" s="18"/>
      <c r="S866" s="173" t="s">
        <v>5694</v>
      </c>
      <c r="T866" s="17" t="s">
        <v>780</v>
      </c>
      <c r="U866" s="18"/>
      <c r="V866" s="211"/>
      <c r="W866" s="211"/>
      <c r="X866" s="211"/>
      <c r="Y866" s="211"/>
      <c r="Z866" s="18"/>
      <c r="AA866" s="182" t="s">
        <v>15598</v>
      </c>
      <c r="AB866" s="18"/>
      <c r="AC866" s="197" t="str">
        <f t="shared" si="90"/>
        <v>ENROLLMGMT-New_Student_Transitions</v>
      </c>
      <c r="AD866" s="263" t="str">
        <f t="shared" si="91"/>
        <v>ENROLLMGMT-New_Student_Transitions-100</v>
      </c>
      <c r="AE866" s="263" t="str">
        <f t="shared" si="92"/>
        <v>ENROLLMGMT-New_Student_Transitions-100-2</v>
      </c>
      <c r="AF866" s="119" t="s">
        <v>15598</v>
      </c>
      <c r="AG866" s="64" t="str">
        <f t="shared" si="93"/>
        <v>100</v>
      </c>
      <c r="AH866" s="18"/>
      <c r="AI866" s="197" t="str">
        <f t="shared" si="94"/>
        <v>-</v>
      </c>
      <c r="AJ866" s="64" t="str">
        <f t="shared" si="95"/>
        <v>-</v>
      </c>
      <c r="AK866" s="18"/>
      <c r="AP866" s="18"/>
    </row>
    <row r="867" spans="9:42">
      <c r="I867" s="18"/>
      <c r="L867" s="18"/>
      <c r="M867" s="18"/>
      <c r="N867" s="18"/>
      <c r="O867" s="18"/>
      <c r="P867" s="18"/>
      <c r="Q867" s="18"/>
      <c r="R867" s="18"/>
      <c r="S867" s="173" t="s">
        <v>5806</v>
      </c>
      <c r="T867" s="17" t="s">
        <v>780</v>
      </c>
      <c r="U867" s="18"/>
      <c r="V867" s="211"/>
      <c r="W867" s="211"/>
      <c r="X867" s="211"/>
      <c r="Y867" s="211"/>
      <c r="Z867" s="18"/>
      <c r="AA867" s="182" t="s">
        <v>6858</v>
      </c>
      <c r="AB867" s="18"/>
      <c r="AC867" s="197" t="str">
        <f t="shared" si="90"/>
        <v>PROVOST-Campus_Sustain</v>
      </c>
      <c r="AD867" s="263" t="str">
        <f t="shared" si="91"/>
        <v>PROVOST-Campus_Sustain-100</v>
      </c>
      <c r="AE867" s="263" t="str">
        <f t="shared" si="92"/>
        <v>PROVOST-Campus_Sustain-100-1</v>
      </c>
      <c r="AF867" s="119" t="s">
        <v>6858</v>
      </c>
      <c r="AG867" s="64" t="str">
        <f t="shared" si="93"/>
        <v>100</v>
      </c>
      <c r="AH867" s="18"/>
      <c r="AI867" s="197" t="str">
        <f t="shared" si="94"/>
        <v>-</v>
      </c>
      <c r="AJ867" s="64" t="str">
        <f t="shared" si="95"/>
        <v>-</v>
      </c>
      <c r="AK867" s="18"/>
      <c r="AP867" s="18"/>
    </row>
    <row r="868" spans="9:42">
      <c r="I868" s="18"/>
      <c r="L868" s="18"/>
      <c r="M868" s="18"/>
      <c r="N868" s="18"/>
      <c r="O868" s="18"/>
      <c r="P868" s="18"/>
      <c r="Q868" s="18"/>
      <c r="R868" s="18"/>
      <c r="S868" s="173" t="s">
        <v>5698</v>
      </c>
      <c r="T868" s="17" t="s">
        <v>5699</v>
      </c>
      <c r="U868" s="18"/>
      <c r="V868" s="211"/>
      <c r="W868" s="211"/>
      <c r="X868" s="211"/>
      <c r="Y868" s="211"/>
      <c r="Z868" s="18"/>
      <c r="AA868" s="182" t="s">
        <v>14165</v>
      </c>
      <c r="AB868" s="18"/>
      <c r="AC868" s="197" t="str">
        <f t="shared" si="90"/>
        <v>INTERDISCP_NEUROSC</v>
      </c>
      <c r="AD868" s="263" t="str">
        <f t="shared" si="91"/>
        <v>INTERDISCP_NEUROSC-100</v>
      </c>
      <c r="AE868" s="263" t="str">
        <f t="shared" si="92"/>
        <v>INTERDISCP_NEUROSC-100-1</v>
      </c>
      <c r="AF868" s="119" t="s">
        <v>14165</v>
      </c>
      <c r="AG868" s="64" t="str">
        <f t="shared" si="93"/>
        <v>100</v>
      </c>
      <c r="AH868" s="18"/>
      <c r="AI868" s="197" t="str">
        <f t="shared" si="94"/>
        <v>-</v>
      </c>
      <c r="AJ868" s="64" t="str">
        <f t="shared" si="95"/>
        <v>-</v>
      </c>
      <c r="AK868" s="18"/>
      <c r="AP868" s="18"/>
    </row>
    <row r="869" spans="9:42">
      <c r="I869" s="18"/>
      <c r="L869" s="18"/>
      <c r="M869" s="18"/>
      <c r="N869" s="18"/>
      <c r="O869" s="18"/>
      <c r="P869" s="18"/>
      <c r="Q869" s="18"/>
      <c r="R869" s="18"/>
      <c r="S869" s="173" t="s">
        <v>5702</v>
      </c>
      <c r="T869" s="17" t="s">
        <v>5703</v>
      </c>
      <c r="U869" s="18"/>
      <c r="V869" s="211"/>
      <c r="W869" s="211"/>
      <c r="X869" s="211"/>
      <c r="Y869" s="211"/>
      <c r="Z869" s="18"/>
      <c r="AA869" s="182" t="s">
        <v>15186</v>
      </c>
      <c r="AB869" s="18"/>
      <c r="AC869" s="197" t="str">
        <f t="shared" si="90"/>
        <v>INTERDISCP_NEUROSC</v>
      </c>
      <c r="AD869" s="263" t="str">
        <f t="shared" si="91"/>
        <v>INTERDISCP_NEUROSC-100</v>
      </c>
      <c r="AE869" s="263" t="str">
        <f t="shared" si="92"/>
        <v>INTERDISCP_NEUROSC-100-2</v>
      </c>
      <c r="AF869" s="119" t="s">
        <v>15186</v>
      </c>
      <c r="AG869" s="64" t="str">
        <f t="shared" si="93"/>
        <v>100</v>
      </c>
      <c r="AH869" s="18"/>
      <c r="AI869" s="197" t="str">
        <f t="shared" si="94"/>
        <v>-</v>
      </c>
      <c r="AJ869" s="64" t="str">
        <f t="shared" si="95"/>
        <v>-</v>
      </c>
      <c r="AK869" s="18"/>
      <c r="AP869" s="18"/>
    </row>
    <row r="870" spans="9:42">
      <c r="I870" s="18"/>
      <c r="L870" s="18"/>
      <c r="M870" s="18"/>
      <c r="N870" s="18"/>
      <c r="O870" s="18"/>
      <c r="P870" s="18"/>
      <c r="Q870" s="18"/>
      <c r="R870" s="18"/>
      <c r="S870" s="173" t="s">
        <v>5705</v>
      </c>
      <c r="T870" s="17" t="s">
        <v>780</v>
      </c>
      <c r="U870" s="18"/>
      <c r="V870" s="211"/>
      <c r="W870" s="211"/>
      <c r="X870" s="211"/>
      <c r="Y870" s="211"/>
      <c r="Z870" s="18"/>
      <c r="AA870" s="182" t="s">
        <v>6860</v>
      </c>
      <c r="AB870" s="18"/>
      <c r="AC870" s="197" t="str">
        <f t="shared" si="90"/>
        <v>ENROLLMGMT-Summer_Winter_Sess_Admin</v>
      </c>
      <c r="AD870" s="263" t="str">
        <f t="shared" si="91"/>
        <v>ENROLLMGMT-Summer_Winter_Sess_Admin-100</v>
      </c>
      <c r="AE870" s="263" t="str">
        <f t="shared" si="92"/>
        <v>ENROLLMGMT-Summer_Winter_Sess_Admin-100-1</v>
      </c>
      <c r="AF870" s="119" t="s">
        <v>6860</v>
      </c>
      <c r="AG870" s="64" t="str">
        <f t="shared" si="93"/>
        <v>100</v>
      </c>
      <c r="AH870" s="18"/>
      <c r="AI870" s="197" t="str">
        <f t="shared" si="94"/>
        <v>-</v>
      </c>
      <c r="AJ870" s="64" t="str">
        <f t="shared" si="95"/>
        <v>-</v>
      </c>
      <c r="AK870" s="18"/>
      <c r="AP870" s="18"/>
    </row>
    <row r="871" spans="9:42">
      <c r="I871" s="18"/>
      <c r="L871" s="18"/>
      <c r="M871" s="18"/>
      <c r="N871" s="18"/>
      <c r="O871" s="18"/>
      <c r="P871" s="18"/>
      <c r="Q871" s="18"/>
      <c r="R871" s="18"/>
      <c r="S871" s="173" t="s">
        <v>5707</v>
      </c>
      <c r="T871" s="17" t="s">
        <v>5708</v>
      </c>
      <c r="U871" s="18"/>
      <c r="V871" s="211"/>
      <c r="W871" s="211"/>
      <c r="X871" s="211"/>
      <c r="Y871" s="211"/>
      <c r="Z871" s="18"/>
      <c r="AA871" s="182" t="s">
        <v>6904</v>
      </c>
      <c r="AB871" s="18"/>
      <c r="AC871" s="197" t="str">
        <f t="shared" si="90"/>
        <v>ENROLLMGMT-Summer_Winter_Sess_Admin</v>
      </c>
      <c r="AD871" s="263" t="str">
        <f t="shared" si="91"/>
        <v>ENROLLMGMT-Summer_Winter_Sess_Admin-100</v>
      </c>
      <c r="AE871" s="263" t="str">
        <f t="shared" si="92"/>
        <v>ENROLLMGMT-Summer_Winter_Sess_Admin-100-2</v>
      </c>
      <c r="AF871" s="119" t="s">
        <v>6904</v>
      </c>
      <c r="AG871" s="64" t="str">
        <f t="shared" si="93"/>
        <v>100</v>
      </c>
      <c r="AH871" s="18"/>
      <c r="AI871" s="197" t="str">
        <f t="shared" si="94"/>
        <v>-</v>
      </c>
      <c r="AJ871" s="64" t="str">
        <f t="shared" si="95"/>
        <v>-</v>
      </c>
      <c r="AK871" s="18"/>
      <c r="AP871" s="18"/>
    </row>
    <row r="872" spans="9:42">
      <c r="I872" s="18"/>
      <c r="L872" s="18"/>
      <c r="M872" s="18"/>
      <c r="N872" s="18"/>
      <c r="O872" s="18"/>
      <c r="P872" s="18"/>
      <c r="Q872" s="18"/>
      <c r="R872" s="18"/>
      <c r="S872" s="173" t="s">
        <v>5710</v>
      </c>
      <c r="T872" s="17" t="s">
        <v>780</v>
      </c>
      <c r="U872" s="18"/>
      <c r="V872" s="211"/>
      <c r="W872" s="211"/>
      <c r="X872" s="211"/>
      <c r="Y872" s="211"/>
      <c r="Z872" s="18"/>
      <c r="AA872" s="182" t="s">
        <v>1281</v>
      </c>
      <c r="AB872" s="18"/>
      <c r="AC872" s="197" t="str">
        <f t="shared" si="90"/>
        <v>ENROLLMGMT-Summer_Winter_Sess_Admin</v>
      </c>
      <c r="AD872" s="263" t="str">
        <f t="shared" si="91"/>
        <v>ENROLLMGMT-Summer_Winter_Sess_Admin-100</v>
      </c>
      <c r="AE872" s="263" t="str">
        <f t="shared" si="92"/>
        <v>ENROLLMGMT-Summer_Winter_Sess_Admin-100-3</v>
      </c>
      <c r="AF872" s="119" t="s">
        <v>1281</v>
      </c>
      <c r="AG872" s="64" t="str">
        <f t="shared" si="93"/>
        <v>100</v>
      </c>
      <c r="AH872" s="18"/>
      <c r="AI872" s="197" t="str">
        <f t="shared" si="94"/>
        <v>-</v>
      </c>
      <c r="AJ872" s="64" t="str">
        <f t="shared" si="95"/>
        <v>-</v>
      </c>
      <c r="AK872" s="18"/>
      <c r="AP872" s="18"/>
    </row>
    <row r="873" spans="9:42">
      <c r="I873" s="18"/>
      <c r="L873" s="18"/>
      <c r="M873" s="18"/>
      <c r="N873" s="18"/>
      <c r="O873" s="18"/>
      <c r="P873" s="18"/>
      <c r="Q873" s="18"/>
      <c r="R873" s="18"/>
      <c r="S873" s="173" t="s">
        <v>5712</v>
      </c>
      <c r="T873" s="17" t="s">
        <v>5714</v>
      </c>
      <c r="U873" s="18"/>
      <c r="V873" s="211"/>
      <c r="W873" s="211"/>
      <c r="X873" s="211"/>
      <c r="Y873" s="211"/>
      <c r="Z873" s="18"/>
      <c r="AA873" s="182" t="s">
        <v>1282</v>
      </c>
      <c r="AB873" s="18"/>
      <c r="AC873" s="197" t="str">
        <f t="shared" si="90"/>
        <v>ENROLLMGMT-Summer_Winter_Sess_Admin</v>
      </c>
      <c r="AD873" s="263" t="str">
        <f t="shared" si="91"/>
        <v>ENROLLMGMT-Summer_Winter_Sess_Admin-100</v>
      </c>
      <c r="AE873" s="263" t="str">
        <f t="shared" si="92"/>
        <v>ENROLLMGMT-Summer_Winter_Sess_Admin-100-4</v>
      </c>
      <c r="AF873" s="119" t="s">
        <v>1282</v>
      </c>
      <c r="AG873" s="64" t="str">
        <f t="shared" si="93"/>
        <v>100</v>
      </c>
      <c r="AH873" s="18"/>
      <c r="AI873" s="197" t="str">
        <f t="shared" si="94"/>
        <v>-</v>
      </c>
      <c r="AJ873" s="64" t="str">
        <f t="shared" si="95"/>
        <v>-</v>
      </c>
      <c r="AK873" s="18"/>
      <c r="AP873" s="18"/>
    </row>
    <row r="874" spans="9:42">
      <c r="I874" s="18"/>
      <c r="L874" s="18"/>
      <c r="M874" s="18"/>
      <c r="N874" s="18"/>
      <c r="O874" s="18"/>
      <c r="P874" s="18"/>
      <c r="Q874" s="18"/>
      <c r="R874" s="18"/>
      <c r="S874" s="173" t="s">
        <v>5815</v>
      </c>
      <c r="T874" s="17" t="s">
        <v>780</v>
      </c>
      <c r="U874" s="18"/>
      <c r="V874" s="211"/>
      <c r="W874" s="211"/>
      <c r="X874" s="211"/>
      <c r="Y874" s="211"/>
      <c r="Z874" s="18"/>
      <c r="AA874" s="182" t="s">
        <v>6866</v>
      </c>
      <c r="AB874" s="18"/>
      <c r="AC874" s="197" t="str">
        <f t="shared" si="90"/>
        <v>ENROLLMGMT-Summer_Winter_Sess_Admin</v>
      </c>
      <c r="AD874" s="263" t="str">
        <f t="shared" si="91"/>
        <v>ENROLLMGMT-Summer_Winter_Sess_Admin-100</v>
      </c>
      <c r="AE874" s="263" t="str">
        <f t="shared" si="92"/>
        <v>ENROLLMGMT-Summer_Winter_Sess_Admin-100-5</v>
      </c>
      <c r="AF874" s="119" t="s">
        <v>6866</v>
      </c>
      <c r="AG874" s="64" t="str">
        <f t="shared" si="93"/>
        <v>100</v>
      </c>
      <c r="AH874" s="18"/>
      <c r="AI874" s="197" t="str">
        <f t="shared" si="94"/>
        <v>-</v>
      </c>
      <c r="AJ874" s="64" t="str">
        <f t="shared" si="95"/>
        <v>-</v>
      </c>
      <c r="AK874" s="18"/>
      <c r="AP874" s="18"/>
    </row>
    <row r="875" spans="9:42">
      <c r="I875" s="18"/>
      <c r="L875" s="18"/>
      <c r="M875" s="18"/>
      <c r="N875" s="18"/>
      <c r="O875" s="18"/>
      <c r="P875" s="18"/>
      <c r="Q875" s="18"/>
      <c r="R875" s="18"/>
      <c r="S875" s="173" t="s">
        <v>5716</v>
      </c>
      <c r="T875" s="17" t="s">
        <v>5717</v>
      </c>
      <c r="U875" s="18"/>
      <c r="V875" s="211"/>
      <c r="W875" s="211"/>
      <c r="X875" s="211"/>
      <c r="Y875" s="211"/>
      <c r="Z875" s="18"/>
      <c r="AA875" s="182" t="s">
        <v>1283</v>
      </c>
      <c r="AB875" s="18"/>
      <c r="AC875" s="197" t="str">
        <f t="shared" si="90"/>
        <v>ENROLLMGMT-Summer_Winter_Sess_Admin</v>
      </c>
      <c r="AD875" s="263" t="str">
        <f t="shared" si="91"/>
        <v>ENROLLMGMT-Summer_Winter_Sess_Admin-100</v>
      </c>
      <c r="AE875" s="263" t="str">
        <f t="shared" si="92"/>
        <v>ENROLLMGMT-Summer_Winter_Sess_Admin-100-6</v>
      </c>
      <c r="AF875" s="119" t="s">
        <v>1283</v>
      </c>
      <c r="AG875" s="64" t="str">
        <f t="shared" si="93"/>
        <v>100</v>
      </c>
      <c r="AH875" s="18"/>
      <c r="AI875" s="197" t="str">
        <f t="shared" si="94"/>
        <v>-</v>
      </c>
      <c r="AJ875" s="64" t="str">
        <f t="shared" si="95"/>
        <v>-</v>
      </c>
      <c r="AK875" s="18"/>
      <c r="AP875" s="18"/>
    </row>
    <row r="876" spans="9:42">
      <c r="I876" s="18"/>
      <c r="L876" s="18"/>
      <c r="M876" s="18"/>
      <c r="N876" s="18"/>
      <c r="O876" s="18"/>
      <c r="P876" s="18"/>
      <c r="Q876" s="18"/>
      <c r="R876" s="18"/>
      <c r="S876" s="173" t="s">
        <v>5719</v>
      </c>
      <c r="T876" s="17" t="s">
        <v>5720</v>
      </c>
      <c r="U876" s="18"/>
      <c r="V876" s="211"/>
      <c r="W876" s="211"/>
      <c r="X876" s="211"/>
      <c r="Y876" s="211"/>
      <c r="Z876" s="18"/>
      <c r="AA876" s="182" t="s">
        <v>12035</v>
      </c>
      <c r="AB876" s="18"/>
      <c r="AC876" s="197" t="str">
        <f t="shared" si="90"/>
        <v>ENROLLMGMT-Summer_Winter_Sess_Admin</v>
      </c>
      <c r="AD876" s="263" t="str">
        <f t="shared" si="91"/>
        <v>ENROLLMGMT-Summer_Winter_Sess_Admin-100</v>
      </c>
      <c r="AE876" s="263" t="str">
        <f t="shared" si="92"/>
        <v>ENROLLMGMT-Summer_Winter_Sess_Admin-100-7</v>
      </c>
      <c r="AF876" s="119" t="s">
        <v>12035</v>
      </c>
      <c r="AG876" s="64" t="str">
        <f t="shared" si="93"/>
        <v>100</v>
      </c>
      <c r="AH876" s="18"/>
      <c r="AI876" s="197" t="str">
        <f t="shared" si="94"/>
        <v>-</v>
      </c>
      <c r="AJ876" s="64" t="str">
        <f t="shared" si="95"/>
        <v>-</v>
      </c>
      <c r="AK876" s="18"/>
      <c r="AP876" s="18"/>
    </row>
    <row r="877" spans="9:42">
      <c r="I877" s="18"/>
      <c r="L877" s="18"/>
      <c r="M877" s="18"/>
      <c r="N877" s="18"/>
      <c r="O877" s="18"/>
      <c r="P877" s="18"/>
      <c r="Q877" s="18"/>
      <c r="R877" s="18"/>
      <c r="S877" s="173" t="s">
        <v>5723</v>
      </c>
      <c r="T877" s="17" t="s">
        <v>5724</v>
      </c>
      <c r="U877" s="18"/>
      <c r="V877" s="211"/>
      <c r="W877" s="211"/>
      <c r="X877" s="211"/>
      <c r="Y877" s="211"/>
      <c r="Z877" s="18"/>
      <c r="AA877" s="182" t="s">
        <v>15187</v>
      </c>
      <c r="AB877" s="18"/>
      <c r="AC877" s="197" t="str">
        <f t="shared" si="90"/>
        <v>ENROLLMGMT-Summer_Winter_Sess_Admin</v>
      </c>
      <c r="AD877" s="263" t="str">
        <f t="shared" si="91"/>
        <v>ENROLLMGMT-Summer_Winter_Sess_Admin-100</v>
      </c>
      <c r="AE877" s="263" t="str">
        <f t="shared" si="92"/>
        <v>ENROLLMGMT-Summer_Winter_Sess_Admin-100-8</v>
      </c>
      <c r="AF877" s="119" t="s">
        <v>15187</v>
      </c>
      <c r="AG877" s="64" t="str">
        <f t="shared" si="93"/>
        <v>100</v>
      </c>
      <c r="AH877" s="18"/>
      <c r="AI877" s="197" t="str">
        <f t="shared" si="94"/>
        <v>-</v>
      </c>
      <c r="AJ877" s="64" t="str">
        <f t="shared" si="95"/>
        <v>-</v>
      </c>
      <c r="AK877" s="18"/>
      <c r="AP877" s="18"/>
    </row>
    <row r="878" spans="9:42">
      <c r="I878" s="18"/>
      <c r="L878" s="18"/>
      <c r="M878" s="18"/>
      <c r="N878" s="18"/>
      <c r="O878" s="18"/>
      <c r="P878" s="18"/>
      <c r="Q878" s="18"/>
      <c r="R878" s="18"/>
      <c r="S878" s="173" t="s">
        <v>5727</v>
      </c>
      <c r="T878" s="17" t="s">
        <v>5728</v>
      </c>
      <c r="U878" s="18"/>
      <c r="V878" s="211"/>
      <c r="W878" s="211"/>
      <c r="X878" s="211"/>
      <c r="Y878" s="211"/>
      <c r="Z878" s="18"/>
      <c r="AA878" s="182" t="s">
        <v>6868</v>
      </c>
      <c r="AB878" s="18"/>
      <c r="AC878" s="197" t="str">
        <f t="shared" si="90"/>
        <v>ITS</v>
      </c>
      <c r="AD878" s="263" t="str">
        <f t="shared" si="91"/>
        <v>ITS-100</v>
      </c>
      <c r="AE878" s="263" t="str">
        <f t="shared" si="92"/>
        <v>ITS-100-1</v>
      </c>
      <c r="AF878" s="119" t="s">
        <v>6868</v>
      </c>
      <c r="AG878" s="64" t="str">
        <f t="shared" si="93"/>
        <v>100</v>
      </c>
      <c r="AH878" s="18"/>
      <c r="AI878" s="197" t="str">
        <f t="shared" si="94"/>
        <v>-</v>
      </c>
      <c r="AJ878" s="64" t="str">
        <f t="shared" si="95"/>
        <v>-</v>
      </c>
      <c r="AK878" s="18"/>
      <c r="AP878" s="18"/>
    </row>
    <row r="879" spans="9:42">
      <c r="I879" s="18"/>
      <c r="L879" s="18"/>
      <c r="M879" s="18"/>
      <c r="N879" s="18"/>
      <c r="O879" s="18"/>
      <c r="P879" s="18"/>
      <c r="Q879" s="18"/>
      <c r="R879" s="18"/>
      <c r="S879" s="173" t="s">
        <v>4151</v>
      </c>
      <c r="T879" s="17" t="s">
        <v>5731</v>
      </c>
      <c r="U879" s="18"/>
      <c r="V879" s="211"/>
      <c r="W879" s="211"/>
      <c r="X879" s="211"/>
      <c r="Y879" s="211"/>
      <c r="Z879" s="18"/>
      <c r="AA879" s="182" t="s">
        <v>6871</v>
      </c>
      <c r="AB879" s="18"/>
      <c r="AC879" s="197" t="str">
        <f t="shared" si="90"/>
        <v>ITS</v>
      </c>
      <c r="AD879" s="263" t="str">
        <f t="shared" si="91"/>
        <v>ITS-100</v>
      </c>
      <c r="AE879" s="263" t="str">
        <f t="shared" si="92"/>
        <v>ITS-100-2</v>
      </c>
      <c r="AF879" s="119" t="s">
        <v>6871</v>
      </c>
      <c r="AG879" s="64" t="str">
        <f t="shared" si="93"/>
        <v>100</v>
      </c>
      <c r="AH879" s="18"/>
      <c r="AI879" s="197" t="str">
        <f t="shared" si="94"/>
        <v>-</v>
      </c>
      <c r="AJ879" s="64" t="str">
        <f t="shared" si="95"/>
        <v>-</v>
      </c>
      <c r="AK879" s="18"/>
      <c r="AP879" s="18"/>
    </row>
    <row r="880" spans="9:42">
      <c r="I880" s="18"/>
      <c r="L880" s="18"/>
      <c r="M880" s="18"/>
      <c r="N880" s="18"/>
      <c r="O880" s="18"/>
      <c r="P880" s="18"/>
      <c r="Q880" s="18"/>
      <c r="R880" s="18"/>
      <c r="S880" s="173" t="s">
        <v>5820</v>
      </c>
      <c r="T880" s="17" t="s">
        <v>5734</v>
      </c>
      <c r="U880" s="18"/>
      <c r="V880" s="211"/>
      <c r="W880" s="211"/>
      <c r="X880" s="211"/>
      <c r="Y880" s="211"/>
      <c r="Z880" s="18"/>
      <c r="AA880" s="182" t="s">
        <v>13289</v>
      </c>
      <c r="AB880" s="18"/>
      <c r="AC880" s="197" t="str">
        <f t="shared" si="90"/>
        <v>ITS</v>
      </c>
      <c r="AD880" s="263" t="str">
        <f t="shared" si="91"/>
        <v>ITS-100</v>
      </c>
      <c r="AE880" s="263" t="str">
        <f t="shared" si="92"/>
        <v>ITS-100-3</v>
      </c>
      <c r="AF880" s="119" t="s">
        <v>13289</v>
      </c>
      <c r="AG880" s="64" t="str">
        <f t="shared" si="93"/>
        <v>100</v>
      </c>
      <c r="AH880" s="18"/>
      <c r="AI880" s="197" t="str">
        <f t="shared" si="94"/>
        <v>-</v>
      </c>
      <c r="AJ880" s="64" t="str">
        <f t="shared" si="95"/>
        <v>-</v>
      </c>
      <c r="AK880" s="18"/>
      <c r="AP880" s="18"/>
    </row>
    <row r="881" spans="9:42">
      <c r="I881" s="18"/>
      <c r="L881" s="18"/>
      <c r="M881" s="18"/>
      <c r="N881" s="18"/>
      <c r="O881" s="18"/>
      <c r="P881" s="18"/>
      <c r="Q881" s="18"/>
      <c r="R881" s="18"/>
      <c r="S881" s="173" t="s">
        <v>4162</v>
      </c>
      <c r="T881" s="17" t="s">
        <v>780</v>
      </c>
      <c r="U881" s="18"/>
      <c r="V881" s="211"/>
      <c r="W881" s="211"/>
      <c r="X881" s="211"/>
      <c r="Y881" s="211"/>
      <c r="Z881" s="18"/>
      <c r="AA881" s="182" t="s">
        <v>10897</v>
      </c>
      <c r="AB881" s="18"/>
      <c r="AC881" s="197" t="str">
        <f t="shared" si="90"/>
        <v>ITS</v>
      </c>
      <c r="AD881" s="263" t="str">
        <f t="shared" si="91"/>
        <v>ITS-100</v>
      </c>
      <c r="AE881" s="263" t="str">
        <f t="shared" si="92"/>
        <v>ITS-100-4</v>
      </c>
      <c r="AF881" s="119" t="s">
        <v>10897</v>
      </c>
      <c r="AG881" s="64" t="str">
        <f t="shared" si="93"/>
        <v>100</v>
      </c>
      <c r="AH881" s="18"/>
      <c r="AI881" s="197" t="str">
        <f t="shared" si="94"/>
        <v>-</v>
      </c>
      <c r="AJ881" s="64" t="str">
        <f t="shared" si="95"/>
        <v>-</v>
      </c>
      <c r="AK881" s="18"/>
      <c r="AP881" s="18"/>
    </row>
    <row r="882" spans="9:42">
      <c r="I882" s="18"/>
      <c r="L882" s="18"/>
      <c r="M882" s="18"/>
      <c r="N882" s="18"/>
      <c r="O882" s="18"/>
      <c r="P882" s="18"/>
      <c r="Q882" s="18"/>
      <c r="R882" s="18"/>
      <c r="S882" s="173" t="s">
        <v>4168</v>
      </c>
      <c r="T882" s="17" t="s">
        <v>5741</v>
      </c>
      <c r="U882" s="18"/>
      <c r="V882" s="211"/>
      <c r="W882" s="211"/>
      <c r="X882" s="211"/>
      <c r="Y882" s="211"/>
      <c r="Z882" s="18"/>
      <c r="AA882" s="182" t="s">
        <v>13290</v>
      </c>
      <c r="AB882" s="18"/>
      <c r="AC882" s="197" t="str">
        <f t="shared" si="90"/>
        <v>ITS</v>
      </c>
      <c r="AD882" s="263" t="str">
        <f t="shared" si="91"/>
        <v>ITS-100</v>
      </c>
      <c r="AE882" s="263" t="str">
        <f t="shared" si="92"/>
        <v>ITS-100-5</v>
      </c>
      <c r="AF882" s="119" t="s">
        <v>13290</v>
      </c>
      <c r="AG882" s="64" t="str">
        <f t="shared" si="93"/>
        <v>100</v>
      </c>
      <c r="AH882" s="18"/>
      <c r="AI882" s="197" t="str">
        <f t="shared" si="94"/>
        <v>-</v>
      </c>
      <c r="AJ882" s="64" t="str">
        <f t="shared" si="95"/>
        <v>-</v>
      </c>
      <c r="AK882" s="18"/>
      <c r="AP882" s="18"/>
    </row>
    <row r="883" spans="9:42">
      <c r="I883" s="18"/>
      <c r="L883" s="18"/>
      <c r="M883" s="18"/>
      <c r="N883" s="18"/>
      <c r="O883" s="18"/>
      <c r="P883" s="18"/>
      <c r="Q883" s="18"/>
      <c r="R883" s="18"/>
      <c r="S883" s="173" t="s">
        <v>4174</v>
      </c>
      <c r="T883" s="17" t="s">
        <v>780</v>
      </c>
      <c r="U883" s="18"/>
      <c r="V883" s="211"/>
      <c r="W883" s="211"/>
      <c r="X883" s="211"/>
      <c r="Y883" s="211"/>
      <c r="Z883" s="18"/>
      <c r="AA883" s="182" t="s">
        <v>15188</v>
      </c>
      <c r="AB883" s="18"/>
      <c r="AC883" s="197" t="str">
        <f t="shared" si="90"/>
        <v>ITS</v>
      </c>
      <c r="AD883" s="263" t="str">
        <f t="shared" si="91"/>
        <v>ITS-100</v>
      </c>
      <c r="AE883" s="263" t="str">
        <f t="shared" si="92"/>
        <v>ITS-100-6</v>
      </c>
      <c r="AF883" s="119" t="s">
        <v>15188</v>
      </c>
      <c r="AG883" s="64" t="str">
        <f t="shared" si="93"/>
        <v>100</v>
      </c>
      <c r="AH883" s="18"/>
      <c r="AI883" s="197" t="str">
        <f t="shared" si="94"/>
        <v>-</v>
      </c>
      <c r="AJ883" s="64" t="str">
        <f t="shared" si="95"/>
        <v>-</v>
      </c>
      <c r="AK883" s="18"/>
      <c r="AP883" s="18"/>
    </row>
    <row r="884" spans="9:42">
      <c r="I884" s="18"/>
      <c r="L884" s="18"/>
      <c r="M884" s="18"/>
      <c r="N884" s="18"/>
      <c r="O884" s="18"/>
      <c r="P884" s="18"/>
      <c r="Q884" s="18"/>
      <c r="R884" s="18"/>
      <c r="S884" s="173" t="s">
        <v>4178</v>
      </c>
      <c r="T884" s="17" t="s">
        <v>780</v>
      </c>
      <c r="U884" s="18"/>
      <c r="V884" s="211"/>
      <c r="W884" s="211"/>
      <c r="X884" s="211"/>
      <c r="Y884" s="211"/>
      <c r="Z884" s="18"/>
      <c r="AA884" s="182" t="s">
        <v>6873</v>
      </c>
      <c r="AB884" s="18"/>
      <c r="AC884" s="197" t="str">
        <f t="shared" si="90"/>
        <v>LIBRARY</v>
      </c>
      <c r="AD884" s="263" t="str">
        <f t="shared" si="91"/>
        <v>LIBRARY-100</v>
      </c>
      <c r="AE884" s="263" t="str">
        <f t="shared" si="92"/>
        <v>LIBRARY-100-1</v>
      </c>
      <c r="AF884" s="119" t="s">
        <v>6873</v>
      </c>
      <c r="AG884" s="64" t="str">
        <f t="shared" si="93"/>
        <v>100</v>
      </c>
      <c r="AH884" s="18"/>
      <c r="AI884" s="197" t="str">
        <f t="shared" si="94"/>
        <v>-</v>
      </c>
      <c r="AJ884" s="64" t="str">
        <f t="shared" si="95"/>
        <v>-</v>
      </c>
      <c r="AK884" s="18"/>
      <c r="AP884" s="18"/>
    </row>
    <row r="885" spans="9:42">
      <c r="I885" s="18"/>
      <c r="L885" s="18"/>
      <c r="M885" s="18"/>
      <c r="N885" s="18"/>
      <c r="O885" s="18"/>
      <c r="P885" s="18"/>
      <c r="Q885" s="18"/>
      <c r="R885" s="18"/>
      <c r="S885" s="173" t="s">
        <v>4182</v>
      </c>
      <c r="T885" s="17" t="s">
        <v>5746</v>
      </c>
      <c r="U885" s="18"/>
      <c r="V885" s="211"/>
      <c r="W885" s="211"/>
      <c r="X885" s="211"/>
      <c r="Y885" s="211"/>
      <c r="Z885" s="18"/>
      <c r="AA885" s="182" t="s">
        <v>6876</v>
      </c>
      <c r="AB885" s="18"/>
      <c r="AC885" s="197" t="str">
        <f t="shared" si="90"/>
        <v>LIBRARY</v>
      </c>
      <c r="AD885" s="263" t="str">
        <f t="shared" si="91"/>
        <v>LIBRARY-100</v>
      </c>
      <c r="AE885" s="263" t="str">
        <f t="shared" si="92"/>
        <v>LIBRARY-100-2</v>
      </c>
      <c r="AF885" s="119" t="s">
        <v>6876</v>
      </c>
      <c r="AG885" s="64" t="str">
        <f t="shared" si="93"/>
        <v>100</v>
      </c>
      <c r="AH885" s="18"/>
      <c r="AI885" s="197" t="str">
        <f t="shared" si="94"/>
        <v>-</v>
      </c>
      <c r="AJ885" s="64" t="str">
        <f t="shared" si="95"/>
        <v>-</v>
      </c>
      <c r="AK885" s="18"/>
      <c r="AP885" s="18"/>
    </row>
    <row r="886" spans="9:42">
      <c r="I886" s="18"/>
      <c r="L886" s="18"/>
      <c r="M886" s="18"/>
      <c r="N886" s="18"/>
      <c r="O886" s="18"/>
      <c r="P886" s="18"/>
      <c r="Q886" s="18"/>
      <c r="R886" s="18"/>
      <c r="S886" s="173" t="s">
        <v>4186</v>
      </c>
      <c r="T886" s="17" t="s">
        <v>780</v>
      </c>
      <c r="U886" s="18"/>
      <c r="V886" s="211"/>
      <c r="W886" s="211"/>
      <c r="X886" s="211"/>
      <c r="Y886" s="211"/>
      <c r="Z886" s="18"/>
      <c r="AA886" s="182" t="s">
        <v>6878</v>
      </c>
      <c r="AB886" s="18"/>
      <c r="AC886" s="197" t="str">
        <f t="shared" si="90"/>
        <v>LIBRARY</v>
      </c>
      <c r="AD886" s="263" t="str">
        <f t="shared" si="91"/>
        <v>LIBRARY-100</v>
      </c>
      <c r="AE886" s="263" t="str">
        <f t="shared" si="92"/>
        <v>LIBRARY-100-3</v>
      </c>
      <c r="AF886" s="119" t="s">
        <v>6878</v>
      </c>
      <c r="AG886" s="64" t="str">
        <f t="shared" si="93"/>
        <v>100</v>
      </c>
      <c r="AH886" s="18"/>
      <c r="AI886" s="197" t="str">
        <f t="shared" si="94"/>
        <v>-</v>
      </c>
      <c r="AJ886" s="64" t="str">
        <f t="shared" si="95"/>
        <v>-</v>
      </c>
      <c r="AK886" s="18"/>
      <c r="AP886" s="18"/>
    </row>
    <row r="887" spans="9:42">
      <c r="I887" s="18"/>
      <c r="L887" s="18"/>
      <c r="M887" s="18"/>
      <c r="N887" s="18"/>
      <c r="O887" s="18"/>
      <c r="P887" s="18"/>
      <c r="Q887" s="18"/>
      <c r="R887" s="18"/>
      <c r="S887" s="173" t="s">
        <v>4190</v>
      </c>
      <c r="T887" s="17" t="s">
        <v>780</v>
      </c>
      <c r="U887" s="18"/>
      <c r="V887" s="211"/>
      <c r="W887" s="211"/>
      <c r="X887" s="211"/>
      <c r="Y887" s="211"/>
      <c r="Z887" s="18"/>
      <c r="AA887" s="182" t="s">
        <v>6880</v>
      </c>
      <c r="AB887" s="18"/>
      <c r="AC887" s="197" t="str">
        <f t="shared" si="90"/>
        <v>LIBRARY</v>
      </c>
      <c r="AD887" s="263" t="str">
        <f t="shared" si="91"/>
        <v>LIBRARY-100</v>
      </c>
      <c r="AE887" s="263" t="str">
        <f t="shared" si="92"/>
        <v>LIBRARY-100-4</v>
      </c>
      <c r="AF887" s="119" t="s">
        <v>6880</v>
      </c>
      <c r="AG887" s="64" t="str">
        <f t="shared" si="93"/>
        <v>100</v>
      </c>
      <c r="AH887" s="18"/>
      <c r="AI887" s="197" t="str">
        <f t="shared" si="94"/>
        <v>-</v>
      </c>
      <c r="AJ887" s="64" t="str">
        <f t="shared" si="95"/>
        <v>-</v>
      </c>
      <c r="AK887" s="18"/>
      <c r="AP887" s="18"/>
    </row>
    <row r="888" spans="9:42">
      <c r="I888" s="18"/>
      <c r="L888" s="18"/>
      <c r="M888" s="18"/>
      <c r="N888" s="18"/>
      <c r="O888" s="18"/>
      <c r="P888" s="18"/>
      <c r="Q888" s="18"/>
      <c r="R888" s="18"/>
      <c r="S888" s="173" t="s">
        <v>1411</v>
      </c>
      <c r="T888" s="17" t="s">
        <v>5750</v>
      </c>
      <c r="U888" s="18"/>
      <c r="V888" s="211"/>
      <c r="W888" s="211"/>
      <c r="X888" s="211"/>
      <c r="Y888" s="211"/>
      <c r="Z888" s="18"/>
      <c r="AA888" s="182" t="s">
        <v>1284</v>
      </c>
      <c r="AB888" s="18"/>
      <c r="AC888" s="197" t="str">
        <f t="shared" si="90"/>
        <v>LIBRARY</v>
      </c>
      <c r="AD888" s="263" t="str">
        <f t="shared" si="91"/>
        <v>LIBRARY-100</v>
      </c>
      <c r="AE888" s="263" t="str">
        <f t="shared" si="92"/>
        <v>LIBRARY-100-5</v>
      </c>
      <c r="AF888" s="119" t="s">
        <v>1284</v>
      </c>
      <c r="AG888" s="64" t="str">
        <f t="shared" si="93"/>
        <v>100</v>
      </c>
      <c r="AH888" s="18"/>
      <c r="AI888" s="197" t="str">
        <f t="shared" si="94"/>
        <v>-</v>
      </c>
      <c r="AJ888" s="64" t="str">
        <f t="shared" si="95"/>
        <v>-</v>
      </c>
      <c r="AK888" s="18"/>
      <c r="AP888" s="18"/>
    </row>
    <row r="889" spans="9:42">
      <c r="I889" s="18"/>
      <c r="L889" s="18"/>
      <c r="M889" s="18"/>
      <c r="N889" s="18"/>
      <c r="O889" s="18"/>
      <c r="P889" s="18"/>
      <c r="Q889" s="18"/>
      <c r="R889" s="18"/>
      <c r="S889" s="173" t="s">
        <v>1415</v>
      </c>
      <c r="T889" s="17" t="s">
        <v>5751</v>
      </c>
      <c r="U889" s="18"/>
      <c r="V889" s="211"/>
      <c r="W889" s="211"/>
      <c r="X889" s="211"/>
      <c r="Y889" s="211"/>
      <c r="Z889" s="18"/>
      <c r="AA889" s="182" t="s">
        <v>14642</v>
      </c>
      <c r="AB889" s="18"/>
      <c r="AC889" s="197" t="str">
        <f t="shared" si="90"/>
        <v>LIBRARY</v>
      </c>
      <c r="AD889" s="263" t="str">
        <f t="shared" si="91"/>
        <v>LIBRARY-100</v>
      </c>
      <c r="AE889" s="263" t="str">
        <f t="shared" si="92"/>
        <v>LIBRARY-100-6</v>
      </c>
      <c r="AF889" s="119" t="s">
        <v>14642</v>
      </c>
      <c r="AG889" s="64" t="str">
        <f t="shared" si="93"/>
        <v>100</v>
      </c>
      <c r="AH889" s="18"/>
      <c r="AI889" s="197" t="str">
        <f t="shared" si="94"/>
        <v>-</v>
      </c>
      <c r="AJ889" s="64" t="str">
        <f t="shared" si="95"/>
        <v>-</v>
      </c>
      <c r="AK889" s="18"/>
      <c r="AP889" s="18"/>
    </row>
    <row r="890" spans="9:42">
      <c r="I890" s="18"/>
      <c r="L890" s="18"/>
      <c r="M890" s="18"/>
      <c r="N890" s="18"/>
      <c r="O890" s="18"/>
      <c r="P890" s="18"/>
      <c r="Q890" s="18"/>
      <c r="R890" s="18"/>
      <c r="S890" s="173" t="s">
        <v>1419</v>
      </c>
      <c r="T890" s="17" t="s">
        <v>5752</v>
      </c>
      <c r="U890" s="18"/>
      <c r="V890" s="211"/>
      <c r="W890" s="211"/>
      <c r="X890" s="211"/>
      <c r="Y890" s="211"/>
      <c r="Z890" s="18"/>
      <c r="AA890" s="182" t="s">
        <v>6914</v>
      </c>
      <c r="AB890" s="18"/>
      <c r="AC890" s="197" t="str">
        <f t="shared" si="90"/>
        <v>LIBRARY</v>
      </c>
      <c r="AD890" s="263" t="str">
        <f t="shared" si="91"/>
        <v>LIBRARY-100</v>
      </c>
      <c r="AE890" s="263" t="str">
        <f t="shared" si="92"/>
        <v>LIBRARY-100-7</v>
      </c>
      <c r="AF890" s="119" t="s">
        <v>6914</v>
      </c>
      <c r="AG890" s="64" t="str">
        <f t="shared" si="93"/>
        <v>100</v>
      </c>
      <c r="AH890" s="18"/>
      <c r="AI890" s="197" t="str">
        <f t="shared" si="94"/>
        <v>-</v>
      </c>
      <c r="AJ890" s="64" t="str">
        <f t="shared" si="95"/>
        <v>-</v>
      </c>
      <c r="AK890" s="18"/>
      <c r="AP890" s="18"/>
    </row>
    <row r="891" spans="9:42">
      <c r="I891" s="18"/>
      <c r="L891" s="18"/>
      <c r="M891" s="18"/>
      <c r="N891" s="18"/>
      <c r="O891" s="18"/>
      <c r="P891" s="18"/>
      <c r="Q891" s="18"/>
      <c r="R891" s="18"/>
      <c r="S891" s="173" t="s">
        <v>1423</v>
      </c>
      <c r="T891" s="17" t="s">
        <v>5754</v>
      </c>
      <c r="U891" s="18"/>
      <c r="V891" s="211"/>
      <c r="W891" s="211"/>
      <c r="X891" s="211"/>
      <c r="Y891" s="211"/>
      <c r="Z891" s="18"/>
      <c r="AA891" s="182" t="s">
        <v>6881</v>
      </c>
      <c r="AB891" s="18"/>
      <c r="AC891" s="197" t="str">
        <f t="shared" si="90"/>
        <v>LIBRARY</v>
      </c>
      <c r="AD891" s="263" t="str">
        <f t="shared" si="91"/>
        <v>LIBRARY-100</v>
      </c>
      <c r="AE891" s="263" t="str">
        <f t="shared" si="92"/>
        <v>LIBRARY-100-8</v>
      </c>
      <c r="AF891" s="119" t="s">
        <v>6881</v>
      </c>
      <c r="AG891" s="64" t="str">
        <f t="shared" si="93"/>
        <v>100</v>
      </c>
      <c r="AH891" s="18"/>
      <c r="AI891" s="197" t="str">
        <f t="shared" si="94"/>
        <v>-</v>
      </c>
      <c r="AJ891" s="64" t="str">
        <f t="shared" si="95"/>
        <v>-</v>
      </c>
      <c r="AK891" s="18"/>
      <c r="AP891" s="18"/>
    </row>
    <row r="892" spans="9:42">
      <c r="I892" s="18"/>
      <c r="L892" s="18"/>
      <c r="M892" s="18"/>
      <c r="N892" s="18"/>
      <c r="O892" s="18"/>
      <c r="P892" s="18"/>
      <c r="Q892" s="18"/>
      <c r="R892" s="18"/>
      <c r="S892" s="173" t="s">
        <v>5756</v>
      </c>
      <c r="T892" s="17" t="s">
        <v>5757</v>
      </c>
      <c r="U892" s="18"/>
      <c r="V892" s="211"/>
      <c r="W892" s="211"/>
      <c r="X892" s="211"/>
      <c r="Y892" s="211"/>
      <c r="Z892" s="18"/>
      <c r="AA892" s="182" t="s">
        <v>6882</v>
      </c>
      <c r="AB892" s="18"/>
      <c r="AC892" s="197" t="str">
        <f t="shared" si="90"/>
        <v>LIBRARY</v>
      </c>
      <c r="AD892" s="263" t="str">
        <f t="shared" si="91"/>
        <v>LIBRARY-100</v>
      </c>
      <c r="AE892" s="263" t="str">
        <f t="shared" si="92"/>
        <v>LIBRARY-100-9</v>
      </c>
      <c r="AF892" s="119" t="s">
        <v>6882</v>
      </c>
      <c r="AG892" s="64" t="str">
        <f t="shared" si="93"/>
        <v>100</v>
      </c>
      <c r="AH892" s="18"/>
      <c r="AI892" s="197" t="str">
        <f t="shared" si="94"/>
        <v>-</v>
      </c>
      <c r="AJ892" s="64" t="str">
        <f t="shared" si="95"/>
        <v>-</v>
      </c>
      <c r="AK892" s="18"/>
      <c r="AP892" s="18"/>
    </row>
    <row r="893" spans="9:42">
      <c r="I893" s="18"/>
      <c r="L893" s="18"/>
      <c r="M893" s="18"/>
      <c r="N893" s="18"/>
      <c r="O893" s="18"/>
      <c r="P893" s="18"/>
      <c r="Q893" s="18"/>
      <c r="R893" s="18"/>
      <c r="S893" s="173" t="s">
        <v>5759</v>
      </c>
      <c r="T893" s="17" t="s">
        <v>15472</v>
      </c>
      <c r="U893" s="18"/>
      <c r="V893" s="211"/>
      <c r="W893" s="211"/>
      <c r="X893" s="211"/>
      <c r="Y893" s="211"/>
      <c r="Z893" s="18"/>
      <c r="AA893" s="182" t="s">
        <v>6883</v>
      </c>
      <c r="AB893" s="18"/>
      <c r="AC893" s="197" t="str">
        <f t="shared" si="90"/>
        <v>ITS</v>
      </c>
      <c r="AD893" s="263" t="str">
        <f t="shared" si="91"/>
        <v>ITS-100</v>
      </c>
      <c r="AE893" s="263" t="str">
        <f t="shared" si="92"/>
        <v>ITS-100-7</v>
      </c>
      <c r="AF893" s="119" t="s">
        <v>6883</v>
      </c>
      <c r="AG893" s="64" t="str">
        <f t="shared" si="93"/>
        <v>100</v>
      </c>
      <c r="AH893" s="18"/>
      <c r="AI893" s="197" t="str">
        <f t="shared" si="94"/>
        <v>-</v>
      </c>
      <c r="AJ893" s="64" t="str">
        <f t="shared" si="95"/>
        <v>-</v>
      </c>
      <c r="AK893" s="18"/>
      <c r="AP893" s="18"/>
    </row>
    <row r="894" spans="9:42">
      <c r="I894" s="18"/>
      <c r="L894" s="18"/>
      <c r="M894" s="18"/>
      <c r="N894" s="18"/>
      <c r="O894" s="18"/>
      <c r="P894" s="18"/>
      <c r="Q894" s="18"/>
      <c r="R894" s="18"/>
      <c r="S894" s="173" t="s">
        <v>5761</v>
      </c>
      <c r="T894" s="17" t="s">
        <v>5762</v>
      </c>
      <c r="U894" s="18"/>
      <c r="V894" s="211"/>
      <c r="W894" s="211"/>
      <c r="X894" s="211"/>
      <c r="Y894" s="211"/>
      <c r="Z894" s="18"/>
      <c r="AA894" s="182" t="s">
        <v>6885</v>
      </c>
      <c r="AB894" s="18"/>
      <c r="AC894" s="197" t="str">
        <f t="shared" si="90"/>
        <v>ITS</v>
      </c>
      <c r="AD894" s="263" t="str">
        <f t="shared" si="91"/>
        <v>ITS-100</v>
      </c>
      <c r="AE894" s="263" t="str">
        <f t="shared" si="92"/>
        <v>ITS-100-8</v>
      </c>
      <c r="AF894" s="119" t="s">
        <v>6885</v>
      </c>
      <c r="AG894" s="64" t="str">
        <f t="shared" si="93"/>
        <v>100</v>
      </c>
      <c r="AH894" s="18"/>
      <c r="AI894" s="197" t="str">
        <f t="shared" si="94"/>
        <v>-</v>
      </c>
      <c r="AJ894" s="64" t="str">
        <f t="shared" si="95"/>
        <v>-</v>
      </c>
      <c r="AK894" s="18"/>
      <c r="AP894" s="18"/>
    </row>
    <row r="895" spans="9:42">
      <c r="I895" s="18"/>
      <c r="L895" s="18"/>
      <c r="M895" s="18"/>
      <c r="N895" s="18"/>
      <c r="O895" s="18"/>
      <c r="P895" s="18"/>
      <c r="Q895" s="18"/>
      <c r="R895" s="18"/>
      <c r="S895" s="173" t="s">
        <v>5765</v>
      </c>
      <c r="T895" s="17" t="s">
        <v>5766</v>
      </c>
      <c r="U895" s="18"/>
      <c r="V895" s="211"/>
      <c r="W895" s="211"/>
      <c r="X895" s="211"/>
      <c r="Y895" s="211"/>
      <c r="Z895" s="18"/>
      <c r="AA895" s="182" t="s">
        <v>6922</v>
      </c>
      <c r="AB895" s="18"/>
      <c r="AC895" s="197" t="str">
        <f t="shared" si="90"/>
        <v>ITS</v>
      </c>
      <c r="AD895" s="263" t="str">
        <f t="shared" si="91"/>
        <v>ITS-100</v>
      </c>
      <c r="AE895" s="263" t="str">
        <f t="shared" si="92"/>
        <v>ITS-100-9</v>
      </c>
      <c r="AF895" s="119" t="s">
        <v>6922</v>
      </c>
      <c r="AG895" s="64" t="str">
        <f t="shared" si="93"/>
        <v>100</v>
      </c>
      <c r="AH895" s="18"/>
      <c r="AI895" s="197" t="str">
        <f t="shared" si="94"/>
        <v>-</v>
      </c>
      <c r="AJ895" s="64" t="str">
        <f t="shared" si="95"/>
        <v>-</v>
      </c>
      <c r="AK895" s="18"/>
      <c r="AP895" s="18"/>
    </row>
    <row r="896" spans="9:42">
      <c r="I896" s="18"/>
      <c r="L896" s="18"/>
      <c r="M896" s="18"/>
      <c r="N896" s="18"/>
      <c r="O896" s="18"/>
      <c r="P896" s="18"/>
      <c r="Q896" s="18"/>
      <c r="R896" s="18"/>
      <c r="S896" s="173" t="s">
        <v>5767</v>
      </c>
      <c r="T896" s="17" t="s">
        <v>13047</v>
      </c>
      <c r="U896" s="18"/>
      <c r="V896" s="211"/>
      <c r="W896" s="211"/>
      <c r="X896" s="211"/>
      <c r="Y896" s="211"/>
      <c r="Z896" s="18"/>
      <c r="AA896" s="182" t="s">
        <v>6886</v>
      </c>
      <c r="AB896" s="18"/>
      <c r="AC896" s="197" t="str">
        <f t="shared" si="90"/>
        <v>ITS</v>
      </c>
      <c r="AD896" s="263" t="str">
        <f t="shared" si="91"/>
        <v>ITS-100</v>
      </c>
      <c r="AE896" s="263" t="str">
        <f t="shared" si="92"/>
        <v>ITS-100-10</v>
      </c>
      <c r="AF896" s="119" t="s">
        <v>6886</v>
      </c>
      <c r="AG896" s="64" t="str">
        <f t="shared" si="93"/>
        <v>100</v>
      </c>
      <c r="AH896" s="18"/>
      <c r="AI896" s="197" t="str">
        <f t="shared" si="94"/>
        <v>-</v>
      </c>
      <c r="AJ896" s="64" t="str">
        <f t="shared" si="95"/>
        <v>-</v>
      </c>
      <c r="AK896" s="18"/>
      <c r="AP896" s="18"/>
    </row>
    <row r="897" spans="9:42">
      <c r="I897" s="18"/>
      <c r="L897" s="18"/>
      <c r="M897" s="18"/>
      <c r="N897" s="18"/>
      <c r="O897" s="18"/>
      <c r="P897" s="18"/>
      <c r="Q897" s="18"/>
      <c r="R897" s="18"/>
      <c r="S897" s="173" t="s">
        <v>5770</v>
      </c>
      <c r="T897" s="17" t="s">
        <v>5771</v>
      </c>
      <c r="U897" s="18"/>
      <c r="V897" s="211"/>
      <c r="W897" s="211"/>
      <c r="X897" s="211"/>
      <c r="Y897" s="211"/>
      <c r="Z897" s="18"/>
      <c r="AA897" s="182" t="s">
        <v>6887</v>
      </c>
      <c r="AB897" s="18"/>
      <c r="AC897" s="197" t="str">
        <f t="shared" si="90"/>
        <v>ITS</v>
      </c>
      <c r="AD897" s="263" t="str">
        <f t="shared" si="91"/>
        <v>ITS-100</v>
      </c>
      <c r="AE897" s="263" t="str">
        <f t="shared" si="92"/>
        <v>ITS-100-11</v>
      </c>
      <c r="AF897" s="119" t="s">
        <v>6887</v>
      </c>
      <c r="AG897" s="64" t="str">
        <f t="shared" si="93"/>
        <v>100</v>
      </c>
      <c r="AH897" s="18"/>
      <c r="AI897" s="197" t="str">
        <f t="shared" si="94"/>
        <v>-</v>
      </c>
      <c r="AJ897" s="64" t="str">
        <f t="shared" si="95"/>
        <v>-</v>
      </c>
      <c r="AK897" s="18"/>
      <c r="AP897" s="18"/>
    </row>
    <row r="898" spans="9:42">
      <c r="I898" s="18"/>
      <c r="L898" s="18"/>
      <c r="M898" s="18"/>
      <c r="N898" s="18"/>
      <c r="O898" s="18"/>
      <c r="P898" s="18"/>
      <c r="Q898" s="18"/>
      <c r="R898" s="18"/>
      <c r="S898" s="173" t="s">
        <v>5774</v>
      </c>
      <c r="T898" s="17" t="s">
        <v>5776</v>
      </c>
      <c r="U898" s="18"/>
      <c r="V898" s="211"/>
      <c r="W898" s="211"/>
      <c r="X898" s="211"/>
      <c r="Y898" s="211"/>
      <c r="Z898" s="18"/>
      <c r="AA898" s="182" t="s">
        <v>6888</v>
      </c>
      <c r="AB898" s="18"/>
      <c r="AC898" s="197" t="str">
        <f t="shared" si="90"/>
        <v>ITS</v>
      </c>
      <c r="AD898" s="263" t="str">
        <f t="shared" si="91"/>
        <v>ITS-100</v>
      </c>
      <c r="AE898" s="263" t="str">
        <f t="shared" si="92"/>
        <v>ITS-100-12</v>
      </c>
      <c r="AF898" s="119" t="s">
        <v>6888</v>
      </c>
      <c r="AG898" s="64" t="str">
        <f t="shared" si="93"/>
        <v>100</v>
      </c>
      <c r="AH898" s="18"/>
      <c r="AI898" s="197" t="str">
        <f t="shared" si="94"/>
        <v>-</v>
      </c>
      <c r="AJ898" s="64" t="str">
        <f t="shared" si="95"/>
        <v>-</v>
      </c>
      <c r="AK898" s="18"/>
      <c r="AP898" s="18"/>
    </row>
    <row r="899" spans="9:42">
      <c r="I899" s="18"/>
      <c r="L899" s="18"/>
      <c r="M899" s="18"/>
      <c r="N899" s="18"/>
      <c r="O899" s="18"/>
      <c r="P899" s="18"/>
      <c r="Q899" s="18"/>
      <c r="R899" s="18"/>
      <c r="S899" s="173" t="s">
        <v>5778</v>
      </c>
      <c r="T899" s="17" t="s">
        <v>5779</v>
      </c>
      <c r="U899" s="18"/>
      <c r="V899" s="211"/>
      <c r="W899" s="211"/>
      <c r="X899" s="211"/>
      <c r="Y899" s="211"/>
      <c r="Z899" s="18"/>
      <c r="AA899" s="182" t="s">
        <v>6928</v>
      </c>
      <c r="AB899" s="18"/>
      <c r="AC899" s="197" t="str">
        <f t="shared" si="90"/>
        <v>ITS</v>
      </c>
      <c r="AD899" s="263" t="str">
        <f t="shared" si="91"/>
        <v>ITS-100</v>
      </c>
      <c r="AE899" s="263" t="str">
        <f t="shared" si="92"/>
        <v>ITS-100-13</v>
      </c>
      <c r="AF899" s="119" t="s">
        <v>6928</v>
      </c>
      <c r="AG899" s="64" t="str">
        <f t="shared" si="93"/>
        <v>100</v>
      </c>
      <c r="AH899" s="18"/>
      <c r="AI899" s="197" t="str">
        <f t="shared" si="94"/>
        <v>-</v>
      </c>
      <c r="AJ899" s="64" t="str">
        <f t="shared" si="95"/>
        <v>-</v>
      </c>
      <c r="AK899" s="18"/>
      <c r="AP899" s="18"/>
    </row>
    <row r="900" spans="9:42">
      <c r="I900" s="18"/>
      <c r="L900" s="18"/>
      <c r="M900" s="18"/>
      <c r="N900" s="18"/>
      <c r="O900" s="18"/>
      <c r="P900" s="18"/>
      <c r="Q900" s="18"/>
      <c r="R900" s="18"/>
      <c r="S900" s="173" t="s">
        <v>8342</v>
      </c>
      <c r="T900" s="17" t="s">
        <v>5782</v>
      </c>
      <c r="U900" s="18"/>
      <c r="V900" s="211"/>
      <c r="W900" s="211"/>
      <c r="X900" s="211"/>
      <c r="Y900" s="211"/>
      <c r="Z900" s="18"/>
      <c r="AA900" s="182" t="s">
        <v>6890</v>
      </c>
      <c r="AB900" s="18"/>
      <c r="AC900" s="197" t="str">
        <f t="shared" si="90"/>
        <v>ITS</v>
      </c>
      <c r="AD900" s="263" t="str">
        <f t="shared" si="91"/>
        <v>ITS-100</v>
      </c>
      <c r="AE900" s="263" t="str">
        <f t="shared" si="92"/>
        <v>ITS-100-14</v>
      </c>
      <c r="AF900" s="119" t="s">
        <v>6890</v>
      </c>
      <c r="AG900" s="64" t="str">
        <f t="shared" si="93"/>
        <v>100</v>
      </c>
      <c r="AH900" s="18"/>
      <c r="AI900" s="197" t="str">
        <f t="shared" si="94"/>
        <v>-</v>
      </c>
      <c r="AJ900" s="64" t="str">
        <f t="shared" si="95"/>
        <v>-</v>
      </c>
      <c r="AK900" s="18"/>
      <c r="AP900" s="18"/>
    </row>
    <row r="901" spans="9:42">
      <c r="I901" s="18"/>
      <c r="L901" s="18"/>
      <c r="M901" s="18"/>
      <c r="N901" s="18"/>
      <c r="O901" s="18"/>
      <c r="P901" s="18"/>
      <c r="Q901" s="18"/>
      <c r="R901" s="18"/>
      <c r="S901" s="173" t="s">
        <v>5785</v>
      </c>
      <c r="T901" s="17" t="s">
        <v>5786</v>
      </c>
      <c r="U901" s="18"/>
      <c r="V901" s="211"/>
      <c r="W901" s="211"/>
      <c r="X901" s="211"/>
      <c r="Y901" s="211"/>
      <c r="Z901" s="18"/>
      <c r="AA901" s="182" t="s">
        <v>6891</v>
      </c>
      <c r="AB901" s="18"/>
      <c r="AC901" s="197" t="str">
        <f t="shared" si="90"/>
        <v>ITS</v>
      </c>
      <c r="AD901" s="263" t="str">
        <f t="shared" si="91"/>
        <v>ITS-100</v>
      </c>
      <c r="AE901" s="263" t="str">
        <f t="shared" si="92"/>
        <v>ITS-100-15</v>
      </c>
      <c r="AF901" s="119" t="s">
        <v>6891</v>
      </c>
      <c r="AG901" s="64" t="str">
        <f t="shared" si="93"/>
        <v>100</v>
      </c>
      <c r="AH901" s="18"/>
      <c r="AI901" s="197" t="str">
        <f t="shared" si="94"/>
        <v>-</v>
      </c>
      <c r="AJ901" s="64" t="str">
        <f t="shared" si="95"/>
        <v>-</v>
      </c>
      <c r="AK901" s="18"/>
      <c r="AP901" s="18"/>
    </row>
    <row r="902" spans="9:42">
      <c r="I902" s="18"/>
      <c r="L902" s="18"/>
      <c r="M902" s="18"/>
      <c r="N902" s="18"/>
      <c r="O902" s="18"/>
      <c r="P902" s="18"/>
      <c r="Q902" s="18"/>
      <c r="R902" s="18"/>
      <c r="S902" s="173" t="s">
        <v>5788</v>
      </c>
      <c r="T902" s="17" t="s">
        <v>5789</v>
      </c>
      <c r="U902" s="18"/>
      <c r="V902" s="211"/>
      <c r="W902" s="211"/>
      <c r="X902" s="211"/>
      <c r="Y902" s="211"/>
      <c r="Z902" s="18"/>
      <c r="AA902" s="182" t="s">
        <v>6892</v>
      </c>
      <c r="AB902" s="18"/>
      <c r="AC902" s="197" t="str">
        <f t="shared" ref="AC902:AC965" si="96">CodesFormula_1</f>
        <v>ITS</v>
      </c>
      <c r="AD902" s="263" t="str">
        <f t="shared" ref="AD902:AD965" si="97">CodesFormula_2</f>
        <v>ITS-100</v>
      </c>
      <c r="AE902" s="263" t="str">
        <f t="shared" ref="AE902:AE965" si="98">CodesFormula_3</f>
        <v>ITS-100-16</v>
      </c>
      <c r="AF902" s="119" t="s">
        <v>6892</v>
      </c>
      <c r="AG902" s="64" t="str">
        <f t="shared" ref="AG902:AG965" si="99">CodesFormula_4</f>
        <v>100</v>
      </c>
      <c r="AH902" s="18"/>
      <c r="AI902" s="197" t="str">
        <f t="shared" ref="AI902:AI965" si="100">CodesFormula_5</f>
        <v>-</v>
      </c>
      <c r="AJ902" s="64" t="str">
        <f t="shared" ref="AJ902:AJ965" si="101">CodesFormula_6</f>
        <v>-</v>
      </c>
      <c r="AK902" s="18"/>
      <c r="AP902" s="18"/>
    </row>
    <row r="903" spans="9:42">
      <c r="I903" s="18"/>
      <c r="L903" s="18"/>
      <c r="M903" s="18"/>
      <c r="N903" s="18"/>
      <c r="O903" s="18"/>
      <c r="P903" s="18"/>
      <c r="Q903" s="18"/>
      <c r="R903" s="18"/>
      <c r="S903" s="173" t="s">
        <v>5792</v>
      </c>
      <c r="T903" s="17" t="s">
        <v>5793</v>
      </c>
      <c r="U903" s="18"/>
      <c r="V903" s="211"/>
      <c r="W903" s="211"/>
      <c r="X903" s="211"/>
      <c r="Y903" s="211"/>
      <c r="Z903" s="18"/>
      <c r="AA903" s="182" t="s">
        <v>6894</v>
      </c>
      <c r="AB903" s="18"/>
      <c r="AC903" s="197" t="str">
        <f t="shared" si="96"/>
        <v>ITS</v>
      </c>
      <c r="AD903" s="263" t="str">
        <f t="shared" si="97"/>
        <v>ITS-100</v>
      </c>
      <c r="AE903" s="263" t="str">
        <f t="shared" si="98"/>
        <v>ITS-100-17</v>
      </c>
      <c r="AF903" s="119" t="s">
        <v>6894</v>
      </c>
      <c r="AG903" s="64" t="str">
        <f t="shared" si="99"/>
        <v>100</v>
      </c>
      <c r="AH903" s="18"/>
      <c r="AI903" s="197" t="str">
        <f t="shared" si="100"/>
        <v>-</v>
      </c>
      <c r="AJ903" s="64" t="str">
        <f t="shared" si="101"/>
        <v>-</v>
      </c>
      <c r="AK903" s="18"/>
      <c r="AP903" s="18"/>
    </row>
    <row r="904" spans="9:42">
      <c r="I904" s="18"/>
      <c r="L904" s="18"/>
      <c r="M904" s="18"/>
      <c r="N904" s="18"/>
      <c r="O904" s="18"/>
      <c r="P904" s="18"/>
      <c r="Q904" s="18"/>
      <c r="R904" s="18"/>
      <c r="S904" s="173" t="s">
        <v>5795</v>
      </c>
      <c r="T904" s="17" t="s">
        <v>5796</v>
      </c>
      <c r="U904" s="18"/>
      <c r="V904" s="211"/>
      <c r="W904" s="211"/>
      <c r="X904" s="211"/>
      <c r="Y904" s="211"/>
      <c r="Z904" s="18"/>
      <c r="AA904" s="182" t="s">
        <v>6895</v>
      </c>
      <c r="AB904" s="18"/>
      <c r="AC904" s="197" t="str">
        <f t="shared" si="96"/>
        <v>ITS</v>
      </c>
      <c r="AD904" s="263" t="str">
        <f t="shared" si="97"/>
        <v>ITS-100</v>
      </c>
      <c r="AE904" s="263" t="str">
        <f t="shared" si="98"/>
        <v>ITS-100-18</v>
      </c>
      <c r="AF904" s="119" t="s">
        <v>6895</v>
      </c>
      <c r="AG904" s="64" t="str">
        <f t="shared" si="99"/>
        <v>100</v>
      </c>
      <c r="AH904" s="18"/>
      <c r="AI904" s="197" t="str">
        <f t="shared" si="100"/>
        <v>-</v>
      </c>
      <c r="AJ904" s="64" t="str">
        <f t="shared" si="101"/>
        <v>-</v>
      </c>
      <c r="AK904" s="18"/>
      <c r="AP904" s="18"/>
    </row>
    <row r="905" spans="9:42">
      <c r="I905" s="18"/>
      <c r="L905" s="18"/>
      <c r="M905" s="18"/>
      <c r="N905" s="18"/>
      <c r="O905" s="18"/>
      <c r="P905" s="18"/>
      <c r="Q905" s="18"/>
      <c r="R905" s="18"/>
      <c r="S905" s="173" t="s">
        <v>5799</v>
      </c>
      <c r="T905" s="17" t="s">
        <v>3232</v>
      </c>
      <c r="U905" s="18"/>
      <c r="V905" s="211"/>
      <c r="W905" s="211"/>
      <c r="X905" s="211"/>
      <c r="Y905" s="211"/>
      <c r="Z905" s="18"/>
      <c r="AA905" s="182" t="s">
        <v>6896</v>
      </c>
      <c r="AB905" s="18"/>
      <c r="AC905" s="197" t="str">
        <f t="shared" si="96"/>
        <v>ITS</v>
      </c>
      <c r="AD905" s="263" t="str">
        <f t="shared" si="97"/>
        <v>ITS-100</v>
      </c>
      <c r="AE905" s="263" t="str">
        <f t="shared" si="98"/>
        <v>ITS-100-19</v>
      </c>
      <c r="AF905" s="119" t="s">
        <v>6896</v>
      </c>
      <c r="AG905" s="64" t="str">
        <f t="shared" si="99"/>
        <v>100</v>
      </c>
      <c r="AH905" s="18"/>
      <c r="AI905" s="197" t="str">
        <f t="shared" si="100"/>
        <v>-</v>
      </c>
      <c r="AJ905" s="64" t="str">
        <f t="shared" si="101"/>
        <v>-</v>
      </c>
      <c r="AK905" s="18"/>
      <c r="AP905" s="18"/>
    </row>
    <row r="906" spans="9:42">
      <c r="I906" s="18"/>
      <c r="L906" s="18"/>
      <c r="M906" s="18"/>
      <c r="N906" s="18"/>
      <c r="O906" s="18"/>
      <c r="P906" s="18"/>
      <c r="Q906" s="18"/>
      <c r="R906" s="18"/>
      <c r="S906" s="173" t="s">
        <v>3234</v>
      </c>
      <c r="T906" s="17" t="s">
        <v>780</v>
      </c>
      <c r="U906" s="18"/>
      <c r="V906" s="211"/>
      <c r="W906" s="211"/>
      <c r="X906" s="211"/>
      <c r="Y906" s="211"/>
      <c r="Z906" s="18"/>
      <c r="AA906" s="182" t="s">
        <v>6898</v>
      </c>
      <c r="AB906" s="18"/>
      <c r="AC906" s="197" t="str">
        <f t="shared" si="96"/>
        <v>ITS</v>
      </c>
      <c r="AD906" s="263" t="str">
        <f t="shared" si="97"/>
        <v>ITS-100</v>
      </c>
      <c r="AE906" s="263" t="str">
        <f t="shared" si="98"/>
        <v>ITS-100-20</v>
      </c>
      <c r="AF906" s="119" t="s">
        <v>6898</v>
      </c>
      <c r="AG906" s="64" t="str">
        <f t="shared" si="99"/>
        <v>100</v>
      </c>
      <c r="AH906" s="18"/>
      <c r="AI906" s="197" t="str">
        <f t="shared" si="100"/>
        <v>-</v>
      </c>
      <c r="AJ906" s="64" t="str">
        <f t="shared" si="101"/>
        <v>-</v>
      </c>
      <c r="AK906" s="18"/>
      <c r="AP906" s="18"/>
    </row>
    <row r="907" spans="9:42">
      <c r="I907" s="18"/>
      <c r="L907" s="18"/>
      <c r="M907" s="18"/>
      <c r="N907" s="18"/>
      <c r="O907" s="18"/>
      <c r="P907" s="18"/>
      <c r="Q907" s="18"/>
      <c r="R907" s="18"/>
      <c r="S907" s="173" t="s">
        <v>3236</v>
      </c>
      <c r="T907" s="17" t="s">
        <v>3238</v>
      </c>
      <c r="U907" s="18"/>
      <c r="V907" s="211"/>
      <c r="W907" s="211"/>
      <c r="X907" s="211"/>
      <c r="Y907" s="211"/>
      <c r="Z907" s="18"/>
      <c r="AA907" s="182" t="s">
        <v>6899</v>
      </c>
      <c r="AB907" s="18"/>
      <c r="AC907" s="197" t="str">
        <f t="shared" si="96"/>
        <v>PROVOST-Institutional_Research</v>
      </c>
      <c r="AD907" s="263" t="str">
        <f t="shared" si="97"/>
        <v>PROVOST-Institutional_Research-100</v>
      </c>
      <c r="AE907" s="263" t="str">
        <f t="shared" si="98"/>
        <v>PROVOST-Institutional_Research-100-1</v>
      </c>
      <c r="AF907" s="119" t="s">
        <v>6899</v>
      </c>
      <c r="AG907" s="64" t="str">
        <f t="shared" si="99"/>
        <v>100</v>
      </c>
      <c r="AH907" s="18"/>
      <c r="AI907" s="197" t="str">
        <f t="shared" si="100"/>
        <v>-</v>
      </c>
      <c r="AJ907" s="64" t="str">
        <f t="shared" si="101"/>
        <v>-</v>
      </c>
      <c r="AK907" s="18"/>
      <c r="AP907" s="18"/>
    </row>
    <row r="908" spans="9:42">
      <c r="I908" s="18"/>
      <c r="L908" s="18"/>
      <c r="M908" s="18"/>
      <c r="N908" s="18"/>
      <c r="O908" s="18"/>
      <c r="P908" s="18"/>
      <c r="Q908" s="18"/>
      <c r="R908" s="18"/>
      <c r="S908" s="173" t="s">
        <v>3240</v>
      </c>
      <c r="T908" s="17" t="s">
        <v>3241</v>
      </c>
      <c r="U908" s="18"/>
      <c r="V908" s="211"/>
      <c r="W908" s="211"/>
      <c r="X908" s="211"/>
      <c r="Y908" s="211"/>
      <c r="Z908" s="18"/>
      <c r="AA908" s="182" t="s">
        <v>6900</v>
      </c>
      <c r="AB908" s="18"/>
      <c r="AC908" s="197" t="str">
        <f t="shared" si="96"/>
        <v>ITS</v>
      </c>
      <c r="AD908" s="263" t="str">
        <f t="shared" si="97"/>
        <v>ITS-100</v>
      </c>
      <c r="AE908" s="263" t="str">
        <f t="shared" si="98"/>
        <v>ITS-100-21</v>
      </c>
      <c r="AF908" s="119" t="s">
        <v>6900</v>
      </c>
      <c r="AG908" s="64" t="str">
        <f t="shared" si="99"/>
        <v>100</v>
      </c>
      <c r="AH908" s="18"/>
      <c r="AI908" s="197" t="str">
        <f t="shared" si="100"/>
        <v>-</v>
      </c>
      <c r="AJ908" s="64" t="str">
        <f t="shared" si="101"/>
        <v>-</v>
      </c>
      <c r="AK908" s="18"/>
      <c r="AP908" s="18"/>
    </row>
    <row r="909" spans="9:42">
      <c r="I909" s="18"/>
      <c r="L909" s="18"/>
      <c r="M909" s="18"/>
      <c r="N909" s="18"/>
      <c r="O909" s="18"/>
      <c r="P909" s="18"/>
      <c r="Q909" s="18"/>
      <c r="R909" s="18"/>
      <c r="S909" s="173" t="s">
        <v>3244</v>
      </c>
      <c r="T909" s="17" t="s">
        <v>3245</v>
      </c>
      <c r="U909" s="18"/>
      <c r="V909" s="211"/>
      <c r="W909" s="211"/>
      <c r="X909" s="211"/>
      <c r="Y909" s="211"/>
      <c r="Z909" s="18"/>
      <c r="AA909" s="182" t="s">
        <v>11444</v>
      </c>
      <c r="AB909" s="18"/>
      <c r="AC909" s="197" t="str">
        <f t="shared" si="96"/>
        <v>ITS</v>
      </c>
      <c r="AD909" s="263" t="str">
        <f t="shared" si="97"/>
        <v>ITS-100</v>
      </c>
      <c r="AE909" s="263" t="str">
        <f t="shared" si="98"/>
        <v>ITS-100-22</v>
      </c>
      <c r="AF909" s="119" t="s">
        <v>11444</v>
      </c>
      <c r="AG909" s="64" t="str">
        <f t="shared" si="99"/>
        <v>100</v>
      </c>
      <c r="AH909" s="18"/>
      <c r="AI909" s="197" t="str">
        <f t="shared" si="100"/>
        <v>-</v>
      </c>
      <c r="AJ909" s="64" t="str">
        <f t="shared" si="101"/>
        <v>-</v>
      </c>
      <c r="AK909" s="18"/>
      <c r="AP909" s="18"/>
    </row>
    <row r="910" spans="9:42">
      <c r="I910" s="18"/>
      <c r="L910" s="18"/>
      <c r="M910" s="18"/>
      <c r="N910" s="18"/>
      <c r="O910" s="18"/>
      <c r="P910" s="18"/>
      <c r="Q910" s="18"/>
      <c r="R910" s="18"/>
      <c r="S910" s="173" t="s">
        <v>3248</v>
      </c>
      <c r="T910" s="17" t="s">
        <v>3249</v>
      </c>
      <c r="U910" s="18"/>
      <c r="V910" s="211"/>
      <c r="W910" s="211"/>
      <c r="X910" s="211"/>
      <c r="Y910" s="211"/>
      <c r="Z910" s="18"/>
      <c r="AA910" s="182" t="s">
        <v>6902</v>
      </c>
      <c r="AB910" s="18"/>
      <c r="AC910" s="197" t="str">
        <f t="shared" si="96"/>
        <v>ITS</v>
      </c>
      <c r="AD910" s="263" t="str">
        <f t="shared" si="97"/>
        <v>ITS-100</v>
      </c>
      <c r="AE910" s="263" t="str">
        <f t="shared" si="98"/>
        <v>ITS-100-23</v>
      </c>
      <c r="AF910" s="119" t="s">
        <v>6902</v>
      </c>
      <c r="AG910" s="64" t="str">
        <f t="shared" si="99"/>
        <v>100</v>
      </c>
      <c r="AH910" s="18"/>
      <c r="AI910" s="197" t="str">
        <f t="shared" si="100"/>
        <v>-</v>
      </c>
      <c r="AJ910" s="64" t="str">
        <f t="shared" si="101"/>
        <v>-</v>
      </c>
      <c r="AK910" s="18"/>
      <c r="AP910" s="18"/>
    </row>
    <row r="911" spans="9:42">
      <c r="I911" s="18"/>
      <c r="L911" s="18"/>
      <c r="M911" s="18"/>
      <c r="N911" s="18"/>
      <c r="O911" s="18"/>
      <c r="P911" s="18"/>
      <c r="Q911" s="18"/>
      <c r="R911" s="18"/>
      <c r="S911" s="173" t="s">
        <v>3251</v>
      </c>
      <c r="T911" s="17" t="s">
        <v>3254</v>
      </c>
      <c r="U911" s="18"/>
      <c r="V911" s="211"/>
      <c r="W911" s="211"/>
      <c r="X911" s="211"/>
      <c r="Y911" s="211"/>
      <c r="Z911" s="18"/>
      <c r="AA911" s="182" t="s">
        <v>6903</v>
      </c>
      <c r="AB911" s="18"/>
      <c r="AC911" s="197" t="str">
        <f t="shared" si="96"/>
        <v>ITS</v>
      </c>
      <c r="AD911" s="263" t="str">
        <f t="shared" si="97"/>
        <v>ITS-100</v>
      </c>
      <c r="AE911" s="263" t="str">
        <f t="shared" si="98"/>
        <v>ITS-100-24</v>
      </c>
      <c r="AF911" s="119" t="s">
        <v>6903</v>
      </c>
      <c r="AG911" s="64" t="str">
        <f t="shared" si="99"/>
        <v>100</v>
      </c>
      <c r="AH911" s="18"/>
      <c r="AI911" s="197" t="str">
        <f t="shared" si="100"/>
        <v>-</v>
      </c>
      <c r="AJ911" s="64" t="str">
        <f t="shared" si="101"/>
        <v>-</v>
      </c>
      <c r="AK911" s="18"/>
      <c r="AP911" s="18"/>
    </row>
    <row r="912" spans="9:42">
      <c r="I912" s="18"/>
      <c r="L912" s="18"/>
      <c r="M912" s="18"/>
      <c r="N912" s="18"/>
      <c r="O912" s="18"/>
      <c r="P912" s="18"/>
      <c r="Q912" s="18"/>
      <c r="R912" s="18"/>
      <c r="S912" s="173" t="s">
        <v>3256</v>
      </c>
      <c r="T912" s="17" t="s">
        <v>780</v>
      </c>
      <c r="U912" s="18"/>
      <c r="V912" s="211"/>
      <c r="W912" s="211"/>
      <c r="X912" s="211"/>
      <c r="Y912" s="211"/>
      <c r="Z912" s="18"/>
      <c r="AA912" s="182" t="s">
        <v>6905</v>
      </c>
      <c r="AB912" s="18"/>
      <c r="AC912" s="197" t="str">
        <f t="shared" si="96"/>
        <v>ITS</v>
      </c>
      <c r="AD912" s="263" t="str">
        <f t="shared" si="97"/>
        <v>ITS-100</v>
      </c>
      <c r="AE912" s="263" t="str">
        <f t="shared" si="98"/>
        <v>ITS-100-25</v>
      </c>
      <c r="AF912" s="119" t="s">
        <v>6905</v>
      </c>
      <c r="AG912" s="64" t="str">
        <f t="shared" si="99"/>
        <v>100</v>
      </c>
      <c r="AH912" s="18"/>
      <c r="AI912" s="197" t="str">
        <f t="shared" si="100"/>
        <v>-</v>
      </c>
      <c r="AJ912" s="64" t="str">
        <f t="shared" si="101"/>
        <v>-</v>
      </c>
      <c r="AK912" s="18"/>
      <c r="AP912" s="18"/>
    </row>
    <row r="913" spans="9:42">
      <c r="I913" s="18"/>
      <c r="L913" s="18"/>
      <c r="M913" s="18"/>
      <c r="N913" s="18"/>
      <c r="O913" s="18"/>
      <c r="P913" s="18"/>
      <c r="Q913" s="18"/>
      <c r="R913" s="18"/>
      <c r="S913" s="173" t="s">
        <v>3258</v>
      </c>
      <c r="T913" s="17" t="s">
        <v>3259</v>
      </c>
      <c r="U913" s="18"/>
      <c r="V913" s="211"/>
      <c r="W913" s="211"/>
      <c r="X913" s="211"/>
      <c r="Y913" s="211"/>
      <c r="Z913" s="18"/>
      <c r="AA913" s="182" t="s">
        <v>1285</v>
      </c>
      <c r="AB913" s="18"/>
      <c r="AC913" s="197" t="str">
        <f t="shared" si="96"/>
        <v>ITS</v>
      </c>
      <c r="AD913" s="263" t="str">
        <f t="shared" si="97"/>
        <v>ITS-100</v>
      </c>
      <c r="AE913" s="263" t="str">
        <f t="shared" si="98"/>
        <v>ITS-100-26</v>
      </c>
      <c r="AF913" s="119" t="s">
        <v>1285</v>
      </c>
      <c r="AG913" s="64" t="str">
        <f t="shared" si="99"/>
        <v>100</v>
      </c>
      <c r="AH913" s="18"/>
      <c r="AI913" s="197" t="str">
        <f t="shared" si="100"/>
        <v>-</v>
      </c>
      <c r="AJ913" s="64" t="str">
        <f t="shared" si="101"/>
        <v>-</v>
      </c>
      <c r="AK913" s="18"/>
      <c r="AP913" s="18"/>
    </row>
    <row r="914" spans="9:42">
      <c r="I914" s="18"/>
      <c r="L914" s="18"/>
      <c r="M914" s="18"/>
      <c r="N914" s="18"/>
      <c r="O914" s="18"/>
      <c r="P914" s="18"/>
      <c r="Q914" s="18"/>
      <c r="R914" s="18"/>
      <c r="S914" s="173" t="s">
        <v>5825</v>
      </c>
      <c r="T914" s="17" t="s">
        <v>3262</v>
      </c>
      <c r="U914" s="18"/>
      <c r="V914" s="211"/>
      <c r="W914" s="211"/>
      <c r="X914" s="211"/>
      <c r="Y914" s="211"/>
      <c r="Z914" s="18"/>
      <c r="AA914" s="182" t="s">
        <v>6907</v>
      </c>
      <c r="AB914" s="18"/>
      <c r="AC914" s="197" t="str">
        <f t="shared" si="96"/>
        <v>ITS</v>
      </c>
      <c r="AD914" s="263" t="str">
        <f t="shared" si="97"/>
        <v>ITS-100</v>
      </c>
      <c r="AE914" s="263" t="str">
        <f t="shared" si="98"/>
        <v>ITS-100-27</v>
      </c>
      <c r="AF914" s="119" t="s">
        <v>6907</v>
      </c>
      <c r="AG914" s="64" t="str">
        <f t="shared" si="99"/>
        <v>100</v>
      </c>
      <c r="AH914" s="18"/>
      <c r="AI914" s="197" t="str">
        <f t="shared" si="100"/>
        <v>-</v>
      </c>
      <c r="AJ914" s="64" t="str">
        <f t="shared" si="101"/>
        <v>-</v>
      </c>
      <c r="AK914" s="18"/>
      <c r="AP914" s="18"/>
    </row>
    <row r="915" spans="9:42">
      <c r="I915" s="18"/>
      <c r="L915" s="18"/>
      <c r="M915" s="18"/>
      <c r="N915" s="18"/>
      <c r="O915" s="18"/>
      <c r="P915" s="18"/>
      <c r="Q915" s="18"/>
      <c r="R915" s="18"/>
      <c r="S915" s="173" t="s">
        <v>3264</v>
      </c>
      <c r="T915" s="17" t="s">
        <v>3265</v>
      </c>
      <c r="U915" s="18"/>
      <c r="V915" s="211"/>
      <c r="W915" s="211"/>
      <c r="X915" s="211"/>
      <c r="Y915" s="211"/>
      <c r="Z915" s="18"/>
      <c r="AA915" s="182" t="s">
        <v>13710</v>
      </c>
      <c r="AB915" s="18"/>
      <c r="AC915" s="197" t="str">
        <f t="shared" si="96"/>
        <v>ITS</v>
      </c>
      <c r="AD915" s="263" t="str">
        <f t="shared" si="97"/>
        <v>ITS-100</v>
      </c>
      <c r="AE915" s="263" t="str">
        <f t="shared" si="98"/>
        <v>ITS-100-28</v>
      </c>
      <c r="AF915" s="119" t="s">
        <v>13710</v>
      </c>
      <c r="AG915" s="64" t="str">
        <f t="shared" si="99"/>
        <v>100</v>
      </c>
      <c r="AH915" s="18"/>
      <c r="AI915" s="197" t="str">
        <f t="shared" si="100"/>
        <v>-</v>
      </c>
      <c r="AJ915" s="64" t="str">
        <f t="shared" si="101"/>
        <v>-</v>
      </c>
      <c r="AK915" s="18"/>
      <c r="AP915" s="18"/>
    </row>
    <row r="916" spans="9:42">
      <c r="I916" s="18"/>
      <c r="L916" s="18"/>
      <c r="M916" s="18"/>
      <c r="N916" s="18"/>
      <c r="O916" s="18"/>
      <c r="P916" s="18"/>
      <c r="Q916" s="18"/>
      <c r="R916" s="18"/>
      <c r="S916" s="173" t="s">
        <v>5831</v>
      </c>
      <c r="T916" s="17" t="s">
        <v>3267</v>
      </c>
      <c r="U916" s="18"/>
      <c r="V916" s="211"/>
      <c r="W916" s="211"/>
      <c r="X916" s="211"/>
      <c r="Y916" s="211"/>
      <c r="Z916" s="18"/>
      <c r="AA916" s="182" t="s">
        <v>6908</v>
      </c>
      <c r="AB916" s="18"/>
      <c r="AC916" s="197" t="str">
        <f t="shared" si="96"/>
        <v>ITS</v>
      </c>
      <c r="AD916" s="263" t="str">
        <f t="shared" si="97"/>
        <v>ITS-100</v>
      </c>
      <c r="AE916" s="263" t="str">
        <f t="shared" si="98"/>
        <v>ITS-100-29</v>
      </c>
      <c r="AF916" s="119" t="s">
        <v>6908</v>
      </c>
      <c r="AG916" s="64" t="str">
        <f t="shared" si="99"/>
        <v>100</v>
      </c>
      <c r="AH916" s="18"/>
      <c r="AI916" s="197" t="str">
        <f t="shared" si="100"/>
        <v>-</v>
      </c>
      <c r="AJ916" s="64" t="str">
        <f t="shared" si="101"/>
        <v>-</v>
      </c>
      <c r="AK916" s="18"/>
      <c r="AP916" s="18"/>
    </row>
    <row r="917" spans="9:42">
      <c r="I917" s="18"/>
      <c r="L917" s="18"/>
      <c r="M917" s="18"/>
      <c r="N917" s="18"/>
      <c r="O917" s="18"/>
      <c r="P917" s="18"/>
      <c r="Q917" s="18"/>
      <c r="R917" s="18"/>
      <c r="S917" s="173" t="s">
        <v>3268</v>
      </c>
      <c r="T917" s="17" t="s">
        <v>780</v>
      </c>
      <c r="U917" s="18"/>
      <c r="V917" s="211"/>
      <c r="W917" s="211"/>
      <c r="X917" s="211"/>
      <c r="Y917" s="211"/>
      <c r="Z917" s="18"/>
      <c r="AA917" s="182" t="s">
        <v>10898</v>
      </c>
      <c r="AB917" s="18"/>
      <c r="AC917" s="197" t="str">
        <f t="shared" si="96"/>
        <v>ITS</v>
      </c>
      <c r="AD917" s="263" t="str">
        <f t="shared" si="97"/>
        <v>ITS-100</v>
      </c>
      <c r="AE917" s="263" t="str">
        <f t="shared" si="98"/>
        <v>ITS-100-30</v>
      </c>
      <c r="AF917" s="119" t="s">
        <v>10898</v>
      </c>
      <c r="AG917" s="64" t="str">
        <f t="shared" si="99"/>
        <v>100</v>
      </c>
      <c r="AH917" s="18"/>
      <c r="AI917" s="197" t="str">
        <f t="shared" si="100"/>
        <v>-</v>
      </c>
      <c r="AJ917" s="64" t="str">
        <f t="shared" si="101"/>
        <v>-</v>
      </c>
      <c r="AK917" s="18"/>
      <c r="AP917" s="18"/>
    </row>
    <row r="918" spans="9:42">
      <c r="I918" s="18"/>
      <c r="L918" s="18"/>
      <c r="M918" s="18"/>
      <c r="N918" s="18"/>
      <c r="O918" s="18"/>
      <c r="P918" s="18"/>
      <c r="Q918" s="18"/>
      <c r="R918" s="18"/>
      <c r="S918" s="173" t="s">
        <v>5835</v>
      </c>
      <c r="T918" s="17" t="s">
        <v>3273</v>
      </c>
      <c r="U918" s="18"/>
      <c r="V918" s="211"/>
      <c r="W918" s="211"/>
      <c r="X918" s="211"/>
      <c r="Y918" s="211"/>
      <c r="Z918" s="18"/>
      <c r="AA918" s="182" t="s">
        <v>10899</v>
      </c>
      <c r="AB918" s="18"/>
      <c r="AC918" s="197" t="str">
        <f t="shared" si="96"/>
        <v>ITS</v>
      </c>
      <c r="AD918" s="263" t="str">
        <f t="shared" si="97"/>
        <v>ITS-100</v>
      </c>
      <c r="AE918" s="263" t="str">
        <f t="shared" si="98"/>
        <v>ITS-100-31</v>
      </c>
      <c r="AF918" s="119" t="s">
        <v>10899</v>
      </c>
      <c r="AG918" s="64" t="str">
        <f t="shared" si="99"/>
        <v>100</v>
      </c>
      <c r="AH918" s="18"/>
      <c r="AI918" s="197" t="str">
        <f t="shared" si="100"/>
        <v>-</v>
      </c>
      <c r="AJ918" s="64" t="str">
        <f t="shared" si="101"/>
        <v>-</v>
      </c>
      <c r="AK918" s="18"/>
      <c r="AP918" s="18"/>
    </row>
    <row r="919" spans="9:42">
      <c r="I919" s="18"/>
      <c r="L919" s="18"/>
      <c r="M919" s="18"/>
      <c r="N919" s="18"/>
      <c r="O919" s="18"/>
      <c r="P919" s="18"/>
      <c r="Q919" s="18"/>
      <c r="R919" s="18"/>
      <c r="S919" s="173" t="s">
        <v>5840</v>
      </c>
      <c r="T919" s="17" t="s">
        <v>3278</v>
      </c>
      <c r="U919" s="18"/>
      <c r="V919" s="211"/>
      <c r="W919" s="211"/>
      <c r="X919" s="211"/>
      <c r="Y919" s="211"/>
      <c r="Z919" s="18"/>
      <c r="AA919" s="182" t="s">
        <v>12652</v>
      </c>
      <c r="AB919" s="18"/>
      <c r="AC919" s="197" t="str">
        <f t="shared" si="96"/>
        <v>LIBRARY</v>
      </c>
      <c r="AD919" s="263" t="str">
        <f t="shared" si="97"/>
        <v>LIBRARY-100</v>
      </c>
      <c r="AE919" s="263" t="str">
        <f t="shared" si="98"/>
        <v>LIBRARY-100-10</v>
      </c>
      <c r="AF919" s="119" t="s">
        <v>12652</v>
      </c>
      <c r="AG919" s="64" t="str">
        <f t="shared" si="99"/>
        <v>100</v>
      </c>
      <c r="AH919" s="18"/>
      <c r="AI919" s="197" t="str">
        <f t="shared" si="100"/>
        <v>-</v>
      </c>
      <c r="AJ919" s="64" t="str">
        <f t="shared" si="101"/>
        <v>-</v>
      </c>
      <c r="AK919" s="18"/>
      <c r="AP919" s="18"/>
    </row>
    <row r="920" spans="9:42">
      <c r="I920" s="18"/>
      <c r="L920" s="18"/>
      <c r="M920" s="18"/>
      <c r="N920" s="18"/>
      <c r="O920" s="18"/>
      <c r="P920" s="18"/>
      <c r="Q920" s="18"/>
      <c r="R920" s="18"/>
      <c r="S920" s="173" t="s">
        <v>5847</v>
      </c>
      <c r="T920" s="17" t="s">
        <v>780</v>
      </c>
      <c r="U920" s="18"/>
      <c r="V920" s="211"/>
      <c r="W920" s="211"/>
      <c r="X920" s="211"/>
      <c r="Y920" s="211"/>
      <c r="Z920" s="18"/>
      <c r="AA920" s="182" t="s">
        <v>13711</v>
      </c>
      <c r="AB920" s="18"/>
      <c r="AC920" s="197" t="str">
        <f t="shared" si="96"/>
        <v>ITS</v>
      </c>
      <c r="AD920" s="263" t="str">
        <f t="shared" si="97"/>
        <v>ITS-100</v>
      </c>
      <c r="AE920" s="263" t="str">
        <f t="shared" si="98"/>
        <v>ITS-100-32</v>
      </c>
      <c r="AF920" s="119" t="s">
        <v>13711</v>
      </c>
      <c r="AG920" s="64" t="str">
        <f t="shared" si="99"/>
        <v>100</v>
      </c>
      <c r="AH920" s="18"/>
      <c r="AI920" s="197" t="str">
        <f t="shared" si="100"/>
        <v>-</v>
      </c>
      <c r="AJ920" s="64" t="str">
        <f t="shared" si="101"/>
        <v>-</v>
      </c>
      <c r="AK920" s="18"/>
      <c r="AP920" s="18"/>
    </row>
    <row r="921" spans="9:42">
      <c r="I921" s="18"/>
      <c r="L921" s="18"/>
      <c r="M921" s="18"/>
      <c r="N921" s="18"/>
      <c r="O921" s="18"/>
      <c r="P921" s="18"/>
      <c r="Q921" s="18"/>
      <c r="R921" s="18"/>
      <c r="S921" s="173" t="s">
        <v>3290</v>
      </c>
      <c r="T921" s="17" t="s">
        <v>3280</v>
      </c>
      <c r="U921" s="18"/>
      <c r="V921" s="211"/>
      <c r="W921" s="211"/>
      <c r="X921" s="211"/>
      <c r="Y921" s="211"/>
      <c r="Z921" s="18"/>
      <c r="AA921" s="182" t="s">
        <v>6910</v>
      </c>
      <c r="AB921" s="18"/>
      <c r="AC921" s="197" t="str">
        <f t="shared" si="96"/>
        <v>ADMINFINANCE</v>
      </c>
      <c r="AD921" s="263" t="str">
        <f t="shared" si="97"/>
        <v>ADMINFINANCE-100</v>
      </c>
      <c r="AE921" s="263" t="str">
        <f t="shared" si="98"/>
        <v>ADMINFINANCE-100-1</v>
      </c>
      <c r="AF921" s="119" t="s">
        <v>6910</v>
      </c>
      <c r="AG921" s="64" t="str">
        <f t="shared" si="99"/>
        <v>100</v>
      </c>
      <c r="AH921" s="18"/>
      <c r="AI921" s="197" t="str">
        <f t="shared" si="100"/>
        <v>-</v>
      </c>
      <c r="AJ921" s="64" t="str">
        <f t="shared" si="101"/>
        <v>-</v>
      </c>
      <c r="AK921" s="18"/>
      <c r="AP921" s="18"/>
    </row>
    <row r="922" spans="9:42">
      <c r="I922" s="18"/>
      <c r="L922" s="18"/>
      <c r="M922" s="18"/>
      <c r="N922" s="18"/>
      <c r="O922" s="18"/>
      <c r="P922" s="18"/>
      <c r="Q922" s="18"/>
      <c r="R922" s="18"/>
      <c r="S922" s="173" t="s">
        <v>3298</v>
      </c>
      <c r="T922" s="17" t="s">
        <v>780</v>
      </c>
      <c r="U922" s="18"/>
      <c r="V922" s="211"/>
      <c r="W922" s="211"/>
      <c r="X922" s="211"/>
      <c r="Y922" s="211"/>
      <c r="Z922" s="18"/>
      <c r="AA922" s="182" t="s">
        <v>1286</v>
      </c>
      <c r="AB922" s="18"/>
      <c r="AC922" s="197" t="str">
        <f t="shared" si="96"/>
        <v>ADMINFINANCE</v>
      </c>
      <c r="AD922" s="263" t="str">
        <f t="shared" si="97"/>
        <v>ADMINFINANCE-100</v>
      </c>
      <c r="AE922" s="263" t="str">
        <f t="shared" si="98"/>
        <v>ADMINFINANCE-100-2</v>
      </c>
      <c r="AF922" s="119" t="s">
        <v>1286</v>
      </c>
      <c r="AG922" s="64" t="str">
        <f t="shared" si="99"/>
        <v>100</v>
      </c>
      <c r="AH922" s="18"/>
      <c r="AI922" s="197" t="str">
        <f t="shared" si="100"/>
        <v>-</v>
      </c>
      <c r="AJ922" s="64" t="str">
        <f t="shared" si="101"/>
        <v>-</v>
      </c>
      <c r="AK922" s="18"/>
      <c r="AP922" s="18"/>
    </row>
    <row r="923" spans="9:42">
      <c r="I923" s="18"/>
      <c r="L923" s="18"/>
      <c r="M923" s="18"/>
      <c r="N923" s="18"/>
      <c r="O923" s="18"/>
      <c r="P923" s="18"/>
      <c r="Q923" s="18"/>
      <c r="R923" s="18"/>
      <c r="S923" s="173" t="s">
        <v>3306</v>
      </c>
      <c r="T923" s="17" t="s">
        <v>586</v>
      </c>
      <c r="U923" s="18"/>
      <c r="V923" s="211"/>
      <c r="W923" s="211"/>
      <c r="X923" s="211"/>
      <c r="Y923" s="211"/>
      <c r="Z923" s="18"/>
      <c r="AA923" s="182" t="s">
        <v>6911</v>
      </c>
      <c r="AB923" s="18"/>
      <c r="AC923" s="197" t="str">
        <f t="shared" si="96"/>
        <v>ADMINFINANCE</v>
      </c>
      <c r="AD923" s="263" t="str">
        <f t="shared" si="97"/>
        <v>ADMINFINANCE-100</v>
      </c>
      <c r="AE923" s="263" t="str">
        <f t="shared" si="98"/>
        <v>ADMINFINANCE-100-3</v>
      </c>
      <c r="AF923" s="119" t="s">
        <v>6911</v>
      </c>
      <c r="AG923" s="64" t="str">
        <f t="shared" si="99"/>
        <v>100</v>
      </c>
      <c r="AH923" s="18"/>
      <c r="AI923" s="197" t="str">
        <f t="shared" si="100"/>
        <v>-</v>
      </c>
      <c r="AJ923" s="64" t="str">
        <f t="shared" si="101"/>
        <v>-</v>
      </c>
      <c r="AK923" s="18"/>
      <c r="AP923" s="18"/>
    </row>
    <row r="924" spans="9:42">
      <c r="I924" s="18"/>
      <c r="L924" s="18"/>
      <c r="M924" s="18"/>
      <c r="N924" s="18"/>
      <c r="O924" s="18"/>
      <c r="P924" s="18"/>
      <c r="Q924" s="18"/>
      <c r="R924" s="18"/>
      <c r="S924" s="173" t="s">
        <v>3313</v>
      </c>
      <c r="T924" s="17" t="s">
        <v>587</v>
      </c>
      <c r="U924" s="18"/>
      <c r="V924" s="211"/>
      <c r="W924" s="211"/>
      <c r="X924" s="211"/>
      <c r="Y924" s="211"/>
      <c r="Z924" s="18"/>
      <c r="AA924" s="182" t="s">
        <v>6913</v>
      </c>
      <c r="AB924" s="18"/>
      <c r="AC924" s="197" t="str">
        <f t="shared" si="96"/>
        <v>CONTROLLER</v>
      </c>
      <c r="AD924" s="263" t="str">
        <f t="shared" si="97"/>
        <v>CONTROLLER-100</v>
      </c>
      <c r="AE924" s="263" t="str">
        <f t="shared" si="98"/>
        <v>CONTROLLER-100-1</v>
      </c>
      <c r="AF924" s="119" t="s">
        <v>6913</v>
      </c>
      <c r="AG924" s="64" t="str">
        <f t="shared" si="99"/>
        <v>100</v>
      </c>
      <c r="AH924" s="18"/>
      <c r="AI924" s="197" t="str">
        <f t="shared" si="100"/>
        <v>-</v>
      </c>
      <c r="AJ924" s="64" t="str">
        <f t="shared" si="101"/>
        <v>-</v>
      </c>
      <c r="AK924" s="18"/>
      <c r="AP924" s="18"/>
    </row>
    <row r="925" spans="9:42">
      <c r="I925" s="18"/>
      <c r="L925" s="18"/>
      <c r="M925" s="18"/>
      <c r="N925" s="18"/>
      <c r="O925" s="18"/>
      <c r="P925" s="18"/>
      <c r="Q925" s="18"/>
      <c r="R925" s="18"/>
      <c r="S925" s="173" t="s">
        <v>589</v>
      </c>
      <c r="T925" s="17" t="s">
        <v>590</v>
      </c>
      <c r="U925" s="18"/>
      <c r="V925" s="211"/>
      <c r="W925" s="211"/>
      <c r="X925" s="211"/>
      <c r="Y925" s="211"/>
      <c r="Z925" s="18"/>
      <c r="AA925" s="182" t="s">
        <v>6915</v>
      </c>
      <c r="AB925" s="18"/>
      <c r="AC925" s="197" t="str">
        <f t="shared" si="96"/>
        <v>CONTROLLER</v>
      </c>
      <c r="AD925" s="263" t="str">
        <f t="shared" si="97"/>
        <v>CONTROLLER-100</v>
      </c>
      <c r="AE925" s="263" t="str">
        <f t="shared" si="98"/>
        <v>CONTROLLER-100-2</v>
      </c>
      <c r="AF925" s="119" t="s">
        <v>6915</v>
      </c>
      <c r="AG925" s="64" t="str">
        <f t="shared" si="99"/>
        <v>100</v>
      </c>
      <c r="AH925" s="18"/>
      <c r="AI925" s="197" t="str">
        <f t="shared" si="100"/>
        <v>-</v>
      </c>
      <c r="AJ925" s="64" t="str">
        <f t="shared" si="101"/>
        <v>-</v>
      </c>
      <c r="AK925" s="18"/>
      <c r="AP925" s="18"/>
    </row>
    <row r="926" spans="9:42">
      <c r="I926" s="18"/>
      <c r="L926" s="18"/>
      <c r="M926" s="18"/>
      <c r="N926" s="18"/>
      <c r="O926" s="18"/>
      <c r="P926" s="18"/>
      <c r="Q926" s="18"/>
      <c r="R926" s="18"/>
      <c r="S926" s="173" t="s">
        <v>3320</v>
      </c>
      <c r="T926" s="17" t="s">
        <v>591</v>
      </c>
      <c r="U926" s="18"/>
      <c r="V926" s="211"/>
      <c r="W926" s="211"/>
      <c r="X926" s="211"/>
      <c r="Y926" s="211"/>
      <c r="Z926" s="18"/>
      <c r="AA926" s="182" t="s">
        <v>6916</v>
      </c>
      <c r="AB926" s="18"/>
      <c r="AC926" s="197" t="str">
        <f t="shared" si="96"/>
        <v>CONTROLLER</v>
      </c>
      <c r="AD926" s="263" t="str">
        <f t="shared" si="97"/>
        <v>CONTROLLER-100</v>
      </c>
      <c r="AE926" s="263" t="str">
        <f t="shared" si="98"/>
        <v>CONTROLLER-100-3</v>
      </c>
      <c r="AF926" s="119" t="s">
        <v>6916</v>
      </c>
      <c r="AG926" s="64" t="str">
        <f t="shared" si="99"/>
        <v>100</v>
      </c>
      <c r="AH926" s="18"/>
      <c r="AI926" s="197" t="str">
        <f t="shared" si="100"/>
        <v>-</v>
      </c>
      <c r="AJ926" s="64" t="str">
        <f t="shared" si="101"/>
        <v>-</v>
      </c>
      <c r="AK926" s="18"/>
      <c r="AP926" s="18"/>
    </row>
    <row r="927" spans="9:42">
      <c r="I927" s="18"/>
      <c r="L927" s="18"/>
      <c r="M927" s="18"/>
      <c r="N927" s="18"/>
      <c r="O927" s="18"/>
      <c r="P927" s="18"/>
      <c r="Q927" s="18"/>
      <c r="R927" s="18"/>
      <c r="S927" s="173" t="s">
        <v>3325</v>
      </c>
      <c r="T927" s="17" t="s">
        <v>594</v>
      </c>
      <c r="U927" s="18"/>
      <c r="V927" s="211"/>
      <c r="W927" s="211"/>
      <c r="X927" s="211"/>
      <c r="Y927" s="211"/>
      <c r="Z927" s="18"/>
      <c r="AA927" s="182" t="s">
        <v>6918</v>
      </c>
      <c r="AB927" s="18"/>
      <c r="AC927" s="197" t="str">
        <f t="shared" si="96"/>
        <v>CONTROLLER</v>
      </c>
      <c r="AD927" s="263" t="str">
        <f t="shared" si="97"/>
        <v>CONTROLLER-100</v>
      </c>
      <c r="AE927" s="263" t="str">
        <f t="shared" si="98"/>
        <v>CONTROLLER-100-4</v>
      </c>
      <c r="AF927" s="119" t="s">
        <v>6918</v>
      </c>
      <c r="AG927" s="64" t="str">
        <f t="shared" si="99"/>
        <v>100</v>
      </c>
      <c r="AH927" s="18"/>
      <c r="AI927" s="197" t="str">
        <f t="shared" si="100"/>
        <v>-</v>
      </c>
      <c r="AJ927" s="64" t="str">
        <f t="shared" si="101"/>
        <v>-</v>
      </c>
      <c r="AK927" s="18"/>
      <c r="AP927" s="18"/>
    </row>
    <row r="928" spans="9:42">
      <c r="I928" s="18"/>
      <c r="L928" s="18"/>
      <c r="M928" s="18"/>
      <c r="N928" s="18"/>
      <c r="O928" s="18"/>
      <c r="P928" s="18"/>
      <c r="Q928" s="18"/>
      <c r="R928" s="18"/>
      <c r="S928" s="173" t="s">
        <v>5918</v>
      </c>
      <c r="T928" s="17" t="s">
        <v>595</v>
      </c>
      <c r="U928" s="18"/>
      <c r="V928" s="211"/>
      <c r="W928" s="211"/>
      <c r="X928" s="211"/>
      <c r="Y928" s="211"/>
      <c r="Z928" s="18"/>
      <c r="AA928" s="182" t="s">
        <v>6919</v>
      </c>
      <c r="AB928" s="18"/>
      <c r="AC928" s="197" t="str">
        <f t="shared" si="96"/>
        <v>CONTROLLER</v>
      </c>
      <c r="AD928" s="263" t="str">
        <f t="shared" si="97"/>
        <v>CONTROLLER-100</v>
      </c>
      <c r="AE928" s="263" t="str">
        <f t="shared" si="98"/>
        <v>CONTROLLER-100-5</v>
      </c>
      <c r="AF928" s="119" t="s">
        <v>6919</v>
      </c>
      <c r="AG928" s="64" t="str">
        <f t="shared" si="99"/>
        <v>100</v>
      </c>
      <c r="AH928" s="18"/>
      <c r="AI928" s="197" t="str">
        <f t="shared" si="100"/>
        <v>-</v>
      </c>
      <c r="AJ928" s="64" t="str">
        <f t="shared" si="101"/>
        <v>-</v>
      </c>
      <c r="AK928" s="18"/>
      <c r="AP928" s="18"/>
    </row>
    <row r="929" spans="9:42">
      <c r="I929" s="18"/>
      <c r="L929" s="18"/>
      <c r="M929" s="18"/>
      <c r="N929" s="18"/>
      <c r="O929" s="18"/>
      <c r="P929" s="18"/>
      <c r="Q929" s="18"/>
      <c r="R929" s="18"/>
      <c r="S929" s="173" t="s">
        <v>597</v>
      </c>
      <c r="T929" s="17" t="s">
        <v>598</v>
      </c>
      <c r="U929" s="18"/>
      <c r="V929" s="211"/>
      <c r="W929" s="211"/>
      <c r="X929" s="211"/>
      <c r="Y929" s="211"/>
      <c r="Z929" s="18"/>
      <c r="AA929" s="182" t="s">
        <v>6920</v>
      </c>
      <c r="AB929" s="18"/>
      <c r="AC929" s="197" t="str">
        <f t="shared" si="96"/>
        <v>CONTROLLER</v>
      </c>
      <c r="AD929" s="263" t="str">
        <f t="shared" si="97"/>
        <v>CONTROLLER-100</v>
      </c>
      <c r="AE929" s="263" t="str">
        <f t="shared" si="98"/>
        <v>CONTROLLER-100-6</v>
      </c>
      <c r="AF929" s="119" t="s">
        <v>6920</v>
      </c>
      <c r="AG929" s="64" t="str">
        <f t="shared" si="99"/>
        <v>100</v>
      </c>
      <c r="AH929" s="18"/>
      <c r="AI929" s="197" t="str">
        <f t="shared" si="100"/>
        <v>-</v>
      </c>
      <c r="AJ929" s="64" t="str">
        <f t="shared" si="101"/>
        <v>-</v>
      </c>
      <c r="AK929" s="18"/>
      <c r="AP929" s="18"/>
    </row>
    <row r="930" spans="9:42">
      <c r="I930" s="18"/>
      <c r="L930" s="18"/>
      <c r="M930" s="18"/>
      <c r="N930" s="18"/>
      <c r="O930" s="18"/>
      <c r="P930" s="18"/>
      <c r="Q930" s="18"/>
      <c r="R930" s="18"/>
      <c r="S930" s="173" t="s">
        <v>599</v>
      </c>
      <c r="T930" s="17" t="s">
        <v>600</v>
      </c>
      <c r="U930" s="18"/>
      <c r="V930" s="211"/>
      <c r="W930" s="211"/>
      <c r="X930" s="211"/>
      <c r="Y930" s="211"/>
      <c r="Z930" s="18"/>
      <c r="AA930" s="182" t="s">
        <v>6921</v>
      </c>
      <c r="AB930" s="18"/>
      <c r="AC930" s="197" t="str">
        <f t="shared" si="96"/>
        <v>CONTROLLER</v>
      </c>
      <c r="AD930" s="263" t="str">
        <f t="shared" si="97"/>
        <v>CONTROLLER-100</v>
      </c>
      <c r="AE930" s="263" t="str">
        <f t="shared" si="98"/>
        <v>CONTROLLER-100-7</v>
      </c>
      <c r="AF930" s="119" t="s">
        <v>6921</v>
      </c>
      <c r="AG930" s="64" t="str">
        <f t="shared" si="99"/>
        <v>100</v>
      </c>
      <c r="AH930" s="18"/>
      <c r="AI930" s="197" t="str">
        <f t="shared" si="100"/>
        <v>-</v>
      </c>
      <c r="AJ930" s="64" t="str">
        <f t="shared" si="101"/>
        <v>-</v>
      </c>
      <c r="AK930" s="18"/>
      <c r="AP930" s="18"/>
    </row>
    <row r="931" spans="9:42">
      <c r="I931" s="18"/>
      <c r="L931" s="18"/>
      <c r="M931" s="18"/>
      <c r="N931" s="18"/>
      <c r="O931" s="18"/>
      <c r="P931" s="18"/>
      <c r="Q931" s="18"/>
      <c r="R931" s="18"/>
      <c r="S931" s="173" t="s">
        <v>602</v>
      </c>
      <c r="T931" s="17" t="s">
        <v>603</v>
      </c>
      <c r="U931" s="18"/>
      <c r="V931" s="211"/>
      <c r="W931" s="211"/>
      <c r="X931" s="211"/>
      <c r="Y931" s="211"/>
      <c r="Z931" s="18"/>
      <c r="AA931" s="182" t="s">
        <v>6923</v>
      </c>
      <c r="AB931" s="18"/>
      <c r="AC931" s="197" t="str">
        <f t="shared" si="96"/>
        <v>CONTROLLER</v>
      </c>
      <c r="AD931" s="263" t="str">
        <f t="shared" si="97"/>
        <v>CONTROLLER-100</v>
      </c>
      <c r="AE931" s="263" t="str">
        <f t="shared" si="98"/>
        <v>CONTROLLER-100-8</v>
      </c>
      <c r="AF931" s="119" t="s">
        <v>6923</v>
      </c>
      <c r="AG931" s="64" t="str">
        <f t="shared" si="99"/>
        <v>100</v>
      </c>
      <c r="AH931" s="18"/>
      <c r="AI931" s="197" t="str">
        <f t="shared" si="100"/>
        <v>-</v>
      </c>
      <c r="AJ931" s="64" t="str">
        <f t="shared" si="101"/>
        <v>-</v>
      </c>
      <c r="AK931" s="18"/>
      <c r="AP931" s="18"/>
    </row>
    <row r="932" spans="9:42">
      <c r="I932" s="18"/>
      <c r="L932" s="18"/>
      <c r="M932" s="18"/>
      <c r="N932" s="18"/>
      <c r="O932" s="18"/>
      <c r="P932" s="18"/>
      <c r="Q932" s="18"/>
      <c r="R932" s="18"/>
      <c r="S932" s="173" t="s">
        <v>606</v>
      </c>
      <c r="T932" s="17" t="s">
        <v>607</v>
      </c>
      <c r="U932" s="18"/>
      <c r="V932" s="211"/>
      <c r="W932" s="211"/>
      <c r="X932" s="211"/>
      <c r="Y932" s="211"/>
      <c r="Z932" s="18"/>
      <c r="AA932" s="182" t="s">
        <v>6925</v>
      </c>
      <c r="AB932" s="18"/>
      <c r="AC932" s="197" t="str">
        <f t="shared" si="96"/>
        <v>CONTROLLER</v>
      </c>
      <c r="AD932" s="263" t="str">
        <f t="shared" si="97"/>
        <v>CONTROLLER-100</v>
      </c>
      <c r="AE932" s="263" t="str">
        <f t="shared" si="98"/>
        <v>CONTROLLER-100-9</v>
      </c>
      <c r="AF932" s="119" t="s">
        <v>6925</v>
      </c>
      <c r="AG932" s="64" t="str">
        <f t="shared" si="99"/>
        <v>100</v>
      </c>
      <c r="AH932" s="18"/>
      <c r="AI932" s="197" t="str">
        <f t="shared" si="100"/>
        <v>-</v>
      </c>
      <c r="AJ932" s="64" t="str">
        <f t="shared" si="101"/>
        <v>-</v>
      </c>
      <c r="AK932" s="18"/>
      <c r="AP932" s="18"/>
    </row>
    <row r="933" spans="9:42">
      <c r="I933" s="18"/>
      <c r="L933" s="18"/>
      <c r="M933" s="18"/>
      <c r="N933" s="18"/>
      <c r="O933" s="18"/>
      <c r="P933" s="18"/>
      <c r="Q933" s="18"/>
      <c r="R933" s="18"/>
      <c r="S933" s="173" t="s">
        <v>610</v>
      </c>
      <c r="T933" s="17" t="s">
        <v>611</v>
      </c>
      <c r="U933" s="18"/>
      <c r="V933" s="211"/>
      <c r="W933" s="211"/>
      <c r="X933" s="211"/>
      <c r="Y933" s="211"/>
      <c r="Z933" s="18"/>
      <c r="AA933" s="182" t="s">
        <v>6926</v>
      </c>
      <c r="AB933" s="18"/>
      <c r="AC933" s="197" t="str">
        <f t="shared" si="96"/>
        <v>HUMANRES</v>
      </c>
      <c r="AD933" s="263" t="str">
        <f t="shared" si="97"/>
        <v>HUMANRES-100</v>
      </c>
      <c r="AE933" s="263" t="str">
        <f t="shared" si="98"/>
        <v>HUMANRES-100-1</v>
      </c>
      <c r="AF933" s="119" t="s">
        <v>6926</v>
      </c>
      <c r="AG933" s="64" t="str">
        <f t="shared" si="99"/>
        <v>100</v>
      </c>
      <c r="AH933" s="18"/>
      <c r="AI933" s="197" t="str">
        <f t="shared" si="100"/>
        <v>-</v>
      </c>
      <c r="AJ933" s="64" t="str">
        <f t="shared" si="101"/>
        <v>-</v>
      </c>
      <c r="AK933" s="18"/>
      <c r="AP933" s="18"/>
    </row>
    <row r="934" spans="9:42">
      <c r="I934" s="18"/>
      <c r="L934" s="18"/>
      <c r="M934" s="18"/>
      <c r="N934" s="18"/>
      <c r="O934" s="18"/>
      <c r="P934" s="18"/>
      <c r="Q934" s="18"/>
      <c r="R934" s="18"/>
      <c r="S934" s="173" t="s">
        <v>613</v>
      </c>
      <c r="T934" s="17" t="s">
        <v>614</v>
      </c>
      <c r="U934" s="18"/>
      <c r="V934" s="211"/>
      <c r="W934" s="211"/>
      <c r="X934" s="211"/>
      <c r="Y934" s="211"/>
      <c r="Z934" s="18"/>
      <c r="AA934" s="182" t="s">
        <v>6929</v>
      </c>
      <c r="AB934" s="18"/>
      <c r="AC934" s="197" t="str">
        <f t="shared" si="96"/>
        <v>HUMANRES</v>
      </c>
      <c r="AD934" s="263" t="str">
        <f t="shared" si="97"/>
        <v>HUMANRES-100</v>
      </c>
      <c r="AE934" s="263" t="str">
        <f t="shared" si="98"/>
        <v>HUMANRES-100-2</v>
      </c>
      <c r="AF934" s="119" t="s">
        <v>6929</v>
      </c>
      <c r="AG934" s="64" t="str">
        <f t="shared" si="99"/>
        <v>100</v>
      </c>
      <c r="AH934" s="18"/>
      <c r="AI934" s="197" t="str">
        <f t="shared" si="100"/>
        <v>-</v>
      </c>
      <c r="AJ934" s="64" t="str">
        <f t="shared" si="101"/>
        <v>-</v>
      </c>
      <c r="AK934" s="18"/>
      <c r="AP934" s="18"/>
    </row>
    <row r="935" spans="9:42">
      <c r="I935" s="18"/>
      <c r="L935" s="18"/>
      <c r="M935" s="18"/>
      <c r="N935" s="18"/>
      <c r="O935" s="18"/>
      <c r="P935" s="18"/>
      <c r="Q935" s="18"/>
      <c r="R935" s="18"/>
      <c r="S935" s="173" t="s">
        <v>617</v>
      </c>
      <c r="T935" s="17" t="s">
        <v>618</v>
      </c>
      <c r="U935" s="18"/>
      <c r="V935" s="211"/>
      <c r="W935" s="211"/>
      <c r="X935" s="211"/>
      <c r="Y935" s="211"/>
      <c r="Z935" s="18"/>
      <c r="AA935" s="182" t="s">
        <v>6934</v>
      </c>
      <c r="AB935" s="18"/>
      <c r="AC935" s="197" t="str">
        <f t="shared" si="96"/>
        <v>FSP</v>
      </c>
      <c r="AD935" s="263" t="str">
        <f t="shared" si="97"/>
        <v>FSP-100</v>
      </c>
      <c r="AE935" s="263" t="str">
        <f t="shared" si="98"/>
        <v>FSP-100-1</v>
      </c>
      <c r="AF935" s="119" t="s">
        <v>6934</v>
      </c>
      <c r="AG935" s="64" t="str">
        <f t="shared" si="99"/>
        <v>100</v>
      </c>
      <c r="AH935" s="18"/>
      <c r="AI935" s="197" t="str">
        <f t="shared" si="100"/>
        <v>-</v>
      </c>
      <c r="AJ935" s="64" t="str">
        <f t="shared" si="101"/>
        <v>-</v>
      </c>
      <c r="AK935" s="18"/>
      <c r="AP935" s="18"/>
    </row>
    <row r="936" spans="9:42">
      <c r="I936" s="18"/>
      <c r="L936" s="18"/>
      <c r="M936" s="18"/>
      <c r="N936" s="18"/>
      <c r="O936" s="18"/>
      <c r="P936" s="18"/>
      <c r="Q936" s="18"/>
      <c r="R936" s="18"/>
      <c r="S936" s="173" t="s">
        <v>620</v>
      </c>
      <c r="T936" s="17" t="s">
        <v>621</v>
      </c>
      <c r="U936" s="18"/>
      <c r="V936" s="211"/>
      <c r="W936" s="211"/>
      <c r="X936" s="211"/>
      <c r="Y936" s="211"/>
      <c r="Z936" s="18"/>
      <c r="AA936" s="182" t="s">
        <v>6937</v>
      </c>
      <c r="AB936" s="18"/>
      <c r="AC936" s="197" t="str">
        <f t="shared" si="96"/>
        <v>FSP</v>
      </c>
      <c r="AD936" s="263" t="str">
        <f t="shared" si="97"/>
        <v>FSP-100</v>
      </c>
      <c r="AE936" s="263" t="str">
        <f t="shared" si="98"/>
        <v>FSP-100-2</v>
      </c>
      <c r="AF936" s="119" t="s">
        <v>6937</v>
      </c>
      <c r="AG936" s="64" t="str">
        <f t="shared" si="99"/>
        <v>100</v>
      </c>
      <c r="AH936" s="18"/>
      <c r="AI936" s="197" t="str">
        <f t="shared" si="100"/>
        <v>-</v>
      </c>
      <c r="AJ936" s="64" t="str">
        <f t="shared" si="101"/>
        <v>-</v>
      </c>
      <c r="AK936" s="18"/>
      <c r="AP936" s="18"/>
    </row>
    <row r="937" spans="9:42">
      <c r="I937" s="18"/>
      <c r="L937" s="18"/>
      <c r="M937" s="18"/>
      <c r="N937" s="18"/>
      <c r="O937" s="18"/>
      <c r="P937" s="18"/>
      <c r="Q937" s="18"/>
      <c r="R937" s="18"/>
      <c r="S937" s="173" t="s">
        <v>624</v>
      </c>
      <c r="T937" s="17" t="s">
        <v>625</v>
      </c>
      <c r="U937" s="18"/>
      <c r="V937" s="211"/>
      <c r="W937" s="211"/>
      <c r="X937" s="211"/>
      <c r="Y937" s="211"/>
      <c r="Z937" s="18"/>
      <c r="AA937" s="182" t="s">
        <v>6938</v>
      </c>
      <c r="AB937" s="18"/>
      <c r="AC937" s="197" t="str">
        <f t="shared" si="96"/>
        <v>WAJONES</v>
      </c>
      <c r="AD937" s="263" t="str">
        <f t="shared" si="97"/>
        <v>WAJONES-100</v>
      </c>
      <c r="AE937" s="263" t="str">
        <f t="shared" si="98"/>
        <v>WAJONES-100-1</v>
      </c>
      <c r="AF937" s="119" t="s">
        <v>6938</v>
      </c>
      <c r="AG937" s="64" t="str">
        <f t="shared" si="99"/>
        <v>100</v>
      </c>
      <c r="AH937" s="18"/>
      <c r="AI937" s="197" t="str">
        <f t="shared" si="100"/>
        <v>-</v>
      </c>
      <c r="AJ937" s="64" t="str">
        <f t="shared" si="101"/>
        <v>-</v>
      </c>
      <c r="AK937" s="18"/>
      <c r="AP937" s="18"/>
    </row>
    <row r="938" spans="9:42">
      <c r="I938" s="18"/>
      <c r="L938" s="18"/>
      <c r="M938" s="18"/>
      <c r="N938" s="18"/>
      <c r="O938" s="18"/>
      <c r="P938" s="18"/>
      <c r="Q938" s="18"/>
      <c r="R938" s="18"/>
      <c r="S938" s="173" t="s">
        <v>628</v>
      </c>
      <c r="T938" s="17" t="s">
        <v>629</v>
      </c>
      <c r="U938" s="18"/>
      <c r="V938" s="211"/>
      <c r="W938" s="211"/>
      <c r="X938" s="211"/>
      <c r="Y938" s="211"/>
      <c r="Z938" s="18"/>
      <c r="AA938" s="182" t="s">
        <v>6940</v>
      </c>
      <c r="AB938" s="18"/>
      <c r="AC938" s="197" t="str">
        <f t="shared" si="96"/>
        <v>WAJONES</v>
      </c>
      <c r="AD938" s="263" t="str">
        <f t="shared" si="97"/>
        <v>WAJONES-100</v>
      </c>
      <c r="AE938" s="263" t="str">
        <f t="shared" si="98"/>
        <v>WAJONES-100-2</v>
      </c>
      <c r="AF938" s="119" t="s">
        <v>6940</v>
      </c>
      <c r="AG938" s="64" t="str">
        <f t="shared" si="99"/>
        <v>100</v>
      </c>
      <c r="AH938" s="18"/>
      <c r="AI938" s="197" t="str">
        <f t="shared" si="100"/>
        <v>-</v>
      </c>
      <c r="AJ938" s="64" t="str">
        <f t="shared" si="101"/>
        <v>-</v>
      </c>
      <c r="AK938" s="18"/>
      <c r="AP938" s="18"/>
    </row>
    <row r="939" spans="9:42">
      <c r="I939" s="18"/>
      <c r="L939" s="18"/>
      <c r="M939" s="18"/>
      <c r="N939" s="18"/>
      <c r="O939" s="18"/>
      <c r="P939" s="18"/>
      <c r="Q939" s="18"/>
      <c r="R939" s="18"/>
      <c r="S939" s="173" t="s">
        <v>3332</v>
      </c>
      <c r="T939" s="17" t="s">
        <v>632</v>
      </c>
      <c r="U939" s="18"/>
      <c r="V939" s="211"/>
      <c r="W939" s="211"/>
      <c r="X939" s="211"/>
      <c r="Y939" s="211"/>
      <c r="Z939" s="18"/>
      <c r="AA939" s="182" t="s">
        <v>6942</v>
      </c>
      <c r="AB939" s="18"/>
      <c r="AC939" s="197" t="str">
        <f t="shared" si="96"/>
        <v>WAJONES</v>
      </c>
      <c r="AD939" s="263" t="str">
        <f t="shared" si="97"/>
        <v>WAJONES-100</v>
      </c>
      <c r="AE939" s="263" t="str">
        <f t="shared" si="98"/>
        <v>WAJONES-100-3</v>
      </c>
      <c r="AF939" s="119" t="s">
        <v>6942</v>
      </c>
      <c r="AG939" s="64" t="str">
        <f t="shared" si="99"/>
        <v>100</v>
      </c>
      <c r="AH939" s="18"/>
      <c r="AI939" s="197" t="str">
        <f t="shared" si="100"/>
        <v>-</v>
      </c>
      <c r="AJ939" s="64" t="str">
        <f t="shared" si="101"/>
        <v>-</v>
      </c>
      <c r="AK939" s="18"/>
      <c r="AP939" s="18"/>
    </row>
    <row r="940" spans="9:42">
      <c r="I940" s="18"/>
      <c r="L940" s="18"/>
      <c r="M940" s="18"/>
      <c r="N940" s="18"/>
      <c r="O940" s="18"/>
      <c r="P940" s="18"/>
      <c r="Q940" s="18"/>
      <c r="R940" s="18"/>
      <c r="S940" s="173" t="s">
        <v>635</v>
      </c>
      <c r="T940" s="17" t="s">
        <v>636</v>
      </c>
      <c r="U940" s="18"/>
      <c r="V940" s="211"/>
      <c r="W940" s="211"/>
      <c r="X940" s="211"/>
      <c r="Y940" s="211"/>
      <c r="Z940" s="18"/>
      <c r="AA940" s="182" t="s">
        <v>6945</v>
      </c>
      <c r="AB940" s="18"/>
      <c r="AC940" s="197" t="str">
        <f t="shared" si="96"/>
        <v>AVP-FACILITIES</v>
      </c>
      <c r="AD940" s="263" t="str">
        <f t="shared" si="97"/>
        <v>AVP-FACILITIES-100</v>
      </c>
      <c r="AE940" s="263" t="str">
        <f t="shared" si="98"/>
        <v>AVP-FACILITIES-100-1</v>
      </c>
      <c r="AF940" s="119" t="s">
        <v>6945</v>
      </c>
      <c r="AG940" s="64" t="str">
        <f t="shared" si="99"/>
        <v>100</v>
      </c>
      <c r="AH940" s="18"/>
      <c r="AI940" s="197" t="str">
        <f t="shared" si="100"/>
        <v>-</v>
      </c>
      <c r="AJ940" s="64" t="str">
        <f t="shared" si="101"/>
        <v>-</v>
      </c>
      <c r="AK940" s="18"/>
      <c r="AP940" s="18"/>
    </row>
    <row r="941" spans="9:42">
      <c r="I941" s="18"/>
      <c r="L941" s="18"/>
      <c r="M941" s="18"/>
      <c r="N941" s="18"/>
      <c r="O941" s="18"/>
      <c r="P941" s="18"/>
      <c r="Q941" s="18"/>
      <c r="R941" s="18"/>
      <c r="S941" s="173" t="s">
        <v>639</v>
      </c>
      <c r="T941" s="17" t="s">
        <v>640</v>
      </c>
      <c r="U941" s="18"/>
      <c r="V941" s="211"/>
      <c r="W941" s="211"/>
      <c r="X941" s="211"/>
      <c r="Y941" s="211"/>
      <c r="Z941" s="18"/>
      <c r="AA941" s="182" t="s">
        <v>13712</v>
      </c>
      <c r="AB941" s="18"/>
      <c r="AC941" s="197" t="str">
        <f t="shared" si="96"/>
        <v>AVP-FACILITIES</v>
      </c>
      <c r="AD941" s="263" t="str">
        <f t="shared" si="97"/>
        <v>AVP-FACILITIES-100</v>
      </c>
      <c r="AE941" s="263" t="str">
        <f t="shared" si="98"/>
        <v>AVP-FACILITIES-100-2</v>
      </c>
      <c r="AF941" s="119" t="s">
        <v>13712</v>
      </c>
      <c r="AG941" s="64" t="str">
        <f t="shared" si="99"/>
        <v>100</v>
      </c>
      <c r="AH941" s="18"/>
      <c r="AI941" s="197" t="str">
        <f t="shared" si="100"/>
        <v>-</v>
      </c>
      <c r="AJ941" s="64" t="str">
        <f t="shared" si="101"/>
        <v>-</v>
      </c>
      <c r="AK941" s="18"/>
      <c r="AP941" s="18"/>
    </row>
    <row r="942" spans="9:42">
      <c r="I942" s="18"/>
      <c r="L942" s="18"/>
      <c r="M942" s="18"/>
      <c r="N942" s="18"/>
      <c r="O942" s="18"/>
      <c r="P942" s="18"/>
      <c r="Q942" s="18"/>
      <c r="R942" s="18"/>
      <c r="S942" s="173" t="s">
        <v>643</v>
      </c>
      <c r="T942" s="17" t="s">
        <v>644</v>
      </c>
      <c r="U942" s="18"/>
      <c r="V942" s="211"/>
      <c r="W942" s="211"/>
      <c r="X942" s="211"/>
      <c r="Y942" s="211"/>
      <c r="Z942" s="18"/>
      <c r="AA942" s="182" t="s">
        <v>6946</v>
      </c>
      <c r="AB942" s="18"/>
      <c r="AC942" s="197" t="str">
        <f t="shared" si="96"/>
        <v>AVP-FACILITIES</v>
      </c>
      <c r="AD942" s="263" t="str">
        <f t="shared" si="97"/>
        <v>AVP-FACILITIES-100</v>
      </c>
      <c r="AE942" s="263" t="str">
        <f t="shared" si="98"/>
        <v>AVP-FACILITIES-100-3</v>
      </c>
      <c r="AF942" s="119" t="s">
        <v>6946</v>
      </c>
      <c r="AG942" s="64" t="str">
        <f t="shared" si="99"/>
        <v>100</v>
      </c>
      <c r="AH942" s="18"/>
      <c r="AI942" s="197" t="str">
        <f t="shared" si="100"/>
        <v>-</v>
      </c>
      <c r="AJ942" s="64" t="str">
        <f t="shared" si="101"/>
        <v>-</v>
      </c>
      <c r="AK942" s="18"/>
      <c r="AP942" s="18"/>
    </row>
    <row r="943" spans="9:42">
      <c r="I943" s="18"/>
      <c r="L943" s="18"/>
      <c r="M943" s="18"/>
      <c r="N943" s="18"/>
      <c r="O943" s="18"/>
      <c r="P943" s="18"/>
      <c r="Q943" s="18"/>
      <c r="R943" s="18"/>
      <c r="S943" s="173" t="s">
        <v>646</v>
      </c>
      <c r="T943" s="17" t="s">
        <v>647</v>
      </c>
      <c r="U943" s="18"/>
      <c r="V943" s="211"/>
      <c r="W943" s="211"/>
      <c r="X943" s="211"/>
      <c r="Y943" s="211"/>
      <c r="Z943" s="18"/>
      <c r="AA943" s="182" t="s">
        <v>15599</v>
      </c>
      <c r="AB943" s="18"/>
      <c r="AC943" s="197" t="str">
        <f t="shared" si="96"/>
        <v>AVP-FACILITIES</v>
      </c>
      <c r="AD943" s="263" t="str">
        <f t="shared" si="97"/>
        <v>AVP-FACILITIES-100</v>
      </c>
      <c r="AE943" s="263" t="str">
        <f t="shared" si="98"/>
        <v>AVP-FACILITIES-100-4</v>
      </c>
      <c r="AF943" s="119" t="s">
        <v>15599</v>
      </c>
      <c r="AG943" s="64" t="str">
        <f t="shared" si="99"/>
        <v>100</v>
      </c>
      <c r="AH943" s="18"/>
      <c r="AI943" s="197" t="str">
        <f t="shared" si="100"/>
        <v>-</v>
      </c>
      <c r="AJ943" s="64" t="str">
        <f t="shared" si="101"/>
        <v>-</v>
      </c>
      <c r="AK943" s="18"/>
      <c r="AP943" s="18"/>
    </row>
    <row r="944" spans="9:42">
      <c r="I944" s="18"/>
      <c r="L944" s="18"/>
      <c r="M944" s="18"/>
      <c r="N944" s="18"/>
      <c r="O944" s="18"/>
      <c r="P944" s="18"/>
      <c r="Q944" s="18"/>
      <c r="R944" s="18"/>
      <c r="S944" s="173" t="s">
        <v>3340</v>
      </c>
      <c r="T944" s="17" t="s">
        <v>648</v>
      </c>
      <c r="U944" s="18"/>
      <c r="V944" s="211"/>
      <c r="W944" s="211"/>
      <c r="X944" s="211"/>
      <c r="Y944" s="211"/>
      <c r="Z944" s="18"/>
      <c r="AA944" s="182" t="s">
        <v>10900</v>
      </c>
      <c r="AB944" s="18"/>
      <c r="AC944" s="197" t="str">
        <f t="shared" si="96"/>
        <v>AVP-FACILITIES</v>
      </c>
      <c r="AD944" s="263" t="str">
        <f t="shared" si="97"/>
        <v>AVP-FACILITIES-100</v>
      </c>
      <c r="AE944" s="263" t="str">
        <f t="shared" si="98"/>
        <v>AVP-FACILITIES-100-5</v>
      </c>
      <c r="AF944" s="119" t="s">
        <v>10900</v>
      </c>
      <c r="AG944" s="64" t="str">
        <f t="shared" si="99"/>
        <v>100</v>
      </c>
      <c r="AH944" s="18"/>
      <c r="AI944" s="197" t="str">
        <f t="shared" si="100"/>
        <v>-</v>
      </c>
      <c r="AJ944" s="64" t="str">
        <f t="shared" si="101"/>
        <v>-</v>
      </c>
      <c r="AK944" s="18"/>
      <c r="AP944" s="18"/>
    </row>
    <row r="945" spans="9:42">
      <c r="I945" s="18"/>
      <c r="L945" s="18"/>
      <c r="M945" s="18"/>
      <c r="N945" s="18"/>
      <c r="O945" s="18"/>
      <c r="P945" s="18"/>
      <c r="Q945" s="18"/>
      <c r="R945" s="18"/>
      <c r="S945" s="173" t="s">
        <v>649</v>
      </c>
      <c r="T945" s="17" t="s">
        <v>650</v>
      </c>
      <c r="U945" s="18"/>
      <c r="V945" s="211"/>
      <c r="W945" s="211"/>
      <c r="X945" s="211"/>
      <c r="Y945" s="211"/>
      <c r="Z945" s="18"/>
      <c r="AA945" s="182" t="s">
        <v>10901</v>
      </c>
      <c r="AB945" s="18"/>
      <c r="AC945" s="197" t="str">
        <f t="shared" si="96"/>
        <v>AVP-FACILITIES</v>
      </c>
      <c r="AD945" s="263" t="str">
        <f t="shared" si="97"/>
        <v>AVP-FACILITIES-100</v>
      </c>
      <c r="AE945" s="263" t="str">
        <f t="shared" si="98"/>
        <v>AVP-FACILITIES-100-6</v>
      </c>
      <c r="AF945" s="119" t="s">
        <v>10901</v>
      </c>
      <c r="AG945" s="64" t="str">
        <f t="shared" si="99"/>
        <v>100</v>
      </c>
      <c r="AH945" s="18"/>
      <c r="AI945" s="197" t="str">
        <f t="shared" si="100"/>
        <v>-</v>
      </c>
      <c r="AJ945" s="64" t="str">
        <f t="shared" si="101"/>
        <v>-</v>
      </c>
      <c r="AK945" s="18"/>
      <c r="AP945" s="18"/>
    </row>
    <row r="946" spans="9:42">
      <c r="I946" s="18"/>
      <c r="L946" s="18"/>
      <c r="M946" s="18"/>
      <c r="N946" s="18"/>
      <c r="O946" s="18"/>
      <c r="P946" s="18"/>
      <c r="Q946" s="18"/>
      <c r="R946" s="18"/>
      <c r="S946" s="173" t="s">
        <v>651</v>
      </c>
      <c r="T946" s="17" t="s">
        <v>652</v>
      </c>
      <c r="U946" s="18"/>
      <c r="V946" s="211"/>
      <c r="W946" s="211"/>
      <c r="X946" s="211"/>
      <c r="Y946" s="211"/>
      <c r="Z946" s="18"/>
      <c r="AA946" s="182" t="s">
        <v>10902</v>
      </c>
      <c r="AB946" s="18"/>
      <c r="AC946" s="197" t="str">
        <f t="shared" si="96"/>
        <v>AVP-FACILITIES</v>
      </c>
      <c r="AD946" s="263" t="str">
        <f t="shared" si="97"/>
        <v>AVP-FACILITIES-100</v>
      </c>
      <c r="AE946" s="263" t="str">
        <f t="shared" si="98"/>
        <v>AVP-FACILITIES-100-7</v>
      </c>
      <c r="AF946" s="119" t="s">
        <v>10902</v>
      </c>
      <c r="AG946" s="64" t="str">
        <f t="shared" si="99"/>
        <v>100</v>
      </c>
      <c r="AH946" s="18"/>
      <c r="AI946" s="197" t="str">
        <f t="shared" si="100"/>
        <v>-</v>
      </c>
      <c r="AJ946" s="64" t="str">
        <f t="shared" si="101"/>
        <v>-</v>
      </c>
      <c r="AK946" s="18"/>
      <c r="AP946" s="18"/>
    </row>
    <row r="947" spans="9:42">
      <c r="I947" s="18"/>
      <c r="L947" s="18"/>
      <c r="M947" s="18"/>
      <c r="N947" s="18"/>
      <c r="O947" s="18"/>
      <c r="P947" s="18"/>
      <c r="Q947" s="18"/>
      <c r="R947" s="18"/>
      <c r="S947" s="173" t="s">
        <v>653</v>
      </c>
      <c r="T947" s="17" t="s">
        <v>654</v>
      </c>
      <c r="U947" s="18"/>
      <c r="V947" s="211"/>
      <c r="W947" s="211"/>
      <c r="X947" s="211"/>
      <c r="Y947" s="211"/>
      <c r="Z947" s="18"/>
      <c r="AA947" s="182" t="s">
        <v>10903</v>
      </c>
      <c r="AB947" s="18"/>
      <c r="AC947" s="197" t="str">
        <f t="shared" si="96"/>
        <v>AVP-FACILITIES</v>
      </c>
      <c r="AD947" s="263" t="str">
        <f t="shared" si="97"/>
        <v>AVP-FACILITIES-100</v>
      </c>
      <c r="AE947" s="263" t="str">
        <f t="shared" si="98"/>
        <v>AVP-FACILITIES-100-8</v>
      </c>
      <c r="AF947" s="119" t="s">
        <v>10903</v>
      </c>
      <c r="AG947" s="64" t="str">
        <f t="shared" si="99"/>
        <v>100</v>
      </c>
      <c r="AH947" s="18"/>
      <c r="AI947" s="197" t="str">
        <f t="shared" si="100"/>
        <v>-</v>
      </c>
      <c r="AJ947" s="64" t="str">
        <f t="shared" si="101"/>
        <v>-</v>
      </c>
      <c r="AK947" s="18"/>
      <c r="AP947" s="18"/>
    </row>
    <row r="948" spans="9:42">
      <c r="I948" s="18"/>
      <c r="L948" s="18"/>
      <c r="M948" s="18"/>
      <c r="N948" s="18"/>
      <c r="O948" s="18"/>
      <c r="P948" s="18"/>
      <c r="Q948" s="18"/>
      <c r="R948" s="18"/>
      <c r="S948" s="173" t="s">
        <v>655</v>
      </c>
      <c r="T948" s="17" t="s">
        <v>780</v>
      </c>
      <c r="U948" s="18"/>
      <c r="V948" s="211"/>
      <c r="W948" s="211"/>
      <c r="X948" s="211"/>
      <c r="Y948" s="211"/>
      <c r="Z948" s="18"/>
      <c r="AA948" s="182" t="s">
        <v>11445</v>
      </c>
      <c r="AB948" s="18"/>
      <c r="AC948" s="197" t="str">
        <f t="shared" si="96"/>
        <v>AVP-FACILITIES</v>
      </c>
      <c r="AD948" s="263" t="str">
        <f t="shared" si="97"/>
        <v>AVP-FACILITIES-100</v>
      </c>
      <c r="AE948" s="263" t="str">
        <f t="shared" si="98"/>
        <v>AVP-FACILITIES-100-9</v>
      </c>
      <c r="AF948" s="119" t="s">
        <v>11445</v>
      </c>
      <c r="AG948" s="64" t="str">
        <f t="shared" si="99"/>
        <v>100</v>
      </c>
      <c r="AH948" s="18"/>
      <c r="AI948" s="197" t="str">
        <f t="shared" si="100"/>
        <v>-</v>
      </c>
      <c r="AJ948" s="64" t="str">
        <f t="shared" si="101"/>
        <v>-</v>
      </c>
      <c r="AK948" s="18"/>
      <c r="AP948" s="18"/>
    </row>
    <row r="949" spans="9:42">
      <c r="I949" s="18"/>
      <c r="L949" s="18"/>
      <c r="M949" s="18"/>
      <c r="N949" s="18"/>
      <c r="O949" s="18"/>
      <c r="P949" s="18"/>
      <c r="Q949" s="18"/>
      <c r="R949" s="18"/>
      <c r="S949" s="173" t="s">
        <v>656</v>
      </c>
      <c r="T949" s="17" t="s">
        <v>8249</v>
      </c>
      <c r="U949" s="18"/>
      <c r="V949" s="211"/>
      <c r="W949" s="211"/>
      <c r="X949" s="211"/>
      <c r="Y949" s="211"/>
      <c r="Z949" s="18"/>
      <c r="AA949" s="182" t="s">
        <v>13291</v>
      </c>
      <c r="AB949" s="18"/>
      <c r="AC949" s="197" t="str">
        <f t="shared" si="96"/>
        <v>AVP-FACILITIES</v>
      </c>
      <c r="AD949" s="263" t="str">
        <f t="shared" si="97"/>
        <v>AVP-FACILITIES-100</v>
      </c>
      <c r="AE949" s="263" t="str">
        <f t="shared" si="98"/>
        <v>AVP-FACILITIES-100-10</v>
      </c>
      <c r="AF949" s="119" t="s">
        <v>13291</v>
      </c>
      <c r="AG949" s="64" t="str">
        <f t="shared" si="99"/>
        <v>100</v>
      </c>
      <c r="AH949" s="18"/>
      <c r="AI949" s="197" t="str">
        <f t="shared" si="100"/>
        <v>-</v>
      </c>
      <c r="AJ949" s="64" t="str">
        <f t="shared" si="101"/>
        <v>-</v>
      </c>
      <c r="AK949" s="18"/>
      <c r="AP949" s="18"/>
    </row>
    <row r="950" spans="9:42">
      <c r="I950" s="18"/>
      <c r="L950" s="18"/>
      <c r="M950" s="18"/>
      <c r="N950" s="18"/>
      <c r="O950" s="18"/>
      <c r="P950" s="18"/>
      <c r="Q950" s="18"/>
      <c r="R950" s="18"/>
      <c r="S950" s="173" t="s">
        <v>657</v>
      </c>
      <c r="T950" s="17" t="s">
        <v>658</v>
      </c>
      <c r="U950" s="18"/>
      <c r="V950" s="211"/>
      <c r="W950" s="211"/>
      <c r="X950" s="211"/>
      <c r="Y950" s="211"/>
      <c r="Z950" s="18"/>
      <c r="AA950" s="182" t="s">
        <v>6950</v>
      </c>
      <c r="AB950" s="18"/>
      <c r="AC950" s="197" t="str">
        <f t="shared" si="96"/>
        <v>COMPLIANCE</v>
      </c>
      <c r="AD950" s="263" t="str">
        <f t="shared" si="97"/>
        <v>COMPLIANCE-100</v>
      </c>
      <c r="AE950" s="263" t="str">
        <f t="shared" si="98"/>
        <v>COMPLIANCE-100-1</v>
      </c>
      <c r="AF950" s="119" t="s">
        <v>6950</v>
      </c>
      <c r="AG950" s="64" t="str">
        <f t="shared" si="99"/>
        <v>100</v>
      </c>
      <c r="AH950" s="18"/>
      <c r="AI950" s="197" t="str">
        <f t="shared" si="100"/>
        <v>-</v>
      </c>
      <c r="AJ950" s="64" t="str">
        <f t="shared" si="101"/>
        <v>-</v>
      </c>
      <c r="AK950" s="18"/>
      <c r="AP950" s="18"/>
    </row>
    <row r="951" spans="9:42">
      <c r="I951" s="18"/>
      <c r="L951" s="18"/>
      <c r="M951" s="18"/>
      <c r="N951" s="18"/>
      <c r="O951" s="18"/>
      <c r="P951" s="18"/>
      <c r="Q951" s="18"/>
      <c r="R951" s="18"/>
      <c r="S951" s="173" t="s">
        <v>660</v>
      </c>
      <c r="T951" s="17" t="s">
        <v>661</v>
      </c>
      <c r="U951" s="18"/>
      <c r="V951" s="211"/>
      <c r="W951" s="211"/>
      <c r="X951" s="211"/>
      <c r="Y951" s="211"/>
      <c r="Z951" s="18"/>
      <c r="AA951" s="182" t="s">
        <v>13713</v>
      </c>
      <c r="AB951" s="18"/>
      <c r="AC951" s="197" t="str">
        <f t="shared" si="96"/>
        <v>AVP-ERM</v>
      </c>
      <c r="AD951" s="263" t="str">
        <f t="shared" si="97"/>
        <v>AVP-ERM-100</v>
      </c>
      <c r="AE951" s="263" t="str">
        <f t="shared" si="98"/>
        <v>AVP-ERM-100-1</v>
      </c>
      <c r="AF951" s="119" t="s">
        <v>13713</v>
      </c>
      <c r="AG951" s="64" t="str">
        <f t="shared" si="99"/>
        <v>100</v>
      </c>
      <c r="AH951" s="18"/>
      <c r="AI951" s="197" t="str">
        <f t="shared" si="100"/>
        <v>-</v>
      </c>
      <c r="AJ951" s="64" t="str">
        <f t="shared" si="101"/>
        <v>-</v>
      </c>
      <c r="AK951" s="18"/>
      <c r="AP951" s="18"/>
    </row>
    <row r="952" spans="9:42">
      <c r="I952" s="18"/>
      <c r="L952" s="18"/>
      <c r="M952" s="18"/>
      <c r="N952" s="18"/>
      <c r="O952" s="18"/>
      <c r="P952" s="18"/>
      <c r="Q952" s="18"/>
      <c r="R952" s="18"/>
      <c r="S952" s="173" t="s">
        <v>3349</v>
      </c>
      <c r="T952" s="17" t="s">
        <v>10177</v>
      </c>
      <c r="U952" s="18"/>
      <c r="V952" s="211"/>
      <c r="W952" s="211"/>
      <c r="X952" s="211"/>
      <c r="Y952" s="211"/>
      <c r="Z952" s="18"/>
      <c r="AA952" s="182" t="s">
        <v>13714</v>
      </c>
      <c r="AB952" s="18"/>
      <c r="AC952" s="197" t="str">
        <f t="shared" si="96"/>
        <v>FACILITIESOPER</v>
      </c>
      <c r="AD952" s="263" t="str">
        <f t="shared" si="97"/>
        <v>FACILITIESOPER-100</v>
      </c>
      <c r="AE952" s="263" t="str">
        <f t="shared" si="98"/>
        <v>FACILITIESOPER-100-1</v>
      </c>
      <c r="AF952" s="119" t="s">
        <v>13714</v>
      </c>
      <c r="AG952" s="64" t="str">
        <f t="shared" si="99"/>
        <v>100</v>
      </c>
      <c r="AH952" s="18"/>
      <c r="AI952" s="197" t="str">
        <f t="shared" si="100"/>
        <v>-</v>
      </c>
      <c r="AJ952" s="64" t="str">
        <f t="shared" si="101"/>
        <v>-</v>
      </c>
      <c r="AK952" s="18"/>
      <c r="AP952" s="18"/>
    </row>
    <row r="953" spans="9:42">
      <c r="I953" s="18"/>
      <c r="L953" s="18"/>
      <c r="M953" s="18"/>
      <c r="N953" s="18"/>
      <c r="O953" s="18"/>
      <c r="P953" s="18"/>
      <c r="Q953" s="18"/>
      <c r="R953" s="18"/>
      <c r="S953" s="173" t="s">
        <v>3351</v>
      </c>
      <c r="T953" s="17" t="s">
        <v>3352</v>
      </c>
      <c r="U953" s="18"/>
      <c r="V953" s="211"/>
      <c r="W953" s="211"/>
      <c r="X953" s="211"/>
      <c r="Y953" s="211"/>
      <c r="Z953" s="18"/>
      <c r="AA953" s="182" t="s">
        <v>13715</v>
      </c>
      <c r="AB953" s="18"/>
      <c r="AC953" s="197" t="str">
        <f t="shared" si="96"/>
        <v>RISKMGMT</v>
      </c>
      <c r="AD953" s="263" t="str">
        <f t="shared" si="97"/>
        <v>RISKMGMT-100</v>
      </c>
      <c r="AE953" s="263" t="str">
        <f t="shared" si="98"/>
        <v>RISKMGMT-100-1</v>
      </c>
      <c r="AF953" s="119" t="s">
        <v>13715</v>
      </c>
      <c r="AG953" s="64" t="str">
        <f t="shared" si="99"/>
        <v>100</v>
      </c>
      <c r="AH953" s="18"/>
      <c r="AI953" s="197" t="str">
        <f t="shared" si="100"/>
        <v>-</v>
      </c>
      <c r="AJ953" s="64" t="str">
        <f t="shared" si="101"/>
        <v>-</v>
      </c>
      <c r="AK953" s="18"/>
      <c r="AP953" s="18"/>
    </row>
    <row r="954" spans="9:42">
      <c r="I954" s="18"/>
      <c r="L954" s="18"/>
      <c r="M954" s="18"/>
      <c r="N954" s="18"/>
      <c r="O954" s="18"/>
      <c r="P954" s="18"/>
      <c r="Q954" s="18"/>
      <c r="R954" s="18"/>
      <c r="S954" s="173" t="s">
        <v>3353</v>
      </c>
      <c r="T954" s="17" t="s">
        <v>3354</v>
      </c>
      <c r="U954" s="18"/>
      <c r="V954" s="211"/>
      <c r="W954" s="211"/>
      <c r="X954" s="211"/>
      <c r="Y954" s="211"/>
      <c r="Z954" s="18"/>
      <c r="AA954" s="182" t="s">
        <v>6951</v>
      </c>
      <c r="AB954" s="18"/>
      <c r="AC954" s="197" t="str">
        <f t="shared" si="96"/>
        <v>PUBLICSAFETY</v>
      </c>
      <c r="AD954" s="263" t="str">
        <f t="shared" si="97"/>
        <v>PUBLICSAFETY-100</v>
      </c>
      <c r="AE954" s="263" t="str">
        <f t="shared" si="98"/>
        <v>PUBLICSAFETY-100-2</v>
      </c>
      <c r="AF954" s="119" t="s">
        <v>6951</v>
      </c>
      <c r="AG954" s="64" t="str">
        <f t="shared" si="99"/>
        <v>100</v>
      </c>
      <c r="AH954" s="18"/>
      <c r="AI954" s="197" t="str">
        <f t="shared" si="100"/>
        <v>-</v>
      </c>
      <c r="AJ954" s="64" t="str">
        <f t="shared" si="101"/>
        <v>-</v>
      </c>
      <c r="AK954" s="18"/>
      <c r="AP954" s="18"/>
    </row>
    <row r="955" spans="9:42">
      <c r="I955" s="18"/>
      <c r="L955" s="18"/>
      <c r="M955" s="18"/>
      <c r="N955" s="18"/>
      <c r="O955" s="18"/>
      <c r="P955" s="18"/>
      <c r="Q955" s="18"/>
      <c r="R955" s="18"/>
      <c r="S955" s="173" t="s">
        <v>3355</v>
      </c>
      <c r="T955" s="17" t="s">
        <v>3357</v>
      </c>
      <c r="U955" s="18"/>
      <c r="V955" s="211"/>
      <c r="W955" s="211"/>
      <c r="X955" s="211"/>
      <c r="Y955" s="211"/>
      <c r="Z955" s="18"/>
      <c r="AA955" s="182" t="s">
        <v>6954</v>
      </c>
      <c r="AB955" s="18"/>
      <c r="AC955" s="197" t="str">
        <f t="shared" si="96"/>
        <v>PUBLICSAFETY</v>
      </c>
      <c r="AD955" s="263" t="str">
        <f t="shared" si="97"/>
        <v>PUBLICSAFETY-100</v>
      </c>
      <c r="AE955" s="263" t="str">
        <f t="shared" si="98"/>
        <v>PUBLICSAFETY-100-3</v>
      </c>
      <c r="AF955" s="119" t="s">
        <v>6954</v>
      </c>
      <c r="AG955" s="64" t="str">
        <f t="shared" si="99"/>
        <v>100</v>
      </c>
      <c r="AH955" s="18"/>
      <c r="AI955" s="197" t="str">
        <f t="shared" si="100"/>
        <v>-</v>
      </c>
      <c r="AJ955" s="64" t="str">
        <f t="shared" si="101"/>
        <v>-</v>
      </c>
      <c r="AK955" s="18"/>
      <c r="AP955" s="18"/>
    </row>
    <row r="956" spans="9:42">
      <c r="I956" s="18"/>
      <c r="L956" s="18"/>
      <c r="M956" s="18"/>
      <c r="N956" s="18"/>
      <c r="O956" s="18"/>
      <c r="P956" s="18"/>
      <c r="Q956" s="18"/>
      <c r="R956" s="18"/>
      <c r="S956" s="173" t="s">
        <v>5920</v>
      </c>
      <c r="T956" s="17" t="s">
        <v>5921</v>
      </c>
      <c r="U956" s="18"/>
      <c r="V956" s="211"/>
      <c r="W956" s="211"/>
      <c r="X956" s="211"/>
      <c r="Y956" s="211"/>
      <c r="Z956" s="18"/>
      <c r="AA956" s="182" t="s">
        <v>1287</v>
      </c>
      <c r="AB956" s="18"/>
      <c r="AC956" s="197" t="str">
        <f t="shared" si="96"/>
        <v>PUBLICSAFETY</v>
      </c>
      <c r="AD956" s="263" t="str">
        <f t="shared" si="97"/>
        <v>PUBLICSAFETY-100</v>
      </c>
      <c r="AE956" s="263" t="str">
        <f t="shared" si="98"/>
        <v>PUBLICSAFETY-100-4</v>
      </c>
      <c r="AF956" s="119" t="s">
        <v>1287</v>
      </c>
      <c r="AG956" s="64" t="str">
        <f t="shared" si="99"/>
        <v>100</v>
      </c>
      <c r="AH956" s="18"/>
      <c r="AI956" s="197" t="str">
        <f t="shared" si="100"/>
        <v>-</v>
      </c>
      <c r="AJ956" s="64" t="str">
        <f t="shared" si="101"/>
        <v>-</v>
      </c>
      <c r="AK956" s="18"/>
      <c r="AP956" s="18"/>
    </row>
    <row r="957" spans="9:42">
      <c r="I957" s="18"/>
      <c r="L957" s="18"/>
      <c r="M957" s="18"/>
      <c r="N957" s="18"/>
      <c r="O957" s="18"/>
      <c r="P957" s="18"/>
      <c r="Q957" s="18"/>
      <c r="R957" s="18"/>
      <c r="S957" s="173" t="s">
        <v>5923</v>
      </c>
      <c r="T957" s="17" t="s">
        <v>5924</v>
      </c>
      <c r="U957" s="18"/>
      <c r="V957" s="211"/>
      <c r="W957" s="211"/>
      <c r="X957" s="211"/>
      <c r="Y957" s="211"/>
      <c r="Z957" s="18"/>
      <c r="AA957" s="182" t="s">
        <v>1288</v>
      </c>
      <c r="AB957" s="18"/>
      <c r="AC957" s="197" t="str">
        <f t="shared" si="96"/>
        <v>PUBLICSAFETY</v>
      </c>
      <c r="AD957" s="263" t="str">
        <f t="shared" si="97"/>
        <v>PUBLICSAFETY-100</v>
      </c>
      <c r="AE957" s="263" t="str">
        <f t="shared" si="98"/>
        <v>PUBLICSAFETY-100-5</v>
      </c>
      <c r="AF957" s="119" t="s">
        <v>1288</v>
      </c>
      <c r="AG957" s="64" t="str">
        <f t="shared" si="99"/>
        <v>100</v>
      </c>
      <c r="AH957" s="18"/>
      <c r="AI957" s="197" t="str">
        <f t="shared" si="100"/>
        <v>-</v>
      </c>
      <c r="AJ957" s="64" t="str">
        <f t="shared" si="101"/>
        <v>-</v>
      </c>
      <c r="AK957" s="18"/>
      <c r="AP957" s="18"/>
    </row>
    <row r="958" spans="9:42">
      <c r="I958" s="18"/>
      <c r="L958" s="18"/>
      <c r="M958" s="18"/>
      <c r="N958" s="18"/>
      <c r="O958" s="18"/>
      <c r="P958" s="18"/>
      <c r="Q958" s="18"/>
      <c r="R958" s="18"/>
      <c r="S958" s="173" t="s">
        <v>5925</v>
      </c>
      <c r="T958" s="17" t="s">
        <v>5926</v>
      </c>
      <c r="U958" s="18"/>
      <c r="V958" s="211"/>
      <c r="W958" s="211"/>
      <c r="X958" s="211"/>
      <c r="Y958" s="211"/>
      <c r="Z958" s="18"/>
      <c r="AA958" s="182" t="s">
        <v>11606</v>
      </c>
      <c r="AB958" s="18"/>
      <c r="AC958" s="197" t="str">
        <f t="shared" si="96"/>
        <v>PUBLICSAFETY</v>
      </c>
      <c r="AD958" s="263" t="str">
        <f t="shared" si="97"/>
        <v>PUBLICSAFETY-100</v>
      </c>
      <c r="AE958" s="263" t="str">
        <f t="shared" si="98"/>
        <v>PUBLICSAFETY-100-6</v>
      </c>
      <c r="AF958" s="119" t="s">
        <v>11606</v>
      </c>
      <c r="AG958" s="64" t="str">
        <f t="shared" si="99"/>
        <v>100</v>
      </c>
      <c r="AH958" s="18"/>
      <c r="AI958" s="197" t="str">
        <f t="shared" si="100"/>
        <v>-</v>
      </c>
      <c r="AJ958" s="64" t="str">
        <f t="shared" si="101"/>
        <v>-</v>
      </c>
      <c r="AK958" s="18"/>
      <c r="AP958" s="18"/>
    </row>
    <row r="959" spans="9:42">
      <c r="I959" s="18"/>
      <c r="L959" s="18"/>
      <c r="M959" s="18"/>
      <c r="N959" s="18"/>
      <c r="O959" s="18"/>
      <c r="P959" s="18"/>
      <c r="Q959" s="18"/>
      <c r="R959" s="18"/>
      <c r="S959" s="173" t="s">
        <v>5927</v>
      </c>
      <c r="T959" s="17" t="s">
        <v>5928</v>
      </c>
      <c r="U959" s="18"/>
      <c r="V959" s="211"/>
      <c r="W959" s="211"/>
      <c r="X959" s="211"/>
      <c r="Y959" s="211"/>
      <c r="Z959" s="18"/>
      <c r="AA959" s="182" t="s">
        <v>6955</v>
      </c>
      <c r="AB959" s="18"/>
      <c r="AC959" s="197" t="str">
        <f t="shared" si="96"/>
        <v>FACILITIESOPER</v>
      </c>
      <c r="AD959" s="263" t="str">
        <f t="shared" si="97"/>
        <v>FACILITIESOPER-100</v>
      </c>
      <c r="AE959" s="263" t="str">
        <f t="shared" si="98"/>
        <v>FACILITIESOPER-100-2</v>
      </c>
      <c r="AF959" s="119" t="s">
        <v>6955</v>
      </c>
      <c r="AG959" s="64" t="str">
        <f t="shared" si="99"/>
        <v>100</v>
      </c>
      <c r="AH959" s="18"/>
      <c r="AI959" s="197" t="str">
        <f t="shared" si="100"/>
        <v>-</v>
      </c>
      <c r="AJ959" s="64" t="str">
        <f t="shared" si="101"/>
        <v>-</v>
      </c>
      <c r="AK959" s="18"/>
      <c r="AP959" s="18"/>
    </row>
    <row r="960" spans="9:42">
      <c r="I960" s="18"/>
      <c r="L960" s="18"/>
      <c r="M960" s="18"/>
      <c r="N960" s="18"/>
      <c r="O960" s="18"/>
      <c r="P960" s="18"/>
      <c r="Q960" s="18"/>
      <c r="R960" s="18"/>
      <c r="S960" s="173" t="s">
        <v>5929</v>
      </c>
      <c r="T960" s="17" t="s">
        <v>5930</v>
      </c>
      <c r="U960" s="18"/>
      <c r="V960" s="211"/>
      <c r="W960" s="211"/>
      <c r="X960" s="211"/>
      <c r="Y960" s="211"/>
      <c r="Z960" s="18"/>
      <c r="AA960" s="182" t="s">
        <v>6958</v>
      </c>
      <c r="AB960" s="18"/>
      <c r="AC960" s="197" t="str">
        <f t="shared" si="96"/>
        <v>FACILITIESOPER</v>
      </c>
      <c r="AD960" s="263" t="str">
        <f t="shared" si="97"/>
        <v>FACILITIESOPER-100</v>
      </c>
      <c r="AE960" s="263" t="str">
        <f t="shared" si="98"/>
        <v>FACILITIESOPER-100-3</v>
      </c>
      <c r="AF960" s="119" t="s">
        <v>6958</v>
      </c>
      <c r="AG960" s="64" t="str">
        <f t="shared" si="99"/>
        <v>100</v>
      </c>
      <c r="AH960" s="18"/>
      <c r="AI960" s="197" t="str">
        <f t="shared" si="100"/>
        <v>-</v>
      </c>
      <c r="AJ960" s="64" t="str">
        <f t="shared" si="101"/>
        <v>-</v>
      </c>
      <c r="AK960" s="18"/>
      <c r="AP960" s="18"/>
    </row>
    <row r="961" spans="9:42">
      <c r="I961" s="18"/>
      <c r="L961" s="18"/>
      <c r="M961" s="18"/>
      <c r="N961" s="18"/>
      <c r="O961" s="18"/>
      <c r="P961" s="18"/>
      <c r="Q961" s="18"/>
      <c r="R961" s="18"/>
      <c r="S961" s="173" t="s">
        <v>8337</v>
      </c>
      <c r="T961" s="17" t="s">
        <v>5931</v>
      </c>
      <c r="U961" s="18"/>
      <c r="V961" s="211"/>
      <c r="W961" s="211"/>
      <c r="X961" s="211"/>
      <c r="Y961" s="211"/>
      <c r="Z961" s="18"/>
      <c r="AA961" s="182" t="s">
        <v>15600</v>
      </c>
      <c r="AB961" s="18"/>
      <c r="AC961" s="197" t="str">
        <f t="shared" si="96"/>
        <v>FACILITIESOPER</v>
      </c>
      <c r="AD961" s="263" t="str">
        <f t="shared" si="97"/>
        <v>FACILITIESOPER-100</v>
      </c>
      <c r="AE961" s="263" t="str">
        <f t="shared" si="98"/>
        <v>FACILITIESOPER-100-4</v>
      </c>
      <c r="AF961" s="119" t="s">
        <v>15600</v>
      </c>
      <c r="AG961" s="64" t="str">
        <f t="shared" si="99"/>
        <v>100</v>
      </c>
      <c r="AH961" s="18"/>
      <c r="AI961" s="197" t="str">
        <f t="shared" si="100"/>
        <v>-</v>
      </c>
      <c r="AJ961" s="64" t="str">
        <f t="shared" si="101"/>
        <v>-</v>
      </c>
      <c r="AK961" s="18"/>
      <c r="AP961" s="18"/>
    </row>
    <row r="962" spans="9:42">
      <c r="I962" s="18"/>
      <c r="L962" s="18"/>
      <c r="M962" s="18"/>
      <c r="N962" s="18"/>
      <c r="O962" s="18"/>
      <c r="P962" s="18"/>
      <c r="Q962" s="18"/>
      <c r="R962" s="18"/>
      <c r="S962" s="173" t="s">
        <v>5933</v>
      </c>
      <c r="T962" s="17" t="s">
        <v>5934</v>
      </c>
      <c r="U962" s="18"/>
      <c r="V962" s="211"/>
      <c r="W962" s="211"/>
      <c r="X962" s="211"/>
      <c r="Y962" s="211"/>
      <c r="Z962" s="18"/>
      <c r="AA962" s="182" t="s">
        <v>6961</v>
      </c>
      <c r="AB962" s="18"/>
      <c r="AC962" s="197" t="str">
        <f t="shared" si="96"/>
        <v>FACILITIESOPER</v>
      </c>
      <c r="AD962" s="263" t="str">
        <f t="shared" si="97"/>
        <v>FACILITIESOPER-100</v>
      </c>
      <c r="AE962" s="263" t="str">
        <f t="shared" si="98"/>
        <v>FACILITIESOPER-100-5</v>
      </c>
      <c r="AF962" s="119" t="s">
        <v>6961</v>
      </c>
      <c r="AG962" s="64" t="str">
        <f t="shared" si="99"/>
        <v>100</v>
      </c>
      <c r="AH962" s="18"/>
      <c r="AI962" s="197" t="str">
        <f t="shared" si="100"/>
        <v>-</v>
      </c>
      <c r="AJ962" s="64" t="str">
        <f t="shared" si="101"/>
        <v>-</v>
      </c>
      <c r="AK962" s="18"/>
      <c r="AP962" s="18"/>
    </row>
    <row r="963" spans="9:42">
      <c r="I963" s="18"/>
      <c r="L963" s="18"/>
      <c r="M963" s="18"/>
      <c r="N963" s="18"/>
      <c r="O963" s="18"/>
      <c r="P963" s="18"/>
      <c r="Q963" s="18"/>
      <c r="R963" s="18"/>
      <c r="S963" s="173" t="s">
        <v>5937</v>
      </c>
      <c r="T963" s="17" t="s">
        <v>5938</v>
      </c>
      <c r="U963" s="18"/>
      <c r="V963" s="211"/>
      <c r="W963" s="211"/>
      <c r="X963" s="211"/>
      <c r="Y963" s="211"/>
      <c r="Z963" s="18"/>
      <c r="AA963" s="182" t="s">
        <v>6964</v>
      </c>
      <c r="AB963" s="18"/>
      <c r="AC963" s="197" t="str">
        <f t="shared" si="96"/>
        <v>FACILITIESOPER</v>
      </c>
      <c r="AD963" s="263" t="str">
        <f t="shared" si="97"/>
        <v>FACILITIESOPER-100</v>
      </c>
      <c r="AE963" s="263" t="str">
        <f t="shared" si="98"/>
        <v>FACILITIESOPER-100-6</v>
      </c>
      <c r="AF963" s="119" t="s">
        <v>6964</v>
      </c>
      <c r="AG963" s="64" t="str">
        <f t="shared" si="99"/>
        <v>100</v>
      </c>
      <c r="AH963" s="18"/>
      <c r="AI963" s="197" t="str">
        <f t="shared" si="100"/>
        <v>-</v>
      </c>
      <c r="AJ963" s="64" t="str">
        <f t="shared" si="101"/>
        <v>-</v>
      </c>
      <c r="AK963" s="18"/>
      <c r="AP963" s="18"/>
    </row>
    <row r="964" spans="9:42">
      <c r="I964" s="18"/>
      <c r="L964" s="18"/>
      <c r="M964" s="18"/>
      <c r="N964" s="18"/>
      <c r="O964" s="18"/>
      <c r="P964" s="18"/>
      <c r="Q964" s="18"/>
      <c r="R964" s="18"/>
      <c r="S964" s="173" t="s">
        <v>5940</v>
      </c>
      <c r="T964" s="17" t="s">
        <v>9067</v>
      </c>
      <c r="U964" s="18"/>
      <c r="V964" s="211"/>
      <c r="W964" s="211"/>
      <c r="X964" s="211"/>
      <c r="Y964" s="211"/>
      <c r="Z964" s="18"/>
      <c r="AA964" s="182" t="s">
        <v>13292</v>
      </c>
      <c r="AB964" s="18"/>
      <c r="AC964" s="197" t="str">
        <f t="shared" si="96"/>
        <v>AVP-FACILITIES</v>
      </c>
      <c r="AD964" s="263" t="str">
        <f t="shared" si="97"/>
        <v>AVP-FACILITIES-100</v>
      </c>
      <c r="AE964" s="263" t="str">
        <f t="shared" si="98"/>
        <v>AVP-FACILITIES-100-11</v>
      </c>
      <c r="AF964" s="119" t="s">
        <v>13292</v>
      </c>
      <c r="AG964" s="64" t="str">
        <f t="shared" si="99"/>
        <v>100</v>
      </c>
      <c r="AH964" s="18"/>
      <c r="AI964" s="197" t="str">
        <f t="shared" si="100"/>
        <v>-</v>
      </c>
      <c r="AJ964" s="64" t="str">
        <f t="shared" si="101"/>
        <v>-</v>
      </c>
      <c r="AK964" s="18"/>
      <c r="AP964" s="18"/>
    </row>
    <row r="965" spans="9:42">
      <c r="I965" s="18"/>
      <c r="L965" s="18"/>
      <c r="M965" s="18"/>
      <c r="N965" s="18"/>
      <c r="O965" s="18"/>
      <c r="P965" s="18"/>
      <c r="Q965" s="18"/>
      <c r="R965" s="18"/>
      <c r="S965" s="173" t="s">
        <v>5941</v>
      </c>
      <c r="T965" s="17" t="s">
        <v>5942</v>
      </c>
      <c r="U965" s="18"/>
      <c r="V965" s="211"/>
      <c r="W965" s="211"/>
      <c r="X965" s="211"/>
      <c r="Y965" s="211"/>
      <c r="Z965" s="18"/>
      <c r="AA965" s="182" t="s">
        <v>6965</v>
      </c>
      <c r="AB965" s="18"/>
      <c r="AC965" s="197" t="str">
        <f t="shared" si="96"/>
        <v>CAPITALPROJECTS</v>
      </c>
      <c r="AD965" s="263" t="str">
        <f t="shared" si="97"/>
        <v>CAPITALPROJECTS-100</v>
      </c>
      <c r="AE965" s="263" t="str">
        <f t="shared" si="98"/>
        <v>CAPITALPROJECTS-100-1</v>
      </c>
      <c r="AF965" s="119" t="s">
        <v>6965</v>
      </c>
      <c r="AG965" s="64" t="str">
        <f t="shared" si="99"/>
        <v>100</v>
      </c>
      <c r="AH965" s="18"/>
      <c r="AI965" s="197" t="str">
        <f t="shared" si="100"/>
        <v>-</v>
      </c>
      <c r="AJ965" s="64" t="str">
        <f t="shared" si="101"/>
        <v>-</v>
      </c>
      <c r="AK965" s="18"/>
      <c r="AP965" s="18"/>
    </row>
    <row r="966" spans="9:42">
      <c r="I966" s="18"/>
      <c r="L966" s="18"/>
      <c r="M966" s="18"/>
      <c r="N966" s="18"/>
      <c r="O966" s="18"/>
      <c r="P966" s="18"/>
      <c r="Q966" s="18"/>
      <c r="R966" s="18"/>
      <c r="S966" s="173" t="s">
        <v>5943</v>
      </c>
      <c r="T966" s="17" t="s">
        <v>780</v>
      </c>
      <c r="U966" s="18"/>
      <c r="V966" s="211"/>
      <c r="W966" s="211"/>
      <c r="X966" s="211"/>
      <c r="Y966" s="211"/>
      <c r="Z966" s="18"/>
      <c r="AA966" s="182" t="s">
        <v>10904</v>
      </c>
      <c r="AB966" s="18"/>
      <c r="AC966" s="197" t="str">
        <f t="shared" ref="AC966:AC1029" si="102">CodesFormula_1</f>
        <v>CAPITALPROJECTS</v>
      </c>
      <c r="AD966" s="263" t="str">
        <f t="shared" ref="AD966:AD1029" si="103">CodesFormula_2</f>
        <v>CAPITALPROJECTS-100</v>
      </c>
      <c r="AE966" s="263" t="str">
        <f t="shared" ref="AE966:AE1029" si="104">CodesFormula_3</f>
        <v>CAPITALPROJECTS-100-2</v>
      </c>
      <c r="AF966" s="119" t="s">
        <v>10904</v>
      </c>
      <c r="AG966" s="64" t="str">
        <f t="shared" ref="AG966:AG1029" si="105">CodesFormula_4</f>
        <v>100</v>
      </c>
      <c r="AH966" s="18"/>
      <c r="AI966" s="197" t="str">
        <f t="shared" ref="AI966:AI1029" si="106">CodesFormula_5</f>
        <v>-</v>
      </c>
      <c r="AJ966" s="64" t="str">
        <f t="shared" ref="AJ966:AJ1029" si="107">CodesFormula_6</f>
        <v>-</v>
      </c>
      <c r="AK966" s="18"/>
      <c r="AP966" s="18"/>
    </row>
    <row r="967" spans="9:42">
      <c r="I967" s="18"/>
      <c r="L967" s="18"/>
      <c r="M967" s="18"/>
      <c r="N967" s="18"/>
      <c r="O967" s="18"/>
      <c r="P967" s="18"/>
      <c r="Q967" s="18"/>
      <c r="R967" s="18"/>
      <c r="S967" s="173" t="s">
        <v>5945</v>
      </c>
      <c r="T967" s="17" t="s">
        <v>5946</v>
      </c>
      <c r="U967" s="18"/>
      <c r="V967" s="211"/>
      <c r="W967" s="211"/>
      <c r="X967" s="211"/>
      <c r="Y967" s="211"/>
      <c r="Z967" s="18"/>
      <c r="AA967" s="182" t="s">
        <v>13293</v>
      </c>
      <c r="AB967" s="18"/>
      <c r="AC967" s="197" t="str">
        <f t="shared" si="102"/>
        <v>CAPITALPROJECTS</v>
      </c>
      <c r="AD967" s="263" t="str">
        <f t="shared" si="103"/>
        <v>CAPITALPROJECTS-100</v>
      </c>
      <c r="AE967" s="263" t="str">
        <f t="shared" si="104"/>
        <v>CAPITALPROJECTS-100-3</v>
      </c>
      <c r="AF967" s="119" t="s">
        <v>13293</v>
      </c>
      <c r="AG967" s="64" t="str">
        <f t="shared" si="105"/>
        <v>100</v>
      </c>
      <c r="AH967" s="18"/>
      <c r="AI967" s="197" t="str">
        <f t="shared" si="106"/>
        <v>-</v>
      </c>
      <c r="AJ967" s="64" t="str">
        <f t="shared" si="107"/>
        <v>-</v>
      </c>
      <c r="AK967" s="18"/>
      <c r="AP967" s="18"/>
    </row>
    <row r="968" spans="9:42">
      <c r="I968" s="18"/>
      <c r="L968" s="18"/>
      <c r="M968" s="18"/>
      <c r="N968" s="18"/>
      <c r="O968" s="18"/>
      <c r="P968" s="18"/>
      <c r="Q968" s="18"/>
      <c r="R968" s="18"/>
      <c r="S968" s="173" t="s">
        <v>5947</v>
      </c>
      <c r="T968" s="17" t="s">
        <v>5948</v>
      </c>
      <c r="U968" s="18"/>
      <c r="V968" s="211"/>
      <c r="W968" s="211"/>
      <c r="X968" s="211"/>
      <c r="Y968" s="211"/>
      <c r="Z968" s="18"/>
      <c r="AA968" s="182" t="s">
        <v>10905</v>
      </c>
      <c r="AB968" s="18"/>
      <c r="AC968" s="197" t="str">
        <f t="shared" si="102"/>
        <v>CAPITALPROJECTS</v>
      </c>
      <c r="AD968" s="263" t="str">
        <f t="shared" si="103"/>
        <v>CAPITALPROJECTS-100</v>
      </c>
      <c r="AE968" s="263" t="str">
        <f t="shared" si="104"/>
        <v>CAPITALPROJECTS-100-4</v>
      </c>
      <c r="AF968" s="119" t="s">
        <v>10905</v>
      </c>
      <c r="AG968" s="64" t="str">
        <f t="shared" si="105"/>
        <v>100</v>
      </c>
      <c r="AH968" s="18"/>
      <c r="AI968" s="197" t="str">
        <f t="shared" si="106"/>
        <v>-</v>
      </c>
      <c r="AJ968" s="64" t="str">
        <f t="shared" si="107"/>
        <v>-</v>
      </c>
      <c r="AK968" s="18"/>
      <c r="AP968" s="18"/>
    </row>
    <row r="969" spans="9:42">
      <c r="I969" s="18"/>
      <c r="L969" s="18"/>
      <c r="M969" s="18"/>
      <c r="N969" s="18"/>
      <c r="O969" s="18"/>
      <c r="P969" s="18"/>
      <c r="Q969" s="18"/>
      <c r="R969" s="18"/>
      <c r="S969" s="173" t="s">
        <v>5949</v>
      </c>
      <c r="T969" s="17" t="s">
        <v>780</v>
      </c>
      <c r="U969" s="18"/>
      <c r="V969" s="211"/>
      <c r="W969" s="211"/>
      <c r="X969" s="211"/>
      <c r="Y969" s="211"/>
      <c r="Z969" s="18"/>
      <c r="AA969" s="182" t="s">
        <v>11446</v>
      </c>
      <c r="AB969" s="18"/>
      <c r="AC969" s="197" t="str">
        <f t="shared" si="102"/>
        <v>CAPITALPROJECTS</v>
      </c>
      <c r="AD969" s="263" t="str">
        <f t="shared" si="103"/>
        <v>CAPITALPROJECTS-100</v>
      </c>
      <c r="AE969" s="263" t="str">
        <f t="shared" si="104"/>
        <v>CAPITALPROJECTS-100-5</v>
      </c>
      <c r="AF969" s="119" t="s">
        <v>11446</v>
      </c>
      <c r="AG969" s="64" t="str">
        <f t="shared" si="105"/>
        <v>100</v>
      </c>
      <c r="AH969" s="18"/>
      <c r="AI969" s="197" t="str">
        <f t="shared" si="106"/>
        <v>-</v>
      </c>
      <c r="AJ969" s="64" t="str">
        <f t="shared" si="107"/>
        <v>-</v>
      </c>
      <c r="AK969" s="18"/>
      <c r="AP969" s="18"/>
    </row>
    <row r="970" spans="9:42">
      <c r="I970" s="18"/>
      <c r="L970" s="18"/>
      <c r="M970" s="18"/>
      <c r="N970" s="18"/>
      <c r="O970" s="18"/>
      <c r="P970" s="18"/>
      <c r="Q970" s="18"/>
      <c r="R970" s="18"/>
      <c r="S970" s="173" t="s">
        <v>5950</v>
      </c>
      <c r="T970" s="17" t="s">
        <v>5951</v>
      </c>
      <c r="U970" s="18"/>
      <c r="V970" s="211"/>
      <c r="W970" s="211"/>
      <c r="X970" s="211"/>
      <c r="Y970" s="211"/>
      <c r="Z970" s="18"/>
      <c r="AA970" s="182" t="s">
        <v>6968</v>
      </c>
      <c r="AB970" s="18"/>
      <c r="AC970" s="197" t="str">
        <f t="shared" si="102"/>
        <v>FACILITIESOPER</v>
      </c>
      <c r="AD970" s="263" t="str">
        <f t="shared" si="103"/>
        <v>FACILITIESOPER-100</v>
      </c>
      <c r="AE970" s="263" t="str">
        <f t="shared" si="104"/>
        <v>FACILITIESOPER-100-7</v>
      </c>
      <c r="AF970" s="119" t="s">
        <v>6968</v>
      </c>
      <c r="AG970" s="64" t="str">
        <f t="shared" si="105"/>
        <v>100</v>
      </c>
      <c r="AH970" s="18"/>
      <c r="AI970" s="197" t="str">
        <f t="shared" si="106"/>
        <v>-</v>
      </c>
      <c r="AJ970" s="64" t="str">
        <f t="shared" si="107"/>
        <v>-</v>
      </c>
      <c r="AK970" s="18"/>
      <c r="AP970" s="18"/>
    </row>
    <row r="971" spans="9:42">
      <c r="I971" s="18"/>
      <c r="L971" s="18"/>
      <c r="M971" s="18"/>
      <c r="N971" s="18"/>
      <c r="O971" s="18"/>
      <c r="P971" s="18"/>
      <c r="Q971" s="18"/>
      <c r="R971" s="18"/>
      <c r="S971" s="173" t="s">
        <v>5953</v>
      </c>
      <c r="T971" s="17" t="s">
        <v>780</v>
      </c>
      <c r="U971" s="18"/>
      <c r="V971" s="211"/>
      <c r="W971" s="211"/>
      <c r="X971" s="211"/>
      <c r="Y971" s="211"/>
      <c r="Z971" s="18"/>
      <c r="AA971" s="182" t="s">
        <v>6969</v>
      </c>
      <c r="AB971" s="18"/>
      <c r="AC971" s="197" t="str">
        <f t="shared" si="102"/>
        <v>FACILITIESOPER</v>
      </c>
      <c r="AD971" s="263" t="str">
        <f t="shared" si="103"/>
        <v>FACILITIESOPER-100</v>
      </c>
      <c r="AE971" s="263" t="str">
        <f t="shared" si="104"/>
        <v>FACILITIESOPER-100-8</v>
      </c>
      <c r="AF971" s="119" t="s">
        <v>6969</v>
      </c>
      <c r="AG971" s="64" t="str">
        <f t="shared" si="105"/>
        <v>100</v>
      </c>
      <c r="AH971" s="18"/>
      <c r="AI971" s="197" t="str">
        <f t="shared" si="106"/>
        <v>-</v>
      </c>
      <c r="AJ971" s="64" t="str">
        <f t="shared" si="107"/>
        <v>-</v>
      </c>
      <c r="AK971" s="18"/>
      <c r="AP971" s="18"/>
    </row>
    <row r="972" spans="9:42">
      <c r="I972" s="18"/>
      <c r="L972" s="18"/>
      <c r="M972" s="18"/>
      <c r="N972" s="18"/>
      <c r="O972" s="18"/>
      <c r="P972" s="18"/>
      <c r="Q972" s="18"/>
      <c r="R972" s="18"/>
      <c r="S972" s="173" t="s">
        <v>5955</v>
      </c>
      <c r="T972" s="17" t="s">
        <v>5956</v>
      </c>
      <c r="U972" s="18"/>
      <c r="V972" s="211"/>
      <c r="W972" s="211"/>
      <c r="X972" s="211"/>
      <c r="Y972" s="211"/>
      <c r="Z972" s="18"/>
      <c r="AA972" s="182" t="s">
        <v>6971</v>
      </c>
      <c r="AB972" s="18"/>
      <c r="AC972" s="197" t="str">
        <f t="shared" si="102"/>
        <v>FACILITIESOPER</v>
      </c>
      <c r="AD972" s="263" t="str">
        <f t="shared" si="103"/>
        <v>FACILITIESOPER-100</v>
      </c>
      <c r="AE972" s="263" t="str">
        <f t="shared" si="104"/>
        <v>FACILITIESOPER-100-9</v>
      </c>
      <c r="AF972" s="119" t="s">
        <v>6971</v>
      </c>
      <c r="AG972" s="64" t="str">
        <f t="shared" si="105"/>
        <v>100</v>
      </c>
      <c r="AH972" s="18"/>
      <c r="AI972" s="197" t="str">
        <f t="shared" si="106"/>
        <v>-</v>
      </c>
      <c r="AJ972" s="64" t="str">
        <f t="shared" si="107"/>
        <v>-</v>
      </c>
      <c r="AK972" s="18"/>
      <c r="AP972" s="18"/>
    </row>
    <row r="973" spans="9:42">
      <c r="I973" s="18"/>
      <c r="L973" s="18"/>
      <c r="M973" s="18"/>
      <c r="N973" s="18"/>
      <c r="O973" s="18"/>
      <c r="P973" s="18"/>
      <c r="Q973" s="18"/>
      <c r="R973" s="18"/>
      <c r="S973" s="173" t="s">
        <v>5958</v>
      </c>
      <c r="T973" s="17" t="s">
        <v>5959</v>
      </c>
      <c r="U973" s="18"/>
      <c r="V973" s="211"/>
      <c r="W973" s="211"/>
      <c r="X973" s="211"/>
      <c r="Y973" s="211"/>
      <c r="Z973" s="18"/>
      <c r="AA973" s="182" t="s">
        <v>10906</v>
      </c>
      <c r="AB973" s="18"/>
      <c r="AC973" s="197" t="str">
        <f t="shared" si="102"/>
        <v>FACILITIESOPER</v>
      </c>
      <c r="AD973" s="263" t="str">
        <f t="shared" si="103"/>
        <v>FACILITIESOPER-100</v>
      </c>
      <c r="AE973" s="263" t="str">
        <f t="shared" si="104"/>
        <v>FACILITIESOPER-100-10</v>
      </c>
      <c r="AF973" s="119" t="s">
        <v>10906</v>
      </c>
      <c r="AG973" s="64" t="str">
        <f t="shared" si="105"/>
        <v>100</v>
      </c>
      <c r="AH973" s="18"/>
      <c r="AI973" s="197" t="str">
        <f t="shared" si="106"/>
        <v>-</v>
      </c>
      <c r="AJ973" s="64" t="str">
        <f t="shared" si="107"/>
        <v>-</v>
      </c>
      <c r="AK973" s="18"/>
      <c r="AP973" s="18"/>
    </row>
    <row r="974" spans="9:42">
      <c r="I974" s="18"/>
      <c r="L974" s="18"/>
      <c r="M974" s="18"/>
      <c r="N974" s="18"/>
      <c r="O974" s="18"/>
      <c r="P974" s="18"/>
      <c r="Q974" s="18"/>
      <c r="R974" s="18"/>
      <c r="S974" s="173" t="s">
        <v>5961</v>
      </c>
      <c r="T974" s="17" t="s">
        <v>1074</v>
      </c>
      <c r="U974" s="18"/>
      <c r="V974" s="211"/>
      <c r="W974" s="211"/>
      <c r="X974" s="211"/>
      <c r="Y974" s="211"/>
      <c r="Z974" s="18"/>
      <c r="AA974" s="182" t="s">
        <v>6973</v>
      </c>
      <c r="AB974" s="18"/>
      <c r="AC974" s="197" t="str">
        <f t="shared" si="102"/>
        <v>FACILITIESOPER</v>
      </c>
      <c r="AD974" s="263" t="str">
        <f t="shared" si="103"/>
        <v>FACILITIESOPER-100</v>
      </c>
      <c r="AE974" s="263" t="str">
        <f t="shared" si="104"/>
        <v>FACILITIESOPER-100-11</v>
      </c>
      <c r="AF974" s="119" t="s">
        <v>6973</v>
      </c>
      <c r="AG974" s="64" t="str">
        <f t="shared" si="105"/>
        <v>100</v>
      </c>
      <c r="AH974" s="18"/>
      <c r="AI974" s="197" t="str">
        <f t="shared" si="106"/>
        <v>-</v>
      </c>
      <c r="AJ974" s="64" t="str">
        <f t="shared" si="107"/>
        <v>-</v>
      </c>
      <c r="AK974" s="18"/>
      <c r="AP974" s="18"/>
    </row>
    <row r="975" spans="9:42">
      <c r="I975" s="18"/>
      <c r="L975" s="18"/>
      <c r="M975" s="18"/>
      <c r="N975" s="18"/>
      <c r="O975" s="18"/>
      <c r="P975" s="18"/>
      <c r="Q975" s="18"/>
      <c r="R975" s="18"/>
      <c r="S975" s="173" t="s">
        <v>5963</v>
      </c>
      <c r="T975" s="17" t="s">
        <v>5964</v>
      </c>
      <c r="U975" s="18"/>
      <c r="V975" s="211"/>
      <c r="W975" s="211"/>
      <c r="X975" s="211"/>
      <c r="Y975" s="211"/>
      <c r="Z975" s="18"/>
      <c r="AA975" s="182" t="s">
        <v>4531</v>
      </c>
      <c r="AB975" s="18"/>
      <c r="AC975" s="197" t="str">
        <f t="shared" si="102"/>
        <v>FACILITIESOPER</v>
      </c>
      <c r="AD975" s="263" t="str">
        <f t="shared" si="103"/>
        <v>FACILITIESOPER-100</v>
      </c>
      <c r="AE975" s="263" t="str">
        <f t="shared" si="104"/>
        <v>FACILITIESOPER-100-12</v>
      </c>
      <c r="AF975" s="119" t="s">
        <v>4531</v>
      </c>
      <c r="AG975" s="64" t="str">
        <f t="shared" si="105"/>
        <v>100</v>
      </c>
      <c r="AH975" s="18"/>
      <c r="AI975" s="197" t="str">
        <f t="shared" si="106"/>
        <v>-</v>
      </c>
      <c r="AJ975" s="64" t="str">
        <f t="shared" si="107"/>
        <v>-</v>
      </c>
      <c r="AK975" s="18"/>
      <c r="AP975" s="18"/>
    </row>
    <row r="976" spans="9:42">
      <c r="I976" s="18"/>
      <c r="L976" s="18"/>
      <c r="M976" s="18"/>
      <c r="N976" s="18"/>
      <c r="O976" s="18"/>
      <c r="P976" s="18"/>
      <c r="Q976" s="18"/>
      <c r="R976" s="18"/>
      <c r="S976" s="173" t="s">
        <v>5967</v>
      </c>
      <c r="T976" s="17" t="s">
        <v>5968</v>
      </c>
      <c r="U976" s="18"/>
      <c r="V976" s="211"/>
      <c r="W976" s="211"/>
      <c r="X976" s="211"/>
      <c r="Y976" s="211"/>
      <c r="Z976" s="18"/>
      <c r="AA976" s="182" t="s">
        <v>4533</v>
      </c>
      <c r="AB976" s="18"/>
      <c r="AC976" s="197" t="str">
        <f t="shared" si="102"/>
        <v>FACILITIESOPER</v>
      </c>
      <c r="AD976" s="263" t="str">
        <f t="shared" si="103"/>
        <v>FACILITIESOPER-100</v>
      </c>
      <c r="AE976" s="263" t="str">
        <f t="shared" si="104"/>
        <v>FACILITIESOPER-100-13</v>
      </c>
      <c r="AF976" s="119" t="s">
        <v>4533</v>
      </c>
      <c r="AG976" s="64" t="str">
        <f t="shared" si="105"/>
        <v>100</v>
      </c>
      <c r="AH976" s="18"/>
      <c r="AI976" s="197" t="str">
        <f t="shared" si="106"/>
        <v>-</v>
      </c>
      <c r="AJ976" s="64" t="str">
        <f t="shared" si="107"/>
        <v>-</v>
      </c>
      <c r="AK976" s="18"/>
      <c r="AP976" s="18"/>
    </row>
    <row r="977" spans="9:42">
      <c r="I977" s="18"/>
      <c r="L977" s="18"/>
      <c r="M977" s="18"/>
      <c r="N977" s="18"/>
      <c r="O977" s="18"/>
      <c r="P977" s="18"/>
      <c r="Q977" s="18"/>
      <c r="R977" s="18"/>
      <c r="S977" s="173" t="s">
        <v>5969</v>
      </c>
      <c r="T977" s="17" t="s">
        <v>5970</v>
      </c>
      <c r="U977" s="18"/>
      <c r="V977" s="211"/>
      <c r="W977" s="211"/>
      <c r="X977" s="211"/>
      <c r="Y977" s="211"/>
      <c r="Z977" s="18"/>
      <c r="AA977" s="182" t="s">
        <v>4536</v>
      </c>
      <c r="AB977" s="18"/>
      <c r="AC977" s="197" t="str">
        <f t="shared" si="102"/>
        <v>FACILITIESOPER</v>
      </c>
      <c r="AD977" s="263" t="str">
        <f t="shared" si="103"/>
        <v>FACILITIESOPER-100</v>
      </c>
      <c r="AE977" s="263" t="str">
        <f t="shared" si="104"/>
        <v>FACILITIESOPER-100-14</v>
      </c>
      <c r="AF977" s="119" t="s">
        <v>4536</v>
      </c>
      <c r="AG977" s="64" t="str">
        <f t="shared" si="105"/>
        <v>100</v>
      </c>
      <c r="AH977" s="18"/>
      <c r="AI977" s="197" t="str">
        <f t="shared" si="106"/>
        <v>-</v>
      </c>
      <c r="AJ977" s="64" t="str">
        <f t="shared" si="107"/>
        <v>-</v>
      </c>
      <c r="AK977" s="18"/>
      <c r="AP977" s="18"/>
    </row>
    <row r="978" spans="9:42">
      <c r="I978" s="18"/>
      <c r="L978" s="18"/>
      <c r="M978" s="18"/>
      <c r="N978" s="18"/>
      <c r="O978" s="18"/>
      <c r="P978" s="18"/>
      <c r="Q978" s="18"/>
      <c r="R978" s="18"/>
      <c r="S978" s="173" t="s">
        <v>5971</v>
      </c>
      <c r="T978" s="17" t="s">
        <v>5972</v>
      </c>
      <c r="U978" s="18"/>
      <c r="V978" s="211"/>
      <c r="W978" s="211"/>
      <c r="X978" s="211"/>
      <c r="Y978" s="211"/>
      <c r="Z978" s="18"/>
      <c r="AA978" s="182" t="s">
        <v>4537</v>
      </c>
      <c r="AB978" s="18"/>
      <c r="AC978" s="197" t="str">
        <f t="shared" si="102"/>
        <v>PURCHASING</v>
      </c>
      <c r="AD978" s="263" t="str">
        <f t="shared" si="103"/>
        <v>PURCHASING-100</v>
      </c>
      <c r="AE978" s="263" t="str">
        <f t="shared" si="104"/>
        <v>PURCHASING-100-1</v>
      </c>
      <c r="AF978" s="119" t="s">
        <v>4537</v>
      </c>
      <c r="AG978" s="64" t="str">
        <f t="shared" si="105"/>
        <v>100</v>
      </c>
      <c r="AH978" s="18"/>
      <c r="AI978" s="197" t="str">
        <f t="shared" si="106"/>
        <v>-</v>
      </c>
      <c r="AJ978" s="64" t="str">
        <f t="shared" si="107"/>
        <v>-</v>
      </c>
      <c r="AK978" s="18"/>
      <c r="AP978" s="18"/>
    </row>
    <row r="979" spans="9:42">
      <c r="I979" s="18"/>
      <c r="L979" s="18"/>
      <c r="M979" s="18"/>
      <c r="N979" s="18"/>
      <c r="O979" s="18"/>
      <c r="P979" s="18"/>
      <c r="Q979" s="18"/>
      <c r="R979" s="18"/>
      <c r="S979" s="173" t="s">
        <v>8375</v>
      </c>
      <c r="T979" s="17" t="s">
        <v>5973</v>
      </c>
      <c r="U979" s="18"/>
      <c r="V979" s="211"/>
      <c r="W979" s="211"/>
      <c r="X979" s="211"/>
      <c r="Y979" s="211"/>
      <c r="Z979" s="18"/>
      <c r="AA979" s="182" t="s">
        <v>4540</v>
      </c>
      <c r="AB979" s="18"/>
      <c r="AC979" s="197" t="str">
        <f t="shared" si="102"/>
        <v>PURCHASING</v>
      </c>
      <c r="AD979" s="263" t="str">
        <f t="shared" si="103"/>
        <v>PURCHASING-100</v>
      </c>
      <c r="AE979" s="263" t="str">
        <f t="shared" si="104"/>
        <v>PURCHASING-100-2</v>
      </c>
      <c r="AF979" s="119" t="s">
        <v>4540</v>
      </c>
      <c r="AG979" s="64" t="str">
        <f t="shared" si="105"/>
        <v>100</v>
      </c>
      <c r="AH979" s="18"/>
      <c r="AI979" s="197" t="str">
        <f t="shared" si="106"/>
        <v>-</v>
      </c>
      <c r="AJ979" s="64" t="str">
        <f t="shared" si="107"/>
        <v>-</v>
      </c>
      <c r="AK979" s="18"/>
      <c r="AP979" s="18"/>
    </row>
    <row r="980" spans="9:42">
      <c r="I980" s="18"/>
      <c r="L980" s="18"/>
      <c r="M980" s="18"/>
      <c r="N980" s="18"/>
      <c r="O980" s="18"/>
      <c r="P980" s="18"/>
      <c r="Q980" s="18"/>
      <c r="R980" s="18"/>
      <c r="S980" s="173" t="s">
        <v>1430</v>
      </c>
      <c r="T980" s="17" t="s">
        <v>5974</v>
      </c>
      <c r="U980" s="18"/>
      <c r="V980" s="211"/>
      <c r="W980" s="211"/>
      <c r="X980" s="211"/>
      <c r="Y980" s="211"/>
      <c r="Z980" s="18"/>
      <c r="AA980" s="182" t="s">
        <v>4541</v>
      </c>
      <c r="AB980" s="18"/>
      <c r="AC980" s="197" t="str">
        <f t="shared" si="102"/>
        <v>FACILITIESOPER</v>
      </c>
      <c r="AD980" s="263" t="str">
        <f t="shared" si="103"/>
        <v>FACILITIESOPER-100</v>
      </c>
      <c r="AE980" s="263" t="str">
        <f t="shared" si="104"/>
        <v>FACILITIESOPER-100-15</v>
      </c>
      <c r="AF980" s="119" t="s">
        <v>4541</v>
      </c>
      <c r="AG980" s="64" t="str">
        <f t="shared" si="105"/>
        <v>100</v>
      </c>
      <c r="AH980" s="18"/>
      <c r="AI980" s="197" t="str">
        <f t="shared" si="106"/>
        <v>-</v>
      </c>
      <c r="AJ980" s="64" t="str">
        <f t="shared" si="107"/>
        <v>-</v>
      </c>
      <c r="AK980" s="18"/>
      <c r="AP980" s="18"/>
    </row>
    <row r="981" spans="9:42">
      <c r="I981" s="18"/>
      <c r="L981" s="18"/>
      <c r="M981" s="18"/>
      <c r="N981" s="18"/>
      <c r="O981" s="18"/>
      <c r="P981" s="18"/>
      <c r="Q981" s="18"/>
      <c r="R981" s="18"/>
      <c r="S981" s="173" t="s">
        <v>1434</v>
      </c>
      <c r="T981" s="17" t="s">
        <v>5463</v>
      </c>
      <c r="U981" s="18"/>
      <c r="V981" s="211"/>
      <c r="W981" s="211"/>
      <c r="X981" s="211"/>
      <c r="Y981" s="211"/>
      <c r="Z981" s="18"/>
      <c r="AA981" s="182" t="s">
        <v>4544</v>
      </c>
      <c r="AB981" s="18"/>
      <c r="AC981" s="197" t="str">
        <f t="shared" si="102"/>
        <v>FACILITIESOPER</v>
      </c>
      <c r="AD981" s="263" t="str">
        <f t="shared" si="103"/>
        <v>FACILITIESOPER-100</v>
      </c>
      <c r="AE981" s="263" t="str">
        <f t="shared" si="104"/>
        <v>FACILITIESOPER-100-16</v>
      </c>
      <c r="AF981" s="119" t="s">
        <v>4544</v>
      </c>
      <c r="AG981" s="64" t="str">
        <f t="shared" si="105"/>
        <v>100</v>
      </c>
      <c r="AH981" s="18"/>
      <c r="AI981" s="197" t="str">
        <f t="shared" si="106"/>
        <v>-</v>
      </c>
      <c r="AJ981" s="64" t="str">
        <f t="shared" si="107"/>
        <v>-</v>
      </c>
      <c r="AK981" s="18"/>
      <c r="AP981" s="18"/>
    </row>
    <row r="982" spans="9:42">
      <c r="I982" s="18"/>
      <c r="L982" s="18"/>
      <c r="M982" s="18"/>
      <c r="N982" s="18"/>
      <c r="O982" s="18"/>
      <c r="P982" s="18"/>
      <c r="Q982" s="18"/>
      <c r="R982" s="18"/>
      <c r="S982" s="173" t="s">
        <v>1438</v>
      </c>
      <c r="T982" s="17" t="s">
        <v>5975</v>
      </c>
      <c r="U982" s="18"/>
      <c r="V982" s="211"/>
      <c r="W982" s="211"/>
      <c r="X982" s="211"/>
      <c r="Y982" s="211"/>
      <c r="Z982" s="18"/>
      <c r="AA982" s="182" t="s">
        <v>4545</v>
      </c>
      <c r="AB982" s="18"/>
      <c r="AC982" s="197" t="str">
        <f t="shared" si="102"/>
        <v>PROPSUPP</v>
      </c>
      <c r="AD982" s="263" t="str">
        <f t="shared" si="103"/>
        <v>PROPSUPP-100</v>
      </c>
      <c r="AE982" s="263" t="str">
        <f t="shared" si="104"/>
        <v>PROPSUPP-100-1</v>
      </c>
      <c r="AF982" s="119" t="s">
        <v>4545</v>
      </c>
      <c r="AG982" s="64" t="str">
        <f t="shared" si="105"/>
        <v>100</v>
      </c>
      <c r="AH982" s="18"/>
      <c r="AI982" s="197" t="str">
        <f t="shared" si="106"/>
        <v>-</v>
      </c>
      <c r="AJ982" s="64" t="str">
        <f t="shared" si="107"/>
        <v>-</v>
      </c>
      <c r="AK982" s="18"/>
      <c r="AP982" s="18"/>
    </row>
    <row r="983" spans="9:42">
      <c r="I983" s="18"/>
      <c r="L983" s="18"/>
      <c r="M983" s="18"/>
      <c r="N983" s="18"/>
      <c r="O983" s="18"/>
      <c r="P983" s="18"/>
      <c r="Q983" s="18"/>
      <c r="R983" s="18"/>
      <c r="S983" s="173" t="s">
        <v>1442</v>
      </c>
      <c r="T983" s="17" t="s">
        <v>11316</v>
      </c>
      <c r="U983" s="18"/>
      <c r="V983" s="211"/>
      <c r="W983" s="211"/>
      <c r="X983" s="211"/>
      <c r="Y983" s="211"/>
      <c r="Z983" s="18"/>
      <c r="AA983" s="182" t="s">
        <v>4547</v>
      </c>
      <c r="AB983" s="18"/>
      <c r="AC983" s="197" t="str">
        <f t="shared" si="102"/>
        <v>PROPSUPP</v>
      </c>
      <c r="AD983" s="263" t="str">
        <f t="shared" si="103"/>
        <v>PROPSUPP-100</v>
      </c>
      <c r="AE983" s="263" t="str">
        <f t="shared" si="104"/>
        <v>PROPSUPP-100-2</v>
      </c>
      <c r="AF983" s="119" t="s">
        <v>4547</v>
      </c>
      <c r="AG983" s="64" t="str">
        <f t="shared" si="105"/>
        <v>100</v>
      </c>
      <c r="AH983" s="18"/>
      <c r="AI983" s="197" t="str">
        <f t="shared" si="106"/>
        <v>-</v>
      </c>
      <c r="AJ983" s="64" t="str">
        <f t="shared" si="107"/>
        <v>-</v>
      </c>
      <c r="AK983" s="18"/>
      <c r="AP983" s="18"/>
    </row>
    <row r="984" spans="9:42">
      <c r="I984" s="18"/>
      <c r="L984" s="18"/>
      <c r="M984" s="18"/>
      <c r="N984" s="18"/>
      <c r="O984" s="18"/>
      <c r="P984" s="18"/>
      <c r="Q984" s="18"/>
      <c r="R984" s="18"/>
      <c r="S984" s="173" t="s">
        <v>1446</v>
      </c>
      <c r="T984" s="17" t="s">
        <v>780</v>
      </c>
      <c r="U984" s="18"/>
      <c r="V984" s="211"/>
      <c r="W984" s="211"/>
      <c r="X984" s="211"/>
      <c r="Y984" s="211"/>
      <c r="Z984" s="18"/>
      <c r="AA984" s="182" t="s">
        <v>4549</v>
      </c>
      <c r="AB984" s="18"/>
      <c r="AC984" s="197" t="str">
        <f t="shared" si="102"/>
        <v>PROPSUPP</v>
      </c>
      <c r="AD984" s="263" t="str">
        <f t="shared" si="103"/>
        <v>PROPSUPP-100</v>
      </c>
      <c r="AE984" s="263" t="str">
        <f t="shared" si="104"/>
        <v>PROPSUPP-100-3</v>
      </c>
      <c r="AF984" s="119" t="s">
        <v>4549</v>
      </c>
      <c r="AG984" s="64" t="str">
        <f t="shared" si="105"/>
        <v>100</v>
      </c>
      <c r="AH984" s="18"/>
      <c r="AI984" s="197" t="str">
        <f t="shared" si="106"/>
        <v>-</v>
      </c>
      <c r="AJ984" s="64" t="str">
        <f t="shared" si="107"/>
        <v>-</v>
      </c>
      <c r="AK984" s="18"/>
      <c r="AP984" s="18"/>
    </row>
    <row r="985" spans="9:42">
      <c r="I985" s="18"/>
      <c r="L985" s="18"/>
      <c r="M985" s="18"/>
      <c r="N985" s="18"/>
      <c r="O985" s="18"/>
      <c r="P985" s="18"/>
      <c r="Q985" s="18"/>
      <c r="R985" s="18"/>
      <c r="S985" s="173" t="s">
        <v>5978</v>
      </c>
      <c r="T985" s="17" t="s">
        <v>780</v>
      </c>
      <c r="U985" s="18"/>
      <c r="V985" s="211"/>
      <c r="W985" s="211"/>
      <c r="X985" s="211"/>
      <c r="Y985" s="211"/>
      <c r="Z985" s="18"/>
      <c r="AA985" s="182" t="s">
        <v>4550</v>
      </c>
      <c r="AB985" s="18"/>
      <c r="AC985" s="197" t="str">
        <f t="shared" si="102"/>
        <v>PROPSUPP</v>
      </c>
      <c r="AD985" s="263" t="str">
        <f t="shared" si="103"/>
        <v>PROPSUPP-100</v>
      </c>
      <c r="AE985" s="263" t="str">
        <f t="shared" si="104"/>
        <v>PROPSUPP-100-4</v>
      </c>
      <c r="AF985" s="119" t="s">
        <v>4550</v>
      </c>
      <c r="AG985" s="64" t="str">
        <f t="shared" si="105"/>
        <v>100</v>
      </c>
      <c r="AH985" s="18"/>
      <c r="AI985" s="197" t="str">
        <f t="shared" si="106"/>
        <v>-</v>
      </c>
      <c r="AJ985" s="64" t="str">
        <f t="shared" si="107"/>
        <v>-</v>
      </c>
      <c r="AK985" s="18"/>
      <c r="AP985" s="18"/>
    </row>
    <row r="986" spans="9:42">
      <c r="I986" s="18"/>
      <c r="L986" s="18"/>
      <c r="M986" s="18"/>
      <c r="N986" s="18"/>
      <c r="O986" s="18"/>
      <c r="P986" s="18"/>
      <c r="Q986" s="18"/>
      <c r="R986" s="18"/>
      <c r="S986" s="173" t="s">
        <v>5980</v>
      </c>
      <c r="T986" s="17" t="s">
        <v>5981</v>
      </c>
      <c r="U986" s="18"/>
      <c r="V986" s="211"/>
      <c r="W986" s="211"/>
      <c r="X986" s="211"/>
      <c r="Y986" s="211"/>
      <c r="Z986" s="18"/>
      <c r="AA986" s="182" t="s">
        <v>4599</v>
      </c>
      <c r="AB986" s="18"/>
      <c r="AC986" s="197" t="str">
        <f t="shared" si="102"/>
        <v>PROPSUPP</v>
      </c>
      <c r="AD986" s="263" t="str">
        <f t="shared" si="103"/>
        <v>PROPSUPP-100</v>
      </c>
      <c r="AE986" s="263" t="str">
        <f t="shared" si="104"/>
        <v>PROPSUPP-100-5</v>
      </c>
      <c r="AF986" s="119" t="s">
        <v>4599</v>
      </c>
      <c r="AG986" s="64" t="str">
        <f t="shared" si="105"/>
        <v>100</v>
      </c>
      <c r="AH986" s="18"/>
      <c r="AI986" s="197" t="str">
        <f t="shared" si="106"/>
        <v>-</v>
      </c>
      <c r="AJ986" s="64" t="str">
        <f t="shared" si="107"/>
        <v>-</v>
      </c>
      <c r="AK986" s="18"/>
      <c r="AP986" s="18"/>
    </row>
    <row r="987" spans="9:42">
      <c r="I987" s="18"/>
      <c r="L987" s="18"/>
      <c r="M987" s="18"/>
      <c r="N987" s="18"/>
      <c r="O987" s="18"/>
      <c r="P987" s="18"/>
      <c r="Q987" s="18"/>
      <c r="R987" s="18"/>
      <c r="S987" s="173" t="s">
        <v>5983</v>
      </c>
      <c r="T987" s="17" t="s">
        <v>5984</v>
      </c>
      <c r="U987" s="18"/>
      <c r="V987" s="211"/>
      <c r="W987" s="211"/>
      <c r="X987" s="211"/>
      <c r="Y987" s="211"/>
      <c r="Z987" s="18"/>
      <c r="AA987" s="182" t="s">
        <v>4552</v>
      </c>
      <c r="AB987" s="18"/>
      <c r="AC987" s="197" t="str">
        <f t="shared" si="102"/>
        <v>PROPSUPP</v>
      </c>
      <c r="AD987" s="263" t="str">
        <f t="shared" si="103"/>
        <v>PROPSUPP-100</v>
      </c>
      <c r="AE987" s="263" t="str">
        <f t="shared" si="104"/>
        <v>PROPSUPP-100-6</v>
      </c>
      <c r="AF987" s="119" t="s">
        <v>4552</v>
      </c>
      <c r="AG987" s="64" t="str">
        <f t="shared" si="105"/>
        <v>100</v>
      </c>
      <c r="AH987" s="18"/>
      <c r="AI987" s="197" t="str">
        <f t="shared" si="106"/>
        <v>-</v>
      </c>
      <c r="AJ987" s="64" t="str">
        <f t="shared" si="107"/>
        <v>-</v>
      </c>
      <c r="AK987" s="18"/>
      <c r="AP987" s="18"/>
    </row>
    <row r="988" spans="9:42">
      <c r="I988" s="18"/>
      <c r="L988" s="18"/>
      <c r="M988" s="18"/>
      <c r="N988" s="18"/>
      <c r="O988" s="18"/>
      <c r="P988" s="18"/>
      <c r="Q988" s="18"/>
      <c r="R988" s="18"/>
      <c r="S988" s="173" t="s">
        <v>5987</v>
      </c>
      <c r="T988" s="17" t="s">
        <v>5990</v>
      </c>
      <c r="U988" s="18"/>
      <c r="V988" s="211"/>
      <c r="W988" s="211"/>
      <c r="X988" s="211"/>
      <c r="Y988" s="211"/>
      <c r="Z988" s="18"/>
      <c r="AA988" s="182" t="s">
        <v>4553</v>
      </c>
      <c r="AB988" s="18"/>
      <c r="AC988" s="197" t="str">
        <f t="shared" si="102"/>
        <v>PROPSUPP</v>
      </c>
      <c r="AD988" s="263" t="str">
        <f t="shared" si="103"/>
        <v>PROPSUPP-100</v>
      </c>
      <c r="AE988" s="263" t="str">
        <f t="shared" si="104"/>
        <v>PROPSUPP-100-7</v>
      </c>
      <c r="AF988" s="119" t="s">
        <v>4553</v>
      </c>
      <c r="AG988" s="64" t="str">
        <f t="shared" si="105"/>
        <v>100</v>
      </c>
      <c r="AH988" s="18"/>
      <c r="AI988" s="197" t="str">
        <f t="shared" si="106"/>
        <v>-</v>
      </c>
      <c r="AJ988" s="64" t="str">
        <f t="shared" si="107"/>
        <v>-</v>
      </c>
      <c r="AK988" s="18"/>
      <c r="AP988" s="18"/>
    </row>
    <row r="989" spans="9:42">
      <c r="I989" s="18"/>
      <c r="L989" s="18"/>
      <c r="M989" s="18"/>
      <c r="N989" s="18"/>
      <c r="O989" s="18"/>
      <c r="P989" s="18"/>
      <c r="Q989" s="18"/>
      <c r="R989" s="18"/>
      <c r="S989" s="173" t="s">
        <v>5992</v>
      </c>
      <c r="T989" s="17" t="s">
        <v>5993</v>
      </c>
      <c r="U989" s="18"/>
      <c r="V989" s="211"/>
      <c r="W989" s="211"/>
      <c r="X989" s="211"/>
      <c r="Y989" s="211"/>
      <c r="Z989" s="18"/>
      <c r="AA989" s="182" t="s">
        <v>4555</v>
      </c>
      <c r="AB989" s="18"/>
      <c r="AC989" s="197" t="str">
        <f t="shared" si="102"/>
        <v>PROPSUPP</v>
      </c>
      <c r="AD989" s="263" t="str">
        <f t="shared" si="103"/>
        <v>PROPSUPP-100</v>
      </c>
      <c r="AE989" s="263" t="str">
        <f t="shared" si="104"/>
        <v>PROPSUPP-100-8</v>
      </c>
      <c r="AF989" s="119" t="s">
        <v>4555</v>
      </c>
      <c r="AG989" s="64" t="str">
        <f t="shared" si="105"/>
        <v>100</v>
      </c>
      <c r="AH989" s="18"/>
      <c r="AI989" s="197" t="str">
        <f t="shared" si="106"/>
        <v>-</v>
      </c>
      <c r="AJ989" s="64" t="str">
        <f t="shared" si="107"/>
        <v>-</v>
      </c>
      <c r="AK989" s="18"/>
      <c r="AP989" s="18"/>
    </row>
    <row r="990" spans="9:42">
      <c r="I990" s="18"/>
      <c r="L990" s="18"/>
      <c r="M990" s="18"/>
      <c r="N990" s="18"/>
      <c r="O990" s="18"/>
      <c r="P990" s="18"/>
      <c r="Q990" s="18"/>
      <c r="R990" s="18"/>
      <c r="S990" s="173" t="s">
        <v>5995</v>
      </c>
      <c r="T990" s="17" t="s">
        <v>5996</v>
      </c>
      <c r="U990" s="18"/>
      <c r="V990" s="211"/>
      <c r="W990" s="211"/>
      <c r="X990" s="211"/>
      <c r="Y990" s="211"/>
      <c r="Z990" s="18"/>
      <c r="AA990" s="182" t="s">
        <v>4556</v>
      </c>
      <c r="AB990" s="18"/>
      <c r="AC990" s="197" t="str">
        <f t="shared" si="102"/>
        <v>PURCHASING</v>
      </c>
      <c r="AD990" s="263" t="str">
        <f t="shared" si="103"/>
        <v>PURCHASING-100</v>
      </c>
      <c r="AE990" s="263" t="str">
        <f t="shared" si="104"/>
        <v>PURCHASING-100-3</v>
      </c>
      <c r="AF990" s="119" t="s">
        <v>4556</v>
      </c>
      <c r="AG990" s="64" t="str">
        <f t="shared" si="105"/>
        <v>100</v>
      </c>
      <c r="AH990" s="18"/>
      <c r="AI990" s="197" t="str">
        <f t="shared" si="106"/>
        <v>-</v>
      </c>
      <c r="AJ990" s="64" t="str">
        <f t="shared" si="107"/>
        <v>-</v>
      </c>
      <c r="AK990" s="18"/>
      <c r="AP990" s="18"/>
    </row>
    <row r="991" spans="9:42">
      <c r="I991" s="18"/>
      <c r="L991" s="18"/>
      <c r="M991" s="18"/>
      <c r="N991" s="18"/>
      <c r="O991" s="18"/>
      <c r="P991" s="18"/>
      <c r="Q991" s="18"/>
      <c r="R991" s="18"/>
      <c r="S991" s="173" t="s">
        <v>5998</v>
      </c>
      <c r="T991" s="17" t="s">
        <v>5999</v>
      </c>
      <c r="U991" s="18"/>
      <c r="V991" s="211"/>
      <c r="W991" s="211"/>
      <c r="X991" s="211"/>
      <c r="Y991" s="211"/>
      <c r="Z991" s="18"/>
      <c r="AA991" s="182" t="s">
        <v>1289</v>
      </c>
      <c r="AB991" s="18"/>
      <c r="AC991" s="197" t="str">
        <f t="shared" si="102"/>
        <v>PUBLICSAFETY</v>
      </c>
      <c r="AD991" s="263" t="str">
        <f t="shared" si="103"/>
        <v>PUBLICSAFETY-100</v>
      </c>
      <c r="AE991" s="263" t="str">
        <f t="shared" si="104"/>
        <v>PUBLICSAFETY-100-7</v>
      </c>
      <c r="AF991" s="119" t="s">
        <v>1289</v>
      </c>
      <c r="AG991" s="64" t="str">
        <f t="shared" si="105"/>
        <v>100</v>
      </c>
      <c r="AH991" s="18"/>
      <c r="AI991" s="197" t="str">
        <f t="shared" si="106"/>
        <v>-</v>
      </c>
      <c r="AJ991" s="64" t="str">
        <f t="shared" si="107"/>
        <v>-</v>
      </c>
      <c r="AK991" s="18"/>
      <c r="AP991" s="18"/>
    </row>
    <row r="992" spans="9:42">
      <c r="I992" s="18"/>
      <c r="L992" s="18"/>
      <c r="M992" s="18"/>
      <c r="N992" s="18"/>
      <c r="O992" s="18"/>
      <c r="P992" s="18"/>
      <c r="Q992" s="18"/>
      <c r="R992" s="18"/>
      <c r="S992" s="173" t="s">
        <v>6000</v>
      </c>
      <c r="T992" s="17" t="s">
        <v>6001</v>
      </c>
      <c r="U992" s="18"/>
      <c r="V992" s="211"/>
      <c r="W992" s="211"/>
      <c r="X992" s="211"/>
      <c r="Y992" s="211"/>
      <c r="Z992" s="18"/>
      <c r="AA992" s="182" t="s">
        <v>4559</v>
      </c>
      <c r="AB992" s="18"/>
      <c r="AC992" s="197" t="str">
        <f t="shared" si="102"/>
        <v>PUBLICSAFETY</v>
      </c>
      <c r="AD992" s="263" t="str">
        <f t="shared" si="103"/>
        <v>PUBLICSAFETY-100</v>
      </c>
      <c r="AE992" s="263" t="str">
        <f t="shared" si="104"/>
        <v>PUBLICSAFETY-100-8</v>
      </c>
      <c r="AF992" s="119" t="s">
        <v>4559</v>
      </c>
      <c r="AG992" s="64" t="str">
        <f t="shared" si="105"/>
        <v>100</v>
      </c>
      <c r="AH992" s="18"/>
      <c r="AI992" s="197" t="str">
        <f t="shared" si="106"/>
        <v>-</v>
      </c>
      <c r="AJ992" s="64" t="str">
        <f t="shared" si="107"/>
        <v>-</v>
      </c>
      <c r="AK992" s="18"/>
      <c r="AP992" s="18"/>
    </row>
    <row r="993" spans="9:42">
      <c r="I993" s="18"/>
      <c r="L993" s="18"/>
      <c r="M993" s="18"/>
      <c r="N993" s="18"/>
      <c r="O993" s="18"/>
      <c r="P993" s="18"/>
      <c r="Q993" s="18"/>
      <c r="R993" s="18"/>
      <c r="S993" s="173" t="s">
        <v>6002</v>
      </c>
      <c r="T993" s="17" t="s">
        <v>780</v>
      </c>
      <c r="U993" s="18"/>
      <c r="V993" s="211"/>
      <c r="W993" s="211"/>
      <c r="X993" s="211"/>
      <c r="Y993" s="211"/>
      <c r="Z993" s="18"/>
      <c r="AA993" s="182" t="s">
        <v>1290</v>
      </c>
      <c r="AB993" s="18"/>
      <c r="AC993" s="197" t="str">
        <f t="shared" si="102"/>
        <v>PUBLICSAFETY</v>
      </c>
      <c r="AD993" s="263" t="str">
        <f t="shared" si="103"/>
        <v>PUBLICSAFETY-100</v>
      </c>
      <c r="AE993" s="263" t="str">
        <f t="shared" si="104"/>
        <v>PUBLICSAFETY-100-9</v>
      </c>
      <c r="AF993" s="119" t="s">
        <v>1290</v>
      </c>
      <c r="AG993" s="64" t="str">
        <f t="shared" si="105"/>
        <v>100</v>
      </c>
      <c r="AH993" s="18"/>
      <c r="AI993" s="197" t="str">
        <f t="shared" si="106"/>
        <v>-</v>
      </c>
      <c r="AJ993" s="64" t="str">
        <f t="shared" si="107"/>
        <v>-</v>
      </c>
      <c r="AK993" s="18"/>
      <c r="AP993" s="18"/>
    </row>
    <row r="994" spans="9:42">
      <c r="I994" s="18"/>
      <c r="L994" s="18"/>
      <c r="M994" s="18"/>
      <c r="N994" s="18"/>
      <c r="O994" s="18"/>
      <c r="P994" s="18"/>
      <c r="Q994" s="18"/>
      <c r="R994" s="18"/>
      <c r="S994" s="173" t="s">
        <v>6003</v>
      </c>
      <c r="T994" s="17" t="s">
        <v>6004</v>
      </c>
      <c r="U994" s="18"/>
      <c r="V994" s="211"/>
      <c r="W994" s="211"/>
      <c r="X994" s="211"/>
      <c r="Y994" s="211"/>
      <c r="Z994" s="18"/>
      <c r="AA994" s="182" t="s">
        <v>4562</v>
      </c>
      <c r="AB994" s="18"/>
      <c r="AC994" s="197" t="str">
        <f t="shared" si="102"/>
        <v>PUBLICSAFETY</v>
      </c>
      <c r="AD994" s="263" t="str">
        <f t="shared" si="103"/>
        <v>PUBLICSAFETY-100</v>
      </c>
      <c r="AE994" s="263" t="str">
        <f t="shared" si="104"/>
        <v>PUBLICSAFETY-100-10</v>
      </c>
      <c r="AF994" s="119" t="s">
        <v>4562</v>
      </c>
      <c r="AG994" s="64" t="str">
        <f t="shared" si="105"/>
        <v>100</v>
      </c>
      <c r="AH994" s="18"/>
      <c r="AI994" s="197" t="str">
        <f t="shared" si="106"/>
        <v>-</v>
      </c>
      <c r="AJ994" s="64" t="str">
        <f t="shared" si="107"/>
        <v>-</v>
      </c>
      <c r="AK994" s="18"/>
      <c r="AP994" s="18"/>
    </row>
    <row r="995" spans="9:42">
      <c r="I995" s="18"/>
      <c r="L995" s="18"/>
      <c r="M995" s="18"/>
      <c r="N995" s="18"/>
      <c r="O995" s="18"/>
      <c r="P995" s="18"/>
      <c r="Q995" s="18"/>
      <c r="R995" s="18"/>
      <c r="S995" s="173" t="s">
        <v>6007</v>
      </c>
      <c r="T995" s="17" t="s">
        <v>6008</v>
      </c>
      <c r="U995" s="18"/>
      <c r="V995" s="211"/>
      <c r="W995" s="211"/>
      <c r="X995" s="211"/>
      <c r="Y995" s="211"/>
      <c r="Z995" s="18"/>
      <c r="AA995" s="182" t="s">
        <v>12036</v>
      </c>
      <c r="AB995" s="18"/>
      <c r="AC995" s="197" t="str">
        <f t="shared" si="102"/>
        <v>PUBLICSAFETY</v>
      </c>
      <c r="AD995" s="263" t="str">
        <f t="shared" si="103"/>
        <v>PUBLICSAFETY-100</v>
      </c>
      <c r="AE995" s="263" t="str">
        <f t="shared" si="104"/>
        <v>PUBLICSAFETY-100-11</v>
      </c>
      <c r="AF995" s="119" t="s">
        <v>12036</v>
      </c>
      <c r="AG995" s="64" t="str">
        <f t="shared" si="105"/>
        <v>100</v>
      </c>
      <c r="AH995" s="18"/>
      <c r="AI995" s="197" t="str">
        <f t="shared" si="106"/>
        <v>-</v>
      </c>
      <c r="AJ995" s="64" t="str">
        <f t="shared" si="107"/>
        <v>-</v>
      </c>
      <c r="AK995" s="18"/>
      <c r="AP995" s="18"/>
    </row>
    <row r="996" spans="9:42">
      <c r="I996" s="18"/>
      <c r="L996" s="18"/>
      <c r="M996" s="18"/>
      <c r="N996" s="18"/>
      <c r="O996" s="18"/>
      <c r="P996" s="18"/>
      <c r="Q996" s="18"/>
      <c r="R996" s="18"/>
      <c r="S996" s="173" t="s">
        <v>6011</v>
      </c>
      <c r="T996" s="17" t="s">
        <v>6012</v>
      </c>
      <c r="U996" s="18"/>
      <c r="V996" s="211"/>
      <c r="W996" s="211"/>
      <c r="X996" s="211"/>
      <c r="Y996" s="211"/>
      <c r="Z996" s="18"/>
      <c r="AA996" s="182" t="s">
        <v>4563</v>
      </c>
      <c r="AB996" s="18"/>
      <c r="AC996" s="197" t="str">
        <f t="shared" si="102"/>
        <v>PUBLICSAFETY</v>
      </c>
      <c r="AD996" s="263" t="str">
        <f t="shared" si="103"/>
        <v>PUBLICSAFETY-100</v>
      </c>
      <c r="AE996" s="263" t="str">
        <f t="shared" si="104"/>
        <v>PUBLICSAFETY-100-12</v>
      </c>
      <c r="AF996" s="119" t="s">
        <v>4563</v>
      </c>
      <c r="AG996" s="64" t="str">
        <f t="shared" si="105"/>
        <v>100</v>
      </c>
      <c r="AH996" s="18"/>
      <c r="AI996" s="197" t="str">
        <f t="shared" si="106"/>
        <v>-</v>
      </c>
      <c r="AJ996" s="64" t="str">
        <f t="shared" si="107"/>
        <v>-</v>
      </c>
      <c r="AK996" s="18"/>
      <c r="AP996" s="18"/>
    </row>
    <row r="997" spans="9:42">
      <c r="I997" s="18"/>
      <c r="L997" s="18"/>
      <c r="M997" s="18"/>
      <c r="N997" s="18"/>
      <c r="O997" s="18"/>
      <c r="P997" s="18"/>
      <c r="Q997" s="18"/>
      <c r="R997" s="18"/>
      <c r="S997" s="173" t="s">
        <v>6013</v>
      </c>
      <c r="T997" s="17" t="s">
        <v>6014</v>
      </c>
      <c r="U997" s="18"/>
      <c r="V997" s="211"/>
      <c r="W997" s="211"/>
      <c r="X997" s="211"/>
      <c r="Y997" s="211"/>
      <c r="Z997" s="18"/>
      <c r="AA997" s="164" t="s">
        <v>4567</v>
      </c>
      <c r="AB997" s="18"/>
      <c r="AC997" s="197" t="str">
        <f t="shared" si="102"/>
        <v>FACILITIESOPER</v>
      </c>
      <c r="AD997" s="263" t="str">
        <f t="shared" si="103"/>
        <v>FACILITIESOPER-100</v>
      </c>
      <c r="AE997" s="263" t="str">
        <f t="shared" si="104"/>
        <v>FACILITIESOPER-100-17</v>
      </c>
      <c r="AF997" s="119" t="s">
        <v>4567</v>
      </c>
      <c r="AG997" s="64" t="str">
        <f t="shared" si="105"/>
        <v>100</v>
      </c>
      <c r="AH997" s="18"/>
      <c r="AI997" s="197" t="str">
        <f t="shared" si="106"/>
        <v>-</v>
      </c>
      <c r="AJ997" s="64" t="str">
        <f t="shared" si="107"/>
        <v>-</v>
      </c>
      <c r="AK997" s="18"/>
      <c r="AP997" s="18"/>
    </row>
    <row r="998" spans="9:42">
      <c r="I998" s="18"/>
      <c r="L998" s="18"/>
      <c r="M998" s="18"/>
      <c r="N998" s="18"/>
      <c r="O998" s="18"/>
      <c r="P998" s="18"/>
      <c r="Q998" s="18"/>
      <c r="R998" s="18"/>
      <c r="S998" s="173" t="s">
        <v>6017</v>
      </c>
      <c r="T998" s="17" t="s">
        <v>6018</v>
      </c>
      <c r="U998" s="18"/>
      <c r="V998" s="211"/>
      <c r="W998" s="211"/>
      <c r="X998" s="211"/>
      <c r="Y998" s="211"/>
      <c r="Z998" s="18"/>
      <c r="AA998" s="182" t="s">
        <v>4569</v>
      </c>
      <c r="AB998" s="18"/>
      <c r="AC998" s="197" t="str">
        <f t="shared" si="102"/>
        <v>EHS</v>
      </c>
      <c r="AD998" s="263" t="str">
        <f t="shared" si="103"/>
        <v>EHS-100</v>
      </c>
      <c r="AE998" s="263" t="str">
        <f t="shared" si="104"/>
        <v>EHS-100-1</v>
      </c>
      <c r="AF998" s="119" t="s">
        <v>4569</v>
      </c>
      <c r="AG998" s="64" t="str">
        <f t="shared" si="105"/>
        <v>100</v>
      </c>
      <c r="AH998" s="18"/>
      <c r="AI998" s="197" t="str">
        <f t="shared" si="106"/>
        <v>-</v>
      </c>
      <c r="AJ998" s="64" t="str">
        <f t="shared" si="107"/>
        <v>-</v>
      </c>
      <c r="AK998" s="18"/>
      <c r="AP998" s="18"/>
    </row>
    <row r="999" spans="9:42">
      <c r="I999" s="18"/>
      <c r="L999" s="18"/>
      <c r="M999" s="18"/>
      <c r="N999" s="18"/>
      <c r="O999" s="18"/>
      <c r="P999" s="18"/>
      <c r="Q999" s="18"/>
      <c r="R999" s="18"/>
      <c r="S999" s="173" t="s">
        <v>6019</v>
      </c>
      <c r="T999" s="17" t="s">
        <v>6020</v>
      </c>
      <c r="U999" s="18"/>
      <c r="V999" s="211"/>
      <c r="W999" s="211"/>
      <c r="X999" s="211"/>
      <c r="Y999" s="211"/>
      <c r="Z999" s="18"/>
      <c r="AA999" s="182" t="s">
        <v>4572</v>
      </c>
      <c r="AB999" s="18"/>
      <c r="AC999" s="197" t="str">
        <f t="shared" si="102"/>
        <v>AVP-FACILITIES</v>
      </c>
      <c r="AD999" s="263" t="str">
        <f t="shared" si="103"/>
        <v>AVP-FACILITIES-100</v>
      </c>
      <c r="AE999" s="263" t="str">
        <f t="shared" si="104"/>
        <v>AVP-FACILITIES-100-12</v>
      </c>
      <c r="AF999" s="119" t="s">
        <v>4572</v>
      </c>
      <c r="AG999" s="64" t="str">
        <f t="shared" si="105"/>
        <v>100</v>
      </c>
      <c r="AH999" s="18"/>
      <c r="AI999" s="197" t="str">
        <f t="shared" si="106"/>
        <v>-</v>
      </c>
      <c r="AJ999" s="64" t="str">
        <f t="shared" si="107"/>
        <v>-</v>
      </c>
      <c r="AK999" s="18"/>
      <c r="AP999" s="18"/>
    </row>
    <row r="1000" spans="9:42">
      <c r="I1000" s="18"/>
      <c r="L1000" s="18"/>
      <c r="M1000" s="18"/>
      <c r="N1000" s="18"/>
      <c r="O1000" s="18"/>
      <c r="P1000" s="18"/>
      <c r="Q1000" s="18"/>
      <c r="R1000" s="18"/>
      <c r="S1000" s="173" t="s">
        <v>6021</v>
      </c>
      <c r="T1000" s="17" t="s">
        <v>6022</v>
      </c>
      <c r="U1000" s="18"/>
      <c r="V1000" s="211"/>
      <c r="W1000" s="211"/>
      <c r="X1000" s="211"/>
      <c r="Y1000" s="211"/>
      <c r="Z1000" s="18"/>
      <c r="AA1000" s="182" t="s">
        <v>12653</v>
      </c>
      <c r="AB1000" s="18"/>
      <c r="AC1000" s="197" t="str">
        <f t="shared" si="102"/>
        <v>AVP-FACILITIES</v>
      </c>
      <c r="AD1000" s="263" t="str">
        <f t="shared" si="103"/>
        <v>AVP-FACILITIES-100</v>
      </c>
      <c r="AE1000" s="263" t="str">
        <f t="shared" si="104"/>
        <v>AVP-FACILITIES-100-13</v>
      </c>
      <c r="AF1000" s="119" t="s">
        <v>12653</v>
      </c>
      <c r="AG1000" s="64" t="str">
        <f t="shared" si="105"/>
        <v>100</v>
      </c>
      <c r="AH1000" s="18"/>
      <c r="AI1000" s="197" t="str">
        <f t="shared" si="106"/>
        <v>-</v>
      </c>
      <c r="AJ1000" s="64" t="str">
        <f t="shared" si="107"/>
        <v>-</v>
      </c>
      <c r="AK1000" s="18"/>
      <c r="AP1000" s="18"/>
    </row>
    <row r="1001" spans="9:42">
      <c r="I1001" s="18"/>
      <c r="L1001" s="18"/>
      <c r="M1001" s="18"/>
      <c r="N1001" s="18"/>
      <c r="O1001" s="18"/>
      <c r="P1001" s="18"/>
      <c r="Q1001" s="18"/>
      <c r="R1001" s="18"/>
      <c r="S1001" s="173" t="s">
        <v>6026</v>
      </c>
      <c r="T1001" s="17" t="s">
        <v>6027</v>
      </c>
      <c r="U1001" s="18"/>
      <c r="V1001" s="211"/>
      <c r="W1001" s="211"/>
      <c r="X1001" s="211"/>
      <c r="Y1001" s="211"/>
      <c r="Z1001" s="18"/>
      <c r="AA1001" s="182" t="s">
        <v>13294</v>
      </c>
      <c r="AB1001" s="18"/>
      <c r="AC1001" s="197" t="str">
        <f t="shared" si="102"/>
        <v>SMALLPROJECTS</v>
      </c>
      <c r="AD1001" s="263" t="str">
        <f t="shared" si="103"/>
        <v>SMALLPROJECTS-100</v>
      </c>
      <c r="AE1001" s="263" t="str">
        <f t="shared" si="104"/>
        <v>SMALLPROJECTS-100-1</v>
      </c>
      <c r="AF1001" s="119" t="s">
        <v>13294</v>
      </c>
      <c r="AG1001" s="64" t="str">
        <f t="shared" si="105"/>
        <v>100</v>
      </c>
      <c r="AH1001" s="18"/>
      <c r="AI1001" s="197" t="str">
        <f t="shared" si="106"/>
        <v>-</v>
      </c>
      <c r="AJ1001" s="64" t="str">
        <f t="shared" si="107"/>
        <v>-</v>
      </c>
      <c r="AK1001" s="18"/>
      <c r="AP1001" s="18"/>
    </row>
    <row r="1002" spans="9:42">
      <c r="I1002" s="18"/>
      <c r="L1002" s="18"/>
      <c r="M1002" s="18"/>
      <c r="N1002" s="18"/>
      <c r="O1002" s="18"/>
      <c r="P1002" s="18"/>
      <c r="Q1002" s="18"/>
      <c r="R1002" s="18"/>
      <c r="S1002" s="173" t="s">
        <v>6029</v>
      </c>
      <c r="T1002" s="17" t="s">
        <v>6030</v>
      </c>
      <c r="U1002" s="18"/>
      <c r="V1002" s="211"/>
      <c r="W1002" s="211"/>
      <c r="X1002" s="211"/>
      <c r="Y1002" s="211"/>
      <c r="Z1002" s="18"/>
      <c r="AA1002" s="182" t="s">
        <v>13716</v>
      </c>
      <c r="AB1002" s="18"/>
      <c r="AC1002" s="197" t="str">
        <f t="shared" si="102"/>
        <v>SMALLPROJECTS</v>
      </c>
      <c r="AD1002" s="263" t="str">
        <f t="shared" si="103"/>
        <v>SMALLPROJECTS-100</v>
      </c>
      <c r="AE1002" s="263" t="str">
        <f t="shared" si="104"/>
        <v>SMALLPROJECTS-100-2</v>
      </c>
      <c r="AF1002" s="119" t="s">
        <v>13716</v>
      </c>
      <c r="AG1002" s="64" t="str">
        <f t="shared" si="105"/>
        <v>100</v>
      </c>
      <c r="AH1002" s="18"/>
      <c r="AI1002" s="197" t="str">
        <f t="shared" si="106"/>
        <v>-</v>
      </c>
      <c r="AJ1002" s="64" t="str">
        <f t="shared" si="107"/>
        <v>-</v>
      </c>
      <c r="AK1002" s="18"/>
      <c r="AP1002" s="18"/>
    </row>
    <row r="1003" spans="9:42">
      <c r="I1003" s="18"/>
      <c r="L1003" s="18"/>
      <c r="M1003" s="18"/>
      <c r="N1003" s="18"/>
      <c r="O1003" s="18"/>
      <c r="P1003" s="18"/>
      <c r="Q1003" s="18"/>
      <c r="R1003" s="18"/>
      <c r="S1003" s="173" t="s">
        <v>6032</v>
      </c>
      <c r="T1003" s="17" t="s">
        <v>6033</v>
      </c>
      <c r="U1003" s="18"/>
      <c r="V1003" s="211"/>
      <c r="W1003" s="211"/>
      <c r="X1003" s="211"/>
      <c r="Y1003" s="211"/>
      <c r="Z1003" s="18"/>
      <c r="AA1003" s="182" t="s">
        <v>14166</v>
      </c>
      <c r="AB1003" s="18"/>
      <c r="AC1003" s="197" t="str">
        <f t="shared" si="102"/>
        <v>SMALLPROJECTS</v>
      </c>
      <c r="AD1003" s="263" t="str">
        <f t="shared" si="103"/>
        <v>SMALLPROJECTS-100</v>
      </c>
      <c r="AE1003" s="263" t="str">
        <f t="shared" si="104"/>
        <v>SMALLPROJECTS-100-3</v>
      </c>
      <c r="AF1003" s="119" t="s">
        <v>14166</v>
      </c>
      <c r="AG1003" s="64" t="str">
        <f t="shared" si="105"/>
        <v>100</v>
      </c>
      <c r="AH1003" s="18"/>
      <c r="AI1003" s="197" t="str">
        <f t="shared" si="106"/>
        <v>-</v>
      </c>
      <c r="AJ1003" s="64" t="str">
        <f t="shared" si="107"/>
        <v>-</v>
      </c>
      <c r="AK1003" s="18"/>
      <c r="AP1003" s="18"/>
    </row>
    <row r="1004" spans="9:42">
      <c r="I1004" s="18"/>
      <c r="L1004" s="18"/>
      <c r="M1004" s="18"/>
      <c r="N1004" s="18"/>
      <c r="O1004" s="18"/>
      <c r="P1004" s="18"/>
      <c r="Q1004" s="18"/>
      <c r="R1004" s="18"/>
      <c r="S1004" s="173" t="s">
        <v>6035</v>
      </c>
      <c r="T1004" s="17" t="s">
        <v>6036</v>
      </c>
      <c r="U1004" s="18"/>
      <c r="V1004" s="211"/>
      <c r="W1004" s="211"/>
      <c r="X1004" s="211"/>
      <c r="Y1004" s="211"/>
      <c r="Z1004" s="18"/>
      <c r="AA1004" s="182" t="s">
        <v>15189</v>
      </c>
      <c r="AB1004" s="18"/>
      <c r="AC1004" s="197" t="str">
        <f t="shared" si="102"/>
        <v>SMALLPROJECTS</v>
      </c>
      <c r="AD1004" s="263" t="str">
        <f t="shared" si="103"/>
        <v>SMALLPROJECTS-100</v>
      </c>
      <c r="AE1004" s="263" t="str">
        <f t="shared" si="104"/>
        <v>SMALLPROJECTS-100-4</v>
      </c>
      <c r="AF1004" s="119" t="s">
        <v>15189</v>
      </c>
      <c r="AG1004" s="64" t="str">
        <f t="shared" si="105"/>
        <v>100</v>
      </c>
      <c r="AH1004" s="18"/>
      <c r="AI1004" s="197" t="str">
        <f t="shared" si="106"/>
        <v>-</v>
      </c>
      <c r="AJ1004" s="64" t="str">
        <f t="shared" si="107"/>
        <v>-</v>
      </c>
      <c r="AK1004" s="18"/>
      <c r="AP1004" s="18"/>
    </row>
    <row r="1005" spans="9:42">
      <c r="I1005" s="18"/>
      <c r="L1005" s="18"/>
      <c r="M1005" s="18"/>
      <c r="N1005" s="18"/>
      <c r="O1005" s="18"/>
      <c r="P1005" s="18"/>
      <c r="Q1005" s="18"/>
      <c r="R1005" s="18"/>
      <c r="S1005" s="173" t="s">
        <v>6037</v>
      </c>
      <c r="T1005" s="17" t="s">
        <v>780</v>
      </c>
      <c r="U1005" s="18"/>
      <c r="V1005" s="211"/>
      <c r="W1005" s="211"/>
      <c r="X1005" s="211"/>
      <c r="Y1005" s="211"/>
      <c r="Z1005" s="18"/>
      <c r="AA1005" s="182" t="s">
        <v>13717</v>
      </c>
      <c r="AB1005" s="18"/>
      <c r="AC1005" s="197" t="str">
        <f t="shared" si="102"/>
        <v>SMALLPROJECTS</v>
      </c>
      <c r="AD1005" s="263" t="str">
        <f t="shared" si="103"/>
        <v>SMALLPROJECTS-100</v>
      </c>
      <c r="AE1005" s="263" t="str">
        <f t="shared" si="104"/>
        <v>SMALLPROJECTS-100-5</v>
      </c>
      <c r="AF1005" s="119" t="s">
        <v>13717</v>
      </c>
      <c r="AG1005" s="64" t="str">
        <f t="shared" si="105"/>
        <v>100</v>
      </c>
      <c r="AH1005" s="18"/>
      <c r="AI1005" s="197" t="str">
        <f t="shared" si="106"/>
        <v>-</v>
      </c>
      <c r="AJ1005" s="64" t="str">
        <f t="shared" si="107"/>
        <v>-</v>
      </c>
      <c r="AK1005" s="18"/>
      <c r="AP1005" s="18"/>
    </row>
    <row r="1006" spans="9:42">
      <c r="I1006" s="18"/>
      <c r="L1006" s="18"/>
      <c r="M1006" s="18"/>
      <c r="N1006" s="18"/>
      <c r="O1006" s="18"/>
      <c r="P1006" s="18"/>
      <c r="Q1006" s="18"/>
      <c r="R1006" s="18"/>
      <c r="S1006" s="173" t="s">
        <v>6038</v>
      </c>
      <c r="T1006" s="17" t="s">
        <v>780</v>
      </c>
      <c r="U1006" s="18"/>
      <c r="V1006" s="211"/>
      <c r="W1006" s="211"/>
      <c r="X1006" s="211"/>
      <c r="Y1006" s="211"/>
      <c r="Z1006" s="18"/>
      <c r="AA1006" s="182" t="s">
        <v>14643</v>
      </c>
      <c r="AB1006" s="18"/>
      <c r="AC1006" s="197" t="str">
        <f t="shared" si="102"/>
        <v>SMALLPROJECTS</v>
      </c>
      <c r="AD1006" s="263" t="str">
        <f t="shared" si="103"/>
        <v>SMALLPROJECTS-100</v>
      </c>
      <c r="AE1006" s="263" t="str">
        <f t="shared" si="104"/>
        <v>SMALLPROJECTS-100-6</v>
      </c>
      <c r="AF1006" s="119" t="s">
        <v>14643</v>
      </c>
      <c r="AG1006" s="64" t="str">
        <f t="shared" si="105"/>
        <v>100</v>
      </c>
      <c r="AH1006" s="18"/>
      <c r="AI1006" s="197" t="str">
        <f t="shared" si="106"/>
        <v>-</v>
      </c>
      <c r="AJ1006" s="64" t="str">
        <f t="shared" si="107"/>
        <v>-</v>
      </c>
      <c r="AK1006" s="18"/>
      <c r="AP1006" s="18"/>
    </row>
    <row r="1007" spans="9:42">
      <c r="I1007" s="18"/>
      <c r="L1007" s="18"/>
      <c r="M1007" s="18"/>
      <c r="N1007" s="18"/>
      <c r="O1007" s="18"/>
      <c r="P1007" s="18"/>
      <c r="Q1007" s="18"/>
      <c r="R1007" s="18"/>
      <c r="S1007" s="173" t="s">
        <v>6039</v>
      </c>
      <c r="T1007" s="17" t="s">
        <v>6040</v>
      </c>
      <c r="U1007" s="18"/>
      <c r="V1007" s="211"/>
      <c r="W1007" s="211"/>
      <c r="X1007" s="211"/>
      <c r="Y1007" s="211"/>
      <c r="Z1007" s="18"/>
      <c r="AA1007" s="182" t="s">
        <v>15190</v>
      </c>
      <c r="AB1007" s="18"/>
      <c r="AC1007" s="197" t="str">
        <f t="shared" si="102"/>
        <v>SMALLPROJECTS</v>
      </c>
      <c r="AD1007" s="263" t="str">
        <f t="shared" si="103"/>
        <v>SMALLPROJECTS-100</v>
      </c>
      <c r="AE1007" s="263" t="str">
        <f t="shared" si="104"/>
        <v>SMALLPROJECTS-100-7</v>
      </c>
      <c r="AF1007" s="119" t="s">
        <v>15190</v>
      </c>
      <c r="AG1007" s="64" t="str">
        <f t="shared" si="105"/>
        <v>100</v>
      </c>
      <c r="AH1007" s="18"/>
      <c r="AI1007" s="197" t="str">
        <f t="shared" si="106"/>
        <v>-</v>
      </c>
      <c r="AJ1007" s="64" t="str">
        <f t="shared" si="107"/>
        <v>-</v>
      </c>
      <c r="AK1007" s="18"/>
      <c r="AP1007" s="18"/>
    </row>
    <row r="1008" spans="9:42">
      <c r="I1008" s="18"/>
      <c r="L1008" s="18"/>
      <c r="M1008" s="18"/>
      <c r="N1008" s="18"/>
      <c r="O1008" s="18"/>
      <c r="P1008" s="18"/>
      <c r="Q1008" s="18"/>
      <c r="R1008" s="18"/>
      <c r="S1008" s="173" t="s">
        <v>6041</v>
      </c>
      <c r="T1008" s="17" t="s">
        <v>6042</v>
      </c>
      <c r="U1008" s="18"/>
      <c r="V1008" s="211"/>
      <c r="W1008" s="211"/>
      <c r="X1008" s="211"/>
      <c r="Y1008" s="211"/>
      <c r="Z1008" s="18"/>
      <c r="AA1008" s="182" t="s">
        <v>13718</v>
      </c>
      <c r="AB1008" s="18"/>
      <c r="AC1008" s="197" t="str">
        <f t="shared" si="102"/>
        <v>SMALLPROJECTS</v>
      </c>
      <c r="AD1008" s="263" t="str">
        <f t="shared" si="103"/>
        <v>SMALLPROJECTS-100</v>
      </c>
      <c r="AE1008" s="263" t="str">
        <f t="shared" si="104"/>
        <v>SMALLPROJECTS-100-8</v>
      </c>
      <c r="AF1008" s="119" t="s">
        <v>13718</v>
      </c>
      <c r="AG1008" s="64" t="str">
        <f t="shared" si="105"/>
        <v>100</v>
      </c>
      <c r="AH1008" s="18"/>
      <c r="AI1008" s="197" t="str">
        <f t="shared" si="106"/>
        <v>-</v>
      </c>
      <c r="AJ1008" s="64" t="str">
        <f t="shared" si="107"/>
        <v>-</v>
      </c>
      <c r="AK1008" s="18"/>
      <c r="AP1008" s="18"/>
    </row>
    <row r="1009" spans="9:42">
      <c r="I1009" s="18"/>
      <c r="L1009" s="18"/>
      <c r="M1009" s="18"/>
      <c r="N1009" s="18"/>
      <c r="O1009" s="18"/>
      <c r="P1009" s="18"/>
      <c r="Q1009" s="18"/>
      <c r="R1009" s="18"/>
      <c r="S1009" s="173" t="s">
        <v>6043</v>
      </c>
      <c r="T1009" s="17" t="s">
        <v>6044</v>
      </c>
      <c r="U1009" s="18"/>
      <c r="V1009" s="211"/>
      <c r="W1009" s="211"/>
      <c r="X1009" s="211"/>
      <c r="Y1009" s="211"/>
      <c r="Z1009" s="18"/>
      <c r="AA1009" s="182" t="s">
        <v>4574</v>
      </c>
      <c r="AB1009" s="18"/>
      <c r="AC1009" s="197" t="str">
        <f t="shared" si="102"/>
        <v>STAFFF-Vice_President</v>
      </c>
      <c r="AD1009" s="263" t="str">
        <f t="shared" si="103"/>
        <v>STAFFF-Vice_President-100</v>
      </c>
      <c r="AE1009" s="263" t="str">
        <f t="shared" si="104"/>
        <v>STAFFF-Vice_President-100-1</v>
      </c>
      <c r="AF1009" s="119" t="s">
        <v>4574</v>
      </c>
      <c r="AG1009" s="64" t="str">
        <f t="shared" si="105"/>
        <v>100</v>
      </c>
      <c r="AH1009" s="18"/>
      <c r="AI1009" s="197" t="str">
        <f t="shared" si="106"/>
        <v>-</v>
      </c>
      <c r="AJ1009" s="64" t="str">
        <f t="shared" si="107"/>
        <v>-</v>
      </c>
      <c r="AK1009" s="18"/>
      <c r="AP1009" s="18"/>
    </row>
    <row r="1010" spans="9:42">
      <c r="I1010" s="18"/>
      <c r="L1010" s="18"/>
      <c r="M1010" s="18"/>
      <c r="N1010" s="18"/>
      <c r="O1010" s="18"/>
      <c r="P1010" s="18"/>
      <c r="Q1010" s="18"/>
      <c r="R1010" s="18"/>
      <c r="S1010" s="173" t="s">
        <v>6046</v>
      </c>
      <c r="T1010" s="17" t="s">
        <v>6047</v>
      </c>
      <c r="U1010" s="18"/>
      <c r="V1010" s="211"/>
      <c r="W1010" s="211"/>
      <c r="X1010" s="211"/>
      <c r="Y1010" s="211"/>
      <c r="Z1010" s="18"/>
      <c r="AA1010" s="182" t="s">
        <v>13295</v>
      </c>
      <c r="AB1010" s="18"/>
      <c r="AC1010" s="197" t="str">
        <f t="shared" si="102"/>
        <v>STAFFF-Vice_President</v>
      </c>
      <c r="AD1010" s="263" t="str">
        <f t="shared" si="103"/>
        <v>STAFFF-Vice_President-100</v>
      </c>
      <c r="AE1010" s="263" t="str">
        <f t="shared" si="104"/>
        <v>STAFFF-Vice_President-100-2</v>
      </c>
      <c r="AF1010" s="119" t="s">
        <v>13295</v>
      </c>
      <c r="AG1010" s="64" t="str">
        <f t="shared" si="105"/>
        <v>100</v>
      </c>
      <c r="AH1010" s="18"/>
      <c r="AI1010" s="197" t="str">
        <f t="shared" si="106"/>
        <v>-</v>
      </c>
      <c r="AJ1010" s="64" t="str">
        <f t="shared" si="107"/>
        <v>-</v>
      </c>
      <c r="AK1010" s="18"/>
      <c r="AP1010" s="18"/>
    </row>
    <row r="1011" spans="9:42">
      <c r="I1011" s="18"/>
      <c r="L1011" s="18"/>
      <c r="M1011" s="18"/>
      <c r="N1011" s="18"/>
      <c r="O1011" s="18"/>
      <c r="P1011" s="18"/>
      <c r="Q1011" s="18"/>
      <c r="R1011" s="18"/>
      <c r="S1011" s="173" t="s">
        <v>6050</v>
      </c>
      <c r="T1011" s="17" t="s">
        <v>6051</v>
      </c>
      <c r="U1011" s="18"/>
      <c r="V1011" s="211"/>
      <c r="W1011" s="211"/>
      <c r="X1011" s="211"/>
      <c r="Y1011" s="211"/>
      <c r="Z1011" s="18"/>
      <c r="AA1011" s="182" t="s">
        <v>14644</v>
      </c>
      <c r="AB1011" s="18"/>
      <c r="AC1011" s="197" t="str">
        <f t="shared" si="102"/>
        <v>STAFFF-Vice_President</v>
      </c>
      <c r="AD1011" s="263" t="str">
        <f t="shared" si="103"/>
        <v>STAFFF-Vice_President-100</v>
      </c>
      <c r="AE1011" s="263" t="str">
        <f t="shared" si="104"/>
        <v>STAFFF-Vice_President-100-3</v>
      </c>
      <c r="AF1011" s="119" t="s">
        <v>14644</v>
      </c>
      <c r="AG1011" s="64" t="str">
        <f t="shared" si="105"/>
        <v>100</v>
      </c>
      <c r="AH1011" s="18"/>
      <c r="AI1011" s="197" t="str">
        <f t="shared" si="106"/>
        <v>-</v>
      </c>
      <c r="AJ1011" s="64" t="str">
        <f t="shared" si="107"/>
        <v>-</v>
      </c>
      <c r="AK1011" s="18"/>
      <c r="AP1011" s="18"/>
    </row>
    <row r="1012" spans="9:42">
      <c r="I1012" s="18"/>
      <c r="L1012" s="18"/>
      <c r="M1012" s="18"/>
      <c r="N1012" s="18"/>
      <c r="O1012" s="18"/>
      <c r="P1012" s="18"/>
      <c r="Q1012" s="18"/>
      <c r="R1012" s="18"/>
      <c r="S1012" s="173" t="s">
        <v>6052</v>
      </c>
      <c r="T1012" s="17" t="s">
        <v>6053</v>
      </c>
      <c r="U1012" s="18"/>
      <c r="V1012" s="211"/>
      <c r="W1012" s="211"/>
      <c r="X1012" s="211"/>
      <c r="Y1012" s="211"/>
      <c r="Z1012" s="18"/>
      <c r="AA1012" s="182" t="s">
        <v>4575</v>
      </c>
      <c r="AB1012" s="18"/>
      <c r="AC1012" s="197" t="str">
        <f t="shared" si="102"/>
        <v>STAFFF-Talent_Dev</v>
      </c>
      <c r="AD1012" s="263" t="str">
        <f t="shared" si="103"/>
        <v>STAFFF-Talent_Dev-100</v>
      </c>
      <c r="AE1012" s="263" t="str">
        <f t="shared" si="104"/>
        <v>STAFFF-Talent_Dev-100-2</v>
      </c>
      <c r="AF1012" s="119" t="s">
        <v>4575</v>
      </c>
      <c r="AG1012" s="64" t="str">
        <f t="shared" si="105"/>
        <v>100</v>
      </c>
      <c r="AH1012" s="18"/>
      <c r="AI1012" s="197" t="str">
        <f t="shared" si="106"/>
        <v>-</v>
      </c>
      <c r="AJ1012" s="64" t="str">
        <f t="shared" si="107"/>
        <v>-</v>
      </c>
      <c r="AK1012" s="18"/>
      <c r="AP1012" s="18"/>
    </row>
    <row r="1013" spans="9:42">
      <c r="I1013" s="18"/>
      <c r="L1013" s="18"/>
      <c r="M1013" s="18"/>
      <c r="N1013" s="18"/>
      <c r="O1013" s="18"/>
      <c r="P1013" s="18"/>
      <c r="Q1013" s="18"/>
      <c r="R1013" s="18"/>
      <c r="S1013" s="173" t="s">
        <v>6054</v>
      </c>
      <c r="T1013" s="17" t="s">
        <v>6055</v>
      </c>
      <c r="U1013" s="18"/>
      <c r="V1013" s="211"/>
      <c r="W1013" s="211"/>
      <c r="X1013" s="211"/>
      <c r="Y1013" s="211"/>
      <c r="Z1013" s="18"/>
      <c r="AA1013" s="182" t="s">
        <v>4578</v>
      </c>
      <c r="AB1013" s="18"/>
      <c r="AC1013" s="197" t="str">
        <f t="shared" si="102"/>
        <v>STAFFF-Talent_Dev</v>
      </c>
      <c r="AD1013" s="263" t="str">
        <f t="shared" si="103"/>
        <v>STAFFF-Talent_Dev-100</v>
      </c>
      <c r="AE1013" s="263" t="str">
        <f t="shared" si="104"/>
        <v>STAFFF-Talent_Dev-100-3</v>
      </c>
      <c r="AF1013" s="119" t="s">
        <v>4578</v>
      </c>
      <c r="AG1013" s="64" t="str">
        <f t="shared" si="105"/>
        <v>100</v>
      </c>
      <c r="AH1013" s="18"/>
      <c r="AI1013" s="197" t="str">
        <f t="shared" si="106"/>
        <v>-</v>
      </c>
      <c r="AJ1013" s="64" t="str">
        <f t="shared" si="107"/>
        <v>-</v>
      </c>
      <c r="AK1013" s="18"/>
      <c r="AP1013" s="18"/>
    </row>
    <row r="1014" spans="9:42">
      <c r="I1014" s="18"/>
      <c r="L1014" s="18"/>
      <c r="M1014" s="18"/>
      <c r="N1014" s="18"/>
      <c r="O1014" s="18"/>
      <c r="P1014" s="18"/>
      <c r="Q1014" s="18"/>
      <c r="R1014" s="18"/>
      <c r="S1014" s="173" t="s">
        <v>6056</v>
      </c>
      <c r="T1014" s="17" t="s">
        <v>780</v>
      </c>
      <c r="U1014" s="18"/>
      <c r="V1014" s="211"/>
      <c r="W1014" s="211"/>
      <c r="X1014" s="211"/>
      <c r="Y1014" s="211"/>
      <c r="Z1014" s="18"/>
      <c r="AA1014" s="182" t="s">
        <v>4579</v>
      </c>
      <c r="AB1014" s="18"/>
      <c r="AC1014" s="197" t="str">
        <f t="shared" si="102"/>
        <v>STAFFF-Talent_Dev</v>
      </c>
      <c r="AD1014" s="263" t="str">
        <f t="shared" si="103"/>
        <v>STAFFF-Talent_Dev-100</v>
      </c>
      <c r="AE1014" s="263" t="str">
        <f t="shared" si="104"/>
        <v>STAFFF-Talent_Dev-100-4</v>
      </c>
      <c r="AF1014" s="119" t="s">
        <v>4579</v>
      </c>
      <c r="AG1014" s="64" t="str">
        <f t="shared" si="105"/>
        <v>100</v>
      </c>
      <c r="AH1014" s="18"/>
      <c r="AI1014" s="197" t="str">
        <f t="shared" si="106"/>
        <v>-</v>
      </c>
      <c r="AJ1014" s="64" t="str">
        <f t="shared" si="107"/>
        <v>-</v>
      </c>
      <c r="AK1014" s="18"/>
      <c r="AP1014" s="18"/>
    </row>
    <row r="1015" spans="9:42">
      <c r="I1015" s="18"/>
      <c r="L1015" s="18"/>
      <c r="M1015" s="18"/>
      <c r="N1015" s="18"/>
      <c r="O1015" s="18"/>
      <c r="P1015" s="18"/>
      <c r="Q1015" s="18"/>
      <c r="R1015" s="18"/>
      <c r="S1015" s="173" t="s">
        <v>6058</v>
      </c>
      <c r="T1015" s="17" t="s">
        <v>780</v>
      </c>
      <c r="U1015" s="18"/>
      <c r="V1015" s="211"/>
      <c r="W1015" s="211"/>
      <c r="X1015" s="211"/>
      <c r="Y1015" s="211"/>
      <c r="Z1015" s="18"/>
      <c r="AA1015" s="182" t="s">
        <v>4581</v>
      </c>
      <c r="AB1015" s="18"/>
      <c r="AC1015" s="197" t="str">
        <f t="shared" si="102"/>
        <v>CED-Multicultural_Ctr</v>
      </c>
      <c r="AD1015" s="263" t="str">
        <f t="shared" si="103"/>
        <v>CED-Multicultural_Ctr-100</v>
      </c>
      <c r="AE1015" s="263" t="str">
        <f t="shared" si="104"/>
        <v>CED-Multicultural_Ctr-100-1</v>
      </c>
      <c r="AF1015" s="119" t="s">
        <v>4581</v>
      </c>
      <c r="AG1015" s="64" t="str">
        <f t="shared" si="105"/>
        <v>100</v>
      </c>
      <c r="AH1015" s="18"/>
      <c r="AI1015" s="197" t="str">
        <f t="shared" si="106"/>
        <v>-</v>
      </c>
      <c r="AJ1015" s="64" t="str">
        <f t="shared" si="107"/>
        <v>-</v>
      </c>
      <c r="AK1015" s="18"/>
      <c r="AP1015" s="18"/>
    </row>
    <row r="1016" spans="9:42">
      <c r="I1016" s="18"/>
      <c r="L1016" s="18"/>
      <c r="M1016" s="18"/>
      <c r="N1016" s="18"/>
      <c r="O1016" s="18"/>
      <c r="P1016" s="18"/>
      <c r="Q1016" s="18"/>
      <c r="R1016" s="18"/>
      <c r="S1016" s="173" t="s">
        <v>6059</v>
      </c>
      <c r="T1016" s="17" t="s">
        <v>6060</v>
      </c>
      <c r="U1016" s="18"/>
      <c r="V1016" s="211"/>
      <c r="W1016" s="211"/>
      <c r="X1016" s="211"/>
      <c r="Y1016" s="211"/>
      <c r="Z1016" s="18"/>
      <c r="AA1016" s="182" t="s">
        <v>4582</v>
      </c>
      <c r="AB1016" s="18"/>
      <c r="AC1016" s="197" t="str">
        <f t="shared" si="102"/>
        <v>STAFFF-Campus Life</v>
      </c>
      <c r="AD1016" s="263" t="str">
        <f t="shared" si="103"/>
        <v>STAFFF-Campus Life-100</v>
      </c>
      <c r="AE1016" s="263" t="str">
        <f t="shared" si="104"/>
        <v>STAFFF-Campus Life-100-1</v>
      </c>
      <c r="AF1016" s="119" t="s">
        <v>4582</v>
      </c>
      <c r="AG1016" s="64" t="str">
        <f t="shared" si="105"/>
        <v>100</v>
      </c>
      <c r="AH1016" s="18"/>
      <c r="AI1016" s="197" t="str">
        <f t="shared" si="106"/>
        <v>-</v>
      </c>
      <c r="AJ1016" s="64" t="str">
        <f t="shared" si="107"/>
        <v>-</v>
      </c>
      <c r="AK1016" s="18"/>
      <c r="AP1016" s="18"/>
    </row>
    <row r="1017" spans="9:42">
      <c r="I1017" s="18"/>
      <c r="L1017" s="18"/>
      <c r="M1017" s="18"/>
      <c r="N1017" s="18"/>
      <c r="O1017" s="18"/>
      <c r="P1017" s="18"/>
      <c r="Q1017" s="18"/>
      <c r="R1017" s="18"/>
      <c r="S1017" s="173" t="s">
        <v>6061</v>
      </c>
      <c r="T1017" s="17" t="s">
        <v>6062</v>
      </c>
      <c r="U1017" s="18"/>
      <c r="V1017" s="211"/>
      <c r="W1017" s="211"/>
      <c r="X1017" s="211"/>
      <c r="Y1017" s="211"/>
      <c r="Z1017" s="18"/>
      <c r="AA1017" s="182" t="s">
        <v>4585</v>
      </c>
      <c r="AB1017" s="18"/>
      <c r="AC1017" s="197" t="str">
        <f t="shared" si="102"/>
        <v>STAFFF-Dean_of_Students</v>
      </c>
      <c r="AD1017" s="263" t="str">
        <f t="shared" si="103"/>
        <v>STAFFF-Dean_of_Students-100</v>
      </c>
      <c r="AE1017" s="263" t="str">
        <f t="shared" si="104"/>
        <v>STAFFF-Dean_of_Students-100-1</v>
      </c>
      <c r="AF1017" s="119" t="s">
        <v>4585</v>
      </c>
      <c r="AG1017" s="64" t="str">
        <f t="shared" si="105"/>
        <v>100</v>
      </c>
      <c r="AH1017" s="18"/>
      <c r="AI1017" s="197" t="str">
        <f t="shared" si="106"/>
        <v>-</v>
      </c>
      <c r="AJ1017" s="64" t="str">
        <f t="shared" si="107"/>
        <v>-</v>
      </c>
      <c r="AK1017" s="18"/>
      <c r="AP1017" s="18"/>
    </row>
    <row r="1018" spans="9:42">
      <c r="I1018" s="18"/>
      <c r="L1018" s="18"/>
      <c r="M1018" s="18"/>
      <c r="N1018" s="18"/>
      <c r="O1018" s="18"/>
      <c r="P1018" s="18"/>
      <c r="Q1018" s="18"/>
      <c r="R1018" s="18"/>
      <c r="S1018" s="173" t="s">
        <v>6063</v>
      </c>
      <c r="T1018" s="17" t="s">
        <v>13048</v>
      </c>
      <c r="U1018" s="18"/>
      <c r="V1018" s="211"/>
      <c r="W1018" s="211"/>
      <c r="X1018" s="211"/>
      <c r="Y1018" s="211"/>
      <c r="Z1018" s="18"/>
      <c r="AA1018" s="182" t="s">
        <v>4586</v>
      </c>
      <c r="AB1018" s="18"/>
      <c r="AC1018" s="197" t="str">
        <f t="shared" si="102"/>
        <v>STAFFF-Dean_of_Students</v>
      </c>
      <c r="AD1018" s="263" t="str">
        <f t="shared" si="103"/>
        <v>STAFFF-Dean_of_Students-100</v>
      </c>
      <c r="AE1018" s="263" t="str">
        <f t="shared" si="104"/>
        <v>STAFFF-Dean_of_Students-100-2</v>
      </c>
      <c r="AF1018" s="119" t="s">
        <v>4586</v>
      </c>
      <c r="AG1018" s="64" t="str">
        <f t="shared" si="105"/>
        <v>100</v>
      </c>
      <c r="AH1018" s="18"/>
      <c r="AI1018" s="197" t="str">
        <f t="shared" si="106"/>
        <v>-</v>
      </c>
      <c r="AJ1018" s="64" t="str">
        <f t="shared" si="107"/>
        <v>-</v>
      </c>
      <c r="AK1018" s="18"/>
      <c r="AP1018" s="18"/>
    </row>
    <row r="1019" spans="9:42">
      <c r="I1019" s="18"/>
      <c r="L1019" s="18"/>
      <c r="M1019" s="18"/>
      <c r="N1019" s="18"/>
      <c r="O1019" s="18"/>
      <c r="P1019" s="18"/>
      <c r="Q1019" s="18"/>
      <c r="R1019" s="18"/>
      <c r="S1019" s="173" t="s">
        <v>6064</v>
      </c>
      <c r="T1019" s="17" t="s">
        <v>6065</v>
      </c>
      <c r="U1019" s="18"/>
      <c r="V1019" s="211"/>
      <c r="W1019" s="211"/>
      <c r="X1019" s="211"/>
      <c r="Y1019" s="211"/>
      <c r="Z1019" s="18"/>
      <c r="AA1019" s="182" t="s">
        <v>4588</v>
      </c>
      <c r="AB1019" s="18"/>
      <c r="AC1019" s="197" t="str">
        <f t="shared" si="102"/>
        <v>STAFFF-Dean_of_Students</v>
      </c>
      <c r="AD1019" s="263" t="str">
        <f t="shared" si="103"/>
        <v>STAFFF-Dean_of_Students-100</v>
      </c>
      <c r="AE1019" s="263" t="str">
        <f t="shared" si="104"/>
        <v>STAFFF-Dean_of_Students-100-3</v>
      </c>
      <c r="AF1019" s="119" t="s">
        <v>4588</v>
      </c>
      <c r="AG1019" s="64" t="str">
        <f t="shared" si="105"/>
        <v>100</v>
      </c>
      <c r="AH1019" s="18"/>
      <c r="AI1019" s="197" t="str">
        <f t="shared" si="106"/>
        <v>-</v>
      </c>
      <c r="AJ1019" s="64" t="str">
        <f t="shared" si="107"/>
        <v>-</v>
      </c>
      <c r="AK1019" s="18"/>
      <c r="AP1019" s="18"/>
    </row>
    <row r="1020" spans="9:42">
      <c r="I1020" s="18"/>
      <c r="L1020" s="18"/>
      <c r="M1020" s="18"/>
      <c r="N1020" s="18"/>
      <c r="O1020" s="18"/>
      <c r="P1020" s="18"/>
      <c r="Q1020" s="18"/>
      <c r="R1020" s="18"/>
      <c r="S1020" s="173" t="s">
        <v>6066</v>
      </c>
      <c r="T1020" s="17" t="s">
        <v>780</v>
      </c>
      <c r="U1020" s="18"/>
      <c r="V1020" s="211"/>
      <c r="W1020" s="211"/>
      <c r="X1020" s="211"/>
      <c r="Y1020" s="211"/>
      <c r="Z1020" s="18"/>
      <c r="AA1020" s="182" t="s">
        <v>4589</v>
      </c>
      <c r="AB1020" s="18"/>
      <c r="AC1020" s="197" t="str">
        <f t="shared" si="102"/>
        <v>STAFFF-Dean_of_Students</v>
      </c>
      <c r="AD1020" s="263" t="str">
        <f t="shared" si="103"/>
        <v>STAFFF-Dean_of_Students-100</v>
      </c>
      <c r="AE1020" s="263" t="str">
        <f t="shared" si="104"/>
        <v>STAFFF-Dean_of_Students-100-4</v>
      </c>
      <c r="AF1020" s="119" t="s">
        <v>4589</v>
      </c>
      <c r="AG1020" s="64" t="str">
        <f t="shared" si="105"/>
        <v>100</v>
      </c>
      <c r="AH1020" s="18"/>
      <c r="AI1020" s="197" t="str">
        <f t="shared" si="106"/>
        <v>-</v>
      </c>
      <c r="AJ1020" s="64" t="str">
        <f t="shared" si="107"/>
        <v>-</v>
      </c>
      <c r="AK1020" s="18"/>
      <c r="AP1020" s="18"/>
    </row>
    <row r="1021" spans="9:42">
      <c r="I1021" s="18"/>
      <c r="L1021" s="18"/>
      <c r="M1021" s="18"/>
      <c r="N1021" s="18"/>
      <c r="O1021" s="18"/>
      <c r="P1021" s="18"/>
      <c r="Q1021" s="18"/>
      <c r="R1021" s="18"/>
      <c r="S1021" s="173" t="s">
        <v>6068</v>
      </c>
      <c r="T1021" s="17" t="s">
        <v>6069</v>
      </c>
      <c r="U1021" s="18"/>
      <c r="V1021" s="211"/>
      <c r="W1021" s="211"/>
      <c r="X1021" s="211"/>
      <c r="Y1021" s="211"/>
      <c r="Z1021" s="18"/>
      <c r="AA1021" s="182" t="s">
        <v>4592</v>
      </c>
      <c r="AB1021" s="18"/>
      <c r="AC1021" s="197" t="str">
        <f t="shared" si="102"/>
        <v>STAFFF-Dean_of_Students</v>
      </c>
      <c r="AD1021" s="263" t="str">
        <f t="shared" si="103"/>
        <v>STAFFF-Dean_of_Students-100</v>
      </c>
      <c r="AE1021" s="263" t="str">
        <f t="shared" si="104"/>
        <v>STAFFF-Dean_of_Students-100-5</v>
      </c>
      <c r="AF1021" s="119" t="s">
        <v>4592</v>
      </c>
      <c r="AG1021" s="64" t="str">
        <f t="shared" si="105"/>
        <v>100</v>
      </c>
      <c r="AH1021" s="18"/>
      <c r="AI1021" s="197" t="str">
        <f t="shared" si="106"/>
        <v>-</v>
      </c>
      <c r="AJ1021" s="64" t="str">
        <f t="shared" si="107"/>
        <v>-</v>
      </c>
      <c r="AK1021" s="18"/>
      <c r="AP1021" s="18"/>
    </row>
    <row r="1022" spans="9:42">
      <c r="I1022" s="18"/>
      <c r="L1022" s="18"/>
      <c r="M1022" s="18"/>
      <c r="N1022" s="18"/>
      <c r="O1022" s="18"/>
      <c r="P1022" s="18"/>
      <c r="Q1022" s="18"/>
      <c r="R1022" s="18"/>
      <c r="S1022" s="173" t="s">
        <v>6070</v>
      </c>
      <c r="T1022" s="17" t="s">
        <v>6071</v>
      </c>
      <c r="U1022" s="18"/>
      <c r="V1022" s="211"/>
      <c r="W1022" s="211"/>
      <c r="X1022" s="211"/>
      <c r="Y1022" s="211"/>
      <c r="Z1022" s="18"/>
      <c r="AA1022" s="182" t="s">
        <v>15191</v>
      </c>
      <c r="AB1022" s="18"/>
      <c r="AC1022" s="197" t="str">
        <f t="shared" si="102"/>
        <v>STAFFF-Dean_of_Students</v>
      </c>
      <c r="AD1022" s="263" t="str">
        <f t="shared" si="103"/>
        <v>STAFFF-Dean_of_Students-100</v>
      </c>
      <c r="AE1022" s="263" t="str">
        <f t="shared" si="104"/>
        <v>STAFFF-Dean_of_Students-100-6</v>
      </c>
      <c r="AF1022" s="119" t="s">
        <v>15191</v>
      </c>
      <c r="AG1022" s="64" t="str">
        <f t="shared" si="105"/>
        <v>100</v>
      </c>
      <c r="AH1022" s="18"/>
      <c r="AI1022" s="197" t="str">
        <f t="shared" si="106"/>
        <v>-</v>
      </c>
      <c r="AJ1022" s="64" t="str">
        <f t="shared" si="107"/>
        <v>-</v>
      </c>
      <c r="AK1022" s="18"/>
      <c r="AP1022" s="18"/>
    </row>
    <row r="1023" spans="9:42">
      <c r="I1023" s="18"/>
      <c r="L1023" s="18"/>
      <c r="M1023" s="18"/>
      <c r="N1023" s="18"/>
      <c r="O1023" s="18"/>
      <c r="P1023" s="18"/>
      <c r="Q1023" s="18"/>
      <c r="R1023" s="18"/>
      <c r="S1023" s="173" t="s">
        <v>6072</v>
      </c>
      <c r="T1023" s="17" t="s">
        <v>6073</v>
      </c>
      <c r="U1023" s="18"/>
      <c r="V1023" s="211"/>
      <c r="W1023" s="211"/>
      <c r="X1023" s="211"/>
      <c r="Y1023" s="211"/>
      <c r="Z1023" s="18"/>
      <c r="AA1023" s="182" t="s">
        <v>4593</v>
      </c>
      <c r="AB1023" s="18"/>
      <c r="AC1023" s="197" t="str">
        <f t="shared" si="102"/>
        <v>UCAS</v>
      </c>
      <c r="AD1023" s="263" t="str">
        <f t="shared" si="103"/>
        <v>UCAS-100</v>
      </c>
      <c r="AE1023" s="263" t="str">
        <f t="shared" si="104"/>
        <v>UCAS-100-7</v>
      </c>
      <c r="AF1023" s="119" t="s">
        <v>4593</v>
      </c>
      <c r="AG1023" s="64" t="str">
        <f t="shared" si="105"/>
        <v>100</v>
      </c>
      <c r="AH1023" s="18"/>
      <c r="AI1023" s="197" t="str">
        <f t="shared" si="106"/>
        <v>-</v>
      </c>
      <c r="AJ1023" s="64" t="str">
        <f t="shared" si="107"/>
        <v>-</v>
      </c>
      <c r="AK1023" s="18"/>
      <c r="AP1023" s="18"/>
    </row>
    <row r="1024" spans="9:42">
      <c r="I1024" s="18"/>
      <c r="L1024" s="18"/>
      <c r="M1024" s="18"/>
      <c r="N1024" s="18"/>
      <c r="O1024" s="18"/>
      <c r="P1024" s="18"/>
      <c r="Q1024" s="18"/>
      <c r="R1024" s="18"/>
      <c r="S1024" s="173" t="s">
        <v>6075</v>
      </c>
      <c r="T1024" s="17" t="s">
        <v>780</v>
      </c>
      <c r="U1024" s="18"/>
      <c r="V1024" s="211"/>
      <c r="W1024" s="211"/>
      <c r="X1024" s="211"/>
      <c r="Y1024" s="211"/>
      <c r="Z1024" s="18"/>
      <c r="AA1024" s="182" t="s">
        <v>4595</v>
      </c>
      <c r="AB1024" s="18"/>
      <c r="AC1024" s="197" t="str">
        <f t="shared" si="102"/>
        <v>STAFFF-Counseling_Ctr</v>
      </c>
      <c r="AD1024" s="263" t="str">
        <f t="shared" si="103"/>
        <v>STAFFF-Counseling_Ctr-100</v>
      </c>
      <c r="AE1024" s="263" t="str">
        <f t="shared" si="104"/>
        <v>STAFFF-Counseling_Ctr-100-1</v>
      </c>
      <c r="AF1024" s="119" t="s">
        <v>4595</v>
      </c>
      <c r="AG1024" s="64" t="str">
        <f t="shared" si="105"/>
        <v>100</v>
      </c>
      <c r="AH1024" s="18"/>
      <c r="AI1024" s="197" t="str">
        <f t="shared" si="106"/>
        <v>-</v>
      </c>
      <c r="AJ1024" s="64" t="str">
        <f t="shared" si="107"/>
        <v>-</v>
      </c>
      <c r="AK1024" s="18"/>
      <c r="AP1024" s="18"/>
    </row>
    <row r="1025" spans="9:42">
      <c r="I1025" s="18"/>
      <c r="L1025" s="18"/>
      <c r="M1025" s="18"/>
      <c r="N1025" s="18"/>
      <c r="O1025" s="18"/>
      <c r="P1025" s="18"/>
      <c r="Q1025" s="18"/>
      <c r="R1025" s="18"/>
      <c r="S1025" s="173" t="s">
        <v>6076</v>
      </c>
      <c r="T1025" s="17" t="s">
        <v>6077</v>
      </c>
      <c r="U1025" s="18"/>
      <c r="V1025" s="211"/>
      <c r="W1025" s="211"/>
      <c r="X1025" s="211"/>
      <c r="Y1025" s="211"/>
      <c r="Z1025" s="18"/>
      <c r="AA1025" s="182" t="s">
        <v>1967</v>
      </c>
      <c r="AB1025" s="18"/>
      <c r="AC1025" s="197" t="str">
        <f t="shared" si="102"/>
        <v>STAFFF-Counseling_Ctr</v>
      </c>
      <c r="AD1025" s="263" t="str">
        <f t="shared" si="103"/>
        <v>STAFFF-Counseling_Ctr-100</v>
      </c>
      <c r="AE1025" s="263" t="str">
        <f t="shared" si="104"/>
        <v>STAFFF-Counseling_Ctr-100-2</v>
      </c>
      <c r="AF1025" s="119" t="s">
        <v>1967</v>
      </c>
      <c r="AG1025" s="64" t="str">
        <f t="shared" si="105"/>
        <v>100</v>
      </c>
      <c r="AH1025" s="18"/>
      <c r="AI1025" s="197" t="str">
        <f t="shared" si="106"/>
        <v>-</v>
      </c>
      <c r="AJ1025" s="64" t="str">
        <f t="shared" si="107"/>
        <v>-</v>
      </c>
      <c r="AK1025" s="18"/>
      <c r="AP1025" s="18"/>
    </row>
    <row r="1026" spans="9:42">
      <c r="I1026" s="18"/>
      <c r="L1026" s="18"/>
      <c r="M1026" s="18"/>
      <c r="N1026" s="18"/>
      <c r="O1026" s="18"/>
      <c r="P1026" s="18"/>
      <c r="Q1026" s="18"/>
      <c r="R1026" s="18"/>
      <c r="S1026" s="173" t="s">
        <v>6078</v>
      </c>
      <c r="T1026" s="17" t="s">
        <v>780</v>
      </c>
      <c r="U1026" s="18"/>
      <c r="V1026" s="211"/>
      <c r="W1026" s="211"/>
      <c r="X1026" s="211"/>
      <c r="Y1026" s="211"/>
      <c r="Z1026" s="18"/>
      <c r="AA1026" s="182" t="s">
        <v>4597</v>
      </c>
      <c r="AB1026" s="18"/>
      <c r="AC1026" s="197" t="str">
        <f t="shared" si="102"/>
        <v>PROVOST-Global_Strategies</v>
      </c>
      <c r="AD1026" s="263" t="str">
        <f t="shared" si="103"/>
        <v>PROVOST-Global_Strategies-100</v>
      </c>
      <c r="AE1026" s="263" t="str">
        <f t="shared" si="104"/>
        <v>PROVOST-Global_Strategies-100-7</v>
      </c>
      <c r="AF1026" s="119" t="s">
        <v>4597</v>
      </c>
      <c r="AG1026" s="64" t="str">
        <f t="shared" si="105"/>
        <v>100</v>
      </c>
      <c r="AH1026" s="18"/>
      <c r="AI1026" s="197" t="str">
        <f t="shared" si="106"/>
        <v>-</v>
      </c>
      <c r="AJ1026" s="64" t="str">
        <f t="shared" si="107"/>
        <v>-</v>
      </c>
      <c r="AK1026" s="18"/>
      <c r="AP1026" s="18"/>
    </row>
    <row r="1027" spans="9:42">
      <c r="I1027" s="18"/>
      <c r="L1027" s="18"/>
      <c r="M1027" s="18"/>
      <c r="N1027" s="18"/>
      <c r="O1027" s="18"/>
      <c r="P1027" s="18"/>
      <c r="Q1027" s="18"/>
      <c r="R1027" s="18"/>
      <c r="S1027" s="173" t="s">
        <v>6079</v>
      </c>
      <c r="T1027" s="17" t="s">
        <v>6080</v>
      </c>
      <c r="U1027" s="18"/>
      <c r="V1027" s="211"/>
      <c r="W1027" s="211"/>
      <c r="X1027" s="211"/>
      <c r="Y1027" s="211"/>
      <c r="Z1027" s="18"/>
      <c r="AA1027" s="182" t="s">
        <v>4598</v>
      </c>
      <c r="AB1027" s="18"/>
      <c r="AC1027" s="197" t="str">
        <f t="shared" si="102"/>
        <v>CED-Women_Center</v>
      </c>
      <c r="AD1027" s="263" t="str">
        <f t="shared" si="103"/>
        <v>CED-Women_Center-100</v>
      </c>
      <c r="AE1027" s="263" t="str">
        <f t="shared" si="104"/>
        <v>CED-Women_Center-100-1</v>
      </c>
      <c r="AF1027" s="119" t="s">
        <v>4598</v>
      </c>
      <c r="AG1027" s="64" t="str">
        <f t="shared" si="105"/>
        <v>100</v>
      </c>
      <c r="AH1027" s="18"/>
      <c r="AI1027" s="197" t="str">
        <f t="shared" si="106"/>
        <v>-</v>
      </c>
      <c r="AJ1027" s="64" t="str">
        <f t="shared" si="107"/>
        <v>-</v>
      </c>
      <c r="AK1027" s="18"/>
      <c r="AP1027" s="18"/>
    </row>
    <row r="1028" spans="9:42">
      <c r="I1028" s="18"/>
      <c r="L1028" s="18"/>
      <c r="M1028" s="18"/>
      <c r="N1028" s="18"/>
      <c r="O1028" s="18"/>
      <c r="P1028" s="18"/>
      <c r="Q1028" s="18"/>
      <c r="R1028" s="18"/>
      <c r="S1028" s="173" t="s">
        <v>6082</v>
      </c>
      <c r="T1028" s="17" t="s">
        <v>780</v>
      </c>
      <c r="U1028" s="18"/>
      <c r="V1028" s="211"/>
      <c r="W1028" s="211"/>
      <c r="X1028" s="211"/>
      <c r="Y1028" s="211"/>
      <c r="Z1028" s="18"/>
      <c r="AA1028" s="182" t="s">
        <v>10907</v>
      </c>
      <c r="AB1028" s="18"/>
      <c r="AC1028" s="197" t="str">
        <f t="shared" si="102"/>
        <v>STAFFF-DisabilAccessInc</v>
      </c>
      <c r="AD1028" s="263" t="str">
        <f t="shared" si="103"/>
        <v>STAFFF-DisabilAccessInc-100</v>
      </c>
      <c r="AE1028" s="263" t="str">
        <f t="shared" si="104"/>
        <v>STAFFF-DisabilAccessInc-100-1</v>
      </c>
      <c r="AF1028" s="119" t="s">
        <v>10907</v>
      </c>
      <c r="AG1028" s="64" t="str">
        <f t="shared" si="105"/>
        <v>100</v>
      </c>
      <c r="AH1028" s="18"/>
      <c r="AI1028" s="197" t="str">
        <f t="shared" si="106"/>
        <v>-</v>
      </c>
      <c r="AJ1028" s="64" t="str">
        <f t="shared" si="107"/>
        <v>-</v>
      </c>
      <c r="AK1028" s="18"/>
      <c r="AP1028" s="18"/>
    </row>
    <row r="1029" spans="9:42">
      <c r="I1029" s="18"/>
      <c r="L1029" s="18"/>
      <c r="M1029" s="18"/>
      <c r="N1029" s="18"/>
      <c r="O1029" s="18"/>
      <c r="P1029" s="18"/>
      <c r="Q1029" s="18"/>
      <c r="R1029" s="18"/>
      <c r="S1029" s="173" t="s">
        <v>8347</v>
      </c>
      <c r="T1029" s="17" t="s">
        <v>780</v>
      </c>
      <c r="U1029" s="18"/>
      <c r="V1029" s="211"/>
      <c r="W1029" s="211"/>
      <c r="X1029" s="211"/>
      <c r="Y1029" s="211"/>
      <c r="Z1029" s="18"/>
      <c r="AA1029" s="182" t="s">
        <v>10908</v>
      </c>
      <c r="AB1029" s="18"/>
      <c r="AC1029" s="197" t="str">
        <f t="shared" si="102"/>
        <v>STAFFF-DisabilAccessInc</v>
      </c>
      <c r="AD1029" s="263" t="str">
        <f t="shared" si="103"/>
        <v>STAFFF-DisabilAccessInc-100</v>
      </c>
      <c r="AE1029" s="263" t="str">
        <f t="shared" si="104"/>
        <v>STAFFF-DisabilAccessInc-100-2</v>
      </c>
      <c r="AF1029" s="119" t="s">
        <v>10908</v>
      </c>
      <c r="AG1029" s="64" t="str">
        <f t="shared" si="105"/>
        <v>100</v>
      </c>
      <c r="AH1029" s="18"/>
      <c r="AI1029" s="197" t="str">
        <f t="shared" si="106"/>
        <v>-</v>
      </c>
      <c r="AJ1029" s="64" t="str">
        <f t="shared" si="107"/>
        <v>-</v>
      </c>
      <c r="AK1029" s="18"/>
      <c r="AP1029" s="18"/>
    </row>
    <row r="1030" spans="9:42">
      <c r="I1030" s="18"/>
      <c r="L1030" s="18"/>
      <c r="M1030" s="18"/>
      <c r="N1030" s="18"/>
      <c r="O1030" s="18"/>
      <c r="P1030" s="18"/>
      <c r="Q1030" s="18"/>
      <c r="R1030" s="18"/>
      <c r="S1030" s="173" t="s">
        <v>8462</v>
      </c>
      <c r="T1030" s="17" t="s">
        <v>8463</v>
      </c>
      <c r="U1030" s="18"/>
      <c r="V1030" s="211"/>
      <c r="W1030" s="211"/>
      <c r="X1030" s="211"/>
      <c r="Y1030" s="211"/>
      <c r="Z1030" s="18"/>
      <c r="AA1030" s="182" t="s">
        <v>14167</v>
      </c>
      <c r="AB1030" s="18"/>
      <c r="AC1030" s="197" t="str">
        <f t="shared" ref="AC1030:AC1093" si="108">CodesFormula_1</f>
        <v>CED-Gender&amp;Sexuality_Ctr</v>
      </c>
      <c r="AD1030" s="263" t="str">
        <f t="shared" ref="AD1030:AD1093" si="109">CodesFormula_2</f>
        <v>CED-Gender&amp;Sexuality_Ctr-100</v>
      </c>
      <c r="AE1030" s="263" t="str">
        <f t="shared" ref="AE1030:AE1093" si="110">CodesFormula_3</f>
        <v>CED-Gender&amp;Sexuality_Ctr-100-1</v>
      </c>
      <c r="AF1030" s="119" t="s">
        <v>14167</v>
      </c>
      <c r="AG1030" s="64" t="str">
        <f t="shared" ref="AG1030:AG1093" si="111">CodesFormula_4</f>
        <v>100</v>
      </c>
      <c r="AH1030" s="18"/>
      <c r="AI1030" s="197" t="str">
        <f t="shared" ref="AI1030:AI1093" si="112">CodesFormula_5</f>
        <v>-</v>
      </c>
      <c r="AJ1030" s="64" t="str">
        <f t="shared" ref="AJ1030:AJ1093" si="113">CodesFormula_6</f>
        <v>-</v>
      </c>
      <c r="AK1030" s="18"/>
      <c r="AP1030" s="18"/>
    </row>
    <row r="1031" spans="9:42">
      <c r="I1031" s="18"/>
      <c r="L1031" s="18"/>
      <c r="M1031" s="18"/>
      <c r="N1031" s="18"/>
      <c r="O1031" s="18"/>
      <c r="P1031" s="18"/>
      <c r="Q1031" s="18"/>
      <c r="R1031" s="18"/>
      <c r="S1031" s="173" t="s">
        <v>8465</v>
      </c>
      <c r="T1031" s="17" t="s">
        <v>9156</v>
      </c>
      <c r="U1031" s="18"/>
      <c r="V1031" s="211"/>
      <c r="W1031" s="211"/>
      <c r="X1031" s="211"/>
      <c r="Y1031" s="211"/>
      <c r="Z1031" s="18"/>
      <c r="AA1031" s="182" t="s">
        <v>4602</v>
      </c>
      <c r="AB1031" s="18"/>
      <c r="AC1031" s="197" t="str">
        <f t="shared" si="108"/>
        <v>ATHLETICS</v>
      </c>
      <c r="AD1031" s="263" t="str">
        <f t="shared" si="109"/>
        <v>ATHLETICS-100</v>
      </c>
      <c r="AE1031" s="263" t="str">
        <f t="shared" si="110"/>
        <v>ATHLETICS-100-1</v>
      </c>
      <c r="AF1031" s="119" t="s">
        <v>4602</v>
      </c>
      <c r="AG1031" s="64" t="str">
        <f t="shared" si="111"/>
        <v>100</v>
      </c>
      <c r="AH1031" s="18"/>
      <c r="AI1031" s="197" t="str">
        <f t="shared" si="112"/>
        <v>-</v>
      </c>
      <c r="AJ1031" s="64" t="str">
        <f t="shared" si="113"/>
        <v>-</v>
      </c>
      <c r="AK1031" s="18"/>
      <c r="AP1031" s="18"/>
    </row>
    <row r="1032" spans="9:42">
      <c r="I1032" s="18"/>
      <c r="L1032" s="18"/>
      <c r="M1032" s="18"/>
      <c r="N1032" s="18"/>
      <c r="O1032" s="18"/>
      <c r="P1032" s="18"/>
      <c r="Q1032" s="18"/>
      <c r="R1032" s="18"/>
      <c r="S1032" s="173" t="s">
        <v>9157</v>
      </c>
      <c r="T1032" s="17" t="s">
        <v>9158</v>
      </c>
      <c r="U1032" s="18"/>
      <c r="V1032" s="211"/>
      <c r="W1032" s="211"/>
      <c r="X1032" s="211"/>
      <c r="Y1032" s="211"/>
      <c r="Z1032" s="18"/>
      <c r="AA1032" s="182" t="s">
        <v>4604</v>
      </c>
      <c r="AB1032" s="18"/>
      <c r="AC1032" s="197" t="str">
        <f t="shared" si="108"/>
        <v>ATHLETICS</v>
      </c>
      <c r="AD1032" s="263" t="str">
        <f t="shared" si="109"/>
        <v>ATHLETICS-100</v>
      </c>
      <c r="AE1032" s="263" t="str">
        <f t="shared" si="110"/>
        <v>ATHLETICS-100-2</v>
      </c>
      <c r="AF1032" s="119" t="s">
        <v>4604</v>
      </c>
      <c r="AG1032" s="64" t="str">
        <f t="shared" si="111"/>
        <v>100</v>
      </c>
      <c r="AH1032" s="18"/>
      <c r="AI1032" s="197" t="str">
        <f t="shared" si="112"/>
        <v>-</v>
      </c>
      <c r="AJ1032" s="64" t="str">
        <f t="shared" si="113"/>
        <v>-</v>
      </c>
      <c r="AK1032" s="18"/>
      <c r="AP1032" s="18"/>
    </row>
    <row r="1033" spans="9:42">
      <c r="I1033" s="18"/>
      <c r="L1033" s="18"/>
      <c r="M1033" s="18"/>
      <c r="N1033" s="18"/>
      <c r="O1033" s="18"/>
      <c r="P1033" s="18"/>
      <c r="Q1033" s="18"/>
      <c r="R1033" s="18"/>
      <c r="S1033" s="173" t="s">
        <v>9159</v>
      </c>
      <c r="T1033" s="17" t="s">
        <v>9160</v>
      </c>
      <c r="U1033" s="18"/>
      <c r="V1033" s="211"/>
      <c r="W1033" s="211"/>
      <c r="X1033" s="211"/>
      <c r="Y1033" s="211"/>
      <c r="Z1033" s="18"/>
      <c r="AA1033" s="182" t="s">
        <v>1922</v>
      </c>
      <c r="AB1033" s="18"/>
      <c r="AC1033" s="197" t="str">
        <f t="shared" si="108"/>
        <v>ATHLETICS</v>
      </c>
      <c r="AD1033" s="263" t="str">
        <f t="shared" si="109"/>
        <v>ATHLETICS-100</v>
      </c>
      <c r="AE1033" s="263" t="str">
        <f t="shared" si="110"/>
        <v>ATHLETICS-100-3</v>
      </c>
      <c r="AF1033" s="119" t="s">
        <v>1922</v>
      </c>
      <c r="AG1033" s="64" t="str">
        <f t="shared" si="111"/>
        <v>100</v>
      </c>
      <c r="AH1033" s="18"/>
      <c r="AI1033" s="197" t="str">
        <f t="shared" si="112"/>
        <v>-</v>
      </c>
      <c r="AJ1033" s="64" t="str">
        <f t="shared" si="113"/>
        <v>-</v>
      </c>
      <c r="AK1033" s="18"/>
      <c r="AP1033" s="18"/>
    </row>
    <row r="1034" spans="9:42">
      <c r="I1034" s="18"/>
      <c r="L1034" s="18"/>
      <c r="M1034" s="18"/>
      <c r="N1034" s="18"/>
      <c r="O1034" s="18"/>
      <c r="P1034" s="18"/>
      <c r="Q1034" s="18"/>
      <c r="R1034" s="18"/>
      <c r="S1034" s="173" t="s">
        <v>9161</v>
      </c>
      <c r="T1034" s="17" t="s">
        <v>9162</v>
      </c>
      <c r="U1034" s="18"/>
      <c r="V1034" s="211"/>
      <c r="W1034" s="211"/>
      <c r="X1034" s="211"/>
      <c r="Y1034" s="211"/>
      <c r="Z1034" s="18"/>
      <c r="AA1034" s="182" t="s">
        <v>1925</v>
      </c>
      <c r="AB1034" s="18"/>
      <c r="AC1034" s="197" t="str">
        <f t="shared" si="108"/>
        <v>ATHLETICS</v>
      </c>
      <c r="AD1034" s="263" t="str">
        <f t="shared" si="109"/>
        <v>ATHLETICS-100</v>
      </c>
      <c r="AE1034" s="263" t="str">
        <f t="shared" si="110"/>
        <v>ATHLETICS-100-4</v>
      </c>
      <c r="AF1034" s="119" t="s">
        <v>1925</v>
      </c>
      <c r="AG1034" s="64" t="str">
        <f t="shared" si="111"/>
        <v>100</v>
      </c>
      <c r="AH1034" s="18"/>
      <c r="AI1034" s="197" t="str">
        <f t="shared" si="112"/>
        <v>-</v>
      </c>
      <c r="AJ1034" s="64" t="str">
        <f t="shared" si="113"/>
        <v>-</v>
      </c>
      <c r="AK1034" s="18"/>
      <c r="AP1034" s="18"/>
    </row>
    <row r="1035" spans="9:42">
      <c r="I1035" s="18"/>
      <c r="L1035" s="18"/>
      <c r="M1035" s="18"/>
      <c r="N1035" s="18"/>
      <c r="O1035" s="18"/>
      <c r="P1035" s="18"/>
      <c r="Q1035" s="18"/>
      <c r="R1035" s="18"/>
      <c r="S1035" s="173" t="s">
        <v>9163</v>
      </c>
      <c r="T1035" s="17" t="s">
        <v>9164</v>
      </c>
      <c r="U1035" s="18"/>
      <c r="V1035" s="211"/>
      <c r="W1035" s="211"/>
      <c r="X1035" s="211"/>
      <c r="Y1035" s="211"/>
      <c r="Z1035" s="18"/>
      <c r="AA1035" s="182" t="s">
        <v>10909</v>
      </c>
      <c r="AB1035" s="18"/>
      <c r="AC1035" s="197" t="str">
        <f t="shared" si="108"/>
        <v>ATHLETICS</v>
      </c>
      <c r="AD1035" s="263" t="str">
        <f t="shared" si="109"/>
        <v>ATHLETICS-100</v>
      </c>
      <c r="AE1035" s="263" t="str">
        <f t="shared" si="110"/>
        <v>ATHLETICS-100-5</v>
      </c>
      <c r="AF1035" s="119" t="s">
        <v>10909</v>
      </c>
      <c r="AG1035" s="64" t="str">
        <f t="shared" si="111"/>
        <v>100</v>
      </c>
      <c r="AH1035" s="18"/>
      <c r="AI1035" s="197" t="str">
        <f t="shared" si="112"/>
        <v>-</v>
      </c>
      <c r="AJ1035" s="64" t="str">
        <f t="shared" si="113"/>
        <v>-</v>
      </c>
      <c r="AK1035" s="18"/>
      <c r="AP1035" s="18"/>
    </row>
    <row r="1036" spans="9:42">
      <c r="I1036" s="18"/>
      <c r="L1036" s="18"/>
      <c r="M1036" s="18"/>
      <c r="N1036" s="18"/>
      <c r="O1036" s="18"/>
      <c r="P1036" s="18"/>
      <c r="Q1036" s="18"/>
      <c r="R1036" s="18"/>
      <c r="S1036" s="173" t="s">
        <v>9167</v>
      </c>
      <c r="T1036" s="17" t="s">
        <v>9168</v>
      </c>
      <c r="U1036" s="18"/>
      <c r="V1036" s="211"/>
      <c r="W1036" s="211"/>
      <c r="X1036" s="211"/>
      <c r="Y1036" s="211"/>
      <c r="Z1036" s="18"/>
      <c r="AA1036" s="182" t="s">
        <v>1926</v>
      </c>
      <c r="AB1036" s="18"/>
      <c r="AC1036" s="197" t="str">
        <f t="shared" si="108"/>
        <v>ATHLETICS</v>
      </c>
      <c r="AD1036" s="263" t="str">
        <f t="shared" si="109"/>
        <v>ATHLETICS-100</v>
      </c>
      <c r="AE1036" s="263" t="str">
        <f t="shared" si="110"/>
        <v>ATHLETICS-100-6</v>
      </c>
      <c r="AF1036" s="119" t="s">
        <v>1926</v>
      </c>
      <c r="AG1036" s="64" t="str">
        <f t="shared" si="111"/>
        <v>100</v>
      </c>
      <c r="AH1036" s="18"/>
      <c r="AI1036" s="197" t="str">
        <f t="shared" si="112"/>
        <v>-</v>
      </c>
      <c r="AJ1036" s="64" t="str">
        <f t="shared" si="113"/>
        <v>-</v>
      </c>
      <c r="AK1036" s="18"/>
      <c r="AP1036" s="18"/>
    </row>
    <row r="1037" spans="9:42">
      <c r="I1037" s="18"/>
      <c r="L1037" s="18"/>
      <c r="M1037" s="18"/>
      <c r="N1037" s="18"/>
      <c r="O1037" s="18"/>
      <c r="P1037" s="18"/>
      <c r="Q1037" s="18"/>
      <c r="R1037" s="18"/>
      <c r="S1037" s="173" t="s">
        <v>9170</v>
      </c>
      <c r="T1037" s="17" t="s">
        <v>9172</v>
      </c>
      <c r="U1037" s="18"/>
      <c r="V1037" s="211"/>
      <c r="W1037" s="211"/>
      <c r="X1037" s="211"/>
      <c r="Y1037" s="211"/>
      <c r="Z1037" s="18"/>
      <c r="AA1037" s="182" t="s">
        <v>15601</v>
      </c>
      <c r="AB1037" s="18"/>
      <c r="AC1037" s="197" t="str">
        <f t="shared" si="108"/>
        <v>ATHLETICS</v>
      </c>
      <c r="AD1037" s="263" t="str">
        <f t="shared" si="109"/>
        <v>ATHLETICS-100</v>
      </c>
      <c r="AE1037" s="263" t="str">
        <f t="shared" si="110"/>
        <v>ATHLETICS-100-7</v>
      </c>
      <c r="AF1037" s="119" t="s">
        <v>15601</v>
      </c>
      <c r="AG1037" s="64" t="str">
        <f t="shared" si="111"/>
        <v>100</v>
      </c>
      <c r="AH1037" s="18"/>
      <c r="AI1037" s="197" t="str">
        <f t="shared" si="112"/>
        <v>-</v>
      </c>
      <c r="AJ1037" s="64" t="str">
        <f t="shared" si="113"/>
        <v>-</v>
      </c>
      <c r="AK1037" s="18"/>
      <c r="AP1037" s="18"/>
    </row>
    <row r="1038" spans="9:42">
      <c r="I1038" s="18"/>
      <c r="L1038" s="18"/>
      <c r="M1038" s="18"/>
      <c r="N1038" s="18"/>
      <c r="O1038" s="18"/>
      <c r="P1038" s="18"/>
      <c r="Q1038" s="18"/>
      <c r="R1038" s="18"/>
      <c r="S1038" s="173" t="s">
        <v>9174</v>
      </c>
      <c r="T1038" s="17" t="s">
        <v>9175</v>
      </c>
      <c r="U1038" s="18"/>
      <c r="V1038" s="211"/>
      <c r="W1038" s="211"/>
      <c r="X1038" s="211"/>
      <c r="Y1038" s="211"/>
      <c r="Z1038" s="18"/>
      <c r="AA1038" s="182" t="s">
        <v>1928</v>
      </c>
      <c r="AB1038" s="18"/>
      <c r="AC1038" s="197" t="str">
        <f t="shared" si="108"/>
        <v>ATHLETICS</v>
      </c>
      <c r="AD1038" s="263" t="str">
        <f t="shared" si="109"/>
        <v>ATHLETICS-100</v>
      </c>
      <c r="AE1038" s="263" t="str">
        <f t="shared" si="110"/>
        <v>ATHLETICS-100-8</v>
      </c>
      <c r="AF1038" s="119" t="s">
        <v>1928</v>
      </c>
      <c r="AG1038" s="64" t="str">
        <f t="shared" si="111"/>
        <v>100</v>
      </c>
      <c r="AH1038" s="18"/>
      <c r="AI1038" s="197" t="str">
        <f t="shared" si="112"/>
        <v>-</v>
      </c>
      <c r="AJ1038" s="64" t="str">
        <f t="shared" si="113"/>
        <v>-</v>
      </c>
      <c r="AK1038" s="18"/>
      <c r="AP1038" s="18"/>
    </row>
    <row r="1039" spans="9:42">
      <c r="I1039" s="18"/>
      <c r="L1039" s="18"/>
      <c r="M1039" s="18"/>
      <c r="N1039" s="18"/>
      <c r="O1039" s="18"/>
      <c r="P1039" s="18"/>
      <c r="Q1039" s="18"/>
      <c r="R1039" s="18"/>
      <c r="S1039" s="173" t="s">
        <v>9176</v>
      </c>
      <c r="T1039" s="17" t="s">
        <v>780</v>
      </c>
      <c r="U1039" s="18"/>
      <c r="V1039" s="211"/>
      <c r="W1039" s="211"/>
      <c r="X1039" s="211"/>
      <c r="Y1039" s="211"/>
      <c r="Z1039" s="18"/>
      <c r="AA1039" s="182" t="s">
        <v>1986</v>
      </c>
      <c r="AB1039" s="18"/>
      <c r="AC1039" s="197" t="str">
        <f t="shared" si="108"/>
        <v>ATHLETICS</v>
      </c>
      <c r="AD1039" s="263" t="str">
        <f t="shared" si="109"/>
        <v>ATHLETICS-100</v>
      </c>
      <c r="AE1039" s="263" t="str">
        <f t="shared" si="110"/>
        <v>ATHLETICS-100-9</v>
      </c>
      <c r="AF1039" s="119" t="s">
        <v>1986</v>
      </c>
      <c r="AG1039" s="64" t="str">
        <f t="shared" si="111"/>
        <v>100</v>
      </c>
      <c r="AH1039" s="18"/>
      <c r="AI1039" s="197" t="str">
        <f t="shared" si="112"/>
        <v>-</v>
      </c>
      <c r="AJ1039" s="64" t="str">
        <f t="shared" si="113"/>
        <v>-</v>
      </c>
      <c r="AK1039" s="18"/>
      <c r="AP1039" s="18"/>
    </row>
    <row r="1040" spans="9:42">
      <c r="I1040" s="18"/>
      <c r="L1040" s="18"/>
      <c r="M1040" s="18"/>
      <c r="N1040" s="18"/>
      <c r="O1040" s="18"/>
      <c r="P1040" s="18"/>
      <c r="Q1040" s="18"/>
      <c r="R1040" s="18"/>
      <c r="S1040" s="173" t="s">
        <v>9177</v>
      </c>
      <c r="T1040" s="17" t="s">
        <v>780</v>
      </c>
      <c r="U1040" s="18"/>
      <c r="V1040" s="211"/>
      <c r="W1040" s="211"/>
      <c r="X1040" s="211"/>
      <c r="Y1040" s="211"/>
      <c r="Z1040" s="18"/>
      <c r="AA1040" s="182" t="s">
        <v>1929</v>
      </c>
      <c r="AB1040" s="18"/>
      <c r="AC1040" s="197" t="str">
        <f t="shared" si="108"/>
        <v>ATHLETICS</v>
      </c>
      <c r="AD1040" s="263" t="str">
        <f t="shared" si="109"/>
        <v>ATHLETICS-100</v>
      </c>
      <c r="AE1040" s="263" t="str">
        <f t="shared" si="110"/>
        <v>ATHLETICS-100-10</v>
      </c>
      <c r="AF1040" s="119" t="s">
        <v>1929</v>
      </c>
      <c r="AG1040" s="64" t="str">
        <f t="shared" si="111"/>
        <v>100</v>
      </c>
      <c r="AH1040" s="18"/>
      <c r="AI1040" s="197" t="str">
        <f t="shared" si="112"/>
        <v>-</v>
      </c>
      <c r="AJ1040" s="64" t="str">
        <f t="shared" si="113"/>
        <v>-</v>
      </c>
      <c r="AK1040" s="18"/>
      <c r="AP1040" s="18"/>
    </row>
    <row r="1041" spans="9:42">
      <c r="I1041" s="18"/>
      <c r="L1041" s="18"/>
      <c r="M1041" s="18"/>
      <c r="N1041" s="18"/>
      <c r="O1041" s="18"/>
      <c r="P1041" s="18"/>
      <c r="Q1041" s="18"/>
      <c r="R1041" s="18"/>
      <c r="S1041" s="173" t="s">
        <v>9180</v>
      </c>
      <c r="T1041" s="17" t="s">
        <v>9181</v>
      </c>
      <c r="U1041" s="18"/>
      <c r="V1041" s="211"/>
      <c r="W1041" s="211"/>
      <c r="X1041" s="211"/>
      <c r="Y1041" s="211"/>
      <c r="Z1041" s="18"/>
      <c r="AA1041" s="182" t="s">
        <v>1932</v>
      </c>
      <c r="AB1041" s="18"/>
      <c r="AC1041" s="197" t="str">
        <f t="shared" si="108"/>
        <v>ATHLETICS</v>
      </c>
      <c r="AD1041" s="263" t="str">
        <f t="shared" si="109"/>
        <v>ATHLETICS-100</v>
      </c>
      <c r="AE1041" s="263" t="str">
        <f t="shared" si="110"/>
        <v>ATHLETICS-100-11</v>
      </c>
      <c r="AF1041" s="119" t="s">
        <v>1932</v>
      </c>
      <c r="AG1041" s="64" t="str">
        <f t="shared" si="111"/>
        <v>100</v>
      </c>
      <c r="AH1041" s="18"/>
      <c r="AI1041" s="197" t="str">
        <f t="shared" si="112"/>
        <v>-</v>
      </c>
      <c r="AJ1041" s="64" t="str">
        <f t="shared" si="113"/>
        <v>-</v>
      </c>
      <c r="AK1041" s="18"/>
      <c r="AP1041" s="18"/>
    </row>
    <row r="1042" spans="9:42">
      <c r="I1042" s="18"/>
      <c r="L1042" s="18"/>
      <c r="M1042" s="18"/>
      <c r="N1042" s="18"/>
      <c r="O1042" s="18"/>
      <c r="P1042" s="18"/>
      <c r="Q1042" s="18"/>
      <c r="R1042" s="18"/>
      <c r="S1042" s="173" t="s">
        <v>9183</v>
      </c>
      <c r="T1042" s="17" t="s">
        <v>9184</v>
      </c>
      <c r="U1042" s="18"/>
      <c r="V1042" s="211"/>
      <c r="W1042" s="211"/>
      <c r="X1042" s="211"/>
      <c r="Y1042" s="211"/>
      <c r="Z1042" s="18"/>
      <c r="AA1042" s="182" t="s">
        <v>13296</v>
      </c>
      <c r="AB1042" s="18"/>
      <c r="AC1042" s="197" t="str">
        <f t="shared" si="108"/>
        <v>ATHLETICS</v>
      </c>
      <c r="AD1042" s="263" t="str">
        <f t="shared" si="109"/>
        <v>ATHLETICS-100</v>
      </c>
      <c r="AE1042" s="263" t="str">
        <f t="shared" si="110"/>
        <v>ATHLETICS-100-12</v>
      </c>
      <c r="AF1042" s="119" t="s">
        <v>13296</v>
      </c>
      <c r="AG1042" s="64" t="str">
        <f t="shared" si="111"/>
        <v>100</v>
      </c>
      <c r="AH1042" s="18"/>
      <c r="AI1042" s="197" t="str">
        <f t="shared" si="112"/>
        <v>-</v>
      </c>
      <c r="AJ1042" s="64" t="str">
        <f t="shared" si="113"/>
        <v>-</v>
      </c>
      <c r="AK1042" s="18"/>
      <c r="AP1042" s="18"/>
    </row>
    <row r="1043" spans="9:42">
      <c r="I1043" s="18"/>
      <c r="L1043" s="18"/>
      <c r="M1043" s="18"/>
      <c r="N1043" s="18"/>
      <c r="O1043" s="18"/>
      <c r="P1043" s="18"/>
      <c r="Q1043" s="18"/>
      <c r="R1043" s="18"/>
      <c r="S1043" s="173" t="s">
        <v>9186</v>
      </c>
      <c r="T1043" s="17" t="s">
        <v>9187</v>
      </c>
      <c r="U1043" s="18"/>
      <c r="V1043" s="211"/>
      <c r="W1043" s="211"/>
      <c r="X1043" s="211"/>
      <c r="Y1043" s="211"/>
      <c r="Z1043" s="18"/>
      <c r="AA1043" s="182" t="s">
        <v>1994</v>
      </c>
      <c r="AB1043" s="18"/>
      <c r="AC1043" s="197" t="str">
        <f t="shared" si="108"/>
        <v>ATHLETICS</v>
      </c>
      <c r="AD1043" s="263" t="str">
        <f t="shared" si="109"/>
        <v>ATHLETICS-100</v>
      </c>
      <c r="AE1043" s="263" t="str">
        <f t="shared" si="110"/>
        <v>ATHLETICS-100-13</v>
      </c>
      <c r="AF1043" s="119" t="s">
        <v>1994</v>
      </c>
      <c r="AG1043" s="64" t="str">
        <f t="shared" si="111"/>
        <v>100</v>
      </c>
      <c r="AH1043" s="18"/>
      <c r="AI1043" s="197" t="str">
        <f t="shared" si="112"/>
        <v>-</v>
      </c>
      <c r="AJ1043" s="64" t="str">
        <f t="shared" si="113"/>
        <v>-</v>
      </c>
      <c r="AK1043" s="18"/>
      <c r="AP1043" s="18"/>
    </row>
    <row r="1044" spans="9:42">
      <c r="I1044" s="18"/>
      <c r="L1044" s="18"/>
      <c r="M1044" s="18"/>
      <c r="N1044" s="18"/>
      <c r="O1044" s="18"/>
      <c r="P1044" s="18"/>
      <c r="Q1044" s="18"/>
      <c r="R1044" s="18"/>
      <c r="S1044" s="173" t="s">
        <v>9188</v>
      </c>
      <c r="T1044" s="17" t="s">
        <v>9189</v>
      </c>
      <c r="U1044" s="18"/>
      <c r="V1044" s="211"/>
      <c r="W1044" s="211"/>
      <c r="X1044" s="211"/>
      <c r="Y1044" s="211"/>
      <c r="Z1044" s="18"/>
      <c r="AA1044" s="182" t="s">
        <v>1935</v>
      </c>
      <c r="AB1044" s="18"/>
      <c r="AC1044" s="197" t="str">
        <f t="shared" si="108"/>
        <v>ATHLETICS</v>
      </c>
      <c r="AD1044" s="263" t="str">
        <f t="shared" si="109"/>
        <v>ATHLETICS-100</v>
      </c>
      <c r="AE1044" s="263" t="str">
        <f t="shared" si="110"/>
        <v>ATHLETICS-100-14</v>
      </c>
      <c r="AF1044" s="119" t="s">
        <v>1935</v>
      </c>
      <c r="AG1044" s="64" t="str">
        <f t="shared" si="111"/>
        <v>100</v>
      </c>
      <c r="AH1044" s="18"/>
      <c r="AI1044" s="197" t="str">
        <f t="shared" si="112"/>
        <v>-</v>
      </c>
      <c r="AJ1044" s="64" t="str">
        <f t="shared" si="113"/>
        <v>-</v>
      </c>
      <c r="AK1044" s="18"/>
      <c r="AP1044" s="18"/>
    </row>
    <row r="1045" spans="9:42">
      <c r="I1045" s="18"/>
      <c r="L1045" s="18"/>
      <c r="M1045" s="18"/>
      <c r="N1045" s="18"/>
      <c r="O1045" s="18"/>
      <c r="P1045" s="18"/>
      <c r="Q1045" s="18"/>
      <c r="R1045" s="18"/>
      <c r="S1045" s="173" t="s">
        <v>9190</v>
      </c>
      <c r="T1045" s="17" t="s">
        <v>7939</v>
      </c>
      <c r="U1045" s="18"/>
      <c r="V1045" s="211"/>
      <c r="W1045" s="211"/>
      <c r="X1045" s="211"/>
      <c r="Y1045" s="211"/>
      <c r="Z1045" s="18"/>
      <c r="AA1045" s="182" t="s">
        <v>1998</v>
      </c>
      <c r="AB1045" s="18"/>
      <c r="AC1045" s="197" t="str">
        <f t="shared" si="108"/>
        <v>ATHLETICS</v>
      </c>
      <c r="AD1045" s="263" t="str">
        <f t="shared" si="109"/>
        <v>ATHLETICS-100</v>
      </c>
      <c r="AE1045" s="263" t="str">
        <f t="shared" si="110"/>
        <v>ATHLETICS-100-15</v>
      </c>
      <c r="AF1045" s="119" t="s">
        <v>1998</v>
      </c>
      <c r="AG1045" s="64" t="str">
        <f t="shared" si="111"/>
        <v>100</v>
      </c>
      <c r="AH1045" s="18"/>
      <c r="AI1045" s="197" t="str">
        <f t="shared" si="112"/>
        <v>-</v>
      </c>
      <c r="AJ1045" s="64" t="str">
        <f t="shared" si="113"/>
        <v>-</v>
      </c>
      <c r="AK1045" s="18"/>
      <c r="AP1045" s="18"/>
    </row>
    <row r="1046" spans="9:42">
      <c r="I1046" s="18"/>
      <c r="L1046" s="18"/>
      <c r="M1046" s="18"/>
      <c r="N1046" s="18"/>
      <c r="O1046" s="18"/>
      <c r="P1046" s="18"/>
      <c r="Q1046" s="18"/>
      <c r="R1046" s="18"/>
      <c r="S1046" s="173" t="s">
        <v>9192</v>
      </c>
      <c r="T1046" s="17" t="s">
        <v>780</v>
      </c>
      <c r="U1046" s="18"/>
      <c r="V1046" s="211"/>
      <c r="W1046" s="211"/>
      <c r="X1046" s="211"/>
      <c r="Y1046" s="211"/>
      <c r="Z1046" s="18"/>
      <c r="AA1046" s="182" t="s">
        <v>1936</v>
      </c>
      <c r="AB1046" s="18"/>
      <c r="AC1046" s="197" t="str">
        <f t="shared" si="108"/>
        <v>ATHLETICS</v>
      </c>
      <c r="AD1046" s="263" t="str">
        <f t="shared" si="109"/>
        <v>ATHLETICS-100</v>
      </c>
      <c r="AE1046" s="263" t="str">
        <f t="shared" si="110"/>
        <v>ATHLETICS-100-16</v>
      </c>
      <c r="AF1046" s="119" t="s">
        <v>1936</v>
      </c>
      <c r="AG1046" s="64" t="str">
        <f t="shared" si="111"/>
        <v>100</v>
      </c>
      <c r="AH1046" s="18"/>
      <c r="AI1046" s="197" t="str">
        <f t="shared" si="112"/>
        <v>-</v>
      </c>
      <c r="AJ1046" s="64" t="str">
        <f t="shared" si="113"/>
        <v>-</v>
      </c>
      <c r="AK1046" s="18"/>
      <c r="AP1046" s="18"/>
    </row>
    <row r="1047" spans="9:42">
      <c r="I1047" s="18"/>
      <c r="L1047" s="18"/>
      <c r="M1047" s="18"/>
      <c r="N1047" s="18"/>
      <c r="O1047" s="18"/>
      <c r="P1047" s="18"/>
      <c r="Q1047" s="18"/>
      <c r="R1047" s="18"/>
      <c r="S1047" s="173" t="s">
        <v>9193</v>
      </c>
      <c r="T1047" s="17" t="s">
        <v>9195</v>
      </c>
      <c r="U1047" s="18"/>
      <c r="V1047" s="211"/>
      <c r="W1047" s="211"/>
      <c r="X1047" s="211"/>
      <c r="Y1047" s="211"/>
      <c r="Z1047" s="18"/>
      <c r="AA1047" s="182" t="s">
        <v>13297</v>
      </c>
      <c r="AB1047" s="18"/>
      <c r="AC1047" s="197" t="str">
        <f t="shared" si="108"/>
        <v>ATHLETICS</v>
      </c>
      <c r="AD1047" s="263" t="str">
        <f t="shared" si="109"/>
        <v>ATHLETICS-100</v>
      </c>
      <c r="AE1047" s="263" t="str">
        <f t="shared" si="110"/>
        <v>ATHLETICS-100-17</v>
      </c>
      <c r="AF1047" s="119" t="s">
        <v>13297</v>
      </c>
      <c r="AG1047" s="64" t="str">
        <f t="shared" si="111"/>
        <v>100</v>
      </c>
      <c r="AH1047" s="18"/>
      <c r="AI1047" s="197" t="str">
        <f t="shared" si="112"/>
        <v>-</v>
      </c>
      <c r="AJ1047" s="64" t="str">
        <f t="shared" si="113"/>
        <v>-</v>
      </c>
      <c r="AK1047" s="18"/>
      <c r="AP1047" s="18"/>
    </row>
    <row r="1048" spans="9:42">
      <c r="I1048" s="18"/>
      <c r="L1048" s="18"/>
      <c r="M1048" s="18"/>
      <c r="N1048" s="18"/>
      <c r="O1048" s="18"/>
      <c r="P1048" s="18"/>
      <c r="Q1048" s="18"/>
      <c r="R1048" s="18"/>
      <c r="S1048" s="173" t="s">
        <v>9196</v>
      </c>
      <c r="T1048" s="17" t="s">
        <v>9197</v>
      </c>
      <c r="U1048" s="18"/>
      <c r="V1048" s="211"/>
      <c r="W1048" s="211"/>
      <c r="X1048" s="211"/>
      <c r="Y1048" s="211"/>
      <c r="Z1048" s="18"/>
      <c r="AA1048" s="182" t="s">
        <v>2005</v>
      </c>
      <c r="AB1048" s="18"/>
      <c r="AC1048" s="197" t="str">
        <f t="shared" si="108"/>
        <v>ATHLETICS</v>
      </c>
      <c r="AD1048" s="263" t="str">
        <f t="shared" si="109"/>
        <v>ATHLETICS-100</v>
      </c>
      <c r="AE1048" s="263" t="str">
        <f t="shared" si="110"/>
        <v>ATHLETICS-100-18</v>
      </c>
      <c r="AF1048" s="119" t="s">
        <v>2005</v>
      </c>
      <c r="AG1048" s="64" t="str">
        <f t="shared" si="111"/>
        <v>100</v>
      </c>
      <c r="AH1048" s="18"/>
      <c r="AI1048" s="197" t="str">
        <f t="shared" si="112"/>
        <v>-</v>
      </c>
      <c r="AJ1048" s="64" t="str">
        <f t="shared" si="113"/>
        <v>-</v>
      </c>
      <c r="AK1048" s="18"/>
      <c r="AP1048" s="18"/>
    </row>
    <row r="1049" spans="9:42">
      <c r="I1049" s="18"/>
      <c r="L1049" s="18"/>
      <c r="M1049" s="18"/>
      <c r="N1049" s="18"/>
      <c r="O1049" s="18"/>
      <c r="P1049" s="18"/>
      <c r="Q1049" s="18"/>
      <c r="R1049" s="18"/>
      <c r="S1049" s="173" t="s">
        <v>9200</v>
      </c>
      <c r="T1049" s="17" t="s">
        <v>780</v>
      </c>
      <c r="U1049" s="18"/>
      <c r="V1049" s="211"/>
      <c r="W1049" s="211"/>
      <c r="X1049" s="211"/>
      <c r="Y1049" s="211"/>
      <c r="Z1049" s="18"/>
      <c r="AA1049" s="182" t="s">
        <v>1939</v>
      </c>
      <c r="AB1049" s="18"/>
      <c r="AC1049" s="197" t="str">
        <f t="shared" si="108"/>
        <v>ATHLETICS</v>
      </c>
      <c r="AD1049" s="263" t="str">
        <f t="shared" si="109"/>
        <v>ATHLETICS-100</v>
      </c>
      <c r="AE1049" s="263" t="str">
        <f t="shared" si="110"/>
        <v>ATHLETICS-100-19</v>
      </c>
      <c r="AF1049" s="119" t="s">
        <v>1939</v>
      </c>
      <c r="AG1049" s="64" t="str">
        <f t="shared" si="111"/>
        <v>100</v>
      </c>
      <c r="AH1049" s="18"/>
      <c r="AI1049" s="197" t="str">
        <f t="shared" si="112"/>
        <v>-</v>
      </c>
      <c r="AJ1049" s="64" t="str">
        <f t="shared" si="113"/>
        <v>-</v>
      </c>
      <c r="AK1049" s="18"/>
      <c r="AP1049" s="18"/>
    </row>
    <row r="1050" spans="9:42">
      <c r="I1050" s="18"/>
      <c r="L1050" s="18"/>
      <c r="M1050" s="18"/>
      <c r="N1050" s="18"/>
      <c r="O1050" s="18"/>
      <c r="P1050" s="18"/>
      <c r="Q1050" s="18"/>
      <c r="R1050" s="18"/>
      <c r="S1050" s="173" t="s">
        <v>9203</v>
      </c>
      <c r="T1050" s="17" t="s">
        <v>780</v>
      </c>
      <c r="U1050" s="18"/>
      <c r="V1050" s="211"/>
      <c r="W1050" s="211"/>
      <c r="X1050" s="211"/>
      <c r="Y1050" s="211"/>
      <c r="Z1050" s="18"/>
      <c r="AA1050" s="182" t="s">
        <v>1942</v>
      </c>
      <c r="AB1050" s="18"/>
      <c r="AC1050" s="197" t="str">
        <f t="shared" si="108"/>
        <v>ATHLETICS</v>
      </c>
      <c r="AD1050" s="263" t="str">
        <f t="shared" si="109"/>
        <v>ATHLETICS-100</v>
      </c>
      <c r="AE1050" s="263" t="str">
        <f t="shared" si="110"/>
        <v>ATHLETICS-100-20</v>
      </c>
      <c r="AF1050" s="119" t="s">
        <v>1942</v>
      </c>
      <c r="AG1050" s="64" t="str">
        <f t="shared" si="111"/>
        <v>100</v>
      </c>
      <c r="AH1050" s="18"/>
      <c r="AI1050" s="197" t="str">
        <f t="shared" si="112"/>
        <v>-</v>
      </c>
      <c r="AJ1050" s="64" t="str">
        <f t="shared" si="113"/>
        <v>-</v>
      </c>
      <c r="AK1050" s="18"/>
      <c r="AP1050" s="18"/>
    </row>
    <row r="1051" spans="9:42">
      <c r="I1051" s="18"/>
      <c r="L1051" s="18"/>
      <c r="M1051" s="18"/>
      <c r="N1051" s="18"/>
      <c r="O1051" s="18"/>
      <c r="P1051" s="18"/>
      <c r="Q1051" s="18"/>
      <c r="R1051" s="18"/>
      <c r="S1051" s="173" t="s">
        <v>9204</v>
      </c>
      <c r="T1051" s="17" t="s">
        <v>9205</v>
      </c>
      <c r="U1051" s="18"/>
      <c r="V1051" s="211"/>
      <c r="W1051" s="211"/>
      <c r="X1051" s="211"/>
      <c r="Y1051" s="211"/>
      <c r="Z1051" s="18"/>
      <c r="AA1051" s="182" t="s">
        <v>1943</v>
      </c>
      <c r="AB1051" s="18"/>
      <c r="AC1051" s="197" t="str">
        <f t="shared" si="108"/>
        <v>ATHLETICS</v>
      </c>
      <c r="AD1051" s="263" t="str">
        <f t="shared" si="109"/>
        <v>ATHLETICS-100</v>
      </c>
      <c r="AE1051" s="263" t="str">
        <f t="shared" si="110"/>
        <v>ATHLETICS-100-21</v>
      </c>
      <c r="AF1051" s="119" t="s">
        <v>1943</v>
      </c>
      <c r="AG1051" s="64" t="str">
        <f t="shared" si="111"/>
        <v>100</v>
      </c>
      <c r="AH1051" s="18"/>
      <c r="AI1051" s="197" t="str">
        <f t="shared" si="112"/>
        <v>-</v>
      </c>
      <c r="AJ1051" s="64" t="str">
        <f t="shared" si="113"/>
        <v>-</v>
      </c>
      <c r="AK1051" s="18"/>
      <c r="AP1051" s="18"/>
    </row>
    <row r="1052" spans="9:42">
      <c r="I1052" s="18"/>
      <c r="L1052" s="18"/>
      <c r="M1052" s="18"/>
      <c r="N1052" s="18"/>
      <c r="O1052" s="18"/>
      <c r="P1052" s="18"/>
      <c r="Q1052" s="18"/>
      <c r="R1052" s="18"/>
      <c r="S1052" s="173" t="s">
        <v>9207</v>
      </c>
      <c r="T1052" s="17" t="s">
        <v>9208</v>
      </c>
      <c r="U1052" s="18"/>
      <c r="V1052" s="211"/>
      <c r="W1052" s="211"/>
      <c r="X1052" s="211"/>
      <c r="Y1052" s="211"/>
      <c r="Z1052" s="18"/>
      <c r="AA1052" s="182" t="s">
        <v>13719</v>
      </c>
      <c r="AB1052" s="18"/>
      <c r="AC1052" s="197" t="str">
        <f t="shared" si="108"/>
        <v>ATHLETICS</v>
      </c>
      <c r="AD1052" s="263" t="str">
        <f t="shared" si="109"/>
        <v>ATHLETICS-100</v>
      </c>
      <c r="AE1052" s="263" t="str">
        <f t="shared" si="110"/>
        <v>ATHLETICS-100-22</v>
      </c>
      <c r="AF1052" s="119" t="s">
        <v>13719</v>
      </c>
      <c r="AG1052" s="64" t="str">
        <f t="shared" si="111"/>
        <v>100</v>
      </c>
      <c r="AH1052" s="18"/>
      <c r="AI1052" s="197" t="str">
        <f t="shared" si="112"/>
        <v>-</v>
      </c>
      <c r="AJ1052" s="64" t="str">
        <f t="shared" si="113"/>
        <v>-</v>
      </c>
      <c r="AK1052" s="18"/>
      <c r="AP1052" s="18"/>
    </row>
    <row r="1053" spans="9:42">
      <c r="I1053" s="18"/>
      <c r="L1053" s="18"/>
      <c r="M1053" s="18"/>
      <c r="N1053" s="18"/>
      <c r="O1053" s="18"/>
      <c r="P1053" s="18"/>
      <c r="Q1053" s="18"/>
      <c r="R1053" s="18"/>
      <c r="S1053" s="173" t="s">
        <v>9209</v>
      </c>
      <c r="T1053" s="17" t="s">
        <v>9210</v>
      </c>
      <c r="U1053" s="18"/>
      <c r="V1053" s="211"/>
      <c r="W1053" s="211"/>
      <c r="X1053" s="211"/>
      <c r="Y1053" s="211"/>
      <c r="Z1053" s="18"/>
      <c r="AA1053" s="182" t="s">
        <v>1944</v>
      </c>
      <c r="AB1053" s="18"/>
      <c r="AC1053" s="197" t="str">
        <f t="shared" si="108"/>
        <v>ATHLETICS</v>
      </c>
      <c r="AD1053" s="263" t="str">
        <f t="shared" si="109"/>
        <v>ATHLETICS-100</v>
      </c>
      <c r="AE1053" s="263" t="str">
        <f t="shared" si="110"/>
        <v>ATHLETICS-100-23</v>
      </c>
      <c r="AF1053" s="119" t="s">
        <v>1944</v>
      </c>
      <c r="AG1053" s="64" t="str">
        <f t="shared" si="111"/>
        <v>100</v>
      </c>
      <c r="AH1053" s="18"/>
      <c r="AI1053" s="197" t="str">
        <f t="shared" si="112"/>
        <v>-</v>
      </c>
      <c r="AJ1053" s="64" t="str">
        <f t="shared" si="113"/>
        <v>-</v>
      </c>
      <c r="AK1053" s="18"/>
      <c r="AP1053" s="18"/>
    </row>
    <row r="1054" spans="9:42">
      <c r="I1054" s="18"/>
      <c r="L1054" s="18"/>
      <c r="M1054" s="18"/>
      <c r="N1054" s="18"/>
      <c r="O1054" s="18"/>
      <c r="P1054" s="18"/>
      <c r="Q1054" s="18"/>
      <c r="R1054" s="18"/>
      <c r="S1054" s="173" t="s">
        <v>9213</v>
      </c>
      <c r="T1054" s="17" t="s">
        <v>9215</v>
      </c>
      <c r="U1054" s="18"/>
      <c r="V1054" s="211"/>
      <c r="W1054" s="211"/>
      <c r="X1054" s="211"/>
      <c r="Y1054" s="211"/>
      <c r="Z1054" s="18"/>
      <c r="AA1054" s="182" t="s">
        <v>1946</v>
      </c>
      <c r="AB1054" s="18"/>
      <c r="AC1054" s="197" t="str">
        <f t="shared" si="108"/>
        <v>ATHLETICS</v>
      </c>
      <c r="AD1054" s="263" t="str">
        <f t="shared" si="109"/>
        <v>ATHLETICS-100</v>
      </c>
      <c r="AE1054" s="263" t="str">
        <f t="shared" si="110"/>
        <v>ATHLETICS-100-24</v>
      </c>
      <c r="AF1054" s="119" t="s">
        <v>1946</v>
      </c>
      <c r="AG1054" s="64" t="str">
        <f t="shared" si="111"/>
        <v>100</v>
      </c>
      <c r="AH1054" s="18"/>
      <c r="AI1054" s="197" t="str">
        <f t="shared" si="112"/>
        <v>-</v>
      </c>
      <c r="AJ1054" s="64" t="str">
        <f t="shared" si="113"/>
        <v>-</v>
      </c>
      <c r="AK1054" s="18"/>
      <c r="AP1054" s="18"/>
    </row>
    <row r="1055" spans="9:42">
      <c r="I1055" s="18"/>
      <c r="L1055" s="18"/>
      <c r="M1055" s="18"/>
      <c r="N1055" s="18"/>
      <c r="O1055" s="18"/>
      <c r="P1055" s="18"/>
      <c r="Q1055" s="18"/>
      <c r="R1055" s="18"/>
      <c r="S1055" s="173" t="s">
        <v>9217</v>
      </c>
      <c r="T1055" s="17" t="s">
        <v>9218</v>
      </c>
      <c r="U1055" s="18"/>
      <c r="V1055" s="211"/>
      <c r="W1055" s="211"/>
      <c r="X1055" s="211"/>
      <c r="Y1055" s="211"/>
      <c r="Z1055" s="18"/>
      <c r="AA1055" s="182" t="s">
        <v>2017</v>
      </c>
      <c r="AB1055" s="18"/>
      <c r="AC1055" s="197" t="str">
        <f t="shared" si="108"/>
        <v>ATHLETICS</v>
      </c>
      <c r="AD1055" s="263" t="str">
        <f t="shared" si="109"/>
        <v>ATHLETICS-100</v>
      </c>
      <c r="AE1055" s="263" t="str">
        <f t="shared" si="110"/>
        <v>ATHLETICS-100-25</v>
      </c>
      <c r="AF1055" s="119" t="s">
        <v>2017</v>
      </c>
      <c r="AG1055" s="64" t="str">
        <f t="shared" si="111"/>
        <v>100</v>
      </c>
      <c r="AH1055" s="18"/>
      <c r="AI1055" s="197" t="str">
        <f t="shared" si="112"/>
        <v>-</v>
      </c>
      <c r="AJ1055" s="64" t="str">
        <f t="shared" si="113"/>
        <v>-</v>
      </c>
      <c r="AK1055" s="18"/>
      <c r="AP1055" s="18"/>
    </row>
    <row r="1056" spans="9:42">
      <c r="I1056" s="18"/>
      <c r="L1056" s="18"/>
      <c r="M1056" s="18"/>
      <c r="N1056" s="18"/>
      <c r="O1056" s="18"/>
      <c r="P1056" s="18"/>
      <c r="Q1056" s="18"/>
      <c r="R1056" s="18"/>
      <c r="S1056" s="173" t="s">
        <v>9220</v>
      </c>
      <c r="T1056" s="17" t="s">
        <v>9221</v>
      </c>
      <c r="U1056" s="18"/>
      <c r="V1056" s="211"/>
      <c r="W1056" s="211"/>
      <c r="X1056" s="211"/>
      <c r="Y1056" s="211"/>
      <c r="Z1056" s="18"/>
      <c r="AA1056" s="182" t="s">
        <v>1947</v>
      </c>
      <c r="AB1056" s="18"/>
      <c r="AC1056" s="197" t="str">
        <f t="shared" si="108"/>
        <v>ATHLETICS</v>
      </c>
      <c r="AD1056" s="263" t="str">
        <f t="shared" si="109"/>
        <v>ATHLETICS-100</v>
      </c>
      <c r="AE1056" s="263" t="str">
        <f t="shared" si="110"/>
        <v>ATHLETICS-100-26</v>
      </c>
      <c r="AF1056" s="119" t="s">
        <v>1947</v>
      </c>
      <c r="AG1056" s="64" t="str">
        <f t="shared" si="111"/>
        <v>100</v>
      </c>
      <c r="AH1056" s="18"/>
      <c r="AI1056" s="197" t="str">
        <f t="shared" si="112"/>
        <v>-</v>
      </c>
      <c r="AJ1056" s="64" t="str">
        <f t="shared" si="113"/>
        <v>-</v>
      </c>
      <c r="AK1056" s="18"/>
      <c r="AP1056" s="18"/>
    </row>
    <row r="1057" spans="9:42">
      <c r="I1057" s="18"/>
      <c r="L1057" s="18"/>
      <c r="M1057" s="18"/>
      <c r="N1057" s="18"/>
      <c r="O1057" s="18"/>
      <c r="P1057" s="18"/>
      <c r="Q1057" s="18"/>
      <c r="R1057" s="18"/>
      <c r="S1057" s="173" t="s">
        <v>9222</v>
      </c>
      <c r="T1057" s="17" t="s">
        <v>780</v>
      </c>
      <c r="U1057" s="18"/>
      <c r="V1057" s="211"/>
      <c r="W1057" s="211"/>
      <c r="X1057" s="211"/>
      <c r="Y1057" s="211"/>
      <c r="Z1057" s="18"/>
      <c r="AA1057" s="182" t="s">
        <v>15602</v>
      </c>
      <c r="AB1057" s="18"/>
      <c r="AC1057" s="197" t="str">
        <f t="shared" si="108"/>
        <v>ATHLETICS</v>
      </c>
      <c r="AD1057" s="263" t="str">
        <f t="shared" si="109"/>
        <v>ATHLETICS-100</v>
      </c>
      <c r="AE1057" s="263" t="str">
        <f t="shared" si="110"/>
        <v>ATHLETICS-100-27</v>
      </c>
      <c r="AF1057" s="119" t="s">
        <v>15602</v>
      </c>
      <c r="AG1057" s="64" t="str">
        <f t="shared" si="111"/>
        <v>100</v>
      </c>
      <c r="AH1057" s="18"/>
      <c r="AI1057" s="197" t="str">
        <f t="shared" si="112"/>
        <v>-</v>
      </c>
      <c r="AJ1057" s="64" t="str">
        <f t="shared" si="113"/>
        <v>-</v>
      </c>
      <c r="AK1057" s="18"/>
      <c r="AP1057" s="18"/>
    </row>
    <row r="1058" spans="9:42">
      <c r="I1058" s="18"/>
      <c r="L1058" s="18"/>
      <c r="M1058" s="18"/>
      <c r="N1058" s="18"/>
      <c r="O1058" s="18"/>
      <c r="P1058" s="18"/>
      <c r="Q1058" s="18"/>
      <c r="R1058" s="18"/>
      <c r="S1058" s="173" t="s">
        <v>9223</v>
      </c>
      <c r="T1058" s="17" t="s">
        <v>780</v>
      </c>
      <c r="U1058" s="18"/>
      <c r="V1058" s="211"/>
      <c r="W1058" s="211"/>
      <c r="X1058" s="211"/>
      <c r="Y1058" s="211"/>
      <c r="Z1058" s="18"/>
      <c r="AA1058" s="182" t="s">
        <v>10910</v>
      </c>
      <c r="AB1058" s="18"/>
      <c r="AC1058" s="197" t="str">
        <f t="shared" si="108"/>
        <v>ATHLETICS</v>
      </c>
      <c r="AD1058" s="263" t="str">
        <f t="shared" si="109"/>
        <v>ATHLETICS-100</v>
      </c>
      <c r="AE1058" s="263" t="str">
        <f t="shared" si="110"/>
        <v>ATHLETICS-100-28</v>
      </c>
      <c r="AF1058" s="119" t="s">
        <v>10910</v>
      </c>
      <c r="AG1058" s="64" t="str">
        <f t="shared" si="111"/>
        <v>100</v>
      </c>
      <c r="AH1058" s="18"/>
      <c r="AI1058" s="197" t="str">
        <f t="shared" si="112"/>
        <v>-</v>
      </c>
      <c r="AJ1058" s="64" t="str">
        <f t="shared" si="113"/>
        <v>-</v>
      </c>
      <c r="AK1058" s="18"/>
      <c r="AP1058" s="18"/>
    </row>
    <row r="1059" spans="9:42">
      <c r="I1059" s="18"/>
      <c r="L1059" s="18"/>
      <c r="M1059" s="18"/>
      <c r="N1059" s="18"/>
      <c r="O1059" s="18"/>
      <c r="P1059" s="18"/>
      <c r="Q1059" s="18"/>
      <c r="R1059" s="18"/>
      <c r="S1059" s="173" t="s">
        <v>9224</v>
      </c>
      <c r="T1059" s="17" t="s">
        <v>9225</v>
      </c>
      <c r="U1059" s="18"/>
      <c r="V1059" s="211"/>
      <c r="W1059" s="211"/>
      <c r="X1059" s="211"/>
      <c r="Y1059" s="211"/>
      <c r="Z1059" s="18"/>
      <c r="AA1059" s="182" t="s">
        <v>1949</v>
      </c>
      <c r="AB1059" s="18"/>
      <c r="AC1059" s="197" t="str">
        <f t="shared" si="108"/>
        <v>ATHLETICS</v>
      </c>
      <c r="AD1059" s="263" t="str">
        <f t="shared" si="109"/>
        <v>ATHLETICS-100</v>
      </c>
      <c r="AE1059" s="263" t="str">
        <f t="shared" si="110"/>
        <v>ATHLETICS-100-29</v>
      </c>
      <c r="AF1059" s="119" t="s">
        <v>1949</v>
      </c>
      <c r="AG1059" s="64" t="str">
        <f t="shared" si="111"/>
        <v>100</v>
      </c>
      <c r="AH1059" s="18"/>
      <c r="AI1059" s="197" t="str">
        <f t="shared" si="112"/>
        <v>-</v>
      </c>
      <c r="AJ1059" s="64" t="str">
        <f t="shared" si="113"/>
        <v>-</v>
      </c>
      <c r="AK1059" s="18"/>
      <c r="AP1059" s="18"/>
    </row>
    <row r="1060" spans="9:42">
      <c r="I1060" s="18"/>
      <c r="L1060" s="18"/>
      <c r="M1060" s="18"/>
      <c r="N1060" s="18"/>
      <c r="O1060" s="18"/>
      <c r="P1060" s="18"/>
      <c r="Q1060" s="18"/>
      <c r="R1060" s="18"/>
      <c r="S1060" s="173" t="s">
        <v>9226</v>
      </c>
      <c r="T1060" s="17" t="s">
        <v>780</v>
      </c>
      <c r="U1060" s="18"/>
      <c r="V1060" s="211"/>
      <c r="W1060" s="211"/>
      <c r="X1060" s="211"/>
      <c r="Y1060" s="211"/>
      <c r="Z1060" s="18"/>
      <c r="AA1060" s="182" t="s">
        <v>2023</v>
      </c>
      <c r="AB1060" s="18"/>
      <c r="AC1060" s="197" t="str">
        <f t="shared" si="108"/>
        <v>ATHLETICS</v>
      </c>
      <c r="AD1060" s="263" t="str">
        <f t="shared" si="109"/>
        <v>ATHLETICS-100</v>
      </c>
      <c r="AE1060" s="263" t="str">
        <f t="shared" si="110"/>
        <v>ATHLETICS-100-30</v>
      </c>
      <c r="AF1060" s="119" t="s">
        <v>2023</v>
      </c>
      <c r="AG1060" s="64" t="str">
        <f t="shared" si="111"/>
        <v>100</v>
      </c>
      <c r="AH1060" s="18"/>
      <c r="AI1060" s="197" t="str">
        <f t="shared" si="112"/>
        <v>-</v>
      </c>
      <c r="AJ1060" s="64" t="str">
        <f t="shared" si="113"/>
        <v>-</v>
      </c>
      <c r="AK1060" s="18"/>
      <c r="AP1060" s="18"/>
    </row>
    <row r="1061" spans="9:42">
      <c r="I1061" s="18"/>
      <c r="L1061" s="18"/>
      <c r="M1061" s="18"/>
      <c r="N1061" s="18"/>
      <c r="O1061" s="18"/>
      <c r="P1061" s="18"/>
      <c r="Q1061" s="18"/>
      <c r="R1061" s="18"/>
      <c r="S1061" s="173" t="s">
        <v>3347</v>
      </c>
      <c r="T1061" s="17" t="s">
        <v>9228</v>
      </c>
      <c r="U1061" s="18"/>
      <c r="V1061" s="211"/>
      <c r="W1061" s="211"/>
      <c r="X1061" s="211"/>
      <c r="Y1061" s="211"/>
      <c r="Z1061" s="18"/>
      <c r="AA1061" s="182" t="s">
        <v>1950</v>
      </c>
      <c r="AB1061" s="18"/>
      <c r="AC1061" s="197" t="str">
        <f t="shared" si="108"/>
        <v>ATHLETICS</v>
      </c>
      <c r="AD1061" s="263" t="str">
        <f t="shared" si="109"/>
        <v>ATHLETICS-100</v>
      </c>
      <c r="AE1061" s="263" t="str">
        <f t="shared" si="110"/>
        <v>ATHLETICS-100-31</v>
      </c>
      <c r="AF1061" s="119" t="s">
        <v>1950</v>
      </c>
      <c r="AG1061" s="64" t="str">
        <f t="shared" si="111"/>
        <v>100</v>
      </c>
      <c r="AH1061" s="18"/>
      <c r="AI1061" s="197" t="str">
        <f t="shared" si="112"/>
        <v>-</v>
      </c>
      <c r="AJ1061" s="64" t="str">
        <f t="shared" si="113"/>
        <v>-</v>
      </c>
      <c r="AK1061" s="18"/>
      <c r="AP1061" s="18"/>
    </row>
    <row r="1062" spans="9:42">
      <c r="I1062" s="18"/>
      <c r="L1062" s="18"/>
      <c r="M1062" s="18"/>
      <c r="N1062" s="18"/>
      <c r="O1062" s="18"/>
      <c r="P1062" s="18"/>
      <c r="Q1062" s="18"/>
      <c r="R1062" s="18"/>
      <c r="S1062" s="173" t="s">
        <v>8361</v>
      </c>
      <c r="T1062" s="17" t="s">
        <v>9231</v>
      </c>
      <c r="U1062" s="18"/>
      <c r="V1062" s="211"/>
      <c r="W1062" s="211"/>
      <c r="X1062" s="211"/>
      <c r="Y1062" s="211"/>
      <c r="Z1062" s="18"/>
      <c r="AA1062" s="182" t="s">
        <v>1952</v>
      </c>
      <c r="AB1062" s="18"/>
      <c r="AC1062" s="197" t="str">
        <f t="shared" si="108"/>
        <v>ATHLETICS</v>
      </c>
      <c r="AD1062" s="263" t="str">
        <f t="shared" si="109"/>
        <v>ATHLETICS-100</v>
      </c>
      <c r="AE1062" s="263" t="str">
        <f t="shared" si="110"/>
        <v>ATHLETICS-100-32</v>
      </c>
      <c r="AF1062" s="119" t="s">
        <v>1952</v>
      </c>
      <c r="AG1062" s="64" t="str">
        <f t="shared" si="111"/>
        <v>100</v>
      </c>
      <c r="AH1062" s="18"/>
      <c r="AI1062" s="197" t="str">
        <f t="shared" si="112"/>
        <v>-</v>
      </c>
      <c r="AJ1062" s="64" t="str">
        <f t="shared" si="113"/>
        <v>-</v>
      </c>
      <c r="AK1062" s="18"/>
      <c r="AP1062" s="18"/>
    </row>
    <row r="1063" spans="9:42">
      <c r="I1063" s="18"/>
      <c r="L1063" s="18"/>
      <c r="M1063" s="18"/>
      <c r="N1063" s="18"/>
      <c r="O1063" s="18"/>
      <c r="P1063" s="18"/>
      <c r="Q1063" s="18"/>
      <c r="R1063" s="18"/>
      <c r="S1063" s="173" t="s">
        <v>8367</v>
      </c>
      <c r="T1063" s="17" t="s">
        <v>9234</v>
      </c>
      <c r="U1063" s="18"/>
      <c r="V1063" s="211"/>
      <c r="W1063" s="211"/>
      <c r="X1063" s="211"/>
      <c r="Y1063" s="211"/>
      <c r="Z1063" s="18"/>
      <c r="AA1063" s="182" t="s">
        <v>12654</v>
      </c>
      <c r="AB1063" s="18"/>
      <c r="AC1063" s="197" t="str">
        <f t="shared" si="108"/>
        <v>ATHLETICS</v>
      </c>
      <c r="AD1063" s="263" t="str">
        <f t="shared" si="109"/>
        <v>ATHLETICS-100</v>
      </c>
      <c r="AE1063" s="263" t="str">
        <f t="shared" si="110"/>
        <v>ATHLETICS-100-33</v>
      </c>
      <c r="AF1063" s="119" t="s">
        <v>12654</v>
      </c>
      <c r="AG1063" s="64" t="str">
        <f t="shared" si="111"/>
        <v>100</v>
      </c>
      <c r="AH1063" s="18"/>
      <c r="AI1063" s="197" t="str">
        <f t="shared" si="112"/>
        <v>-</v>
      </c>
      <c r="AJ1063" s="64" t="str">
        <f t="shared" si="113"/>
        <v>-</v>
      </c>
      <c r="AK1063" s="18"/>
      <c r="AP1063" s="18"/>
    </row>
    <row r="1064" spans="9:42">
      <c r="I1064" s="18"/>
      <c r="L1064" s="18"/>
      <c r="M1064" s="18"/>
      <c r="N1064" s="18"/>
      <c r="O1064" s="18"/>
      <c r="P1064" s="18"/>
      <c r="Q1064" s="18"/>
      <c r="R1064" s="18"/>
      <c r="S1064" s="173" t="s">
        <v>8376</v>
      </c>
      <c r="T1064" s="17" t="s">
        <v>9235</v>
      </c>
      <c r="U1064" s="18"/>
      <c r="V1064" s="211"/>
      <c r="W1064" s="211"/>
      <c r="X1064" s="211"/>
      <c r="Y1064" s="211"/>
      <c r="Z1064" s="18"/>
      <c r="AA1064" s="182" t="s">
        <v>1955</v>
      </c>
      <c r="AB1064" s="18"/>
      <c r="AC1064" s="197" t="str">
        <f t="shared" si="108"/>
        <v>ATHLETICS</v>
      </c>
      <c r="AD1064" s="263" t="str">
        <f t="shared" si="109"/>
        <v>ATHLETICS-100</v>
      </c>
      <c r="AE1064" s="263" t="str">
        <f t="shared" si="110"/>
        <v>ATHLETICS-100-34</v>
      </c>
      <c r="AF1064" s="119" t="s">
        <v>1955</v>
      </c>
      <c r="AG1064" s="64" t="str">
        <f t="shared" si="111"/>
        <v>100</v>
      </c>
      <c r="AH1064" s="18"/>
      <c r="AI1064" s="197" t="str">
        <f t="shared" si="112"/>
        <v>-</v>
      </c>
      <c r="AJ1064" s="64" t="str">
        <f t="shared" si="113"/>
        <v>-</v>
      </c>
      <c r="AK1064" s="18"/>
      <c r="AP1064" s="18"/>
    </row>
    <row r="1065" spans="9:42">
      <c r="I1065" s="18"/>
      <c r="L1065" s="18"/>
      <c r="M1065" s="18"/>
      <c r="N1065" s="18"/>
      <c r="O1065" s="18"/>
      <c r="P1065" s="18"/>
      <c r="Q1065" s="18"/>
      <c r="R1065" s="18"/>
      <c r="S1065" s="173" t="s">
        <v>8382</v>
      </c>
      <c r="T1065" s="17" t="s">
        <v>9236</v>
      </c>
      <c r="U1065" s="18"/>
      <c r="V1065" s="211"/>
      <c r="W1065" s="211"/>
      <c r="X1065" s="211"/>
      <c r="Y1065" s="211"/>
      <c r="Z1065" s="18"/>
      <c r="AA1065" s="182" t="s">
        <v>1291</v>
      </c>
      <c r="AB1065" s="18"/>
      <c r="AC1065" s="197" t="str">
        <f t="shared" si="108"/>
        <v>ATHLETICS</v>
      </c>
      <c r="AD1065" s="263" t="str">
        <f t="shared" si="109"/>
        <v>ATHLETICS-100</v>
      </c>
      <c r="AE1065" s="263" t="str">
        <f t="shared" si="110"/>
        <v>ATHLETICS-100-35</v>
      </c>
      <c r="AF1065" s="119" t="s">
        <v>1291</v>
      </c>
      <c r="AG1065" s="64" t="str">
        <f t="shared" si="111"/>
        <v>100</v>
      </c>
      <c r="AH1065" s="18"/>
      <c r="AI1065" s="197" t="str">
        <f t="shared" si="112"/>
        <v>-</v>
      </c>
      <c r="AJ1065" s="64" t="str">
        <f t="shared" si="113"/>
        <v>-</v>
      </c>
      <c r="AK1065" s="18"/>
      <c r="AP1065" s="18"/>
    </row>
    <row r="1066" spans="9:42">
      <c r="I1066" s="18"/>
      <c r="L1066" s="18"/>
      <c r="M1066" s="18"/>
      <c r="N1066" s="18"/>
      <c r="O1066" s="18"/>
      <c r="P1066" s="18"/>
      <c r="Q1066" s="18"/>
      <c r="R1066" s="18"/>
      <c r="S1066" s="173" t="s">
        <v>9237</v>
      </c>
      <c r="T1066" s="17" t="s">
        <v>780</v>
      </c>
      <c r="U1066" s="18"/>
      <c r="V1066" s="211"/>
      <c r="W1066" s="211"/>
      <c r="X1066" s="211"/>
      <c r="Y1066" s="211"/>
      <c r="Z1066" s="18"/>
      <c r="AA1066" s="182" t="s">
        <v>10911</v>
      </c>
      <c r="AB1066" s="18"/>
      <c r="AC1066" s="197" t="str">
        <f t="shared" si="108"/>
        <v>ATHLETICS</v>
      </c>
      <c r="AD1066" s="263" t="str">
        <f t="shared" si="109"/>
        <v>ATHLETICS-100</v>
      </c>
      <c r="AE1066" s="263" t="str">
        <f t="shared" si="110"/>
        <v>ATHLETICS-100-36</v>
      </c>
      <c r="AF1066" s="119" t="s">
        <v>10911</v>
      </c>
      <c r="AG1066" s="64" t="str">
        <f t="shared" si="111"/>
        <v>100</v>
      </c>
      <c r="AH1066" s="18"/>
      <c r="AI1066" s="197" t="str">
        <f t="shared" si="112"/>
        <v>-</v>
      </c>
      <c r="AJ1066" s="64" t="str">
        <f t="shared" si="113"/>
        <v>-</v>
      </c>
      <c r="AK1066" s="18"/>
      <c r="AP1066" s="18"/>
    </row>
    <row r="1067" spans="9:42">
      <c r="I1067" s="18"/>
      <c r="L1067" s="18"/>
      <c r="M1067" s="18"/>
      <c r="N1067" s="18"/>
      <c r="O1067" s="18"/>
      <c r="P1067" s="18"/>
      <c r="Q1067" s="18"/>
      <c r="R1067" s="18"/>
      <c r="S1067" s="173" t="s">
        <v>9238</v>
      </c>
      <c r="T1067" s="17" t="s">
        <v>9239</v>
      </c>
      <c r="U1067" s="18"/>
      <c r="V1067" s="211"/>
      <c r="W1067" s="211"/>
      <c r="X1067" s="211"/>
      <c r="Y1067" s="211"/>
      <c r="Z1067" s="18"/>
      <c r="AA1067" s="182" t="s">
        <v>1956</v>
      </c>
      <c r="AB1067" s="18"/>
      <c r="AC1067" s="197" t="str">
        <f t="shared" si="108"/>
        <v>ATHLETICS</v>
      </c>
      <c r="AD1067" s="263" t="str">
        <f t="shared" si="109"/>
        <v>ATHLETICS-100</v>
      </c>
      <c r="AE1067" s="263" t="str">
        <f t="shared" si="110"/>
        <v>ATHLETICS-100-37</v>
      </c>
      <c r="AF1067" s="119" t="s">
        <v>1956</v>
      </c>
      <c r="AG1067" s="64" t="str">
        <f t="shared" si="111"/>
        <v>100</v>
      </c>
      <c r="AH1067" s="18"/>
      <c r="AI1067" s="197" t="str">
        <f t="shared" si="112"/>
        <v>-</v>
      </c>
      <c r="AJ1067" s="64" t="str">
        <f t="shared" si="113"/>
        <v>-</v>
      </c>
      <c r="AK1067" s="18"/>
      <c r="AP1067" s="18"/>
    </row>
    <row r="1068" spans="9:42">
      <c r="I1068" s="18"/>
      <c r="L1068" s="18"/>
      <c r="M1068" s="18"/>
      <c r="N1068" s="18"/>
      <c r="O1068" s="18"/>
      <c r="P1068" s="18"/>
      <c r="Q1068" s="18"/>
      <c r="R1068" s="18"/>
      <c r="S1068" s="173" t="s">
        <v>9241</v>
      </c>
      <c r="T1068" s="17" t="s">
        <v>9242</v>
      </c>
      <c r="U1068" s="18"/>
      <c r="V1068" s="211"/>
      <c r="W1068" s="211"/>
      <c r="X1068" s="211"/>
      <c r="Y1068" s="211"/>
      <c r="Z1068" s="18"/>
      <c r="AA1068" s="182" t="s">
        <v>1958</v>
      </c>
      <c r="AB1068" s="18"/>
      <c r="AC1068" s="197" t="str">
        <f t="shared" si="108"/>
        <v>ATHLETICS</v>
      </c>
      <c r="AD1068" s="263" t="str">
        <f t="shared" si="109"/>
        <v>ATHLETICS-100</v>
      </c>
      <c r="AE1068" s="263" t="str">
        <f t="shared" si="110"/>
        <v>ATHLETICS-100-38</v>
      </c>
      <c r="AF1068" s="119" t="s">
        <v>1958</v>
      </c>
      <c r="AG1068" s="64" t="str">
        <f t="shared" si="111"/>
        <v>100</v>
      </c>
      <c r="AH1068" s="18"/>
      <c r="AI1068" s="197" t="str">
        <f t="shared" si="112"/>
        <v>-</v>
      </c>
      <c r="AJ1068" s="64" t="str">
        <f t="shared" si="113"/>
        <v>-</v>
      </c>
      <c r="AK1068" s="18"/>
      <c r="AP1068" s="18"/>
    </row>
    <row r="1069" spans="9:42">
      <c r="I1069" s="18"/>
      <c r="L1069" s="18"/>
      <c r="M1069" s="18"/>
      <c r="N1069" s="18"/>
      <c r="O1069" s="18"/>
      <c r="P1069" s="18"/>
      <c r="Q1069" s="18"/>
      <c r="R1069" s="18"/>
      <c r="S1069" s="173" t="s">
        <v>5910</v>
      </c>
      <c r="T1069" s="17" t="s">
        <v>780</v>
      </c>
      <c r="U1069" s="18"/>
      <c r="V1069" s="211"/>
      <c r="W1069" s="211"/>
      <c r="X1069" s="211"/>
      <c r="Y1069" s="211"/>
      <c r="Z1069" s="18"/>
      <c r="AA1069" s="182" t="s">
        <v>1959</v>
      </c>
      <c r="AB1069" s="18"/>
      <c r="AC1069" s="197" t="str">
        <f t="shared" si="108"/>
        <v>ATHLETICS</v>
      </c>
      <c r="AD1069" s="263" t="str">
        <f t="shared" si="109"/>
        <v>ATHLETICS-100</v>
      </c>
      <c r="AE1069" s="263" t="str">
        <f t="shared" si="110"/>
        <v>ATHLETICS-100-39</v>
      </c>
      <c r="AF1069" s="119" t="s">
        <v>1959</v>
      </c>
      <c r="AG1069" s="64" t="str">
        <f t="shared" si="111"/>
        <v>100</v>
      </c>
      <c r="AH1069" s="18"/>
      <c r="AI1069" s="197" t="str">
        <f t="shared" si="112"/>
        <v>-</v>
      </c>
      <c r="AJ1069" s="64" t="str">
        <f t="shared" si="113"/>
        <v>-</v>
      </c>
      <c r="AK1069" s="18"/>
      <c r="AP1069" s="18"/>
    </row>
    <row r="1070" spans="9:42">
      <c r="I1070" s="18"/>
      <c r="L1070" s="18"/>
      <c r="M1070" s="18"/>
      <c r="N1070" s="18"/>
      <c r="O1070" s="18"/>
      <c r="P1070" s="18"/>
      <c r="Q1070" s="18"/>
      <c r="R1070" s="18"/>
      <c r="S1070" s="173" t="s">
        <v>9243</v>
      </c>
      <c r="T1070" s="17" t="s">
        <v>9244</v>
      </c>
      <c r="U1070" s="18"/>
      <c r="V1070" s="211"/>
      <c r="W1070" s="211"/>
      <c r="X1070" s="211"/>
      <c r="Y1070" s="211"/>
      <c r="Z1070" s="18"/>
      <c r="AA1070" s="182" t="s">
        <v>1962</v>
      </c>
      <c r="AB1070" s="18"/>
      <c r="AC1070" s="197" t="str">
        <f t="shared" si="108"/>
        <v>ATHLETICS</v>
      </c>
      <c r="AD1070" s="263" t="str">
        <f t="shared" si="109"/>
        <v>ATHLETICS-100</v>
      </c>
      <c r="AE1070" s="263" t="str">
        <f t="shared" si="110"/>
        <v>ATHLETICS-100-40</v>
      </c>
      <c r="AF1070" s="119" t="s">
        <v>1962</v>
      </c>
      <c r="AG1070" s="64" t="str">
        <f t="shared" si="111"/>
        <v>100</v>
      </c>
      <c r="AH1070" s="18"/>
      <c r="AI1070" s="197" t="str">
        <f t="shared" si="112"/>
        <v>-</v>
      </c>
      <c r="AJ1070" s="64" t="str">
        <f t="shared" si="113"/>
        <v>-</v>
      </c>
      <c r="AK1070" s="18"/>
      <c r="AP1070" s="18"/>
    </row>
    <row r="1071" spans="9:42">
      <c r="I1071" s="18"/>
      <c r="L1071" s="18"/>
      <c r="M1071" s="18"/>
      <c r="N1071" s="18"/>
      <c r="O1071" s="18"/>
      <c r="P1071" s="18"/>
      <c r="Q1071" s="18"/>
      <c r="R1071" s="18"/>
      <c r="S1071" s="173" t="s">
        <v>9245</v>
      </c>
      <c r="T1071" s="17" t="s">
        <v>9246</v>
      </c>
      <c r="U1071" s="18"/>
      <c r="V1071" s="211"/>
      <c r="W1071" s="211"/>
      <c r="X1071" s="211"/>
      <c r="Y1071" s="211"/>
      <c r="Z1071" s="18"/>
      <c r="AA1071" s="182" t="s">
        <v>15603</v>
      </c>
      <c r="AB1071" s="18"/>
      <c r="AC1071" s="197" t="str">
        <f t="shared" si="108"/>
        <v>ATHLETICS</v>
      </c>
      <c r="AD1071" s="263" t="str">
        <f t="shared" si="109"/>
        <v>ATHLETICS-100</v>
      </c>
      <c r="AE1071" s="263" t="str">
        <f t="shared" si="110"/>
        <v>ATHLETICS-100-41</v>
      </c>
      <c r="AF1071" s="119" t="s">
        <v>15603</v>
      </c>
      <c r="AG1071" s="64" t="str">
        <f t="shared" si="111"/>
        <v>100</v>
      </c>
      <c r="AH1071" s="18"/>
      <c r="AI1071" s="197" t="str">
        <f t="shared" si="112"/>
        <v>-</v>
      </c>
      <c r="AJ1071" s="64" t="str">
        <f t="shared" si="113"/>
        <v>-</v>
      </c>
      <c r="AK1071" s="18"/>
      <c r="AP1071" s="18"/>
    </row>
    <row r="1072" spans="9:42">
      <c r="I1072" s="18"/>
      <c r="L1072" s="18"/>
      <c r="M1072" s="18"/>
      <c r="N1072" s="18"/>
      <c r="O1072" s="18"/>
      <c r="P1072" s="18"/>
      <c r="Q1072" s="18"/>
      <c r="R1072" s="18"/>
      <c r="S1072" s="173" t="s">
        <v>9249</v>
      </c>
      <c r="T1072" s="17" t="s">
        <v>9250</v>
      </c>
      <c r="U1072" s="18"/>
      <c r="V1072" s="211"/>
      <c r="W1072" s="211"/>
      <c r="X1072" s="211"/>
      <c r="Y1072" s="211"/>
      <c r="Z1072" s="18"/>
      <c r="AA1072" s="182" t="s">
        <v>1963</v>
      </c>
      <c r="AB1072" s="18"/>
      <c r="AC1072" s="197" t="str">
        <f t="shared" si="108"/>
        <v>ATHLETICS</v>
      </c>
      <c r="AD1072" s="263" t="str">
        <f t="shared" si="109"/>
        <v>ATHLETICS-100</v>
      </c>
      <c r="AE1072" s="263" t="str">
        <f t="shared" si="110"/>
        <v>ATHLETICS-100-42</v>
      </c>
      <c r="AF1072" s="119" t="s">
        <v>1963</v>
      </c>
      <c r="AG1072" s="64" t="str">
        <f t="shared" si="111"/>
        <v>100</v>
      </c>
      <c r="AH1072" s="18"/>
      <c r="AI1072" s="197" t="str">
        <f t="shared" si="112"/>
        <v>-</v>
      </c>
      <c r="AJ1072" s="64" t="str">
        <f t="shared" si="113"/>
        <v>-</v>
      </c>
      <c r="AK1072" s="18"/>
      <c r="AP1072" s="18"/>
    </row>
    <row r="1073" spans="9:42">
      <c r="I1073" s="18"/>
      <c r="L1073" s="18"/>
      <c r="M1073" s="18"/>
      <c r="N1073" s="18"/>
      <c r="O1073" s="18"/>
      <c r="P1073" s="18"/>
      <c r="Q1073" s="18"/>
      <c r="R1073" s="18"/>
      <c r="S1073" s="173" t="s">
        <v>9251</v>
      </c>
      <c r="T1073" s="17" t="s">
        <v>9252</v>
      </c>
      <c r="U1073" s="18"/>
      <c r="V1073" s="211"/>
      <c r="W1073" s="211"/>
      <c r="X1073" s="211"/>
      <c r="Y1073" s="211"/>
      <c r="Z1073" s="18"/>
      <c r="AA1073" s="182" t="s">
        <v>1965</v>
      </c>
      <c r="AB1073" s="18"/>
      <c r="AC1073" s="197" t="str">
        <f t="shared" si="108"/>
        <v>ATHLETICS</v>
      </c>
      <c r="AD1073" s="263" t="str">
        <f t="shared" si="109"/>
        <v>ATHLETICS-100</v>
      </c>
      <c r="AE1073" s="263" t="str">
        <f t="shared" si="110"/>
        <v>ATHLETICS-100-43</v>
      </c>
      <c r="AF1073" s="119" t="s">
        <v>1965</v>
      </c>
      <c r="AG1073" s="64" t="str">
        <f t="shared" si="111"/>
        <v>100</v>
      </c>
      <c r="AH1073" s="18"/>
      <c r="AI1073" s="197" t="str">
        <f t="shared" si="112"/>
        <v>-</v>
      </c>
      <c r="AJ1073" s="64" t="str">
        <f t="shared" si="113"/>
        <v>-</v>
      </c>
      <c r="AK1073" s="18"/>
      <c r="AP1073" s="18"/>
    </row>
    <row r="1074" spans="9:42">
      <c r="I1074" s="18"/>
      <c r="L1074" s="18"/>
      <c r="M1074" s="18"/>
      <c r="N1074" s="18"/>
      <c r="O1074" s="18"/>
      <c r="P1074" s="18"/>
      <c r="Q1074" s="18"/>
      <c r="R1074" s="18"/>
      <c r="S1074" s="173" t="s">
        <v>9254</v>
      </c>
      <c r="T1074" s="17" t="s">
        <v>9255</v>
      </c>
      <c r="U1074" s="18"/>
      <c r="V1074" s="211"/>
      <c r="W1074" s="211"/>
      <c r="X1074" s="211"/>
      <c r="Y1074" s="211"/>
      <c r="Z1074" s="18"/>
      <c r="AA1074" s="182" t="s">
        <v>1966</v>
      </c>
      <c r="AB1074" s="18"/>
      <c r="AC1074" s="197" t="str">
        <f t="shared" si="108"/>
        <v>ATHLETICS</v>
      </c>
      <c r="AD1074" s="263" t="str">
        <f t="shared" si="109"/>
        <v>ATHLETICS-100</v>
      </c>
      <c r="AE1074" s="263" t="str">
        <f t="shared" si="110"/>
        <v>ATHLETICS-100-44</v>
      </c>
      <c r="AF1074" s="119" t="s">
        <v>1966</v>
      </c>
      <c r="AG1074" s="64" t="str">
        <f t="shared" si="111"/>
        <v>100</v>
      </c>
      <c r="AH1074" s="18"/>
      <c r="AI1074" s="197" t="str">
        <f t="shared" si="112"/>
        <v>-</v>
      </c>
      <c r="AJ1074" s="64" t="str">
        <f t="shared" si="113"/>
        <v>-</v>
      </c>
      <c r="AK1074" s="18"/>
      <c r="AP1074" s="18"/>
    </row>
    <row r="1075" spans="9:42">
      <c r="I1075" s="18"/>
      <c r="L1075" s="18"/>
      <c r="M1075" s="18"/>
      <c r="N1075" s="18"/>
      <c r="O1075" s="18"/>
      <c r="P1075" s="18"/>
      <c r="Q1075" s="18"/>
      <c r="R1075" s="18"/>
      <c r="S1075" s="173" t="s">
        <v>9256</v>
      </c>
      <c r="T1075" s="17" t="s">
        <v>780</v>
      </c>
      <c r="U1075" s="18"/>
      <c r="V1075" s="211"/>
      <c r="W1075" s="211"/>
      <c r="X1075" s="211"/>
      <c r="Y1075" s="211"/>
      <c r="Z1075" s="18"/>
      <c r="AA1075" s="182" t="s">
        <v>1970</v>
      </c>
      <c r="AB1075" s="18"/>
      <c r="AC1075" s="197" t="str">
        <f t="shared" si="108"/>
        <v>ATHLETICS</v>
      </c>
      <c r="AD1075" s="263" t="str">
        <f t="shared" si="109"/>
        <v>ATHLETICS-100</v>
      </c>
      <c r="AE1075" s="263" t="str">
        <f t="shared" si="110"/>
        <v>ATHLETICS-100-45</v>
      </c>
      <c r="AF1075" s="119" t="s">
        <v>1970</v>
      </c>
      <c r="AG1075" s="64" t="str">
        <f t="shared" si="111"/>
        <v>100</v>
      </c>
      <c r="AH1075" s="18"/>
      <c r="AI1075" s="197" t="str">
        <f t="shared" si="112"/>
        <v>-</v>
      </c>
      <c r="AJ1075" s="64" t="str">
        <f t="shared" si="113"/>
        <v>-</v>
      </c>
      <c r="AK1075" s="18"/>
      <c r="AP1075" s="18"/>
    </row>
    <row r="1076" spans="9:42">
      <c r="I1076" s="18"/>
      <c r="L1076" s="18"/>
      <c r="M1076" s="18"/>
      <c r="N1076" s="18"/>
      <c r="O1076" s="18"/>
      <c r="P1076" s="18"/>
      <c r="Q1076" s="18"/>
      <c r="R1076" s="18"/>
      <c r="S1076" s="173" t="s">
        <v>9258</v>
      </c>
      <c r="T1076" s="17" t="s">
        <v>780</v>
      </c>
      <c r="U1076" s="18"/>
      <c r="V1076" s="211"/>
      <c r="W1076" s="211"/>
      <c r="X1076" s="211"/>
      <c r="Y1076" s="211"/>
      <c r="Z1076" s="18"/>
      <c r="AA1076" s="182" t="s">
        <v>1971</v>
      </c>
      <c r="AB1076" s="18"/>
      <c r="AC1076" s="197" t="str">
        <f t="shared" si="108"/>
        <v>ATHLETICS</v>
      </c>
      <c r="AD1076" s="263" t="str">
        <f t="shared" si="109"/>
        <v>ATHLETICS-100</v>
      </c>
      <c r="AE1076" s="263" t="str">
        <f t="shared" si="110"/>
        <v>ATHLETICS-100-46</v>
      </c>
      <c r="AF1076" s="119" t="s">
        <v>1971</v>
      </c>
      <c r="AG1076" s="64" t="str">
        <f t="shared" si="111"/>
        <v>100</v>
      </c>
      <c r="AH1076" s="18"/>
      <c r="AI1076" s="197" t="str">
        <f t="shared" si="112"/>
        <v>-</v>
      </c>
      <c r="AJ1076" s="64" t="str">
        <f t="shared" si="113"/>
        <v>-</v>
      </c>
      <c r="AK1076" s="18"/>
      <c r="AP1076" s="18"/>
    </row>
    <row r="1077" spans="9:42">
      <c r="I1077" s="18"/>
      <c r="L1077" s="18"/>
      <c r="M1077" s="18"/>
      <c r="N1077" s="18"/>
      <c r="O1077" s="18"/>
      <c r="P1077" s="18"/>
      <c r="Q1077" s="18"/>
      <c r="R1077" s="18"/>
      <c r="S1077" s="173" t="s">
        <v>9260</v>
      </c>
      <c r="T1077" s="17" t="s">
        <v>9261</v>
      </c>
      <c r="U1077" s="18"/>
      <c r="V1077" s="211"/>
      <c r="W1077" s="211"/>
      <c r="X1077" s="211"/>
      <c r="Y1077" s="211"/>
      <c r="Z1077" s="18"/>
      <c r="AA1077" s="182" t="s">
        <v>7082</v>
      </c>
      <c r="AB1077" s="18"/>
      <c r="AC1077" s="197" t="str">
        <f t="shared" si="108"/>
        <v>ATHLETICS</v>
      </c>
      <c r="AD1077" s="263" t="str">
        <f t="shared" si="109"/>
        <v>ATHLETICS-100</v>
      </c>
      <c r="AE1077" s="263" t="str">
        <f t="shared" si="110"/>
        <v>ATHLETICS-100-47</v>
      </c>
      <c r="AF1077" s="119" t="s">
        <v>7082</v>
      </c>
      <c r="AG1077" s="64" t="str">
        <f t="shared" si="111"/>
        <v>100</v>
      </c>
      <c r="AH1077" s="18"/>
      <c r="AI1077" s="197" t="str">
        <f t="shared" si="112"/>
        <v>-</v>
      </c>
      <c r="AJ1077" s="64" t="str">
        <f t="shared" si="113"/>
        <v>-</v>
      </c>
      <c r="AK1077" s="18"/>
      <c r="AP1077" s="18"/>
    </row>
    <row r="1078" spans="9:42">
      <c r="I1078" s="18"/>
      <c r="L1078" s="18"/>
      <c r="M1078" s="18"/>
      <c r="N1078" s="18"/>
      <c r="O1078" s="18"/>
      <c r="P1078" s="18"/>
      <c r="Q1078" s="18"/>
      <c r="R1078" s="18"/>
      <c r="S1078" s="173" t="s">
        <v>9263</v>
      </c>
      <c r="T1078" s="17" t="s">
        <v>9264</v>
      </c>
      <c r="U1078" s="18"/>
      <c r="V1078" s="211"/>
      <c r="W1078" s="211"/>
      <c r="X1078" s="211"/>
      <c r="Y1078" s="211"/>
      <c r="Z1078" s="18"/>
      <c r="AA1078" s="182" t="s">
        <v>7084</v>
      </c>
      <c r="AB1078" s="18"/>
      <c r="AC1078" s="197" t="str">
        <f t="shared" si="108"/>
        <v>ATHLETICS</v>
      </c>
      <c r="AD1078" s="263" t="str">
        <f t="shared" si="109"/>
        <v>ATHLETICS-100</v>
      </c>
      <c r="AE1078" s="263" t="str">
        <f t="shared" si="110"/>
        <v>ATHLETICS-100-48</v>
      </c>
      <c r="AF1078" s="119" t="s">
        <v>7084</v>
      </c>
      <c r="AG1078" s="64" t="str">
        <f t="shared" si="111"/>
        <v>100</v>
      </c>
      <c r="AH1078" s="18"/>
      <c r="AI1078" s="197" t="str">
        <f t="shared" si="112"/>
        <v>-</v>
      </c>
      <c r="AJ1078" s="64" t="str">
        <f t="shared" si="113"/>
        <v>-</v>
      </c>
      <c r="AK1078" s="18"/>
      <c r="AP1078" s="18"/>
    </row>
    <row r="1079" spans="9:42">
      <c r="I1079" s="18"/>
      <c r="L1079" s="18"/>
      <c r="M1079" s="18"/>
      <c r="N1079" s="18"/>
      <c r="O1079" s="18"/>
      <c r="P1079" s="18"/>
      <c r="Q1079" s="18"/>
      <c r="R1079" s="18"/>
      <c r="S1079" s="173" t="s">
        <v>9266</v>
      </c>
      <c r="T1079" s="17" t="s">
        <v>9267</v>
      </c>
      <c r="U1079" s="18"/>
      <c r="V1079" s="211"/>
      <c r="W1079" s="211"/>
      <c r="X1079" s="211"/>
      <c r="Y1079" s="211"/>
      <c r="Z1079" s="18"/>
      <c r="AA1079" s="182" t="s">
        <v>1976</v>
      </c>
      <c r="AB1079" s="18"/>
      <c r="AC1079" s="197" t="str">
        <f t="shared" si="108"/>
        <v>ATHLETICS</v>
      </c>
      <c r="AD1079" s="263" t="str">
        <f t="shared" si="109"/>
        <v>ATHLETICS-100</v>
      </c>
      <c r="AE1079" s="263" t="str">
        <f t="shared" si="110"/>
        <v>ATHLETICS-100-49</v>
      </c>
      <c r="AF1079" s="119" t="s">
        <v>1976</v>
      </c>
      <c r="AG1079" s="64" t="str">
        <f t="shared" si="111"/>
        <v>100</v>
      </c>
      <c r="AH1079" s="18"/>
      <c r="AI1079" s="197" t="str">
        <f t="shared" si="112"/>
        <v>-</v>
      </c>
      <c r="AJ1079" s="64" t="str">
        <f t="shared" si="113"/>
        <v>-</v>
      </c>
      <c r="AK1079" s="18"/>
      <c r="AP1079" s="18"/>
    </row>
    <row r="1080" spans="9:42">
      <c r="I1080" s="18"/>
      <c r="L1080" s="18"/>
      <c r="M1080" s="18"/>
      <c r="N1080" s="18"/>
      <c r="O1080" s="18"/>
      <c r="P1080" s="18"/>
      <c r="Q1080" s="18"/>
      <c r="R1080" s="18"/>
      <c r="S1080" s="173" t="s">
        <v>5919</v>
      </c>
      <c r="T1080" s="17" t="s">
        <v>9268</v>
      </c>
      <c r="U1080" s="18"/>
      <c r="V1080" s="211"/>
      <c r="W1080" s="211"/>
      <c r="X1080" s="211"/>
      <c r="Y1080" s="211"/>
      <c r="Z1080" s="18"/>
      <c r="AA1080" s="182" t="s">
        <v>1977</v>
      </c>
      <c r="AB1080" s="18"/>
      <c r="AC1080" s="197" t="str">
        <f t="shared" si="108"/>
        <v>ATHLETICS</v>
      </c>
      <c r="AD1080" s="263" t="str">
        <f t="shared" si="109"/>
        <v>ATHLETICS-100</v>
      </c>
      <c r="AE1080" s="263" t="str">
        <f t="shared" si="110"/>
        <v>ATHLETICS-100-50</v>
      </c>
      <c r="AF1080" s="119" t="s">
        <v>1977</v>
      </c>
      <c r="AG1080" s="64" t="str">
        <f t="shared" si="111"/>
        <v>100</v>
      </c>
      <c r="AH1080" s="18"/>
      <c r="AI1080" s="197" t="str">
        <f t="shared" si="112"/>
        <v>-</v>
      </c>
      <c r="AJ1080" s="64" t="str">
        <f t="shared" si="113"/>
        <v>-</v>
      </c>
      <c r="AK1080" s="18"/>
      <c r="AP1080" s="18"/>
    </row>
    <row r="1081" spans="9:42">
      <c r="I1081" s="18"/>
      <c r="L1081" s="18"/>
      <c r="M1081" s="18"/>
      <c r="N1081" s="18"/>
      <c r="O1081" s="18"/>
      <c r="P1081" s="18"/>
      <c r="Q1081" s="18"/>
      <c r="R1081" s="18"/>
      <c r="S1081" s="173" t="s">
        <v>9271</v>
      </c>
      <c r="T1081" s="17" t="s">
        <v>9272</v>
      </c>
      <c r="U1081" s="18"/>
      <c r="V1081" s="211"/>
      <c r="W1081" s="211"/>
      <c r="X1081" s="211"/>
      <c r="Y1081" s="211"/>
      <c r="Z1081" s="18"/>
      <c r="AA1081" s="182" t="s">
        <v>1980</v>
      </c>
      <c r="AB1081" s="18"/>
      <c r="AC1081" s="197" t="str">
        <f t="shared" si="108"/>
        <v>ATHLETICS</v>
      </c>
      <c r="AD1081" s="263" t="str">
        <f t="shared" si="109"/>
        <v>ATHLETICS-100</v>
      </c>
      <c r="AE1081" s="263" t="str">
        <f t="shared" si="110"/>
        <v>ATHLETICS-100-51</v>
      </c>
      <c r="AF1081" s="119" t="s">
        <v>1980</v>
      </c>
      <c r="AG1081" s="64" t="str">
        <f t="shared" si="111"/>
        <v>100</v>
      </c>
      <c r="AH1081" s="18"/>
      <c r="AI1081" s="197" t="str">
        <f t="shared" si="112"/>
        <v>-</v>
      </c>
      <c r="AJ1081" s="64" t="str">
        <f t="shared" si="113"/>
        <v>-</v>
      </c>
      <c r="AK1081" s="18"/>
      <c r="AP1081" s="18"/>
    </row>
    <row r="1082" spans="9:42">
      <c r="I1082" s="18"/>
      <c r="L1082" s="18"/>
      <c r="M1082" s="18"/>
      <c r="N1082" s="18"/>
      <c r="O1082" s="18"/>
      <c r="P1082" s="18"/>
      <c r="Q1082" s="18"/>
      <c r="R1082" s="18"/>
      <c r="S1082" s="173" t="s">
        <v>9274</v>
      </c>
      <c r="T1082" s="17" t="s">
        <v>9275</v>
      </c>
      <c r="U1082" s="18"/>
      <c r="V1082" s="211"/>
      <c r="W1082" s="211"/>
      <c r="X1082" s="211"/>
      <c r="Y1082" s="211"/>
      <c r="Z1082" s="18"/>
      <c r="AA1082" s="182" t="s">
        <v>1981</v>
      </c>
      <c r="AB1082" s="18"/>
      <c r="AC1082" s="197" t="str">
        <f t="shared" si="108"/>
        <v>ATHLETICS</v>
      </c>
      <c r="AD1082" s="263" t="str">
        <f t="shared" si="109"/>
        <v>ATHLETICS-100</v>
      </c>
      <c r="AE1082" s="263" t="str">
        <f t="shared" si="110"/>
        <v>ATHLETICS-100-52</v>
      </c>
      <c r="AF1082" s="119" t="s">
        <v>1981</v>
      </c>
      <c r="AG1082" s="64" t="str">
        <f t="shared" si="111"/>
        <v>100</v>
      </c>
      <c r="AH1082" s="18"/>
      <c r="AI1082" s="197" t="str">
        <f t="shared" si="112"/>
        <v>-</v>
      </c>
      <c r="AJ1082" s="64" t="str">
        <f t="shared" si="113"/>
        <v>-</v>
      </c>
      <c r="AK1082" s="18"/>
      <c r="AP1082" s="18"/>
    </row>
    <row r="1083" spans="9:42">
      <c r="I1083" s="18"/>
      <c r="L1083" s="18"/>
      <c r="M1083" s="18"/>
      <c r="N1083" s="18"/>
      <c r="O1083" s="18"/>
      <c r="P1083" s="18"/>
      <c r="Q1083" s="18"/>
      <c r="R1083" s="18"/>
      <c r="S1083" s="173" t="s">
        <v>9277</v>
      </c>
      <c r="T1083" s="17" t="s">
        <v>9278</v>
      </c>
      <c r="U1083" s="18"/>
      <c r="V1083" s="211"/>
      <c r="W1083" s="211"/>
      <c r="X1083" s="211"/>
      <c r="Y1083" s="211"/>
      <c r="Z1083" s="18"/>
      <c r="AA1083" s="182" t="s">
        <v>1984</v>
      </c>
      <c r="AB1083" s="18"/>
      <c r="AC1083" s="197" t="str">
        <f t="shared" si="108"/>
        <v>ATHLETICS</v>
      </c>
      <c r="AD1083" s="263" t="str">
        <f t="shared" si="109"/>
        <v>ATHLETICS-100</v>
      </c>
      <c r="AE1083" s="263" t="str">
        <f t="shared" si="110"/>
        <v>ATHLETICS-100-53</v>
      </c>
      <c r="AF1083" s="119" t="s">
        <v>1984</v>
      </c>
      <c r="AG1083" s="64" t="str">
        <f t="shared" si="111"/>
        <v>100</v>
      </c>
      <c r="AH1083" s="18"/>
      <c r="AI1083" s="197" t="str">
        <f t="shared" si="112"/>
        <v>-</v>
      </c>
      <c r="AJ1083" s="64" t="str">
        <f t="shared" si="113"/>
        <v>-</v>
      </c>
      <c r="AK1083" s="18"/>
      <c r="AP1083" s="18"/>
    </row>
    <row r="1084" spans="9:42">
      <c r="I1084" s="18"/>
      <c r="L1084" s="18"/>
      <c r="M1084" s="18"/>
      <c r="N1084" s="18"/>
      <c r="O1084" s="18"/>
      <c r="P1084" s="18"/>
      <c r="Q1084" s="18"/>
      <c r="R1084" s="18"/>
      <c r="S1084" s="173" t="s">
        <v>9280</v>
      </c>
      <c r="T1084" s="17" t="s">
        <v>9281</v>
      </c>
      <c r="U1084" s="18"/>
      <c r="V1084" s="211"/>
      <c r="W1084" s="211"/>
      <c r="X1084" s="211"/>
      <c r="Y1084" s="211"/>
      <c r="Z1084" s="18"/>
      <c r="AA1084" s="182" t="s">
        <v>1985</v>
      </c>
      <c r="AB1084" s="18"/>
      <c r="AC1084" s="197" t="str">
        <f t="shared" si="108"/>
        <v>ATHLETICS</v>
      </c>
      <c r="AD1084" s="263" t="str">
        <f t="shared" si="109"/>
        <v>ATHLETICS-100</v>
      </c>
      <c r="AE1084" s="263" t="str">
        <f t="shared" si="110"/>
        <v>ATHLETICS-100-54</v>
      </c>
      <c r="AF1084" s="119" t="s">
        <v>1985</v>
      </c>
      <c r="AG1084" s="64" t="str">
        <f t="shared" si="111"/>
        <v>100</v>
      </c>
      <c r="AH1084" s="18"/>
      <c r="AI1084" s="197" t="str">
        <f t="shared" si="112"/>
        <v>-</v>
      </c>
      <c r="AJ1084" s="64" t="str">
        <f t="shared" si="113"/>
        <v>-</v>
      </c>
      <c r="AK1084" s="18"/>
      <c r="AP1084" s="18"/>
    </row>
    <row r="1085" spans="9:42">
      <c r="I1085" s="18"/>
      <c r="L1085" s="18"/>
      <c r="M1085" s="18"/>
      <c r="N1085" s="18"/>
      <c r="O1085" s="18"/>
      <c r="P1085" s="18"/>
      <c r="Q1085" s="18"/>
      <c r="R1085" s="18"/>
      <c r="S1085" s="173" t="s">
        <v>9284</v>
      </c>
      <c r="T1085" s="17" t="s">
        <v>780</v>
      </c>
      <c r="U1085" s="18"/>
      <c r="V1085" s="211"/>
      <c r="W1085" s="211"/>
      <c r="X1085" s="211"/>
      <c r="Y1085" s="211"/>
      <c r="Z1085" s="18"/>
      <c r="AA1085" s="182" t="s">
        <v>1989</v>
      </c>
      <c r="AB1085" s="18"/>
      <c r="AC1085" s="197" t="str">
        <f t="shared" si="108"/>
        <v>RECSVCS</v>
      </c>
      <c r="AD1085" s="263" t="str">
        <f t="shared" si="109"/>
        <v>RECSVCS-100</v>
      </c>
      <c r="AE1085" s="263" t="str">
        <f t="shared" si="110"/>
        <v>RECSVCS-100-1</v>
      </c>
      <c r="AF1085" s="119" t="s">
        <v>1989</v>
      </c>
      <c r="AG1085" s="64" t="str">
        <f t="shared" si="111"/>
        <v>100</v>
      </c>
      <c r="AH1085" s="18"/>
      <c r="AI1085" s="197" t="str">
        <f t="shared" si="112"/>
        <v>-</v>
      </c>
      <c r="AJ1085" s="64" t="str">
        <f t="shared" si="113"/>
        <v>-</v>
      </c>
      <c r="AK1085" s="18"/>
      <c r="AP1085" s="18"/>
    </row>
    <row r="1086" spans="9:42">
      <c r="I1086" s="18"/>
      <c r="L1086" s="18"/>
      <c r="M1086" s="18"/>
      <c r="N1086" s="18"/>
      <c r="O1086" s="18"/>
      <c r="P1086" s="18"/>
      <c r="Q1086" s="18"/>
      <c r="R1086" s="18"/>
      <c r="S1086" s="173" t="s">
        <v>9286</v>
      </c>
      <c r="T1086" s="17" t="s">
        <v>780</v>
      </c>
      <c r="U1086" s="18"/>
      <c r="V1086" s="211"/>
      <c r="W1086" s="211"/>
      <c r="X1086" s="211"/>
      <c r="Y1086" s="211"/>
      <c r="Z1086" s="18"/>
      <c r="AA1086" s="182" t="s">
        <v>11447</v>
      </c>
      <c r="AB1086" s="18"/>
      <c r="AC1086" s="197" t="str">
        <f t="shared" si="108"/>
        <v>RECSVCS</v>
      </c>
      <c r="AD1086" s="263" t="str">
        <f t="shared" si="109"/>
        <v>RECSVCS-100</v>
      </c>
      <c r="AE1086" s="263" t="str">
        <f t="shared" si="110"/>
        <v>RECSVCS-100-2</v>
      </c>
      <c r="AF1086" s="119" t="s">
        <v>11447</v>
      </c>
      <c r="AG1086" s="64" t="str">
        <f t="shared" si="111"/>
        <v>100</v>
      </c>
      <c r="AH1086" s="18"/>
      <c r="AI1086" s="197" t="str">
        <f t="shared" si="112"/>
        <v>-</v>
      </c>
      <c r="AJ1086" s="64" t="str">
        <f t="shared" si="113"/>
        <v>-</v>
      </c>
      <c r="AK1086" s="18"/>
      <c r="AP1086" s="18"/>
    </row>
    <row r="1087" spans="9:42">
      <c r="I1087" s="18"/>
      <c r="L1087" s="18"/>
      <c r="M1087" s="18"/>
      <c r="N1087" s="18"/>
      <c r="O1087" s="18"/>
      <c r="P1087" s="18"/>
      <c r="Q1087" s="18"/>
      <c r="R1087" s="18"/>
      <c r="S1087" s="173" t="s">
        <v>9288</v>
      </c>
      <c r="T1087" s="17" t="s">
        <v>8704</v>
      </c>
      <c r="U1087" s="18"/>
      <c r="V1087" s="211"/>
      <c r="W1087" s="211"/>
      <c r="X1087" s="211"/>
      <c r="Y1087" s="211"/>
      <c r="Z1087" s="18"/>
      <c r="AA1087" s="182" t="s">
        <v>10912</v>
      </c>
      <c r="AB1087" s="18"/>
      <c r="AC1087" s="197" t="str">
        <f t="shared" si="108"/>
        <v>RECSVCS</v>
      </c>
      <c r="AD1087" s="263" t="str">
        <f t="shared" si="109"/>
        <v>RECSVCS-100</v>
      </c>
      <c r="AE1087" s="263" t="str">
        <f t="shared" si="110"/>
        <v>RECSVCS-100-3</v>
      </c>
      <c r="AF1087" s="119" t="s">
        <v>10912</v>
      </c>
      <c r="AG1087" s="64" t="str">
        <f t="shared" si="111"/>
        <v>100</v>
      </c>
      <c r="AH1087" s="18"/>
      <c r="AI1087" s="197" t="str">
        <f t="shared" si="112"/>
        <v>-</v>
      </c>
      <c r="AJ1087" s="64" t="str">
        <f t="shared" si="113"/>
        <v>-</v>
      </c>
      <c r="AK1087" s="18"/>
      <c r="AP1087" s="18"/>
    </row>
    <row r="1088" spans="9:42">
      <c r="I1088" s="18"/>
      <c r="L1088" s="18"/>
      <c r="M1088" s="18"/>
      <c r="N1088" s="18"/>
      <c r="O1088" s="18"/>
      <c r="P1088" s="18"/>
      <c r="Q1088" s="18"/>
      <c r="R1088" s="18"/>
      <c r="S1088" s="173" t="s">
        <v>8705</v>
      </c>
      <c r="T1088" s="17" t="s">
        <v>8706</v>
      </c>
      <c r="U1088" s="18"/>
      <c r="V1088" s="211"/>
      <c r="W1088" s="211"/>
      <c r="X1088" s="211"/>
      <c r="Y1088" s="211"/>
      <c r="Z1088" s="18"/>
      <c r="AA1088" s="182" t="s">
        <v>1992</v>
      </c>
      <c r="AB1088" s="18"/>
      <c r="AC1088" s="197" t="str">
        <f t="shared" si="108"/>
        <v>ATHLETICS</v>
      </c>
      <c r="AD1088" s="263" t="str">
        <f t="shared" si="109"/>
        <v>ATHLETICS-100</v>
      </c>
      <c r="AE1088" s="263" t="str">
        <f t="shared" si="110"/>
        <v>ATHLETICS-100-55</v>
      </c>
      <c r="AF1088" s="119" t="s">
        <v>1992</v>
      </c>
      <c r="AG1088" s="64" t="str">
        <f t="shared" si="111"/>
        <v>100</v>
      </c>
      <c r="AH1088" s="18"/>
      <c r="AI1088" s="197" t="str">
        <f t="shared" si="112"/>
        <v>-</v>
      </c>
      <c r="AJ1088" s="64" t="str">
        <f t="shared" si="113"/>
        <v>-</v>
      </c>
      <c r="AK1088" s="18"/>
      <c r="AP1088" s="18"/>
    </row>
    <row r="1089" spans="9:42">
      <c r="I1089" s="18"/>
      <c r="L1089" s="18"/>
      <c r="M1089" s="18"/>
      <c r="N1089" s="18"/>
      <c r="O1089" s="18"/>
      <c r="P1089" s="18"/>
      <c r="Q1089" s="18"/>
      <c r="R1089" s="18"/>
      <c r="S1089" s="173" t="s">
        <v>8708</v>
      </c>
      <c r="T1089" s="17" t="s">
        <v>8709</v>
      </c>
      <c r="U1089" s="18"/>
      <c r="V1089" s="211"/>
      <c r="W1089" s="211"/>
      <c r="X1089" s="211"/>
      <c r="Y1089" s="211"/>
      <c r="Z1089" s="18"/>
      <c r="AA1089" s="182" t="s">
        <v>1993</v>
      </c>
      <c r="AB1089" s="18"/>
      <c r="AC1089" s="197" t="str">
        <f t="shared" si="108"/>
        <v>ATHLETICS</v>
      </c>
      <c r="AD1089" s="263" t="str">
        <f t="shared" si="109"/>
        <v>ATHLETICS-100</v>
      </c>
      <c r="AE1089" s="263" t="str">
        <f t="shared" si="110"/>
        <v>ATHLETICS-100-56</v>
      </c>
      <c r="AF1089" s="119" t="s">
        <v>1993</v>
      </c>
      <c r="AG1089" s="64" t="str">
        <f t="shared" si="111"/>
        <v>100</v>
      </c>
      <c r="AH1089" s="18"/>
      <c r="AI1089" s="197" t="str">
        <f t="shared" si="112"/>
        <v>-</v>
      </c>
      <c r="AJ1089" s="64" t="str">
        <f t="shared" si="113"/>
        <v>-</v>
      </c>
      <c r="AK1089" s="18"/>
      <c r="AP1089" s="18"/>
    </row>
    <row r="1090" spans="9:42">
      <c r="I1090" s="18"/>
      <c r="L1090" s="18"/>
      <c r="M1090" s="18"/>
      <c r="N1090" s="18"/>
      <c r="O1090" s="18"/>
      <c r="P1090" s="18"/>
      <c r="Q1090" s="18"/>
      <c r="R1090" s="18"/>
      <c r="S1090" s="173" t="s">
        <v>8711</v>
      </c>
      <c r="T1090" s="17" t="s">
        <v>8712</v>
      </c>
      <c r="U1090" s="18"/>
      <c r="V1090" s="211"/>
      <c r="W1090" s="211"/>
      <c r="X1090" s="211"/>
      <c r="Y1090" s="211"/>
      <c r="Z1090" s="18"/>
      <c r="AA1090" s="182" t="s">
        <v>1997</v>
      </c>
      <c r="AB1090" s="18"/>
      <c r="AC1090" s="197" t="str">
        <f t="shared" si="108"/>
        <v>ATHLETICS</v>
      </c>
      <c r="AD1090" s="263" t="str">
        <f t="shared" si="109"/>
        <v>ATHLETICS-100</v>
      </c>
      <c r="AE1090" s="263" t="str">
        <f t="shared" si="110"/>
        <v>ATHLETICS-100-57</v>
      </c>
      <c r="AF1090" s="119" t="s">
        <v>1997</v>
      </c>
      <c r="AG1090" s="64" t="str">
        <f t="shared" si="111"/>
        <v>100</v>
      </c>
      <c r="AH1090" s="18"/>
      <c r="AI1090" s="197" t="str">
        <f t="shared" si="112"/>
        <v>-</v>
      </c>
      <c r="AJ1090" s="64" t="str">
        <f t="shared" si="113"/>
        <v>-</v>
      </c>
      <c r="AK1090" s="18"/>
      <c r="AP1090" s="18"/>
    </row>
    <row r="1091" spans="9:42">
      <c r="I1091" s="18"/>
      <c r="L1091" s="18"/>
      <c r="M1091" s="18"/>
      <c r="N1091" s="18"/>
      <c r="O1091" s="18"/>
      <c r="P1091" s="18"/>
      <c r="Q1091" s="18"/>
      <c r="R1091" s="18"/>
      <c r="S1091" s="173" t="s">
        <v>8714</v>
      </c>
      <c r="T1091" s="17" t="s">
        <v>8715</v>
      </c>
      <c r="U1091" s="18"/>
      <c r="V1091" s="211"/>
      <c r="W1091" s="211"/>
      <c r="X1091" s="211"/>
      <c r="Y1091" s="211"/>
      <c r="Z1091" s="18"/>
      <c r="AA1091" s="182" t="s">
        <v>2001</v>
      </c>
      <c r="AB1091" s="18"/>
      <c r="AC1091" s="197" t="str">
        <f t="shared" si="108"/>
        <v>ATHLETICS</v>
      </c>
      <c r="AD1091" s="263" t="str">
        <f t="shared" si="109"/>
        <v>ATHLETICS-100</v>
      </c>
      <c r="AE1091" s="263" t="str">
        <f t="shared" si="110"/>
        <v>ATHLETICS-100-58</v>
      </c>
      <c r="AF1091" s="119" t="s">
        <v>2001</v>
      </c>
      <c r="AG1091" s="64" t="str">
        <f t="shared" si="111"/>
        <v>100</v>
      </c>
      <c r="AH1091" s="18"/>
      <c r="AI1091" s="197" t="str">
        <f t="shared" si="112"/>
        <v>-</v>
      </c>
      <c r="AJ1091" s="64" t="str">
        <f t="shared" si="113"/>
        <v>-</v>
      </c>
      <c r="AK1091" s="18"/>
      <c r="AP1091" s="18"/>
    </row>
    <row r="1092" spans="9:42">
      <c r="I1092" s="18"/>
      <c r="L1092" s="18"/>
      <c r="M1092" s="18"/>
      <c r="N1092" s="18"/>
      <c r="O1092" s="18"/>
      <c r="P1092" s="18"/>
      <c r="Q1092" s="18"/>
      <c r="R1092" s="18"/>
      <c r="S1092" s="173" t="s">
        <v>8717</v>
      </c>
      <c r="T1092" s="17" t="s">
        <v>8718</v>
      </c>
      <c r="U1092" s="18"/>
      <c r="V1092" s="211"/>
      <c r="W1092" s="211"/>
      <c r="X1092" s="211"/>
      <c r="Y1092" s="211"/>
      <c r="Z1092" s="18"/>
      <c r="AA1092" s="182" t="s">
        <v>2002</v>
      </c>
      <c r="AB1092" s="18"/>
      <c r="AC1092" s="197" t="str">
        <f t="shared" si="108"/>
        <v>ATHLETICS</v>
      </c>
      <c r="AD1092" s="263" t="str">
        <f t="shared" si="109"/>
        <v>ATHLETICS-100</v>
      </c>
      <c r="AE1092" s="263" t="str">
        <f t="shared" si="110"/>
        <v>ATHLETICS-100-59</v>
      </c>
      <c r="AF1092" s="119" t="s">
        <v>2002</v>
      </c>
      <c r="AG1092" s="64" t="str">
        <f t="shared" si="111"/>
        <v>100</v>
      </c>
      <c r="AH1092" s="18"/>
      <c r="AI1092" s="197" t="str">
        <f t="shared" si="112"/>
        <v>-</v>
      </c>
      <c r="AJ1092" s="64" t="str">
        <f t="shared" si="113"/>
        <v>-</v>
      </c>
      <c r="AK1092" s="18"/>
      <c r="AP1092" s="18"/>
    </row>
    <row r="1093" spans="9:42">
      <c r="I1093" s="18"/>
      <c r="L1093" s="18"/>
      <c r="M1093" s="18"/>
      <c r="N1093" s="18"/>
      <c r="O1093" s="18"/>
      <c r="P1093" s="18"/>
      <c r="Q1093" s="18"/>
      <c r="R1093" s="18"/>
      <c r="S1093" s="173" t="s">
        <v>8720</v>
      </c>
      <c r="T1093" s="17" t="s">
        <v>8721</v>
      </c>
      <c r="U1093" s="18"/>
      <c r="V1093" s="211"/>
      <c r="W1093" s="211"/>
      <c r="X1093" s="211"/>
      <c r="Y1093" s="211"/>
      <c r="Z1093" s="18"/>
      <c r="AA1093" s="182" t="s">
        <v>2004</v>
      </c>
      <c r="AB1093" s="18"/>
      <c r="AC1093" s="197" t="str">
        <f t="shared" si="108"/>
        <v>ATHLETICS</v>
      </c>
      <c r="AD1093" s="263" t="str">
        <f t="shared" si="109"/>
        <v>ATHLETICS-100</v>
      </c>
      <c r="AE1093" s="263" t="str">
        <f t="shared" si="110"/>
        <v>ATHLETICS-100-60</v>
      </c>
      <c r="AF1093" s="119" t="s">
        <v>2004</v>
      </c>
      <c r="AG1093" s="64" t="str">
        <f t="shared" si="111"/>
        <v>100</v>
      </c>
      <c r="AH1093" s="18"/>
      <c r="AI1093" s="197" t="str">
        <f t="shared" si="112"/>
        <v>-</v>
      </c>
      <c r="AJ1093" s="64" t="str">
        <f t="shared" si="113"/>
        <v>-</v>
      </c>
      <c r="AK1093" s="18"/>
      <c r="AP1093" s="18"/>
    </row>
    <row r="1094" spans="9:42">
      <c r="I1094" s="18"/>
      <c r="L1094" s="18"/>
      <c r="M1094" s="18"/>
      <c r="N1094" s="18"/>
      <c r="O1094" s="18"/>
      <c r="P1094" s="18"/>
      <c r="Q1094" s="18"/>
      <c r="R1094" s="18"/>
      <c r="S1094" s="173" t="s">
        <v>8724</v>
      </c>
      <c r="T1094" s="17" t="s">
        <v>8725</v>
      </c>
      <c r="U1094" s="18"/>
      <c r="V1094" s="211"/>
      <c r="W1094" s="211"/>
      <c r="X1094" s="211"/>
      <c r="Y1094" s="211"/>
      <c r="Z1094" s="18"/>
      <c r="AA1094" s="182" t="s">
        <v>2007</v>
      </c>
      <c r="AB1094" s="18"/>
      <c r="AC1094" s="197" t="str">
        <f t="shared" ref="AC1094:AC1157" si="114">CodesFormula_1</f>
        <v>ATHLETICS</v>
      </c>
      <c r="AD1094" s="263" t="str">
        <f t="shared" ref="AD1094:AD1157" si="115">CodesFormula_2</f>
        <v>ATHLETICS-100</v>
      </c>
      <c r="AE1094" s="263" t="str">
        <f t="shared" ref="AE1094:AE1157" si="116">CodesFormula_3</f>
        <v>ATHLETICS-100-61</v>
      </c>
      <c r="AF1094" s="119" t="s">
        <v>2007</v>
      </c>
      <c r="AG1094" s="64" t="str">
        <f t="shared" ref="AG1094:AG1157" si="117">CodesFormula_4</f>
        <v>100</v>
      </c>
      <c r="AH1094" s="18"/>
      <c r="AI1094" s="197" t="str">
        <f t="shared" ref="AI1094:AI1157" si="118">CodesFormula_5</f>
        <v>-</v>
      </c>
      <c r="AJ1094" s="64" t="str">
        <f t="shared" ref="AJ1094:AJ1157" si="119">CodesFormula_6</f>
        <v>-</v>
      </c>
      <c r="AK1094" s="18"/>
      <c r="AP1094" s="18"/>
    </row>
    <row r="1095" spans="9:42">
      <c r="I1095" s="18"/>
      <c r="L1095" s="18"/>
      <c r="M1095" s="18"/>
      <c r="N1095" s="18"/>
      <c r="O1095" s="18"/>
      <c r="P1095" s="18"/>
      <c r="Q1095" s="18"/>
      <c r="R1095" s="18"/>
      <c r="S1095" s="173" t="s">
        <v>8726</v>
      </c>
      <c r="T1095" s="17" t="s">
        <v>8727</v>
      </c>
      <c r="U1095" s="18"/>
      <c r="V1095" s="211"/>
      <c r="W1095" s="211"/>
      <c r="X1095" s="211"/>
      <c r="Y1095" s="211"/>
      <c r="Z1095" s="18"/>
      <c r="AA1095" s="182" t="s">
        <v>2008</v>
      </c>
      <c r="AB1095" s="18"/>
      <c r="AC1095" s="197" t="str">
        <f t="shared" si="114"/>
        <v>ATHLETICS</v>
      </c>
      <c r="AD1095" s="263" t="str">
        <f t="shared" si="115"/>
        <v>ATHLETICS-100</v>
      </c>
      <c r="AE1095" s="263" t="str">
        <f t="shared" si="116"/>
        <v>ATHLETICS-100-62</v>
      </c>
      <c r="AF1095" s="119" t="s">
        <v>2008</v>
      </c>
      <c r="AG1095" s="64" t="str">
        <f t="shared" si="117"/>
        <v>100</v>
      </c>
      <c r="AH1095" s="18"/>
      <c r="AI1095" s="197" t="str">
        <f t="shared" si="118"/>
        <v>-</v>
      </c>
      <c r="AJ1095" s="64" t="str">
        <f t="shared" si="119"/>
        <v>-</v>
      </c>
      <c r="AK1095" s="18"/>
      <c r="AP1095" s="18"/>
    </row>
    <row r="1096" spans="9:42">
      <c r="I1096" s="18"/>
      <c r="L1096" s="18"/>
      <c r="M1096" s="18"/>
      <c r="N1096" s="18"/>
      <c r="O1096" s="18"/>
      <c r="P1096" s="18"/>
      <c r="Q1096" s="18"/>
      <c r="R1096" s="18"/>
      <c r="S1096" s="173" t="s">
        <v>8729</v>
      </c>
      <c r="T1096" s="17" t="s">
        <v>8730</v>
      </c>
      <c r="U1096" s="18"/>
      <c r="V1096" s="211"/>
      <c r="W1096" s="211"/>
      <c r="X1096" s="211"/>
      <c r="Y1096" s="211"/>
      <c r="Z1096" s="18"/>
      <c r="AA1096" s="182" t="s">
        <v>2011</v>
      </c>
      <c r="AB1096" s="18"/>
      <c r="AC1096" s="197" t="str">
        <f t="shared" si="114"/>
        <v>ATHLETICS</v>
      </c>
      <c r="AD1096" s="263" t="str">
        <f t="shared" si="115"/>
        <v>ATHLETICS-100</v>
      </c>
      <c r="AE1096" s="263" t="str">
        <f t="shared" si="116"/>
        <v>ATHLETICS-100-63</v>
      </c>
      <c r="AF1096" s="119" t="s">
        <v>2011</v>
      </c>
      <c r="AG1096" s="64" t="str">
        <f t="shared" si="117"/>
        <v>100</v>
      </c>
      <c r="AH1096" s="18"/>
      <c r="AI1096" s="197" t="str">
        <f t="shared" si="118"/>
        <v>-</v>
      </c>
      <c r="AJ1096" s="64" t="str">
        <f t="shared" si="119"/>
        <v>-</v>
      </c>
      <c r="AK1096" s="18"/>
      <c r="AP1096" s="18"/>
    </row>
    <row r="1097" spans="9:42">
      <c r="I1097" s="18"/>
      <c r="L1097" s="18"/>
      <c r="M1097" s="18"/>
      <c r="N1097" s="18"/>
      <c r="O1097" s="18"/>
      <c r="P1097" s="18"/>
      <c r="Q1097" s="18"/>
      <c r="R1097" s="18"/>
      <c r="S1097" s="173" t="s">
        <v>8733</v>
      </c>
      <c r="T1097" s="17" t="s">
        <v>8734</v>
      </c>
      <c r="U1097" s="18"/>
      <c r="V1097" s="211"/>
      <c r="W1097" s="211"/>
      <c r="X1097" s="211"/>
      <c r="Y1097" s="211"/>
      <c r="Z1097" s="18"/>
      <c r="AA1097" s="182" t="s">
        <v>2012</v>
      </c>
      <c r="AB1097" s="18"/>
      <c r="AC1097" s="197" t="str">
        <f t="shared" si="114"/>
        <v>RECSVCS</v>
      </c>
      <c r="AD1097" s="263" t="str">
        <f t="shared" si="115"/>
        <v>RECSVCS-100</v>
      </c>
      <c r="AE1097" s="263" t="str">
        <f t="shared" si="116"/>
        <v>RECSVCS-100-4</v>
      </c>
      <c r="AF1097" s="119" t="s">
        <v>2012</v>
      </c>
      <c r="AG1097" s="64" t="str">
        <f t="shared" si="117"/>
        <v>100</v>
      </c>
      <c r="AH1097" s="18"/>
      <c r="AI1097" s="197" t="str">
        <f t="shared" si="118"/>
        <v>-</v>
      </c>
      <c r="AJ1097" s="64" t="str">
        <f t="shared" si="119"/>
        <v>-</v>
      </c>
      <c r="AK1097" s="18"/>
      <c r="AP1097" s="18"/>
    </row>
    <row r="1098" spans="9:42">
      <c r="I1098" s="18"/>
      <c r="L1098" s="18"/>
      <c r="M1098" s="18"/>
      <c r="N1098" s="18"/>
      <c r="O1098" s="18"/>
      <c r="P1098" s="18"/>
      <c r="Q1098" s="18"/>
      <c r="R1098" s="18"/>
      <c r="S1098" s="173" t="s">
        <v>8736</v>
      </c>
      <c r="T1098" s="17" t="s">
        <v>8737</v>
      </c>
      <c r="U1098" s="18"/>
      <c r="V1098" s="211"/>
      <c r="W1098" s="211"/>
      <c r="X1098" s="211"/>
      <c r="Y1098" s="211"/>
      <c r="Z1098" s="18"/>
      <c r="AA1098" s="182" t="s">
        <v>2015</v>
      </c>
      <c r="AB1098" s="18"/>
      <c r="AC1098" s="197" t="str">
        <f t="shared" si="114"/>
        <v>RECSVCS</v>
      </c>
      <c r="AD1098" s="263" t="str">
        <f t="shared" si="115"/>
        <v>RECSVCS-100</v>
      </c>
      <c r="AE1098" s="263" t="str">
        <f t="shared" si="116"/>
        <v>RECSVCS-100-5</v>
      </c>
      <c r="AF1098" s="119" t="s">
        <v>2015</v>
      </c>
      <c r="AG1098" s="64" t="str">
        <f t="shared" si="117"/>
        <v>100</v>
      </c>
      <c r="AH1098" s="18"/>
      <c r="AI1098" s="197" t="str">
        <f t="shared" si="118"/>
        <v>-</v>
      </c>
      <c r="AJ1098" s="64" t="str">
        <f t="shared" si="119"/>
        <v>-</v>
      </c>
      <c r="AK1098" s="18"/>
      <c r="AP1098" s="18"/>
    </row>
    <row r="1099" spans="9:42">
      <c r="I1099" s="18"/>
      <c r="L1099" s="18"/>
      <c r="M1099" s="18"/>
      <c r="N1099" s="18"/>
      <c r="O1099" s="18"/>
      <c r="P1099" s="18"/>
      <c r="Q1099" s="18"/>
      <c r="R1099" s="18"/>
      <c r="S1099" s="173" t="s">
        <v>8739</v>
      </c>
      <c r="T1099" s="17" t="s">
        <v>8740</v>
      </c>
      <c r="U1099" s="18"/>
      <c r="V1099" s="211"/>
      <c r="W1099" s="211"/>
      <c r="X1099" s="211"/>
      <c r="Y1099" s="211"/>
      <c r="Z1099" s="18"/>
      <c r="AA1099" s="182" t="s">
        <v>10913</v>
      </c>
      <c r="AB1099" s="18"/>
      <c r="AC1099" s="197" t="str">
        <f t="shared" si="114"/>
        <v>RECSVCS</v>
      </c>
      <c r="AD1099" s="263" t="str">
        <f t="shared" si="115"/>
        <v>RECSVCS-100</v>
      </c>
      <c r="AE1099" s="263" t="str">
        <f t="shared" si="116"/>
        <v>RECSVCS-100-6</v>
      </c>
      <c r="AF1099" s="119" t="s">
        <v>10913</v>
      </c>
      <c r="AG1099" s="64" t="str">
        <f t="shared" si="117"/>
        <v>100</v>
      </c>
      <c r="AH1099" s="18"/>
      <c r="AI1099" s="197" t="str">
        <f t="shared" si="118"/>
        <v>-</v>
      </c>
      <c r="AJ1099" s="64" t="str">
        <f t="shared" si="119"/>
        <v>-</v>
      </c>
      <c r="AK1099" s="18"/>
      <c r="AP1099" s="18"/>
    </row>
    <row r="1100" spans="9:42">
      <c r="I1100" s="18"/>
      <c r="L1100" s="18"/>
      <c r="M1100" s="18"/>
      <c r="N1100" s="18"/>
      <c r="O1100" s="18"/>
      <c r="P1100" s="18"/>
      <c r="Q1100" s="18"/>
      <c r="R1100" s="18"/>
      <c r="S1100" s="173" t="s">
        <v>8742</v>
      </c>
      <c r="T1100" s="17" t="s">
        <v>8743</v>
      </c>
      <c r="U1100" s="18"/>
      <c r="V1100" s="211"/>
      <c r="W1100" s="211"/>
      <c r="X1100" s="211"/>
      <c r="Y1100" s="211"/>
      <c r="Z1100" s="18"/>
      <c r="AA1100" s="182" t="s">
        <v>12037</v>
      </c>
      <c r="AB1100" s="18"/>
      <c r="AC1100" s="197" t="str">
        <f t="shared" si="114"/>
        <v>RECSVCS</v>
      </c>
      <c r="AD1100" s="263" t="str">
        <f t="shared" si="115"/>
        <v>RECSVCS-100</v>
      </c>
      <c r="AE1100" s="263" t="str">
        <f t="shared" si="116"/>
        <v>RECSVCS-100-7</v>
      </c>
      <c r="AF1100" s="119" t="s">
        <v>12037</v>
      </c>
      <c r="AG1100" s="64" t="str">
        <f t="shared" si="117"/>
        <v>100</v>
      </c>
      <c r="AH1100" s="18"/>
      <c r="AI1100" s="197" t="str">
        <f t="shared" si="118"/>
        <v>-</v>
      </c>
      <c r="AJ1100" s="64" t="str">
        <f t="shared" si="119"/>
        <v>-</v>
      </c>
      <c r="AK1100" s="18"/>
      <c r="AP1100" s="18"/>
    </row>
    <row r="1101" spans="9:42">
      <c r="I1101" s="18"/>
      <c r="L1101" s="18"/>
      <c r="M1101" s="18"/>
      <c r="N1101" s="18"/>
      <c r="O1101" s="18"/>
      <c r="P1101" s="18"/>
      <c r="Q1101" s="18"/>
      <c r="R1101" s="18"/>
      <c r="S1101" s="173" t="s">
        <v>8745</v>
      </c>
      <c r="T1101" s="17" t="s">
        <v>8746</v>
      </c>
      <c r="U1101" s="18"/>
      <c r="V1101" s="211"/>
      <c r="W1101" s="211"/>
      <c r="X1101" s="211"/>
      <c r="Y1101" s="211"/>
      <c r="Z1101" s="18"/>
      <c r="AA1101" s="182" t="s">
        <v>12038</v>
      </c>
      <c r="AB1101" s="18"/>
      <c r="AC1101" s="197" t="str">
        <f t="shared" si="114"/>
        <v>RECSVCS</v>
      </c>
      <c r="AD1101" s="263" t="str">
        <f t="shared" si="115"/>
        <v>RECSVCS-100</v>
      </c>
      <c r="AE1101" s="263" t="str">
        <f t="shared" si="116"/>
        <v>RECSVCS-100-8</v>
      </c>
      <c r="AF1101" s="119" t="s">
        <v>12038</v>
      </c>
      <c r="AG1101" s="64" t="str">
        <f t="shared" si="117"/>
        <v>100</v>
      </c>
      <c r="AH1101" s="18"/>
      <c r="AI1101" s="197" t="str">
        <f t="shared" si="118"/>
        <v>-</v>
      </c>
      <c r="AJ1101" s="64" t="str">
        <f t="shared" si="119"/>
        <v>-</v>
      </c>
      <c r="AK1101" s="18"/>
      <c r="AP1101" s="18"/>
    </row>
    <row r="1102" spans="9:42">
      <c r="I1102" s="18"/>
      <c r="L1102" s="18"/>
      <c r="M1102" s="18"/>
      <c r="N1102" s="18"/>
      <c r="O1102" s="18"/>
      <c r="P1102" s="18"/>
      <c r="Q1102" s="18"/>
      <c r="R1102" s="18"/>
      <c r="S1102" s="173" t="s">
        <v>8749</v>
      </c>
      <c r="T1102" s="17" t="s">
        <v>8752</v>
      </c>
      <c r="U1102" s="18"/>
      <c r="V1102" s="211"/>
      <c r="W1102" s="211"/>
      <c r="X1102" s="211"/>
      <c r="Y1102" s="211"/>
      <c r="Z1102" s="18"/>
      <c r="AA1102" s="182" t="s">
        <v>12039</v>
      </c>
      <c r="AB1102" s="18"/>
      <c r="AC1102" s="197" t="str">
        <f t="shared" si="114"/>
        <v>RECSVCS</v>
      </c>
      <c r="AD1102" s="263" t="str">
        <f t="shared" si="115"/>
        <v>RECSVCS-100</v>
      </c>
      <c r="AE1102" s="263" t="str">
        <f t="shared" si="116"/>
        <v>RECSVCS-100-9</v>
      </c>
      <c r="AF1102" s="119" t="s">
        <v>12039</v>
      </c>
      <c r="AG1102" s="64" t="str">
        <f t="shared" si="117"/>
        <v>100</v>
      </c>
      <c r="AH1102" s="18"/>
      <c r="AI1102" s="197" t="str">
        <f t="shared" si="118"/>
        <v>-</v>
      </c>
      <c r="AJ1102" s="64" t="str">
        <f t="shared" si="119"/>
        <v>-</v>
      </c>
      <c r="AK1102" s="18"/>
      <c r="AP1102" s="18"/>
    </row>
    <row r="1103" spans="9:42">
      <c r="I1103" s="18"/>
      <c r="L1103" s="18"/>
      <c r="M1103" s="18"/>
      <c r="N1103" s="18"/>
      <c r="O1103" s="18"/>
      <c r="P1103" s="18"/>
      <c r="Q1103" s="18"/>
      <c r="R1103" s="18"/>
      <c r="S1103" s="173" t="s">
        <v>8754</v>
      </c>
      <c r="T1103" s="17" t="s">
        <v>780</v>
      </c>
      <c r="U1103" s="18"/>
      <c r="V1103" s="211"/>
      <c r="W1103" s="211"/>
      <c r="X1103" s="211"/>
      <c r="Y1103" s="211"/>
      <c r="Z1103" s="18"/>
      <c r="AA1103" s="182" t="s">
        <v>12040</v>
      </c>
      <c r="AB1103" s="18"/>
      <c r="AC1103" s="197" t="str">
        <f t="shared" si="114"/>
        <v>RECSVCS</v>
      </c>
      <c r="AD1103" s="263" t="str">
        <f t="shared" si="115"/>
        <v>RECSVCS-100</v>
      </c>
      <c r="AE1103" s="263" t="str">
        <f t="shared" si="116"/>
        <v>RECSVCS-100-10</v>
      </c>
      <c r="AF1103" s="119" t="s">
        <v>12040</v>
      </c>
      <c r="AG1103" s="64" t="str">
        <f t="shared" si="117"/>
        <v>100</v>
      </c>
      <c r="AH1103" s="18"/>
      <c r="AI1103" s="197" t="str">
        <f t="shared" si="118"/>
        <v>-</v>
      </c>
      <c r="AJ1103" s="64" t="str">
        <f t="shared" si="119"/>
        <v>-</v>
      </c>
      <c r="AK1103" s="18"/>
      <c r="AP1103" s="18"/>
    </row>
    <row r="1104" spans="9:42">
      <c r="I1104" s="18"/>
      <c r="L1104" s="18"/>
      <c r="M1104" s="18"/>
      <c r="N1104" s="18"/>
      <c r="O1104" s="18"/>
      <c r="P1104" s="18"/>
      <c r="Q1104" s="18"/>
      <c r="R1104" s="18"/>
      <c r="S1104" s="173" t="s">
        <v>8755</v>
      </c>
      <c r="T1104" s="17" t="s">
        <v>8756</v>
      </c>
      <c r="U1104" s="18"/>
      <c r="V1104" s="211"/>
      <c r="W1104" s="211"/>
      <c r="X1104" s="211"/>
      <c r="Y1104" s="211"/>
      <c r="Z1104" s="18"/>
      <c r="AA1104" s="182" t="s">
        <v>15192</v>
      </c>
      <c r="AB1104" s="18"/>
      <c r="AC1104" s="197" t="str">
        <f t="shared" si="114"/>
        <v>RECSVCS</v>
      </c>
      <c r="AD1104" s="263" t="str">
        <f t="shared" si="115"/>
        <v>RECSVCS-100</v>
      </c>
      <c r="AE1104" s="263" t="str">
        <f t="shared" si="116"/>
        <v>RECSVCS-100-11</v>
      </c>
      <c r="AF1104" s="119" t="s">
        <v>15192</v>
      </c>
      <c r="AG1104" s="64" t="str">
        <f t="shared" si="117"/>
        <v>100</v>
      </c>
      <c r="AH1104" s="18"/>
      <c r="AI1104" s="197" t="str">
        <f t="shared" si="118"/>
        <v>-</v>
      </c>
      <c r="AJ1104" s="64" t="str">
        <f t="shared" si="119"/>
        <v>-</v>
      </c>
      <c r="AK1104" s="18"/>
      <c r="AP1104" s="18"/>
    </row>
    <row r="1105" spans="9:42">
      <c r="I1105" s="18"/>
      <c r="L1105" s="18"/>
      <c r="M1105" s="18"/>
      <c r="N1105" s="18"/>
      <c r="O1105" s="18"/>
      <c r="P1105" s="18"/>
      <c r="Q1105" s="18"/>
      <c r="R1105" s="18"/>
      <c r="S1105" s="173" t="s">
        <v>8759</v>
      </c>
      <c r="T1105" s="17" t="s">
        <v>8760</v>
      </c>
      <c r="U1105" s="18"/>
      <c r="V1105" s="211"/>
      <c r="W1105" s="211"/>
      <c r="X1105" s="211"/>
      <c r="Y1105" s="211"/>
      <c r="Z1105" s="18"/>
      <c r="AA1105" s="182" t="s">
        <v>2016</v>
      </c>
      <c r="AB1105" s="18"/>
      <c r="AC1105" s="197" t="str">
        <f t="shared" si="114"/>
        <v>RECSVCS</v>
      </c>
      <c r="AD1105" s="263" t="str">
        <f t="shared" si="115"/>
        <v>RECSVCS-100</v>
      </c>
      <c r="AE1105" s="263" t="str">
        <f t="shared" si="116"/>
        <v>RECSVCS-100-12</v>
      </c>
      <c r="AF1105" s="119" t="s">
        <v>2016</v>
      </c>
      <c r="AG1105" s="64" t="str">
        <f t="shared" si="117"/>
        <v>100</v>
      </c>
      <c r="AH1105" s="18"/>
      <c r="AI1105" s="197" t="str">
        <f t="shared" si="118"/>
        <v>-</v>
      </c>
      <c r="AJ1105" s="64" t="str">
        <f t="shared" si="119"/>
        <v>-</v>
      </c>
      <c r="AK1105" s="18"/>
      <c r="AP1105" s="18"/>
    </row>
    <row r="1106" spans="9:42">
      <c r="I1106" s="18"/>
      <c r="L1106" s="18"/>
      <c r="M1106" s="18"/>
      <c r="N1106" s="18"/>
      <c r="O1106" s="18"/>
      <c r="P1106" s="18"/>
      <c r="Q1106" s="18"/>
      <c r="R1106" s="18"/>
      <c r="S1106" s="173" t="s">
        <v>8762</v>
      </c>
      <c r="T1106" s="17" t="s">
        <v>8763</v>
      </c>
      <c r="U1106" s="18"/>
      <c r="V1106" s="211"/>
      <c r="W1106" s="211"/>
      <c r="X1106" s="211"/>
      <c r="Y1106" s="211"/>
      <c r="Z1106" s="18"/>
      <c r="AA1106" s="182" t="s">
        <v>2019</v>
      </c>
      <c r="AB1106" s="18"/>
      <c r="AC1106" s="197" t="str">
        <f t="shared" si="114"/>
        <v>RECSVCS</v>
      </c>
      <c r="AD1106" s="263" t="str">
        <f t="shared" si="115"/>
        <v>RECSVCS-100</v>
      </c>
      <c r="AE1106" s="263" t="str">
        <f t="shared" si="116"/>
        <v>RECSVCS-100-13</v>
      </c>
      <c r="AF1106" s="119" t="s">
        <v>2019</v>
      </c>
      <c r="AG1106" s="64" t="str">
        <f t="shared" si="117"/>
        <v>100</v>
      </c>
      <c r="AH1106" s="18"/>
      <c r="AI1106" s="197" t="str">
        <f t="shared" si="118"/>
        <v>-</v>
      </c>
      <c r="AJ1106" s="64" t="str">
        <f t="shared" si="119"/>
        <v>-</v>
      </c>
      <c r="AK1106" s="18"/>
      <c r="AP1106" s="18"/>
    </row>
    <row r="1107" spans="9:42">
      <c r="I1107" s="18"/>
      <c r="L1107" s="18"/>
      <c r="M1107" s="18"/>
      <c r="N1107" s="18"/>
      <c r="O1107" s="18"/>
      <c r="P1107" s="18"/>
      <c r="Q1107" s="18"/>
      <c r="R1107" s="18"/>
      <c r="S1107" s="173" t="s">
        <v>8765</v>
      </c>
      <c r="T1107" s="17" t="s">
        <v>8766</v>
      </c>
      <c r="U1107" s="18"/>
      <c r="V1107" s="211"/>
      <c r="W1107" s="211"/>
      <c r="X1107" s="211"/>
      <c r="Y1107" s="211"/>
      <c r="Z1107" s="18"/>
      <c r="AA1107" s="182" t="s">
        <v>2020</v>
      </c>
      <c r="AB1107" s="18"/>
      <c r="AC1107" s="197" t="str">
        <f t="shared" si="114"/>
        <v>RECSVCS</v>
      </c>
      <c r="AD1107" s="263" t="str">
        <f t="shared" si="115"/>
        <v>RECSVCS-100</v>
      </c>
      <c r="AE1107" s="263" t="str">
        <f t="shared" si="116"/>
        <v>RECSVCS-100-14</v>
      </c>
      <c r="AF1107" s="119" t="s">
        <v>2020</v>
      </c>
      <c r="AG1107" s="64" t="str">
        <f t="shared" si="117"/>
        <v>100</v>
      </c>
      <c r="AH1107" s="18"/>
      <c r="AI1107" s="197" t="str">
        <f t="shared" si="118"/>
        <v>-</v>
      </c>
      <c r="AJ1107" s="64" t="str">
        <f t="shared" si="119"/>
        <v>-</v>
      </c>
      <c r="AK1107" s="18"/>
      <c r="AP1107" s="18"/>
    </row>
    <row r="1108" spans="9:42">
      <c r="I1108" s="18"/>
      <c r="L1108" s="18"/>
      <c r="M1108" s="18"/>
      <c r="N1108" s="18"/>
      <c r="O1108" s="18"/>
      <c r="P1108" s="18"/>
      <c r="Q1108" s="18"/>
      <c r="R1108" s="18"/>
      <c r="S1108" s="173" t="s">
        <v>8768</v>
      </c>
      <c r="T1108" s="17" t="s">
        <v>780</v>
      </c>
      <c r="U1108" s="18"/>
      <c r="V1108" s="211"/>
      <c r="W1108" s="211"/>
      <c r="X1108" s="211"/>
      <c r="Y1108" s="211"/>
      <c r="Z1108" s="18"/>
      <c r="AA1108" s="182" t="s">
        <v>10914</v>
      </c>
      <c r="AB1108" s="18"/>
      <c r="AC1108" s="197" t="str">
        <f t="shared" si="114"/>
        <v>RECSVCS</v>
      </c>
      <c r="AD1108" s="263" t="str">
        <f t="shared" si="115"/>
        <v>RECSVCS-100</v>
      </c>
      <c r="AE1108" s="263" t="str">
        <f t="shared" si="116"/>
        <v>RECSVCS-100-15</v>
      </c>
      <c r="AF1108" s="119" t="s">
        <v>10914</v>
      </c>
      <c r="AG1108" s="64" t="str">
        <f t="shared" si="117"/>
        <v>100</v>
      </c>
      <c r="AH1108" s="18"/>
      <c r="AI1108" s="197" t="str">
        <f t="shared" si="118"/>
        <v>-</v>
      </c>
      <c r="AJ1108" s="64" t="str">
        <f t="shared" si="119"/>
        <v>-</v>
      </c>
      <c r="AK1108" s="18"/>
      <c r="AP1108" s="18"/>
    </row>
    <row r="1109" spans="9:42">
      <c r="I1109" s="18"/>
      <c r="L1109" s="18"/>
      <c r="M1109" s="18"/>
      <c r="N1109" s="18"/>
      <c r="O1109" s="18"/>
      <c r="P1109" s="18"/>
      <c r="Q1109" s="18"/>
      <c r="R1109" s="18"/>
      <c r="S1109" s="173" t="s">
        <v>8770</v>
      </c>
      <c r="T1109" s="17" t="s">
        <v>780</v>
      </c>
      <c r="U1109" s="18"/>
      <c r="V1109" s="211"/>
      <c r="W1109" s="211"/>
      <c r="X1109" s="211"/>
      <c r="Y1109" s="211"/>
      <c r="Z1109" s="18"/>
      <c r="AA1109" s="182" t="s">
        <v>675</v>
      </c>
      <c r="AB1109" s="18"/>
      <c r="AC1109" s="197" t="str">
        <f t="shared" si="114"/>
        <v>RECSVCS</v>
      </c>
      <c r="AD1109" s="263" t="str">
        <f t="shared" si="115"/>
        <v>RECSVCS-100</v>
      </c>
      <c r="AE1109" s="263" t="str">
        <f t="shared" si="116"/>
        <v>RECSVCS-100-16</v>
      </c>
      <c r="AF1109" s="119" t="s">
        <v>675</v>
      </c>
      <c r="AG1109" s="64" t="str">
        <f t="shared" si="117"/>
        <v>100</v>
      </c>
      <c r="AH1109" s="18"/>
      <c r="AI1109" s="197" t="str">
        <f t="shared" si="118"/>
        <v>-</v>
      </c>
      <c r="AJ1109" s="64" t="str">
        <f t="shared" si="119"/>
        <v>-</v>
      </c>
      <c r="AK1109" s="18"/>
      <c r="AP1109" s="18"/>
    </row>
    <row r="1110" spans="9:42">
      <c r="I1110" s="18"/>
      <c r="L1110" s="18"/>
      <c r="M1110" s="18"/>
      <c r="N1110" s="18"/>
      <c r="O1110" s="18"/>
      <c r="P1110" s="18"/>
      <c r="Q1110" s="18"/>
      <c r="R1110" s="18"/>
      <c r="S1110" s="173" t="s">
        <v>8772</v>
      </c>
      <c r="T1110" s="17" t="s">
        <v>8773</v>
      </c>
      <c r="U1110" s="18"/>
      <c r="V1110" s="211"/>
      <c r="W1110" s="211"/>
      <c r="X1110" s="211"/>
      <c r="Y1110" s="211"/>
      <c r="Z1110" s="18"/>
      <c r="AA1110" s="182" t="s">
        <v>2022</v>
      </c>
      <c r="AB1110" s="18"/>
      <c r="AC1110" s="197" t="str">
        <f t="shared" si="114"/>
        <v>ATHLETICS</v>
      </c>
      <c r="AD1110" s="263" t="str">
        <f t="shared" si="115"/>
        <v>ATHLETICS-100</v>
      </c>
      <c r="AE1110" s="263" t="str">
        <f t="shared" si="116"/>
        <v>ATHLETICS-100-64</v>
      </c>
      <c r="AF1110" s="119" t="s">
        <v>2022</v>
      </c>
      <c r="AG1110" s="64" t="str">
        <f t="shared" si="117"/>
        <v>100</v>
      </c>
      <c r="AH1110" s="18"/>
      <c r="AI1110" s="197" t="str">
        <f t="shared" si="118"/>
        <v>-</v>
      </c>
      <c r="AJ1110" s="64" t="str">
        <f t="shared" si="119"/>
        <v>-</v>
      </c>
      <c r="AK1110" s="18"/>
      <c r="AP1110" s="18"/>
    </row>
    <row r="1111" spans="9:42">
      <c r="I1111" s="18"/>
      <c r="L1111" s="18"/>
      <c r="M1111" s="18"/>
      <c r="N1111" s="18"/>
      <c r="O1111" s="18"/>
      <c r="P1111" s="18"/>
      <c r="Q1111" s="18"/>
      <c r="R1111" s="18"/>
      <c r="S1111" s="173" t="s">
        <v>8776</v>
      </c>
      <c r="T1111" s="17" t="s">
        <v>8777</v>
      </c>
      <c r="U1111" s="18"/>
      <c r="V1111" s="211"/>
      <c r="W1111" s="211"/>
      <c r="X1111" s="211"/>
      <c r="Y1111" s="211"/>
      <c r="Z1111" s="18"/>
      <c r="AA1111" s="182" t="s">
        <v>1292</v>
      </c>
      <c r="AB1111" s="18"/>
      <c r="AC1111" s="197" t="str">
        <f t="shared" si="114"/>
        <v>ATHLETICS</v>
      </c>
      <c r="AD1111" s="263" t="str">
        <f t="shared" si="115"/>
        <v>ATHLETICS-100</v>
      </c>
      <c r="AE1111" s="263" t="str">
        <f t="shared" si="116"/>
        <v>ATHLETICS-100-65</v>
      </c>
      <c r="AF1111" s="119" t="s">
        <v>1292</v>
      </c>
      <c r="AG1111" s="64" t="str">
        <f t="shared" si="117"/>
        <v>100</v>
      </c>
      <c r="AH1111" s="18"/>
      <c r="AI1111" s="197" t="str">
        <f t="shared" si="118"/>
        <v>-</v>
      </c>
      <c r="AJ1111" s="64" t="str">
        <f t="shared" si="119"/>
        <v>-</v>
      </c>
      <c r="AK1111" s="18"/>
      <c r="AP1111" s="18"/>
    </row>
    <row r="1112" spans="9:42">
      <c r="I1112" s="18"/>
      <c r="L1112" s="18"/>
      <c r="M1112" s="18"/>
      <c r="N1112" s="18"/>
      <c r="O1112" s="18"/>
      <c r="P1112" s="18"/>
      <c r="Q1112" s="18"/>
      <c r="R1112" s="18"/>
      <c r="S1112" s="173" t="s">
        <v>8780</v>
      </c>
      <c r="T1112" s="17" t="s">
        <v>8781</v>
      </c>
      <c r="U1112" s="18"/>
      <c r="V1112" s="211"/>
      <c r="W1112" s="211"/>
      <c r="X1112" s="211"/>
      <c r="Y1112" s="211"/>
      <c r="Z1112" s="18"/>
      <c r="AA1112" s="182" t="s">
        <v>12041</v>
      </c>
      <c r="AB1112" s="18"/>
      <c r="AC1112" s="197" t="str">
        <f t="shared" si="114"/>
        <v>RECSVCS</v>
      </c>
      <c r="AD1112" s="263" t="str">
        <f t="shared" si="115"/>
        <v>RECSVCS-100</v>
      </c>
      <c r="AE1112" s="263" t="str">
        <f t="shared" si="116"/>
        <v>RECSVCS-100-17</v>
      </c>
      <c r="AF1112" s="119" t="s">
        <v>12041</v>
      </c>
      <c r="AG1112" s="64" t="str">
        <f t="shared" si="117"/>
        <v>100</v>
      </c>
      <c r="AH1112" s="18"/>
      <c r="AI1112" s="197" t="str">
        <f t="shared" si="118"/>
        <v>-</v>
      </c>
      <c r="AJ1112" s="64" t="str">
        <f t="shared" si="119"/>
        <v>-</v>
      </c>
      <c r="AK1112" s="18"/>
      <c r="AP1112" s="18"/>
    </row>
    <row r="1113" spans="9:42">
      <c r="I1113" s="18"/>
      <c r="L1113" s="18"/>
      <c r="M1113" s="18"/>
      <c r="N1113" s="18"/>
      <c r="O1113" s="18"/>
      <c r="P1113" s="18"/>
      <c r="Q1113" s="18"/>
      <c r="R1113" s="18"/>
      <c r="S1113" s="173" t="s">
        <v>8783</v>
      </c>
      <c r="T1113" s="17" t="s">
        <v>780</v>
      </c>
      <c r="U1113" s="18"/>
      <c r="V1113" s="211"/>
      <c r="W1113" s="211"/>
      <c r="X1113" s="211"/>
      <c r="Y1113" s="211"/>
      <c r="Z1113" s="18"/>
      <c r="AA1113" s="182" t="s">
        <v>15193</v>
      </c>
      <c r="AB1113" s="18"/>
      <c r="AC1113" s="197" t="str">
        <f t="shared" si="114"/>
        <v>ATHLETICS</v>
      </c>
      <c r="AD1113" s="263" t="str">
        <f t="shared" si="115"/>
        <v>ATHLETICS-100</v>
      </c>
      <c r="AE1113" s="263" t="str">
        <f t="shared" si="116"/>
        <v>ATHLETICS-100-66</v>
      </c>
      <c r="AF1113" s="119" t="s">
        <v>15193</v>
      </c>
      <c r="AG1113" s="64" t="str">
        <f t="shared" si="117"/>
        <v>100</v>
      </c>
      <c r="AH1113" s="18"/>
      <c r="AI1113" s="197" t="str">
        <f t="shared" si="118"/>
        <v>-</v>
      </c>
      <c r="AJ1113" s="64" t="str">
        <f t="shared" si="119"/>
        <v>-</v>
      </c>
      <c r="AK1113" s="18"/>
      <c r="AP1113" s="18"/>
    </row>
    <row r="1114" spans="9:42">
      <c r="I1114" s="18"/>
      <c r="L1114" s="18"/>
      <c r="M1114" s="18"/>
      <c r="N1114" s="18"/>
      <c r="O1114" s="18"/>
      <c r="P1114" s="18"/>
      <c r="Q1114" s="18"/>
      <c r="R1114" s="18"/>
      <c r="S1114" s="173" t="s">
        <v>8785</v>
      </c>
      <c r="T1114" s="17" t="s">
        <v>8786</v>
      </c>
      <c r="U1114" s="18"/>
      <c r="V1114" s="211"/>
      <c r="W1114" s="211"/>
      <c r="X1114" s="211"/>
      <c r="Y1114" s="211"/>
      <c r="Z1114" s="18"/>
      <c r="AA1114" s="182" t="s">
        <v>15194</v>
      </c>
      <c r="AB1114" s="18"/>
      <c r="AC1114" s="197" t="str">
        <f t="shared" si="114"/>
        <v>ATHLETICS</v>
      </c>
      <c r="AD1114" s="263" t="str">
        <f t="shared" si="115"/>
        <v>ATHLETICS-100</v>
      </c>
      <c r="AE1114" s="263" t="str">
        <f t="shared" si="116"/>
        <v>ATHLETICS-100-67</v>
      </c>
      <c r="AF1114" s="119" t="s">
        <v>15194</v>
      </c>
      <c r="AG1114" s="64" t="str">
        <f t="shared" si="117"/>
        <v>100</v>
      </c>
      <c r="AH1114" s="18"/>
      <c r="AI1114" s="197" t="str">
        <f t="shared" si="118"/>
        <v>-</v>
      </c>
      <c r="AJ1114" s="64" t="str">
        <f t="shared" si="119"/>
        <v>-</v>
      </c>
      <c r="AK1114" s="18"/>
      <c r="AP1114" s="18"/>
    </row>
    <row r="1115" spans="9:42">
      <c r="I1115" s="18"/>
      <c r="L1115" s="18"/>
      <c r="M1115" s="18"/>
      <c r="N1115" s="18"/>
      <c r="O1115" s="18"/>
      <c r="P1115" s="18"/>
      <c r="Q1115" s="18"/>
      <c r="R1115" s="18"/>
      <c r="S1115" s="173" t="s">
        <v>8787</v>
      </c>
      <c r="T1115" s="17" t="s">
        <v>8790</v>
      </c>
      <c r="U1115" s="18"/>
      <c r="V1115" s="211"/>
      <c r="W1115" s="211"/>
      <c r="X1115" s="211"/>
      <c r="Y1115" s="211"/>
      <c r="Z1115" s="18"/>
      <c r="AA1115" s="182" t="s">
        <v>15195</v>
      </c>
      <c r="AB1115" s="18"/>
      <c r="AC1115" s="197" t="str">
        <f t="shared" si="114"/>
        <v>ATHLETICS</v>
      </c>
      <c r="AD1115" s="263" t="str">
        <f t="shared" si="115"/>
        <v>ATHLETICS-100</v>
      </c>
      <c r="AE1115" s="263" t="str">
        <f t="shared" si="116"/>
        <v>ATHLETICS-100-68</v>
      </c>
      <c r="AF1115" s="119" t="s">
        <v>15195</v>
      </c>
      <c r="AG1115" s="64" t="str">
        <f t="shared" si="117"/>
        <v>100</v>
      </c>
      <c r="AH1115" s="18"/>
      <c r="AI1115" s="197" t="str">
        <f t="shared" si="118"/>
        <v>-</v>
      </c>
      <c r="AJ1115" s="64" t="str">
        <f t="shared" si="119"/>
        <v>-</v>
      </c>
      <c r="AK1115" s="18"/>
      <c r="AP1115" s="18"/>
    </row>
    <row r="1116" spans="9:42">
      <c r="I1116" s="18"/>
      <c r="L1116" s="18"/>
      <c r="M1116" s="18"/>
      <c r="N1116" s="18"/>
      <c r="O1116" s="18"/>
      <c r="P1116" s="18"/>
      <c r="Q1116" s="18"/>
      <c r="R1116" s="18"/>
      <c r="S1116" s="173" t="s">
        <v>8791</v>
      </c>
      <c r="T1116" s="17" t="s">
        <v>780</v>
      </c>
      <c r="U1116" s="18"/>
      <c r="V1116" s="211"/>
      <c r="W1116" s="211"/>
      <c r="X1116" s="211"/>
      <c r="Y1116" s="211"/>
      <c r="Z1116" s="18"/>
      <c r="AA1116" s="182" t="s">
        <v>15196</v>
      </c>
      <c r="AB1116" s="18"/>
      <c r="AC1116" s="197" t="str">
        <f t="shared" si="114"/>
        <v>ATHLETICS</v>
      </c>
      <c r="AD1116" s="263" t="str">
        <f t="shared" si="115"/>
        <v>ATHLETICS-100</v>
      </c>
      <c r="AE1116" s="263" t="str">
        <f t="shared" si="116"/>
        <v>ATHLETICS-100-69</v>
      </c>
      <c r="AF1116" s="119" t="s">
        <v>15196</v>
      </c>
      <c r="AG1116" s="64" t="str">
        <f t="shared" si="117"/>
        <v>100</v>
      </c>
      <c r="AH1116" s="18"/>
      <c r="AI1116" s="197" t="str">
        <f t="shared" si="118"/>
        <v>-</v>
      </c>
      <c r="AJ1116" s="64" t="str">
        <f t="shared" si="119"/>
        <v>-</v>
      </c>
      <c r="AK1116" s="18"/>
      <c r="AP1116" s="18"/>
    </row>
    <row r="1117" spans="9:42">
      <c r="I1117" s="18"/>
      <c r="L1117" s="18"/>
      <c r="M1117" s="18"/>
      <c r="N1117" s="18"/>
      <c r="O1117" s="18"/>
      <c r="P1117" s="18"/>
      <c r="Q1117" s="18"/>
      <c r="R1117" s="18"/>
      <c r="S1117" s="173" t="s">
        <v>8794</v>
      </c>
      <c r="T1117" s="17" t="s">
        <v>8795</v>
      </c>
      <c r="U1117" s="18"/>
      <c r="V1117" s="211"/>
      <c r="W1117" s="211"/>
      <c r="X1117" s="211"/>
      <c r="Y1117" s="211"/>
      <c r="Z1117" s="18"/>
      <c r="AA1117" s="182" t="s">
        <v>7111</v>
      </c>
      <c r="AB1117" s="18"/>
      <c r="AC1117" s="197" t="str">
        <f t="shared" si="114"/>
        <v>HEALTH</v>
      </c>
      <c r="AD1117" s="263" t="str">
        <f t="shared" si="115"/>
        <v>HEALTH-100</v>
      </c>
      <c r="AE1117" s="263" t="str">
        <f t="shared" si="116"/>
        <v>HEALTH-100-1</v>
      </c>
      <c r="AF1117" s="119" t="s">
        <v>7111</v>
      </c>
      <c r="AG1117" s="64" t="str">
        <f t="shared" si="117"/>
        <v>100</v>
      </c>
      <c r="AH1117" s="18"/>
      <c r="AI1117" s="197" t="str">
        <f t="shared" si="118"/>
        <v>-</v>
      </c>
      <c r="AJ1117" s="64" t="str">
        <f t="shared" si="119"/>
        <v>-</v>
      </c>
      <c r="AK1117" s="18"/>
      <c r="AP1117" s="18"/>
    </row>
    <row r="1118" spans="9:42">
      <c r="I1118" s="18"/>
      <c r="L1118" s="18"/>
      <c r="M1118" s="18"/>
      <c r="N1118" s="18"/>
      <c r="O1118" s="18"/>
      <c r="P1118" s="18"/>
      <c r="Q1118" s="18"/>
      <c r="R1118" s="18"/>
      <c r="S1118" s="173" t="s">
        <v>8798</v>
      </c>
      <c r="T1118" s="17" t="s">
        <v>8799</v>
      </c>
      <c r="U1118" s="18"/>
      <c r="V1118" s="211"/>
      <c r="W1118" s="211"/>
      <c r="X1118" s="211"/>
      <c r="Y1118" s="211"/>
      <c r="Z1118" s="18"/>
      <c r="AA1118" s="182" t="s">
        <v>10915</v>
      </c>
      <c r="AB1118" s="18"/>
      <c r="AC1118" s="197" t="str">
        <f t="shared" si="114"/>
        <v>MEMORIAL UNION</v>
      </c>
      <c r="AD1118" s="263" t="str">
        <f t="shared" si="115"/>
        <v>MEMORIAL UNION-100</v>
      </c>
      <c r="AE1118" s="263" t="str">
        <f t="shared" si="116"/>
        <v>MEMORIAL UNION-100-1</v>
      </c>
      <c r="AF1118" s="119" t="s">
        <v>10915</v>
      </c>
      <c r="AG1118" s="64" t="str">
        <f t="shared" si="117"/>
        <v>100</v>
      </c>
      <c r="AH1118" s="18"/>
      <c r="AI1118" s="197" t="str">
        <f t="shared" si="118"/>
        <v>-</v>
      </c>
      <c r="AJ1118" s="64" t="str">
        <f t="shared" si="119"/>
        <v>-</v>
      </c>
      <c r="AK1118" s="18"/>
      <c r="AP1118" s="18"/>
    </row>
    <row r="1119" spans="9:42">
      <c r="I1119" s="18"/>
      <c r="L1119" s="18"/>
      <c r="M1119" s="18"/>
      <c r="N1119" s="18"/>
      <c r="O1119" s="18"/>
      <c r="P1119" s="18"/>
      <c r="Q1119" s="18"/>
      <c r="R1119" s="18"/>
      <c r="S1119" s="173" t="s">
        <v>8324</v>
      </c>
      <c r="T1119" s="17" t="s">
        <v>8803</v>
      </c>
      <c r="U1119" s="18"/>
      <c r="V1119" s="211"/>
      <c r="W1119" s="211"/>
      <c r="X1119" s="211"/>
      <c r="Y1119" s="211"/>
      <c r="Z1119" s="18"/>
      <c r="AA1119" s="182" t="s">
        <v>10916</v>
      </c>
      <c r="AB1119" s="18"/>
      <c r="AC1119" s="197" t="str">
        <f t="shared" si="114"/>
        <v>MEMORIAL UNION</v>
      </c>
      <c r="AD1119" s="263" t="str">
        <f t="shared" si="115"/>
        <v>MEMORIAL UNION-100</v>
      </c>
      <c r="AE1119" s="263" t="str">
        <f t="shared" si="116"/>
        <v>MEMORIAL UNION-100-2</v>
      </c>
      <c r="AF1119" s="119" t="s">
        <v>10916</v>
      </c>
      <c r="AG1119" s="64" t="str">
        <f t="shared" si="117"/>
        <v>100</v>
      </c>
      <c r="AH1119" s="18"/>
      <c r="AI1119" s="197" t="str">
        <f t="shared" si="118"/>
        <v>-</v>
      </c>
      <c r="AJ1119" s="64" t="str">
        <f t="shared" si="119"/>
        <v>-</v>
      </c>
      <c r="AK1119" s="18"/>
      <c r="AP1119" s="18"/>
    </row>
    <row r="1120" spans="9:42">
      <c r="I1120" s="18"/>
      <c r="L1120" s="18"/>
      <c r="M1120" s="18"/>
      <c r="N1120" s="18"/>
      <c r="O1120" s="18"/>
      <c r="P1120" s="18"/>
      <c r="Q1120" s="18"/>
      <c r="R1120" s="18"/>
      <c r="S1120" s="173" t="s">
        <v>8331</v>
      </c>
      <c r="T1120" s="17" t="s">
        <v>8805</v>
      </c>
      <c r="U1120" s="18"/>
      <c r="V1120" s="211"/>
      <c r="W1120" s="211"/>
      <c r="X1120" s="211"/>
      <c r="Y1120" s="211"/>
      <c r="Z1120" s="18"/>
      <c r="AA1120" s="182" t="s">
        <v>4642</v>
      </c>
      <c r="AB1120" s="18"/>
      <c r="AC1120" s="197" t="str">
        <f t="shared" si="114"/>
        <v>PRESIDENT-CCR</v>
      </c>
      <c r="AD1120" s="263" t="str">
        <f t="shared" si="115"/>
        <v>PRESIDENT-CCR-100</v>
      </c>
      <c r="AE1120" s="263" t="str">
        <f t="shared" si="116"/>
        <v>PRESIDENT-CCR-100-1</v>
      </c>
      <c r="AF1120" s="119" t="s">
        <v>4642</v>
      </c>
      <c r="AG1120" s="64" t="str">
        <f t="shared" si="117"/>
        <v>100</v>
      </c>
      <c r="AH1120" s="18"/>
      <c r="AI1120" s="197" t="str">
        <f t="shared" si="118"/>
        <v>-</v>
      </c>
      <c r="AJ1120" s="64" t="str">
        <f t="shared" si="119"/>
        <v>-</v>
      </c>
      <c r="AK1120" s="18"/>
      <c r="AP1120" s="18"/>
    </row>
    <row r="1121" spans="9:42">
      <c r="I1121" s="18"/>
      <c r="L1121" s="18"/>
      <c r="M1121" s="18"/>
      <c r="N1121" s="18"/>
      <c r="O1121" s="18"/>
      <c r="P1121" s="18"/>
      <c r="Q1121" s="18"/>
      <c r="R1121" s="18"/>
      <c r="S1121" s="173" t="s">
        <v>8338</v>
      </c>
      <c r="T1121" s="17" t="s">
        <v>8808</v>
      </c>
      <c r="U1121" s="18"/>
      <c r="V1121" s="211"/>
      <c r="W1121" s="211"/>
      <c r="X1121" s="211"/>
      <c r="Y1121" s="211"/>
      <c r="Z1121" s="18"/>
      <c r="AA1121" s="182" t="s">
        <v>4644</v>
      </c>
      <c r="AB1121" s="18"/>
      <c r="AC1121" s="197" t="str">
        <f t="shared" si="114"/>
        <v>PRESIDENT-University_Events</v>
      </c>
      <c r="AD1121" s="263" t="str">
        <f t="shared" si="115"/>
        <v>PRESIDENT-University_Events-100</v>
      </c>
      <c r="AE1121" s="263" t="str">
        <f t="shared" si="116"/>
        <v>PRESIDENT-University_Events-100-1</v>
      </c>
      <c r="AF1121" s="119" t="s">
        <v>4644</v>
      </c>
      <c r="AG1121" s="64" t="str">
        <f t="shared" si="117"/>
        <v>100</v>
      </c>
      <c r="AH1121" s="18"/>
      <c r="AI1121" s="197" t="str">
        <f t="shared" si="118"/>
        <v>-</v>
      </c>
      <c r="AJ1121" s="64" t="str">
        <f t="shared" si="119"/>
        <v>-</v>
      </c>
      <c r="AK1121" s="18"/>
      <c r="AP1121" s="18"/>
    </row>
    <row r="1122" spans="9:42">
      <c r="I1122" s="18"/>
      <c r="L1122" s="18"/>
      <c r="M1122" s="18"/>
      <c r="N1122" s="18"/>
      <c r="O1122" s="18"/>
      <c r="P1122" s="18"/>
      <c r="Q1122" s="18"/>
      <c r="R1122" s="18"/>
      <c r="S1122" s="173" t="s">
        <v>8348</v>
      </c>
      <c r="T1122" s="17" t="s">
        <v>780</v>
      </c>
      <c r="U1122" s="18"/>
      <c r="V1122" s="211"/>
      <c r="W1122" s="211"/>
      <c r="X1122" s="211"/>
      <c r="Y1122" s="211"/>
      <c r="Z1122" s="18"/>
      <c r="AA1122" s="182" t="s">
        <v>4647</v>
      </c>
      <c r="AB1122" s="18"/>
      <c r="AC1122" s="197" t="str">
        <f t="shared" si="114"/>
        <v>PRESIDENT-University_Events</v>
      </c>
      <c r="AD1122" s="263" t="str">
        <f t="shared" si="115"/>
        <v>PRESIDENT-University_Events-100</v>
      </c>
      <c r="AE1122" s="263" t="str">
        <f t="shared" si="116"/>
        <v>PRESIDENT-University_Events-100-2</v>
      </c>
      <c r="AF1122" s="119" t="s">
        <v>4647</v>
      </c>
      <c r="AG1122" s="64" t="str">
        <f t="shared" si="117"/>
        <v>100</v>
      </c>
      <c r="AH1122" s="18"/>
      <c r="AI1122" s="197" t="str">
        <f t="shared" si="118"/>
        <v>-</v>
      </c>
      <c r="AJ1122" s="64" t="str">
        <f t="shared" si="119"/>
        <v>-</v>
      </c>
      <c r="AK1122" s="18"/>
      <c r="AP1122" s="18"/>
    </row>
    <row r="1123" spans="9:42">
      <c r="I1123" s="18"/>
      <c r="L1123" s="18"/>
      <c r="M1123" s="18"/>
      <c r="N1123" s="18"/>
      <c r="O1123" s="18"/>
      <c r="P1123" s="18"/>
      <c r="Q1123" s="18"/>
      <c r="R1123" s="18"/>
      <c r="S1123" s="173" t="s">
        <v>8356</v>
      </c>
      <c r="T1123" s="17" t="s">
        <v>8812</v>
      </c>
      <c r="U1123" s="18"/>
      <c r="V1123" s="211"/>
      <c r="W1123" s="211"/>
      <c r="X1123" s="211"/>
      <c r="Y1123" s="211"/>
      <c r="Z1123" s="18"/>
      <c r="AA1123" s="182" t="s">
        <v>4648</v>
      </c>
      <c r="AB1123" s="18"/>
      <c r="AC1123" s="197" t="str">
        <f t="shared" si="114"/>
        <v>PRESIDENT-University_Events</v>
      </c>
      <c r="AD1123" s="263" t="str">
        <f t="shared" si="115"/>
        <v>PRESIDENT-University_Events-100</v>
      </c>
      <c r="AE1123" s="263" t="str">
        <f t="shared" si="116"/>
        <v>PRESIDENT-University_Events-100-3</v>
      </c>
      <c r="AF1123" s="119" t="s">
        <v>4648</v>
      </c>
      <c r="AG1123" s="64" t="str">
        <f t="shared" si="117"/>
        <v>100</v>
      </c>
      <c r="AH1123" s="18"/>
      <c r="AI1123" s="197" t="str">
        <f t="shared" si="118"/>
        <v>-</v>
      </c>
      <c r="AJ1123" s="64" t="str">
        <f t="shared" si="119"/>
        <v>-</v>
      </c>
      <c r="AK1123" s="18"/>
      <c r="AP1123" s="18"/>
    </row>
    <row r="1124" spans="9:42">
      <c r="I1124" s="18"/>
      <c r="L1124" s="18"/>
      <c r="M1124" s="18"/>
      <c r="N1124" s="18"/>
      <c r="O1124" s="18"/>
      <c r="P1124" s="18"/>
      <c r="Q1124" s="18"/>
      <c r="R1124" s="18"/>
      <c r="S1124" s="173" t="s">
        <v>8362</v>
      </c>
      <c r="T1124" s="17" t="s">
        <v>780</v>
      </c>
      <c r="U1124" s="18"/>
      <c r="V1124" s="211"/>
      <c r="W1124" s="211"/>
      <c r="X1124" s="211"/>
      <c r="Y1124" s="211"/>
      <c r="Z1124" s="18"/>
      <c r="AA1124" s="182" t="s">
        <v>4651</v>
      </c>
      <c r="AB1124" s="18"/>
      <c r="AC1124" s="197" t="str">
        <f t="shared" si="114"/>
        <v>PRESIDENT-Alumni</v>
      </c>
      <c r="AD1124" s="263" t="str">
        <f t="shared" si="115"/>
        <v>PRESIDENT-Alumni-100</v>
      </c>
      <c r="AE1124" s="263" t="str">
        <f t="shared" si="116"/>
        <v>PRESIDENT-Alumni-100-1</v>
      </c>
      <c r="AF1124" s="119" t="s">
        <v>4651</v>
      </c>
      <c r="AG1124" s="64" t="str">
        <f t="shared" si="117"/>
        <v>100</v>
      </c>
      <c r="AH1124" s="18"/>
      <c r="AI1124" s="197" t="str">
        <f t="shared" si="118"/>
        <v>-</v>
      </c>
      <c r="AJ1124" s="64" t="str">
        <f t="shared" si="119"/>
        <v>-</v>
      </c>
      <c r="AK1124" s="18"/>
      <c r="AP1124" s="18"/>
    </row>
    <row r="1125" spans="9:42">
      <c r="I1125" s="18"/>
      <c r="L1125" s="18"/>
      <c r="M1125" s="18"/>
      <c r="N1125" s="18"/>
      <c r="O1125" s="18"/>
      <c r="P1125" s="18"/>
      <c r="Q1125" s="18"/>
      <c r="R1125" s="18"/>
      <c r="S1125" s="173" t="s">
        <v>8368</v>
      </c>
      <c r="T1125" s="17" t="s">
        <v>8817</v>
      </c>
      <c r="U1125" s="18"/>
      <c r="V1125" s="211"/>
      <c r="W1125" s="211"/>
      <c r="X1125" s="211"/>
      <c r="Y1125" s="211"/>
      <c r="Z1125" s="18"/>
      <c r="AA1125" s="182" t="s">
        <v>13298</v>
      </c>
      <c r="AB1125" s="18"/>
      <c r="AC1125" s="197" t="str">
        <f t="shared" si="114"/>
        <v>PRESIDENT-Alumni</v>
      </c>
      <c r="AD1125" s="263" t="str">
        <f t="shared" si="115"/>
        <v>PRESIDENT-Alumni-100</v>
      </c>
      <c r="AE1125" s="263" t="str">
        <f t="shared" si="116"/>
        <v>PRESIDENT-Alumni-100-2</v>
      </c>
      <c r="AF1125" s="119" t="s">
        <v>13298</v>
      </c>
      <c r="AG1125" s="64" t="str">
        <f t="shared" si="117"/>
        <v>100</v>
      </c>
      <c r="AH1125" s="18"/>
      <c r="AI1125" s="197" t="str">
        <f t="shared" si="118"/>
        <v>-</v>
      </c>
      <c r="AJ1125" s="64" t="str">
        <f t="shared" si="119"/>
        <v>-</v>
      </c>
      <c r="AK1125" s="18"/>
      <c r="AP1125" s="18"/>
    </row>
    <row r="1126" spans="9:42">
      <c r="I1126" s="18"/>
      <c r="L1126" s="18"/>
      <c r="M1126" s="18"/>
      <c r="N1126" s="18"/>
      <c r="O1126" s="18"/>
      <c r="P1126" s="18"/>
      <c r="Q1126" s="18"/>
      <c r="R1126" s="18"/>
      <c r="S1126" s="173" t="s">
        <v>8383</v>
      </c>
      <c r="T1126" s="17" t="s">
        <v>8820</v>
      </c>
      <c r="U1126" s="18"/>
      <c r="V1126" s="211"/>
      <c r="W1126" s="211"/>
      <c r="X1126" s="211"/>
      <c r="Y1126" s="211"/>
      <c r="Z1126" s="18"/>
      <c r="AA1126" s="182" t="s">
        <v>4652</v>
      </c>
      <c r="AB1126" s="18"/>
      <c r="AC1126" s="197" t="str">
        <f t="shared" si="114"/>
        <v>PRESIDENT-Communications</v>
      </c>
      <c r="AD1126" s="263" t="str">
        <f t="shared" si="115"/>
        <v>PRESIDENT-Communications-100</v>
      </c>
      <c r="AE1126" s="263" t="str">
        <f t="shared" si="116"/>
        <v>PRESIDENT-Communications-100-1</v>
      </c>
      <c r="AF1126" s="119" t="s">
        <v>4652</v>
      </c>
      <c r="AG1126" s="64" t="str">
        <f t="shared" si="117"/>
        <v>100</v>
      </c>
      <c r="AH1126" s="18"/>
      <c r="AI1126" s="197" t="str">
        <f t="shared" si="118"/>
        <v>-</v>
      </c>
      <c r="AJ1126" s="64" t="str">
        <f t="shared" si="119"/>
        <v>-</v>
      </c>
      <c r="AK1126" s="18"/>
      <c r="AP1126" s="18"/>
    </row>
    <row r="1127" spans="9:42">
      <c r="I1127" s="18"/>
      <c r="L1127" s="18"/>
      <c r="M1127" s="18"/>
      <c r="N1127" s="18"/>
      <c r="O1127" s="18"/>
      <c r="P1127" s="18"/>
      <c r="Q1127" s="18"/>
      <c r="R1127" s="18"/>
      <c r="S1127" s="173" t="s">
        <v>8391</v>
      </c>
      <c r="T1127" s="17" t="s">
        <v>8822</v>
      </c>
      <c r="U1127" s="18"/>
      <c r="V1127" s="211"/>
      <c r="W1127" s="211"/>
      <c r="X1127" s="211"/>
      <c r="Y1127" s="211"/>
      <c r="Z1127" s="18"/>
      <c r="AA1127" s="182" t="s">
        <v>12042</v>
      </c>
      <c r="AB1127" s="18"/>
      <c r="AC1127" s="197" t="str">
        <f t="shared" si="114"/>
        <v>PRESIDENT-Communications</v>
      </c>
      <c r="AD1127" s="263" t="str">
        <f t="shared" si="115"/>
        <v>PRESIDENT-Communications-100</v>
      </c>
      <c r="AE1127" s="263" t="str">
        <f t="shared" si="116"/>
        <v>PRESIDENT-Communications-100-2</v>
      </c>
      <c r="AF1127" s="119" t="s">
        <v>12042</v>
      </c>
      <c r="AG1127" s="64" t="str">
        <f t="shared" si="117"/>
        <v>100</v>
      </c>
      <c r="AH1127" s="18"/>
      <c r="AI1127" s="197" t="str">
        <f t="shared" si="118"/>
        <v>-</v>
      </c>
      <c r="AJ1127" s="64" t="str">
        <f t="shared" si="119"/>
        <v>-</v>
      </c>
      <c r="AK1127" s="18"/>
      <c r="AP1127" s="18"/>
    </row>
    <row r="1128" spans="9:42">
      <c r="I1128" s="18"/>
      <c r="L1128" s="18"/>
      <c r="M1128" s="18"/>
      <c r="N1128" s="18"/>
      <c r="O1128" s="18"/>
      <c r="P1128" s="18"/>
      <c r="Q1128" s="18"/>
      <c r="R1128" s="18"/>
      <c r="S1128" s="173" t="s">
        <v>8399</v>
      </c>
      <c r="T1128" s="17" t="s">
        <v>8825</v>
      </c>
      <c r="U1128" s="18"/>
      <c r="V1128" s="211"/>
      <c r="W1128" s="211"/>
      <c r="X1128" s="211"/>
      <c r="Y1128" s="211"/>
      <c r="Z1128" s="18"/>
      <c r="AA1128" s="182" t="s">
        <v>7079</v>
      </c>
      <c r="AB1128" s="18"/>
      <c r="AC1128" s="197" t="str">
        <f t="shared" si="114"/>
        <v>PRESIDENT-Publications</v>
      </c>
      <c r="AD1128" s="263" t="str">
        <f t="shared" si="115"/>
        <v>PRESIDENT-Publications-100</v>
      </c>
      <c r="AE1128" s="263" t="str">
        <f t="shared" si="116"/>
        <v>PRESIDENT-Publications-100-1</v>
      </c>
      <c r="AF1128" s="119" t="s">
        <v>7079</v>
      </c>
      <c r="AG1128" s="64" t="str">
        <f t="shared" si="117"/>
        <v>100</v>
      </c>
      <c r="AH1128" s="18"/>
      <c r="AI1128" s="197" t="str">
        <f t="shared" si="118"/>
        <v>-</v>
      </c>
      <c r="AJ1128" s="64" t="str">
        <f t="shared" si="119"/>
        <v>-</v>
      </c>
      <c r="AK1128" s="18"/>
      <c r="AP1128" s="18"/>
    </row>
    <row r="1129" spans="9:42">
      <c r="I1129" s="18"/>
      <c r="L1129" s="18"/>
      <c r="M1129" s="18"/>
      <c r="N1129" s="18"/>
      <c r="O1129" s="18"/>
      <c r="P1129" s="18"/>
      <c r="Q1129" s="18"/>
      <c r="R1129" s="18"/>
      <c r="S1129" s="173" t="s">
        <v>8407</v>
      </c>
      <c r="T1129" s="17" t="s">
        <v>6458</v>
      </c>
      <c r="U1129" s="18"/>
      <c r="V1129" s="211"/>
      <c r="W1129" s="211"/>
      <c r="X1129" s="211"/>
      <c r="Y1129" s="211"/>
      <c r="Z1129" s="18"/>
      <c r="AA1129" s="182" t="s">
        <v>12043</v>
      </c>
      <c r="AB1129" s="18"/>
      <c r="AC1129" s="197" t="str">
        <f t="shared" si="114"/>
        <v>RESECDEV</v>
      </c>
      <c r="AD1129" s="263" t="str">
        <f t="shared" si="115"/>
        <v>RESECDEV-100</v>
      </c>
      <c r="AE1129" s="263" t="str">
        <f t="shared" si="116"/>
        <v>RESECDEV-100-4</v>
      </c>
      <c r="AF1129" s="119" t="s">
        <v>12043</v>
      </c>
      <c r="AG1129" s="64" t="str">
        <f t="shared" si="117"/>
        <v>100</v>
      </c>
      <c r="AH1129" s="18"/>
      <c r="AI1129" s="197" t="str">
        <f t="shared" si="118"/>
        <v>-</v>
      </c>
      <c r="AJ1129" s="64" t="str">
        <f t="shared" si="119"/>
        <v>-</v>
      </c>
      <c r="AK1129" s="18"/>
      <c r="AP1129" s="18"/>
    </row>
    <row r="1130" spans="9:42">
      <c r="I1130" s="18"/>
      <c r="L1130" s="18"/>
      <c r="M1130" s="18"/>
      <c r="N1130" s="18"/>
      <c r="O1130" s="18"/>
      <c r="P1130" s="18"/>
      <c r="Q1130" s="18"/>
      <c r="R1130" s="18"/>
      <c r="S1130" s="173" t="s">
        <v>7003</v>
      </c>
      <c r="T1130" s="17" t="s">
        <v>6461</v>
      </c>
      <c r="U1130" s="18"/>
      <c r="V1130" s="211"/>
      <c r="W1130" s="211"/>
      <c r="X1130" s="211"/>
      <c r="Y1130" s="211"/>
      <c r="Z1130" s="18"/>
      <c r="AA1130" s="182" t="s">
        <v>7083</v>
      </c>
      <c r="AB1130" s="18"/>
      <c r="AC1130" s="197" t="str">
        <f t="shared" si="114"/>
        <v>RESECDEV</v>
      </c>
      <c r="AD1130" s="263" t="str">
        <f t="shared" si="115"/>
        <v>RESECDEV-100</v>
      </c>
      <c r="AE1130" s="263" t="str">
        <f t="shared" si="116"/>
        <v>RESECDEV-100-5</v>
      </c>
      <c r="AF1130" s="119" t="s">
        <v>7083</v>
      </c>
      <c r="AG1130" s="64" t="str">
        <f t="shared" si="117"/>
        <v>100</v>
      </c>
      <c r="AH1130" s="18"/>
      <c r="AI1130" s="197" t="str">
        <f t="shared" si="118"/>
        <v>-</v>
      </c>
      <c r="AJ1130" s="64" t="str">
        <f t="shared" si="119"/>
        <v>-</v>
      </c>
      <c r="AK1130" s="18"/>
      <c r="AP1130" s="18"/>
    </row>
    <row r="1131" spans="9:42">
      <c r="I1131" s="18"/>
      <c r="L1131" s="18"/>
      <c r="M1131" s="18"/>
      <c r="N1131" s="18"/>
      <c r="O1131" s="18"/>
      <c r="P1131" s="18"/>
      <c r="Q1131" s="18"/>
      <c r="R1131" s="18"/>
      <c r="S1131" s="173" t="s">
        <v>7041</v>
      </c>
      <c r="T1131" s="17" t="s">
        <v>6464</v>
      </c>
      <c r="U1131" s="18"/>
      <c r="V1131" s="211"/>
      <c r="W1131" s="211"/>
      <c r="X1131" s="211"/>
      <c r="Y1131" s="211"/>
      <c r="Z1131" s="18"/>
      <c r="AA1131" s="182" t="s">
        <v>10917</v>
      </c>
      <c r="AB1131" s="18"/>
      <c r="AC1131" s="197" t="str">
        <f t="shared" si="114"/>
        <v>RESECDEV-SBDC</v>
      </c>
      <c r="AD1131" s="263" t="str">
        <f t="shared" si="115"/>
        <v>RESECDEV-SBDC-100</v>
      </c>
      <c r="AE1131" s="263" t="str">
        <f t="shared" si="116"/>
        <v>RESECDEV-SBDC-100-1</v>
      </c>
      <c r="AF1131" s="119" t="s">
        <v>10917</v>
      </c>
      <c r="AG1131" s="64" t="str">
        <f t="shared" si="117"/>
        <v>100</v>
      </c>
      <c r="AH1131" s="18"/>
      <c r="AI1131" s="197" t="str">
        <f t="shared" si="118"/>
        <v>-</v>
      </c>
      <c r="AJ1131" s="64" t="str">
        <f t="shared" si="119"/>
        <v>-</v>
      </c>
      <c r="AK1131" s="18"/>
      <c r="AP1131" s="18"/>
    </row>
    <row r="1132" spans="9:42">
      <c r="I1132" s="18"/>
      <c r="L1132" s="18"/>
      <c r="M1132" s="18"/>
      <c r="N1132" s="18"/>
      <c r="O1132" s="18"/>
      <c r="P1132" s="18"/>
      <c r="Q1132" s="18"/>
      <c r="R1132" s="18"/>
      <c r="S1132" s="173" t="s">
        <v>6467</v>
      </c>
      <c r="T1132" s="17" t="s">
        <v>6468</v>
      </c>
      <c r="U1132" s="18"/>
      <c r="V1132" s="211"/>
      <c r="W1132" s="211"/>
      <c r="X1132" s="211"/>
      <c r="Y1132" s="211"/>
      <c r="Z1132" s="18"/>
      <c r="AA1132" s="182" t="s">
        <v>1293</v>
      </c>
      <c r="AB1132" s="18"/>
      <c r="AC1132" s="197" t="e">
        <f t="shared" si="114"/>
        <v>#N/A</v>
      </c>
      <c r="AD1132" s="263" t="e">
        <f t="shared" si="115"/>
        <v>#N/A</v>
      </c>
      <c r="AE1132" s="263" t="e">
        <f t="shared" si="116"/>
        <v>#N/A</v>
      </c>
      <c r="AF1132" s="119" t="s">
        <v>1293</v>
      </c>
      <c r="AG1132" s="64" t="str">
        <f t="shared" si="117"/>
        <v>100</v>
      </c>
      <c r="AH1132" s="18"/>
      <c r="AI1132" s="197" t="str">
        <f t="shared" si="118"/>
        <v>-</v>
      </c>
      <c r="AJ1132" s="64" t="str">
        <f t="shared" si="119"/>
        <v>-</v>
      </c>
      <c r="AK1132" s="18"/>
      <c r="AP1132" s="18"/>
    </row>
    <row r="1133" spans="9:42">
      <c r="I1133" s="18"/>
      <c r="L1133" s="18"/>
      <c r="M1133" s="18"/>
      <c r="N1133" s="18"/>
      <c r="O1133" s="18"/>
      <c r="P1133" s="18"/>
      <c r="Q1133" s="18"/>
      <c r="R1133" s="18"/>
      <c r="S1133" s="173" t="s">
        <v>6471</v>
      </c>
      <c r="T1133" s="17" t="s">
        <v>780</v>
      </c>
      <c r="U1133" s="18"/>
      <c r="V1133" s="211"/>
      <c r="W1133" s="211"/>
      <c r="X1133" s="211"/>
      <c r="Y1133" s="211"/>
      <c r="Z1133" s="18"/>
      <c r="AA1133" s="182" t="s">
        <v>7086</v>
      </c>
      <c r="AB1133" s="18"/>
      <c r="AC1133" s="197" t="str">
        <f t="shared" si="114"/>
        <v>CONFERENCE OFFICE</v>
      </c>
      <c r="AD1133" s="263" t="str">
        <f t="shared" si="115"/>
        <v>CONFERENCE OFFICE-100</v>
      </c>
      <c r="AE1133" s="263" t="str">
        <f t="shared" si="116"/>
        <v>CONFERENCE OFFICE-100-1</v>
      </c>
      <c r="AF1133" s="119" t="s">
        <v>7086</v>
      </c>
      <c r="AG1133" s="64" t="str">
        <f t="shared" si="117"/>
        <v>100</v>
      </c>
      <c r="AH1133" s="18"/>
      <c r="AI1133" s="197" t="str">
        <f t="shared" si="118"/>
        <v>-</v>
      </c>
      <c r="AJ1133" s="64" t="str">
        <f t="shared" si="119"/>
        <v>-</v>
      </c>
      <c r="AK1133" s="18"/>
      <c r="AP1133" s="18"/>
    </row>
    <row r="1134" spans="9:42">
      <c r="I1134" s="18"/>
      <c r="L1134" s="18"/>
      <c r="M1134" s="18"/>
      <c r="N1134" s="18"/>
      <c r="O1134" s="18"/>
      <c r="P1134" s="18"/>
      <c r="Q1134" s="18"/>
      <c r="R1134" s="18"/>
      <c r="S1134" s="173" t="s">
        <v>6474</v>
      </c>
      <c r="T1134" s="17" t="s">
        <v>6475</v>
      </c>
      <c r="U1134" s="18"/>
      <c r="V1134" s="211"/>
      <c r="W1134" s="211"/>
      <c r="X1134" s="211"/>
      <c r="Y1134" s="211"/>
      <c r="Z1134" s="18"/>
      <c r="AA1134" s="182" t="s">
        <v>676</v>
      </c>
      <c r="AB1134" s="18"/>
      <c r="AC1134" s="197" t="str">
        <f t="shared" si="114"/>
        <v>PRESIDENT-Other</v>
      </c>
      <c r="AD1134" s="263" t="str">
        <f t="shared" si="115"/>
        <v>PRESIDENT-Other-101</v>
      </c>
      <c r="AE1134" s="263" t="str">
        <f t="shared" si="116"/>
        <v>PRESIDENT-Other-101-1</v>
      </c>
      <c r="AF1134" s="119" t="s">
        <v>676</v>
      </c>
      <c r="AG1134" s="64" t="str">
        <f t="shared" si="117"/>
        <v>101</v>
      </c>
      <c r="AH1134" s="18"/>
      <c r="AI1134" s="197" t="str">
        <f t="shared" si="118"/>
        <v>-</v>
      </c>
      <c r="AJ1134" s="64" t="str">
        <f t="shared" si="119"/>
        <v>-</v>
      </c>
      <c r="AK1134" s="18"/>
      <c r="AP1134" s="18"/>
    </row>
    <row r="1135" spans="9:42">
      <c r="I1135" s="18"/>
      <c r="L1135" s="18"/>
      <c r="M1135" s="18"/>
      <c r="N1135" s="18"/>
      <c r="O1135" s="18"/>
      <c r="P1135" s="18"/>
      <c r="Q1135" s="18"/>
      <c r="R1135" s="18"/>
      <c r="S1135" s="173" t="s">
        <v>6478</v>
      </c>
      <c r="T1135" s="17" t="s">
        <v>780</v>
      </c>
      <c r="U1135" s="18"/>
      <c r="V1135" s="211"/>
      <c r="W1135" s="211"/>
      <c r="X1135" s="211"/>
      <c r="Y1135" s="211"/>
      <c r="Z1135" s="18"/>
      <c r="AA1135" s="182" t="s">
        <v>13720</v>
      </c>
      <c r="AB1135" s="18"/>
      <c r="AC1135" s="197" t="str">
        <f t="shared" si="114"/>
        <v>PRESIDENT-Office</v>
      </c>
      <c r="AD1135" s="263" t="str">
        <f t="shared" si="115"/>
        <v>PRESIDENT-Office-101</v>
      </c>
      <c r="AE1135" s="263" t="str">
        <f t="shared" si="116"/>
        <v>PRESIDENT-Office-101-1</v>
      </c>
      <c r="AF1135" s="119" t="s">
        <v>13720</v>
      </c>
      <c r="AG1135" s="64" t="str">
        <f t="shared" si="117"/>
        <v>101</v>
      </c>
      <c r="AH1135" s="18"/>
      <c r="AI1135" s="197" t="str">
        <f t="shared" si="118"/>
        <v>-</v>
      </c>
      <c r="AJ1135" s="64" t="str">
        <f t="shared" si="119"/>
        <v>-</v>
      </c>
      <c r="AK1135" s="18"/>
      <c r="AP1135" s="18"/>
    </row>
    <row r="1136" spans="9:42">
      <c r="I1136" s="18"/>
      <c r="L1136" s="18"/>
      <c r="M1136" s="18"/>
      <c r="N1136" s="18"/>
      <c r="O1136" s="18"/>
      <c r="P1136" s="18"/>
      <c r="Q1136" s="18"/>
      <c r="R1136" s="18"/>
      <c r="S1136" s="173" t="s">
        <v>6480</v>
      </c>
      <c r="T1136" s="17" t="s">
        <v>6481</v>
      </c>
      <c r="U1136" s="18"/>
      <c r="V1136" s="211"/>
      <c r="W1136" s="211"/>
      <c r="X1136" s="211"/>
      <c r="Y1136" s="211"/>
      <c r="Z1136" s="18"/>
      <c r="AA1136" s="182" t="s">
        <v>7119</v>
      </c>
      <c r="AB1136" s="18"/>
      <c r="AC1136" s="197" t="str">
        <f t="shared" si="114"/>
        <v>CED</v>
      </c>
      <c r="AD1136" s="263" t="str">
        <f t="shared" si="115"/>
        <v>CED-101</v>
      </c>
      <c r="AE1136" s="263" t="str">
        <f t="shared" si="116"/>
        <v>CED-101-1</v>
      </c>
      <c r="AF1136" s="119" t="s">
        <v>7119</v>
      </c>
      <c r="AG1136" s="64" t="str">
        <f t="shared" si="117"/>
        <v>101</v>
      </c>
      <c r="AH1136" s="18"/>
      <c r="AI1136" s="197" t="str">
        <f t="shared" si="118"/>
        <v>-</v>
      </c>
      <c r="AJ1136" s="64" t="str">
        <f t="shared" si="119"/>
        <v>-</v>
      </c>
      <c r="AK1136" s="18"/>
      <c r="AP1136" s="18"/>
    </row>
    <row r="1137" spans="9:42">
      <c r="I1137" s="18"/>
      <c r="L1137" s="18"/>
      <c r="M1137" s="18"/>
      <c r="N1137" s="18"/>
      <c r="O1137" s="18"/>
      <c r="P1137" s="18"/>
      <c r="Q1137" s="18"/>
      <c r="R1137" s="18"/>
      <c r="S1137" s="173" t="s">
        <v>6484</v>
      </c>
      <c r="T1137" s="17" t="s">
        <v>6485</v>
      </c>
      <c r="U1137" s="18"/>
      <c r="V1137" s="211"/>
      <c r="W1137" s="211"/>
      <c r="X1137" s="211"/>
      <c r="Y1137" s="211"/>
      <c r="Z1137" s="18"/>
      <c r="AA1137" s="182" t="s">
        <v>11448</v>
      </c>
      <c r="AB1137" s="18"/>
      <c r="AC1137" s="197" t="str">
        <f t="shared" si="114"/>
        <v>RESECDEV</v>
      </c>
      <c r="AD1137" s="263" t="str">
        <f t="shared" si="115"/>
        <v>RESECDEV-101</v>
      </c>
      <c r="AE1137" s="263" t="str">
        <f t="shared" si="116"/>
        <v>RESECDEV-101-1</v>
      </c>
      <c r="AF1137" s="119" t="s">
        <v>11448</v>
      </c>
      <c r="AG1137" s="64" t="str">
        <f t="shared" si="117"/>
        <v>101</v>
      </c>
      <c r="AH1137" s="18"/>
      <c r="AI1137" s="197" t="str">
        <f t="shared" si="118"/>
        <v>-</v>
      </c>
      <c r="AJ1137" s="64" t="str">
        <f t="shared" si="119"/>
        <v>-</v>
      </c>
      <c r="AK1137" s="18"/>
      <c r="AP1137" s="18"/>
    </row>
    <row r="1138" spans="9:42">
      <c r="I1138" s="18"/>
      <c r="L1138" s="18"/>
      <c r="M1138" s="18"/>
      <c r="N1138" s="18"/>
      <c r="O1138" s="18"/>
      <c r="P1138" s="18"/>
      <c r="Q1138" s="18"/>
      <c r="R1138" s="18"/>
      <c r="S1138" s="173" t="s">
        <v>3976</v>
      </c>
      <c r="T1138" s="17" t="s">
        <v>3977</v>
      </c>
      <c r="U1138" s="18"/>
      <c r="V1138" s="211"/>
      <c r="W1138" s="211"/>
      <c r="X1138" s="211"/>
      <c r="Y1138" s="211"/>
      <c r="Z1138" s="18"/>
      <c r="AA1138" s="182" t="s">
        <v>7122</v>
      </c>
      <c r="AB1138" s="18"/>
      <c r="AC1138" s="197" t="str">
        <f t="shared" si="114"/>
        <v>RESECDEV</v>
      </c>
      <c r="AD1138" s="263" t="str">
        <f t="shared" si="115"/>
        <v>RESECDEV-101</v>
      </c>
      <c r="AE1138" s="263" t="str">
        <f t="shared" si="116"/>
        <v>RESECDEV-101-2</v>
      </c>
      <c r="AF1138" s="119" t="s">
        <v>7122</v>
      </c>
      <c r="AG1138" s="64" t="str">
        <f t="shared" si="117"/>
        <v>101</v>
      </c>
      <c r="AH1138" s="18"/>
      <c r="AI1138" s="197" t="str">
        <f t="shared" si="118"/>
        <v>-</v>
      </c>
      <c r="AJ1138" s="64" t="str">
        <f t="shared" si="119"/>
        <v>-</v>
      </c>
      <c r="AK1138" s="18"/>
      <c r="AP1138" s="18"/>
    </row>
    <row r="1139" spans="9:42">
      <c r="I1139" s="18"/>
      <c r="L1139" s="18"/>
      <c r="M1139" s="18"/>
      <c r="N1139" s="18"/>
      <c r="O1139" s="18"/>
      <c r="P1139" s="18"/>
      <c r="Q1139" s="18"/>
      <c r="R1139" s="18"/>
      <c r="S1139" s="173" t="s">
        <v>3980</v>
      </c>
      <c r="T1139" s="17" t="s">
        <v>3981</v>
      </c>
      <c r="U1139" s="18"/>
      <c r="V1139" s="211"/>
      <c r="W1139" s="211"/>
      <c r="X1139" s="211"/>
      <c r="Y1139" s="211"/>
      <c r="Z1139" s="18"/>
      <c r="AA1139" s="182" t="s">
        <v>7123</v>
      </c>
      <c r="AB1139" s="18"/>
      <c r="AC1139" s="197" t="str">
        <f t="shared" si="114"/>
        <v>PROVOST-Academic_Aff</v>
      </c>
      <c r="AD1139" s="263" t="str">
        <f t="shared" si="115"/>
        <v>PROVOST-Academic_Aff-101</v>
      </c>
      <c r="AE1139" s="263" t="str">
        <f t="shared" si="116"/>
        <v>PROVOST-Academic_Aff-101-1</v>
      </c>
      <c r="AF1139" s="119" t="s">
        <v>7123</v>
      </c>
      <c r="AG1139" s="64" t="str">
        <f t="shared" si="117"/>
        <v>101</v>
      </c>
      <c r="AH1139" s="18"/>
      <c r="AI1139" s="197" t="str">
        <f t="shared" si="118"/>
        <v>-</v>
      </c>
      <c r="AJ1139" s="64" t="str">
        <f t="shared" si="119"/>
        <v>-</v>
      </c>
      <c r="AK1139" s="18"/>
      <c r="AP1139" s="18"/>
    </row>
    <row r="1140" spans="9:42">
      <c r="I1140" s="18"/>
      <c r="L1140" s="18"/>
      <c r="M1140" s="18"/>
      <c r="N1140" s="18"/>
      <c r="O1140" s="18"/>
      <c r="P1140" s="18"/>
      <c r="Q1140" s="18"/>
      <c r="R1140" s="18"/>
      <c r="S1140" s="173" t="s">
        <v>3984</v>
      </c>
      <c r="T1140" s="17" t="s">
        <v>780</v>
      </c>
      <c r="U1140" s="18"/>
      <c r="V1140" s="211"/>
      <c r="W1140" s="211"/>
      <c r="X1140" s="211"/>
      <c r="Y1140" s="211"/>
      <c r="Z1140" s="18"/>
      <c r="AA1140" s="182" t="s">
        <v>1294</v>
      </c>
      <c r="AB1140" s="18"/>
      <c r="AC1140" s="197" t="str">
        <f t="shared" si="114"/>
        <v>PROVOST-Academic_Aff</v>
      </c>
      <c r="AD1140" s="263" t="str">
        <f t="shared" si="115"/>
        <v>PROVOST-Academic_Aff-101</v>
      </c>
      <c r="AE1140" s="263" t="str">
        <f t="shared" si="116"/>
        <v>PROVOST-Academic_Aff-101-2</v>
      </c>
      <c r="AF1140" s="119" t="s">
        <v>1294</v>
      </c>
      <c r="AG1140" s="64" t="str">
        <f t="shared" si="117"/>
        <v>101</v>
      </c>
      <c r="AH1140" s="18"/>
      <c r="AI1140" s="197" t="str">
        <f t="shared" si="118"/>
        <v>-</v>
      </c>
      <c r="AJ1140" s="64" t="str">
        <f t="shared" si="119"/>
        <v>-</v>
      </c>
      <c r="AK1140" s="18"/>
      <c r="AP1140" s="18"/>
    </row>
    <row r="1141" spans="9:42">
      <c r="I1141" s="18"/>
      <c r="L1141" s="18"/>
      <c r="M1141" s="18"/>
      <c r="N1141" s="18"/>
      <c r="O1141" s="18"/>
      <c r="P1141" s="18"/>
      <c r="Q1141" s="18"/>
      <c r="R1141" s="18"/>
      <c r="S1141" s="173" t="s">
        <v>3985</v>
      </c>
      <c r="T1141" s="17" t="s">
        <v>3986</v>
      </c>
      <c r="U1141" s="18"/>
      <c r="V1141" s="211"/>
      <c r="W1141" s="211"/>
      <c r="X1141" s="211"/>
      <c r="Y1141" s="211"/>
      <c r="Z1141" s="18"/>
      <c r="AA1141" s="182" t="s">
        <v>13721</v>
      </c>
      <c r="AB1141" s="18"/>
      <c r="AC1141" s="197" t="str">
        <f t="shared" si="114"/>
        <v>PROVOST-Faculty_Affairs</v>
      </c>
      <c r="AD1141" s="263" t="str">
        <f t="shared" si="115"/>
        <v>PROVOST-Faculty_Affairs-101</v>
      </c>
      <c r="AE1141" s="263" t="str">
        <f t="shared" si="116"/>
        <v>PROVOST-Faculty_Affairs-101-1</v>
      </c>
      <c r="AF1141" s="119" t="s">
        <v>13721</v>
      </c>
      <c r="AG1141" s="64" t="str">
        <f t="shared" si="117"/>
        <v>101</v>
      </c>
      <c r="AH1141" s="18"/>
      <c r="AI1141" s="197" t="str">
        <f t="shared" si="118"/>
        <v>-</v>
      </c>
      <c r="AJ1141" s="64" t="str">
        <f t="shared" si="119"/>
        <v>-</v>
      </c>
      <c r="AK1141" s="18"/>
      <c r="AP1141" s="18"/>
    </row>
    <row r="1142" spans="9:42">
      <c r="I1142" s="18"/>
      <c r="L1142" s="18"/>
      <c r="M1142" s="18"/>
      <c r="N1142" s="18"/>
      <c r="O1142" s="18"/>
      <c r="P1142" s="18"/>
      <c r="Q1142" s="18"/>
      <c r="R1142" s="18"/>
      <c r="S1142" s="173" t="s">
        <v>3988</v>
      </c>
      <c r="T1142" s="17" t="s">
        <v>3989</v>
      </c>
      <c r="U1142" s="18"/>
      <c r="V1142" s="211"/>
      <c r="W1142" s="211"/>
      <c r="X1142" s="211"/>
      <c r="Y1142" s="211"/>
      <c r="Z1142" s="18"/>
      <c r="AA1142" s="182" t="s">
        <v>12044</v>
      </c>
      <c r="AB1142" s="18"/>
      <c r="AC1142" s="197" t="str">
        <f t="shared" si="114"/>
        <v>PROVOST-Initiatives</v>
      </c>
      <c r="AD1142" s="263" t="str">
        <f t="shared" si="115"/>
        <v>PROVOST-Initiatives-101</v>
      </c>
      <c r="AE1142" s="263" t="str">
        <f t="shared" si="116"/>
        <v>PROVOST-Initiatives-101-1</v>
      </c>
      <c r="AF1142" s="119" t="s">
        <v>12044</v>
      </c>
      <c r="AG1142" s="64" t="str">
        <f t="shared" si="117"/>
        <v>101</v>
      </c>
      <c r="AH1142" s="18"/>
      <c r="AI1142" s="197" t="str">
        <f t="shared" si="118"/>
        <v>-</v>
      </c>
      <c r="AJ1142" s="64" t="str">
        <f t="shared" si="119"/>
        <v>-</v>
      </c>
      <c r="AK1142" s="18"/>
      <c r="AP1142" s="18"/>
    </row>
    <row r="1143" spans="9:42">
      <c r="I1143" s="18"/>
      <c r="L1143" s="18"/>
      <c r="M1143" s="18"/>
      <c r="N1143" s="18"/>
      <c r="O1143" s="18"/>
      <c r="P1143" s="18"/>
      <c r="Q1143" s="18"/>
      <c r="R1143" s="18"/>
      <c r="S1143" s="173" t="s">
        <v>3990</v>
      </c>
      <c r="T1143" s="17" t="s">
        <v>3991</v>
      </c>
      <c r="U1143" s="18"/>
      <c r="V1143" s="211"/>
      <c r="W1143" s="211"/>
      <c r="X1143" s="211"/>
      <c r="Y1143" s="211"/>
      <c r="Z1143" s="18"/>
      <c r="AA1143" s="182" t="s">
        <v>12045</v>
      </c>
      <c r="AB1143" s="18"/>
      <c r="AC1143" s="197" t="str">
        <f t="shared" si="114"/>
        <v>PROVOST-Initiatives</v>
      </c>
      <c r="AD1143" s="263" t="str">
        <f t="shared" si="115"/>
        <v>PROVOST-Initiatives-101</v>
      </c>
      <c r="AE1143" s="263" t="str">
        <f t="shared" si="116"/>
        <v>PROVOST-Initiatives-101-2</v>
      </c>
      <c r="AF1143" s="119" t="s">
        <v>12045</v>
      </c>
      <c r="AG1143" s="64" t="str">
        <f t="shared" si="117"/>
        <v>101</v>
      </c>
      <c r="AH1143" s="18"/>
      <c r="AI1143" s="197" t="str">
        <f t="shared" si="118"/>
        <v>-</v>
      </c>
      <c r="AJ1143" s="64" t="str">
        <f t="shared" si="119"/>
        <v>-</v>
      </c>
      <c r="AK1143" s="18"/>
      <c r="AP1143" s="18"/>
    </row>
    <row r="1144" spans="9:42">
      <c r="I1144" s="18"/>
      <c r="L1144" s="18"/>
      <c r="M1144" s="18"/>
      <c r="N1144" s="18"/>
      <c r="O1144" s="18"/>
      <c r="P1144" s="18"/>
      <c r="Q1144" s="18"/>
      <c r="R1144" s="18"/>
      <c r="S1144" s="173" t="s">
        <v>3995</v>
      </c>
      <c r="T1144" s="17" t="s">
        <v>3996</v>
      </c>
      <c r="U1144" s="18"/>
      <c r="V1144" s="211"/>
      <c r="W1144" s="211"/>
      <c r="X1144" s="211"/>
      <c r="Y1144" s="211"/>
      <c r="Z1144" s="18"/>
      <c r="AA1144" s="182" t="s">
        <v>12046</v>
      </c>
      <c r="AB1144" s="18"/>
      <c r="AC1144" s="197" t="str">
        <f t="shared" si="114"/>
        <v>PROVOST-Initiatives</v>
      </c>
      <c r="AD1144" s="263" t="str">
        <f t="shared" si="115"/>
        <v>PROVOST-Initiatives-101</v>
      </c>
      <c r="AE1144" s="263" t="str">
        <f t="shared" si="116"/>
        <v>PROVOST-Initiatives-101-3</v>
      </c>
      <c r="AF1144" s="119" t="s">
        <v>12046</v>
      </c>
      <c r="AG1144" s="64" t="str">
        <f t="shared" si="117"/>
        <v>101</v>
      </c>
      <c r="AH1144" s="18"/>
      <c r="AI1144" s="197" t="str">
        <f t="shared" si="118"/>
        <v>-</v>
      </c>
      <c r="AJ1144" s="64" t="str">
        <f t="shared" si="119"/>
        <v>-</v>
      </c>
      <c r="AK1144" s="18"/>
      <c r="AP1144" s="18"/>
    </row>
    <row r="1145" spans="9:42">
      <c r="I1145" s="18"/>
      <c r="L1145" s="18"/>
      <c r="M1145" s="18"/>
      <c r="N1145" s="18"/>
      <c r="O1145" s="18"/>
      <c r="P1145" s="18"/>
      <c r="Q1145" s="18"/>
      <c r="R1145" s="18"/>
      <c r="S1145" s="173" t="s">
        <v>3999</v>
      </c>
      <c r="T1145" s="17" t="s">
        <v>4000</v>
      </c>
      <c r="U1145" s="18"/>
      <c r="V1145" s="211"/>
      <c r="W1145" s="211"/>
      <c r="X1145" s="211"/>
      <c r="Y1145" s="211"/>
      <c r="Z1145" s="18"/>
      <c r="AA1145" s="182" t="s">
        <v>12047</v>
      </c>
      <c r="AB1145" s="18"/>
      <c r="AC1145" s="197" t="str">
        <f t="shared" si="114"/>
        <v>PROVOST-Initiatives</v>
      </c>
      <c r="AD1145" s="263" t="str">
        <f t="shared" si="115"/>
        <v>PROVOST-Initiatives-101</v>
      </c>
      <c r="AE1145" s="263" t="str">
        <f t="shared" si="116"/>
        <v>PROVOST-Initiatives-101-4</v>
      </c>
      <c r="AF1145" s="119" t="s">
        <v>12047</v>
      </c>
      <c r="AG1145" s="64" t="str">
        <f t="shared" si="117"/>
        <v>101</v>
      </c>
      <c r="AH1145" s="18"/>
      <c r="AI1145" s="197" t="str">
        <f t="shared" si="118"/>
        <v>-</v>
      </c>
      <c r="AJ1145" s="64" t="str">
        <f t="shared" si="119"/>
        <v>-</v>
      </c>
      <c r="AK1145" s="18"/>
      <c r="AP1145" s="18"/>
    </row>
    <row r="1146" spans="9:42">
      <c r="I1146" s="18"/>
      <c r="L1146" s="18"/>
      <c r="M1146" s="18"/>
      <c r="N1146" s="18"/>
      <c r="O1146" s="18"/>
      <c r="P1146" s="18"/>
      <c r="Q1146" s="18"/>
      <c r="R1146" s="18"/>
      <c r="S1146" s="173" t="s">
        <v>4003</v>
      </c>
      <c r="T1146" s="17" t="s">
        <v>4004</v>
      </c>
      <c r="U1146" s="18"/>
      <c r="V1146" s="211"/>
      <c r="W1146" s="211"/>
      <c r="X1146" s="211"/>
      <c r="Y1146" s="211"/>
      <c r="Z1146" s="18"/>
      <c r="AA1146" s="182" t="s">
        <v>11449</v>
      </c>
      <c r="AB1146" s="18"/>
      <c r="AC1146" s="197" t="str">
        <f t="shared" si="114"/>
        <v>PROVOST-Global_Strategies</v>
      </c>
      <c r="AD1146" s="263" t="str">
        <f t="shared" si="115"/>
        <v>PROVOST-Global_Strategies-101</v>
      </c>
      <c r="AE1146" s="263" t="str">
        <f t="shared" si="116"/>
        <v>PROVOST-Global_Strategies-101-1</v>
      </c>
      <c r="AF1146" s="119" t="s">
        <v>11449</v>
      </c>
      <c r="AG1146" s="64" t="str">
        <f t="shared" si="117"/>
        <v>101</v>
      </c>
      <c r="AH1146" s="18"/>
      <c r="AI1146" s="197" t="str">
        <f t="shared" si="118"/>
        <v>-</v>
      </c>
      <c r="AJ1146" s="64" t="str">
        <f t="shared" si="119"/>
        <v>-</v>
      </c>
      <c r="AK1146" s="18"/>
      <c r="AP1146" s="18"/>
    </row>
    <row r="1147" spans="9:42">
      <c r="I1147" s="18"/>
      <c r="L1147" s="18"/>
      <c r="M1147" s="18"/>
      <c r="N1147" s="18"/>
      <c r="O1147" s="18"/>
      <c r="P1147" s="18"/>
      <c r="Q1147" s="18"/>
      <c r="R1147" s="18"/>
      <c r="S1147" s="173" t="s">
        <v>4007</v>
      </c>
      <c r="T1147" s="17" t="s">
        <v>4008</v>
      </c>
      <c r="U1147" s="18"/>
      <c r="V1147" s="211"/>
      <c r="W1147" s="211"/>
      <c r="X1147" s="211"/>
      <c r="Y1147" s="211"/>
      <c r="Z1147" s="18"/>
      <c r="AA1147" s="182" t="s">
        <v>13722</v>
      </c>
      <c r="AB1147" s="18"/>
      <c r="AC1147" s="197" t="str">
        <f t="shared" si="114"/>
        <v>PROVOST-Global_Strategies</v>
      </c>
      <c r="AD1147" s="263" t="str">
        <f t="shared" si="115"/>
        <v>PROVOST-Global_Strategies-101</v>
      </c>
      <c r="AE1147" s="263" t="str">
        <f t="shared" si="116"/>
        <v>PROVOST-Global_Strategies-101-2</v>
      </c>
      <c r="AF1147" s="119" t="s">
        <v>13722</v>
      </c>
      <c r="AG1147" s="64" t="str">
        <f t="shared" si="117"/>
        <v>101</v>
      </c>
      <c r="AH1147" s="18"/>
      <c r="AI1147" s="197" t="str">
        <f t="shared" si="118"/>
        <v>-</v>
      </c>
      <c r="AJ1147" s="64" t="str">
        <f t="shared" si="119"/>
        <v>-</v>
      </c>
      <c r="AK1147" s="18"/>
      <c r="AP1147" s="18"/>
    </row>
    <row r="1148" spans="9:42">
      <c r="I1148" s="18"/>
      <c r="L1148" s="18"/>
      <c r="M1148" s="18"/>
      <c r="N1148" s="18"/>
      <c r="O1148" s="18"/>
      <c r="P1148" s="18"/>
      <c r="Q1148" s="18"/>
      <c r="R1148" s="18"/>
      <c r="S1148" s="173" t="s">
        <v>4011</v>
      </c>
      <c r="T1148" s="17" t="s">
        <v>4012</v>
      </c>
      <c r="U1148" s="18"/>
      <c r="V1148" s="211"/>
      <c r="W1148" s="211"/>
      <c r="X1148" s="211"/>
      <c r="Y1148" s="211"/>
      <c r="Z1148" s="18"/>
      <c r="AA1148" s="182" t="s">
        <v>13299</v>
      </c>
      <c r="AB1148" s="18"/>
      <c r="AC1148" s="197" t="str">
        <f t="shared" si="114"/>
        <v>ATL</v>
      </c>
      <c r="AD1148" s="263" t="str">
        <f t="shared" si="115"/>
        <v>ATL-101</v>
      </c>
      <c r="AE1148" s="263" t="str">
        <f t="shared" si="116"/>
        <v>ATL-101-1</v>
      </c>
      <c r="AF1148" s="119" t="s">
        <v>13299</v>
      </c>
      <c r="AG1148" s="64" t="str">
        <f t="shared" si="117"/>
        <v>101</v>
      </c>
      <c r="AH1148" s="18"/>
      <c r="AI1148" s="197" t="str">
        <f t="shared" si="118"/>
        <v>-</v>
      </c>
      <c r="AJ1148" s="64" t="str">
        <f t="shared" si="119"/>
        <v>-</v>
      </c>
      <c r="AK1148" s="18"/>
      <c r="AP1148" s="18"/>
    </row>
    <row r="1149" spans="9:42">
      <c r="I1149" s="18"/>
      <c r="L1149" s="18"/>
      <c r="M1149" s="18"/>
      <c r="N1149" s="18"/>
      <c r="O1149" s="18"/>
      <c r="P1149" s="18"/>
      <c r="Q1149" s="18"/>
      <c r="R1149" s="18"/>
      <c r="S1149" s="173" t="s">
        <v>4015</v>
      </c>
      <c r="T1149" s="17" t="s">
        <v>4016</v>
      </c>
      <c r="U1149" s="18"/>
      <c r="V1149" s="211"/>
      <c r="W1149" s="211"/>
      <c r="X1149" s="211"/>
      <c r="Y1149" s="211"/>
      <c r="Z1149" s="18"/>
      <c r="AA1149" s="182" t="s">
        <v>7126</v>
      </c>
      <c r="AB1149" s="18"/>
      <c r="AC1149" s="197" t="str">
        <f t="shared" si="114"/>
        <v>CELS</v>
      </c>
      <c r="AD1149" s="263" t="str">
        <f t="shared" si="115"/>
        <v>CELS-101</v>
      </c>
      <c r="AE1149" s="263" t="str">
        <f t="shared" si="116"/>
        <v>CELS-101-1</v>
      </c>
      <c r="AF1149" s="119" t="s">
        <v>7126</v>
      </c>
      <c r="AG1149" s="64" t="str">
        <f t="shared" si="117"/>
        <v>101</v>
      </c>
      <c r="AH1149" s="18"/>
      <c r="AI1149" s="197" t="str">
        <f t="shared" si="118"/>
        <v>-</v>
      </c>
      <c r="AJ1149" s="64" t="str">
        <f t="shared" si="119"/>
        <v>-</v>
      </c>
      <c r="AK1149" s="18"/>
      <c r="AP1149" s="18"/>
    </row>
    <row r="1150" spans="9:42">
      <c r="I1150" s="18"/>
      <c r="L1150" s="18"/>
      <c r="M1150" s="18"/>
      <c r="N1150" s="18"/>
      <c r="O1150" s="18"/>
      <c r="P1150" s="18"/>
      <c r="Q1150" s="18"/>
      <c r="R1150" s="18"/>
      <c r="S1150" s="173" t="s">
        <v>4019</v>
      </c>
      <c r="T1150" s="17" t="s">
        <v>780</v>
      </c>
      <c r="U1150" s="18"/>
      <c r="V1150" s="211"/>
      <c r="W1150" s="211"/>
      <c r="X1150" s="211"/>
      <c r="Y1150" s="211"/>
      <c r="Z1150" s="18"/>
      <c r="AA1150" s="182" t="s">
        <v>7127</v>
      </c>
      <c r="AB1150" s="18"/>
      <c r="AC1150" s="197" t="str">
        <f t="shared" si="114"/>
        <v>CELS</v>
      </c>
      <c r="AD1150" s="263" t="str">
        <f t="shared" si="115"/>
        <v>CELS-101</v>
      </c>
      <c r="AE1150" s="263" t="str">
        <f t="shared" si="116"/>
        <v>CELS-101-2</v>
      </c>
      <c r="AF1150" s="119" t="s">
        <v>7127</v>
      </c>
      <c r="AG1150" s="64" t="str">
        <f t="shared" si="117"/>
        <v>101</v>
      </c>
      <c r="AH1150" s="18"/>
      <c r="AI1150" s="197" t="str">
        <f t="shared" si="118"/>
        <v>-</v>
      </c>
      <c r="AJ1150" s="64" t="str">
        <f t="shared" si="119"/>
        <v>-</v>
      </c>
      <c r="AK1150" s="18"/>
      <c r="AP1150" s="18"/>
    </row>
    <row r="1151" spans="9:42">
      <c r="I1151" s="18"/>
      <c r="L1151" s="18"/>
      <c r="M1151" s="18"/>
      <c r="N1151" s="18"/>
      <c r="O1151" s="18"/>
      <c r="P1151" s="18"/>
      <c r="Q1151" s="18"/>
      <c r="R1151" s="18"/>
      <c r="S1151" s="173" t="s">
        <v>4021</v>
      </c>
      <c r="T1151" s="17" t="s">
        <v>4022</v>
      </c>
      <c r="U1151" s="18"/>
      <c r="V1151" s="211"/>
      <c r="W1151" s="211"/>
      <c r="X1151" s="211"/>
      <c r="Y1151" s="211"/>
      <c r="Z1151" s="18"/>
      <c r="AA1151" s="182" t="s">
        <v>7130</v>
      </c>
      <c r="AB1151" s="18"/>
      <c r="AC1151" s="197" t="str">
        <f t="shared" si="114"/>
        <v>CELS</v>
      </c>
      <c r="AD1151" s="263" t="str">
        <f t="shared" si="115"/>
        <v>CELS-101</v>
      </c>
      <c r="AE1151" s="263" t="str">
        <f t="shared" si="116"/>
        <v>CELS-101-3</v>
      </c>
      <c r="AF1151" s="119" t="s">
        <v>7130</v>
      </c>
      <c r="AG1151" s="64" t="str">
        <f t="shared" si="117"/>
        <v>101</v>
      </c>
      <c r="AH1151" s="18"/>
      <c r="AI1151" s="197" t="str">
        <f t="shared" si="118"/>
        <v>-</v>
      </c>
      <c r="AJ1151" s="64" t="str">
        <f t="shared" si="119"/>
        <v>-</v>
      </c>
      <c r="AK1151" s="18"/>
      <c r="AP1151" s="18"/>
    </row>
    <row r="1152" spans="9:42">
      <c r="I1152" s="18"/>
      <c r="L1152" s="18"/>
      <c r="M1152" s="18"/>
      <c r="N1152" s="18"/>
      <c r="O1152" s="18"/>
      <c r="P1152" s="18"/>
      <c r="Q1152" s="18"/>
      <c r="R1152" s="18"/>
      <c r="S1152" s="173" t="s">
        <v>4025</v>
      </c>
      <c r="T1152" s="17" t="s">
        <v>4026</v>
      </c>
      <c r="U1152" s="18"/>
      <c r="V1152" s="211"/>
      <c r="W1152" s="211"/>
      <c r="X1152" s="211"/>
      <c r="Y1152" s="211"/>
      <c r="Z1152" s="18"/>
      <c r="AA1152" s="182" t="s">
        <v>7131</v>
      </c>
      <c r="AB1152" s="18"/>
      <c r="AC1152" s="197" t="str">
        <f t="shared" si="114"/>
        <v>CELS</v>
      </c>
      <c r="AD1152" s="263" t="str">
        <f t="shared" si="115"/>
        <v>CELS-101</v>
      </c>
      <c r="AE1152" s="263" t="str">
        <f t="shared" si="116"/>
        <v>CELS-101-4</v>
      </c>
      <c r="AF1152" s="119" t="s">
        <v>7131</v>
      </c>
      <c r="AG1152" s="64" t="str">
        <f t="shared" si="117"/>
        <v>101</v>
      </c>
      <c r="AH1152" s="18"/>
      <c r="AI1152" s="197" t="str">
        <f t="shared" si="118"/>
        <v>-</v>
      </c>
      <c r="AJ1152" s="64" t="str">
        <f t="shared" si="119"/>
        <v>-</v>
      </c>
      <c r="AK1152" s="18"/>
      <c r="AP1152" s="18"/>
    </row>
    <row r="1153" spans="9:42">
      <c r="I1153" s="18"/>
      <c r="L1153" s="18"/>
      <c r="M1153" s="18"/>
      <c r="N1153" s="18"/>
      <c r="O1153" s="18"/>
      <c r="P1153" s="18"/>
      <c r="Q1153" s="18"/>
      <c r="R1153" s="18"/>
      <c r="S1153" s="173" t="s">
        <v>4029</v>
      </c>
      <c r="T1153" s="17" t="s">
        <v>4030</v>
      </c>
      <c r="U1153" s="18"/>
      <c r="V1153" s="211"/>
      <c r="W1153" s="211"/>
      <c r="X1153" s="211"/>
      <c r="Y1153" s="211"/>
      <c r="Z1153" s="18"/>
      <c r="AA1153" s="182" t="s">
        <v>7133</v>
      </c>
      <c r="AB1153" s="18"/>
      <c r="AC1153" s="197" t="str">
        <f t="shared" si="114"/>
        <v>CELS</v>
      </c>
      <c r="AD1153" s="263" t="str">
        <f t="shared" si="115"/>
        <v>CELS-101</v>
      </c>
      <c r="AE1153" s="263" t="str">
        <f t="shared" si="116"/>
        <v>CELS-101-5</v>
      </c>
      <c r="AF1153" s="119" t="s">
        <v>7133</v>
      </c>
      <c r="AG1153" s="64" t="str">
        <f t="shared" si="117"/>
        <v>101</v>
      </c>
      <c r="AH1153" s="18"/>
      <c r="AI1153" s="197" t="str">
        <f t="shared" si="118"/>
        <v>-</v>
      </c>
      <c r="AJ1153" s="64" t="str">
        <f t="shared" si="119"/>
        <v>-</v>
      </c>
      <c r="AK1153" s="18"/>
      <c r="AP1153" s="18"/>
    </row>
    <row r="1154" spans="9:42">
      <c r="I1154" s="18"/>
      <c r="L1154" s="18"/>
      <c r="M1154" s="18"/>
      <c r="N1154" s="18"/>
      <c r="O1154" s="18"/>
      <c r="P1154" s="18"/>
      <c r="Q1154" s="18"/>
      <c r="R1154" s="18"/>
      <c r="S1154" s="173" t="s">
        <v>4031</v>
      </c>
      <c r="T1154" s="17" t="s">
        <v>4032</v>
      </c>
      <c r="U1154" s="18"/>
      <c r="V1154" s="211"/>
      <c r="W1154" s="211"/>
      <c r="X1154" s="211"/>
      <c r="Y1154" s="211"/>
      <c r="Z1154" s="18"/>
      <c r="AA1154" s="182" t="s">
        <v>10918</v>
      </c>
      <c r="AB1154" s="18"/>
      <c r="AC1154" s="197" t="str">
        <f t="shared" si="114"/>
        <v>CELS</v>
      </c>
      <c r="AD1154" s="263" t="str">
        <f t="shared" si="115"/>
        <v>CELS-101</v>
      </c>
      <c r="AE1154" s="263" t="str">
        <f t="shared" si="116"/>
        <v>CELS-101-6</v>
      </c>
      <c r="AF1154" s="119" t="s">
        <v>10918</v>
      </c>
      <c r="AG1154" s="64" t="str">
        <f t="shared" si="117"/>
        <v>101</v>
      </c>
      <c r="AH1154" s="18"/>
      <c r="AI1154" s="197" t="str">
        <f t="shared" si="118"/>
        <v>-</v>
      </c>
      <c r="AJ1154" s="64" t="str">
        <f t="shared" si="119"/>
        <v>-</v>
      </c>
      <c r="AK1154" s="18"/>
      <c r="AP1154" s="18"/>
    </row>
    <row r="1155" spans="9:42">
      <c r="I1155" s="18"/>
      <c r="L1155" s="18"/>
      <c r="M1155" s="18"/>
      <c r="N1155" s="18"/>
      <c r="O1155" s="18"/>
      <c r="P1155" s="18"/>
      <c r="Q1155" s="18"/>
      <c r="R1155" s="18"/>
      <c r="S1155" s="173" t="s">
        <v>4034</v>
      </c>
      <c r="T1155" s="17" t="s">
        <v>4035</v>
      </c>
      <c r="U1155" s="18"/>
      <c r="V1155" s="211"/>
      <c r="W1155" s="211"/>
      <c r="X1155" s="211"/>
      <c r="Y1155" s="211"/>
      <c r="Z1155" s="18"/>
      <c r="AA1155" s="182" t="s">
        <v>11450</v>
      </c>
      <c r="AB1155" s="18"/>
      <c r="AC1155" s="197" t="str">
        <f t="shared" si="114"/>
        <v>CELS</v>
      </c>
      <c r="AD1155" s="263" t="str">
        <f t="shared" si="115"/>
        <v>CELS-101</v>
      </c>
      <c r="AE1155" s="263" t="str">
        <f t="shared" si="116"/>
        <v>CELS-101-7</v>
      </c>
      <c r="AF1155" s="119" t="s">
        <v>11450</v>
      </c>
      <c r="AG1155" s="64" t="str">
        <f t="shared" si="117"/>
        <v>101</v>
      </c>
      <c r="AH1155" s="18"/>
      <c r="AI1155" s="197" t="str">
        <f t="shared" si="118"/>
        <v>-</v>
      </c>
      <c r="AJ1155" s="64" t="str">
        <f t="shared" si="119"/>
        <v>-</v>
      </c>
      <c r="AK1155" s="18"/>
      <c r="AP1155" s="18"/>
    </row>
    <row r="1156" spans="9:42">
      <c r="I1156" s="18"/>
      <c r="L1156" s="18"/>
      <c r="M1156" s="18"/>
      <c r="N1156" s="18"/>
      <c r="O1156" s="18"/>
      <c r="P1156" s="18"/>
      <c r="Q1156" s="18"/>
      <c r="R1156" s="18"/>
      <c r="S1156" s="173" t="s">
        <v>4038</v>
      </c>
      <c r="T1156" s="17" t="s">
        <v>780</v>
      </c>
      <c r="U1156" s="18"/>
      <c r="V1156" s="211"/>
      <c r="W1156" s="211"/>
      <c r="X1156" s="211"/>
      <c r="Y1156" s="211"/>
      <c r="Z1156" s="18"/>
      <c r="AA1156" s="182" t="s">
        <v>12048</v>
      </c>
      <c r="AB1156" s="18"/>
      <c r="AC1156" s="197" t="str">
        <f t="shared" si="114"/>
        <v>CELS</v>
      </c>
      <c r="AD1156" s="263" t="str">
        <f t="shared" si="115"/>
        <v>CELS-101</v>
      </c>
      <c r="AE1156" s="263" t="str">
        <f t="shared" si="116"/>
        <v>CELS-101-8</v>
      </c>
      <c r="AF1156" s="119" t="s">
        <v>12048</v>
      </c>
      <c r="AG1156" s="64" t="str">
        <f t="shared" si="117"/>
        <v>101</v>
      </c>
      <c r="AH1156" s="18"/>
      <c r="AI1156" s="197" t="str">
        <f t="shared" si="118"/>
        <v>-</v>
      </c>
      <c r="AJ1156" s="64" t="str">
        <f t="shared" si="119"/>
        <v>-</v>
      </c>
      <c r="AK1156" s="18"/>
      <c r="AP1156" s="18"/>
    </row>
    <row r="1157" spans="9:42">
      <c r="I1157" s="18"/>
      <c r="L1157" s="18"/>
      <c r="M1157" s="18"/>
      <c r="N1157" s="18"/>
      <c r="O1157" s="18"/>
      <c r="P1157" s="18"/>
      <c r="Q1157" s="18"/>
      <c r="R1157" s="18"/>
      <c r="S1157" s="173" t="s">
        <v>4041</v>
      </c>
      <c r="T1157" s="17" t="s">
        <v>4042</v>
      </c>
      <c r="U1157" s="18"/>
      <c r="V1157" s="211"/>
      <c r="W1157" s="211"/>
      <c r="X1157" s="211"/>
      <c r="Y1157" s="211"/>
      <c r="Z1157" s="18"/>
      <c r="AA1157" s="182" t="s">
        <v>7134</v>
      </c>
      <c r="AB1157" s="18"/>
      <c r="AC1157" s="197" t="str">
        <f t="shared" si="114"/>
        <v>CELS</v>
      </c>
      <c r="AD1157" s="263" t="str">
        <f t="shared" si="115"/>
        <v>CELS-101</v>
      </c>
      <c r="AE1157" s="263" t="str">
        <f t="shared" si="116"/>
        <v>CELS-101-9</v>
      </c>
      <c r="AF1157" s="119" t="s">
        <v>7134</v>
      </c>
      <c r="AG1157" s="64" t="str">
        <f t="shared" si="117"/>
        <v>101</v>
      </c>
      <c r="AH1157" s="18"/>
      <c r="AI1157" s="197" t="str">
        <f t="shared" si="118"/>
        <v>-</v>
      </c>
      <c r="AJ1157" s="64" t="str">
        <f t="shared" si="119"/>
        <v>-</v>
      </c>
      <c r="AK1157" s="18"/>
      <c r="AP1157" s="18"/>
    </row>
    <row r="1158" spans="9:42">
      <c r="I1158" s="18"/>
      <c r="L1158" s="18"/>
      <c r="M1158" s="18"/>
      <c r="N1158" s="18"/>
      <c r="O1158" s="18"/>
      <c r="P1158" s="18"/>
      <c r="Q1158" s="18"/>
      <c r="R1158" s="18"/>
      <c r="S1158" s="173" t="s">
        <v>4045</v>
      </c>
      <c r="T1158" s="17" t="s">
        <v>780</v>
      </c>
      <c r="U1158" s="18"/>
      <c r="V1158" s="211"/>
      <c r="W1158" s="211"/>
      <c r="X1158" s="211"/>
      <c r="Y1158" s="211"/>
      <c r="Z1158" s="18"/>
      <c r="AA1158" s="182" t="s">
        <v>7137</v>
      </c>
      <c r="AB1158" s="18"/>
      <c r="AC1158" s="197" t="str">
        <f t="shared" ref="AC1158:AC1221" si="120">CodesFormula_1</f>
        <v>CELS</v>
      </c>
      <c r="AD1158" s="263" t="str">
        <f t="shared" ref="AD1158:AD1221" si="121">CodesFormula_2</f>
        <v>CELS-101</v>
      </c>
      <c r="AE1158" s="263" t="str">
        <f t="shared" ref="AE1158:AE1221" si="122">CodesFormula_3</f>
        <v>CELS-101-10</v>
      </c>
      <c r="AF1158" s="119" t="s">
        <v>7137</v>
      </c>
      <c r="AG1158" s="64" t="str">
        <f t="shared" ref="AG1158:AG1221" si="123">CodesFormula_4</f>
        <v>101</v>
      </c>
      <c r="AH1158" s="18"/>
      <c r="AI1158" s="197" t="str">
        <f t="shared" ref="AI1158:AI1221" si="124">CodesFormula_5</f>
        <v>-</v>
      </c>
      <c r="AJ1158" s="64" t="str">
        <f t="shared" ref="AJ1158:AJ1221" si="125">CodesFormula_6</f>
        <v>-</v>
      </c>
      <c r="AK1158" s="18"/>
      <c r="AP1158" s="18"/>
    </row>
    <row r="1159" spans="9:42">
      <c r="I1159" s="18"/>
      <c r="L1159" s="18"/>
      <c r="M1159" s="18"/>
      <c r="N1159" s="18"/>
      <c r="O1159" s="18"/>
      <c r="P1159" s="18"/>
      <c r="Q1159" s="18"/>
      <c r="R1159" s="18"/>
      <c r="S1159" s="173" t="s">
        <v>4046</v>
      </c>
      <c r="T1159" s="17" t="s">
        <v>4047</v>
      </c>
      <c r="U1159" s="18"/>
      <c r="V1159" s="211"/>
      <c r="W1159" s="211"/>
      <c r="X1159" s="211"/>
      <c r="Y1159" s="211"/>
      <c r="Z1159" s="18"/>
      <c r="AA1159" s="182" t="s">
        <v>7138</v>
      </c>
      <c r="AB1159" s="18"/>
      <c r="AC1159" s="197" t="str">
        <f t="shared" si="120"/>
        <v>CELS</v>
      </c>
      <c r="AD1159" s="263" t="str">
        <f t="shared" si="121"/>
        <v>CELS-101</v>
      </c>
      <c r="AE1159" s="263" t="str">
        <f t="shared" si="122"/>
        <v>CELS-101-11</v>
      </c>
      <c r="AF1159" s="119" t="s">
        <v>7138</v>
      </c>
      <c r="AG1159" s="64" t="str">
        <f t="shared" si="123"/>
        <v>101</v>
      </c>
      <c r="AH1159" s="18"/>
      <c r="AI1159" s="197" t="str">
        <f t="shared" si="124"/>
        <v>-</v>
      </c>
      <c r="AJ1159" s="64" t="str">
        <f t="shared" si="125"/>
        <v>-</v>
      </c>
      <c r="AK1159" s="18"/>
      <c r="AP1159" s="18"/>
    </row>
    <row r="1160" spans="9:42">
      <c r="I1160" s="18"/>
      <c r="L1160" s="18"/>
      <c r="M1160" s="18"/>
      <c r="N1160" s="18"/>
      <c r="O1160" s="18"/>
      <c r="P1160" s="18"/>
      <c r="Q1160" s="18"/>
      <c r="R1160" s="18"/>
      <c r="S1160" s="173" t="s">
        <v>4050</v>
      </c>
      <c r="T1160" s="17" t="s">
        <v>4051</v>
      </c>
      <c r="U1160" s="18"/>
      <c r="V1160" s="211"/>
      <c r="W1160" s="211"/>
      <c r="X1160" s="211"/>
      <c r="Y1160" s="211"/>
      <c r="Z1160" s="18"/>
      <c r="AA1160" s="182" t="s">
        <v>7140</v>
      </c>
      <c r="AB1160" s="18"/>
      <c r="AC1160" s="197" t="str">
        <f t="shared" si="120"/>
        <v>CELS</v>
      </c>
      <c r="AD1160" s="263" t="str">
        <f t="shared" si="121"/>
        <v>CELS-101</v>
      </c>
      <c r="AE1160" s="263" t="str">
        <f t="shared" si="122"/>
        <v>CELS-101-12</v>
      </c>
      <c r="AF1160" s="119" t="s">
        <v>7140</v>
      </c>
      <c r="AG1160" s="64" t="str">
        <f t="shared" si="123"/>
        <v>101</v>
      </c>
      <c r="AH1160" s="18"/>
      <c r="AI1160" s="197" t="str">
        <f t="shared" si="124"/>
        <v>-</v>
      </c>
      <c r="AJ1160" s="64" t="str">
        <f t="shared" si="125"/>
        <v>-</v>
      </c>
      <c r="AK1160" s="18"/>
      <c r="AP1160" s="18"/>
    </row>
    <row r="1161" spans="9:42">
      <c r="I1161" s="18"/>
      <c r="L1161" s="18"/>
      <c r="M1161" s="18"/>
      <c r="N1161" s="18"/>
      <c r="O1161" s="18"/>
      <c r="P1161" s="18"/>
      <c r="Q1161" s="18"/>
      <c r="R1161" s="18"/>
      <c r="S1161" s="173" t="s">
        <v>4054</v>
      </c>
      <c r="T1161" s="17" t="s">
        <v>4055</v>
      </c>
      <c r="U1161" s="18"/>
      <c r="V1161" s="211"/>
      <c r="W1161" s="211"/>
      <c r="X1161" s="211"/>
      <c r="Y1161" s="211"/>
      <c r="Z1161" s="18"/>
      <c r="AA1161" s="182" t="s">
        <v>7141</v>
      </c>
      <c r="AB1161" s="18"/>
      <c r="AC1161" s="197" t="str">
        <f t="shared" si="120"/>
        <v>CELS</v>
      </c>
      <c r="AD1161" s="263" t="str">
        <f t="shared" si="121"/>
        <v>CELS-101</v>
      </c>
      <c r="AE1161" s="263" t="str">
        <f t="shared" si="122"/>
        <v>CELS-101-13</v>
      </c>
      <c r="AF1161" s="119" t="s">
        <v>7141</v>
      </c>
      <c r="AG1161" s="64" t="str">
        <f t="shared" si="123"/>
        <v>101</v>
      </c>
      <c r="AH1161" s="18"/>
      <c r="AI1161" s="197" t="str">
        <f t="shared" si="124"/>
        <v>-</v>
      </c>
      <c r="AJ1161" s="64" t="str">
        <f t="shared" si="125"/>
        <v>-</v>
      </c>
      <c r="AK1161" s="18"/>
      <c r="AP1161" s="18"/>
    </row>
    <row r="1162" spans="9:42">
      <c r="I1162" s="18"/>
      <c r="L1162" s="18"/>
      <c r="M1162" s="18"/>
      <c r="N1162" s="18"/>
      <c r="O1162" s="18"/>
      <c r="P1162" s="18"/>
      <c r="Q1162" s="18"/>
      <c r="R1162" s="18"/>
      <c r="S1162" s="173" t="s">
        <v>4058</v>
      </c>
      <c r="T1162" s="17" t="s">
        <v>780</v>
      </c>
      <c r="U1162" s="18"/>
      <c r="V1162" s="211"/>
      <c r="W1162" s="211"/>
      <c r="X1162" s="211"/>
      <c r="Y1162" s="211"/>
      <c r="Z1162" s="18"/>
      <c r="AA1162" s="182" t="s">
        <v>7143</v>
      </c>
      <c r="AB1162" s="18"/>
      <c r="AC1162" s="197" t="str">
        <f t="shared" si="120"/>
        <v>CELS</v>
      </c>
      <c r="AD1162" s="263" t="str">
        <f t="shared" si="121"/>
        <v>CELS-101</v>
      </c>
      <c r="AE1162" s="263" t="str">
        <f t="shared" si="122"/>
        <v>CELS-101-14</v>
      </c>
      <c r="AF1162" s="119" t="s">
        <v>7143</v>
      </c>
      <c r="AG1162" s="64" t="str">
        <f t="shared" si="123"/>
        <v>101</v>
      </c>
      <c r="AH1162" s="18"/>
      <c r="AI1162" s="197" t="str">
        <f t="shared" si="124"/>
        <v>-</v>
      </c>
      <c r="AJ1162" s="64" t="str">
        <f t="shared" si="125"/>
        <v>-</v>
      </c>
      <c r="AK1162" s="18"/>
      <c r="AP1162" s="18"/>
    </row>
    <row r="1163" spans="9:42">
      <c r="I1163" s="18"/>
      <c r="L1163" s="18"/>
      <c r="M1163" s="18"/>
      <c r="N1163" s="18"/>
      <c r="O1163" s="18"/>
      <c r="P1163" s="18"/>
      <c r="Q1163" s="18"/>
      <c r="R1163" s="18"/>
      <c r="S1163" s="173" t="s">
        <v>4061</v>
      </c>
      <c r="T1163" s="17" t="s">
        <v>780</v>
      </c>
      <c r="U1163" s="18"/>
      <c r="V1163" s="211"/>
      <c r="W1163" s="211"/>
      <c r="X1163" s="211"/>
      <c r="Y1163" s="211"/>
      <c r="Z1163" s="18"/>
      <c r="AA1163" s="182" t="s">
        <v>7145</v>
      </c>
      <c r="AB1163" s="18"/>
      <c r="AC1163" s="197" t="str">
        <f t="shared" si="120"/>
        <v>CELS</v>
      </c>
      <c r="AD1163" s="263" t="str">
        <f t="shared" si="121"/>
        <v>CELS-101</v>
      </c>
      <c r="AE1163" s="263" t="str">
        <f t="shared" si="122"/>
        <v>CELS-101-15</v>
      </c>
      <c r="AF1163" s="119" t="s">
        <v>7145</v>
      </c>
      <c r="AG1163" s="64" t="str">
        <f t="shared" si="123"/>
        <v>101</v>
      </c>
      <c r="AH1163" s="18"/>
      <c r="AI1163" s="197" t="str">
        <f t="shared" si="124"/>
        <v>-</v>
      </c>
      <c r="AJ1163" s="64" t="str">
        <f t="shared" si="125"/>
        <v>-</v>
      </c>
      <c r="AK1163" s="18"/>
      <c r="AP1163" s="18"/>
    </row>
    <row r="1164" spans="9:42">
      <c r="I1164" s="18"/>
      <c r="L1164" s="18"/>
      <c r="M1164" s="18"/>
      <c r="N1164" s="18"/>
      <c r="O1164" s="18"/>
      <c r="P1164" s="18"/>
      <c r="Q1164" s="18"/>
      <c r="R1164" s="18"/>
      <c r="S1164" s="173" t="s">
        <v>4062</v>
      </c>
      <c r="T1164" s="17" t="s">
        <v>6060</v>
      </c>
      <c r="U1164" s="18"/>
      <c r="V1164" s="211"/>
      <c r="W1164" s="211"/>
      <c r="X1164" s="211"/>
      <c r="Y1164" s="211"/>
      <c r="Z1164" s="18"/>
      <c r="AA1164" s="182" t="s">
        <v>7147</v>
      </c>
      <c r="AB1164" s="18"/>
      <c r="AC1164" s="197" t="str">
        <f t="shared" si="120"/>
        <v>CELS</v>
      </c>
      <c r="AD1164" s="263" t="str">
        <f t="shared" si="121"/>
        <v>CELS-101</v>
      </c>
      <c r="AE1164" s="263" t="str">
        <f t="shared" si="122"/>
        <v>CELS-101-16</v>
      </c>
      <c r="AF1164" s="119" t="s">
        <v>7147</v>
      </c>
      <c r="AG1164" s="64" t="str">
        <f t="shared" si="123"/>
        <v>101</v>
      </c>
      <c r="AH1164" s="18"/>
      <c r="AI1164" s="197" t="str">
        <f t="shared" si="124"/>
        <v>-</v>
      </c>
      <c r="AJ1164" s="64" t="str">
        <f t="shared" si="125"/>
        <v>-</v>
      </c>
      <c r="AK1164" s="18"/>
      <c r="AP1164" s="18"/>
    </row>
    <row r="1165" spans="9:42">
      <c r="I1165" s="18"/>
      <c r="L1165" s="18"/>
      <c r="M1165" s="18"/>
      <c r="N1165" s="18"/>
      <c r="O1165" s="18"/>
      <c r="P1165" s="18"/>
      <c r="Q1165" s="18"/>
      <c r="R1165" s="18"/>
      <c r="S1165" s="173" t="s">
        <v>4064</v>
      </c>
      <c r="T1165" s="17" t="s">
        <v>4065</v>
      </c>
      <c r="U1165" s="18"/>
      <c r="V1165" s="211"/>
      <c r="W1165" s="211"/>
      <c r="X1165" s="211"/>
      <c r="Y1165" s="211"/>
      <c r="Z1165" s="18"/>
      <c r="AA1165" s="182" t="s">
        <v>7148</v>
      </c>
      <c r="AB1165" s="18"/>
      <c r="AC1165" s="197" t="str">
        <f t="shared" si="120"/>
        <v>CELS</v>
      </c>
      <c r="AD1165" s="263" t="str">
        <f t="shared" si="121"/>
        <v>CELS-101</v>
      </c>
      <c r="AE1165" s="263" t="str">
        <f t="shared" si="122"/>
        <v>CELS-101-17</v>
      </c>
      <c r="AF1165" s="119" t="s">
        <v>7148</v>
      </c>
      <c r="AG1165" s="64" t="str">
        <f t="shared" si="123"/>
        <v>101</v>
      </c>
      <c r="AH1165" s="18"/>
      <c r="AI1165" s="197" t="str">
        <f t="shared" si="124"/>
        <v>-</v>
      </c>
      <c r="AJ1165" s="64" t="str">
        <f t="shared" si="125"/>
        <v>-</v>
      </c>
      <c r="AK1165" s="18"/>
      <c r="AP1165" s="18"/>
    </row>
    <row r="1166" spans="9:42">
      <c r="I1166" s="18"/>
      <c r="L1166" s="18"/>
      <c r="M1166" s="18"/>
      <c r="N1166" s="18"/>
      <c r="O1166" s="18"/>
      <c r="P1166" s="18"/>
      <c r="Q1166" s="18"/>
      <c r="R1166" s="18"/>
      <c r="S1166" s="173" t="s">
        <v>4068</v>
      </c>
      <c r="T1166" s="17" t="s">
        <v>780</v>
      </c>
      <c r="U1166" s="18"/>
      <c r="V1166" s="211"/>
      <c r="W1166" s="211"/>
      <c r="X1166" s="211"/>
      <c r="Y1166" s="211"/>
      <c r="Z1166" s="18"/>
      <c r="AA1166" s="182" t="s">
        <v>7151</v>
      </c>
      <c r="AB1166" s="18"/>
      <c r="AC1166" s="197" t="str">
        <f t="shared" si="120"/>
        <v>CELS</v>
      </c>
      <c r="AD1166" s="263" t="str">
        <f t="shared" si="121"/>
        <v>CELS-101</v>
      </c>
      <c r="AE1166" s="263" t="str">
        <f t="shared" si="122"/>
        <v>CELS-101-18</v>
      </c>
      <c r="AF1166" s="119" t="s">
        <v>7151</v>
      </c>
      <c r="AG1166" s="64" t="str">
        <f t="shared" si="123"/>
        <v>101</v>
      </c>
      <c r="AH1166" s="18"/>
      <c r="AI1166" s="197" t="str">
        <f t="shared" si="124"/>
        <v>-</v>
      </c>
      <c r="AJ1166" s="64" t="str">
        <f t="shared" si="125"/>
        <v>-</v>
      </c>
      <c r="AK1166" s="18"/>
      <c r="AP1166" s="18"/>
    </row>
    <row r="1167" spans="9:42">
      <c r="I1167" s="18"/>
      <c r="L1167" s="18"/>
      <c r="M1167" s="18"/>
      <c r="N1167" s="18"/>
      <c r="O1167" s="18"/>
      <c r="P1167" s="18"/>
      <c r="Q1167" s="18"/>
      <c r="R1167" s="18"/>
      <c r="S1167" s="173" t="s">
        <v>4071</v>
      </c>
      <c r="T1167" s="17" t="s">
        <v>4072</v>
      </c>
      <c r="U1167" s="18"/>
      <c r="V1167" s="211"/>
      <c r="W1167" s="211"/>
      <c r="X1167" s="211"/>
      <c r="Y1167" s="211"/>
      <c r="Z1167" s="18"/>
      <c r="AA1167" s="182" t="s">
        <v>7152</v>
      </c>
      <c r="AB1167" s="18"/>
      <c r="AC1167" s="197" t="str">
        <f t="shared" si="120"/>
        <v>CELS</v>
      </c>
      <c r="AD1167" s="263" t="str">
        <f t="shared" si="121"/>
        <v>CELS-101</v>
      </c>
      <c r="AE1167" s="263" t="str">
        <f t="shared" si="122"/>
        <v>CELS-101-19</v>
      </c>
      <c r="AF1167" s="119" t="s">
        <v>7152</v>
      </c>
      <c r="AG1167" s="64" t="str">
        <f t="shared" si="123"/>
        <v>101</v>
      </c>
      <c r="AH1167" s="18"/>
      <c r="AI1167" s="197" t="str">
        <f t="shared" si="124"/>
        <v>-</v>
      </c>
      <c r="AJ1167" s="64" t="str">
        <f t="shared" si="125"/>
        <v>-</v>
      </c>
      <c r="AK1167" s="18"/>
      <c r="AP1167" s="18"/>
    </row>
    <row r="1168" spans="9:42">
      <c r="I1168" s="18"/>
      <c r="L1168" s="18"/>
      <c r="M1168" s="18"/>
      <c r="N1168" s="18"/>
      <c r="O1168" s="18"/>
      <c r="P1168" s="18"/>
      <c r="Q1168" s="18"/>
      <c r="R1168" s="18"/>
      <c r="S1168" s="173" t="s">
        <v>4075</v>
      </c>
      <c r="T1168" s="17" t="s">
        <v>4076</v>
      </c>
      <c r="U1168" s="18"/>
      <c r="V1168" s="211"/>
      <c r="W1168" s="211"/>
      <c r="X1168" s="211"/>
      <c r="Y1168" s="211"/>
      <c r="Z1168" s="18"/>
      <c r="AA1168" s="182" t="s">
        <v>7154</v>
      </c>
      <c r="AB1168" s="18"/>
      <c r="AC1168" s="197" t="str">
        <f t="shared" si="120"/>
        <v>CELS</v>
      </c>
      <c r="AD1168" s="263" t="str">
        <f t="shared" si="121"/>
        <v>CELS-101</v>
      </c>
      <c r="AE1168" s="263" t="str">
        <f t="shared" si="122"/>
        <v>CELS-101-20</v>
      </c>
      <c r="AF1168" s="119" t="s">
        <v>7154</v>
      </c>
      <c r="AG1168" s="64" t="str">
        <f t="shared" si="123"/>
        <v>101</v>
      </c>
      <c r="AH1168" s="18"/>
      <c r="AI1168" s="197" t="str">
        <f t="shared" si="124"/>
        <v>-</v>
      </c>
      <c r="AJ1168" s="64" t="str">
        <f t="shared" si="125"/>
        <v>-</v>
      </c>
      <c r="AK1168" s="18"/>
      <c r="AP1168" s="18"/>
    </row>
    <row r="1169" spans="9:42">
      <c r="I1169" s="18"/>
      <c r="L1169" s="18"/>
      <c r="M1169" s="18"/>
      <c r="N1169" s="18"/>
      <c r="O1169" s="18"/>
      <c r="P1169" s="18"/>
      <c r="Q1169" s="18"/>
      <c r="R1169" s="18"/>
      <c r="S1169" s="173" t="s">
        <v>4079</v>
      </c>
      <c r="T1169" s="17" t="s">
        <v>4080</v>
      </c>
      <c r="U1169" s="18"/>
      <c r="V1169" s="211"/>
      <c r="W1169" s="211"/>
      <c r="X1169" s="211"/>
      <c r="Y1169" s="211"/>
      <c r="Z1169" s="18"/>
      <c r="AA1169" s="182" t="s">
        <v>7155</v>
      </c>
      <c r="AB1169" s="18"/>
      <c r="AC1169" s="197" t="str">
        <f t="shared" si="120"/>
        <v>CELS</v>
      </c>
      <c r="AD1169" s="263" t="str">
        <f t="shared" si="121"/>
        <v>CELS-101</v>
      </c>
      <c r="AE1169" s="263" t="str">
        <f t="shared" si="122"/>
        <v>CELS-101-21</v>
      </c>
      <c r="AF1169" s="119" t="s">
        <v>7155</v>
      </c>
      <c r="AG1169" s="64" t="str">
        <f t="shared" si="123"/>
        <v>101</v>
      </c>
      <c r="AH1169" s="18"/>
      <c r="AI1169" s="197" t="str">
        <f t="shared" si="124"/>
        <v>-</v>
      </c>
      <c r="AJ1169" s="64" t="str">
        <f t="shared" si="125"/>
        <v>-</v>
      </c>
      <c r="AK1169" s="18"/>
      <c r="AP1169" s="18"/>
    </row>
    <row r="1170" spans="9:42">
      <c r="I1170" s="18"/>
      <c r="L1170" s="18"/>
      <c r="M1170" s="18"/>
      <c r="N1170" s="18"/>
      <c r="O1170" s="18"/>
      <c r="P1170" s="18"/>
      <c r="Q1170" s="18"/>
      <c r="R1170" s="18"/>
      <c r="S1170" s="173" t="s">
        <v>2027</v>
      </c>
      <c r="T1170" s="17" t="s">
        <v>2028</v>
      </c>
      <c r="U1170" s="18"/>
      <c r="V1170" s="211"/>
      <c r="W1170" s="211"/>
      <c r="X1170" s="211"/>
      <c r="Y1170" s="211"/>
      <c r="Z1170" s="18"/>
      <c r="AA1170" s="182" t="s">
        <v>7158</v>
      </c>
      <c r="AB1170" s="18"/>
      <c r="AC1170" s="197" t="str">
        <f t="shared" si="120"/>
        <v>CELS</v>
      </c>
      <c r="AD1170" s="263" t="str">
        <f t="shared" si="121"/>
        <v>CELS-101</v>
      </c>
      <c r="AE1170" s="263" t="str">
        <f t="shared" si="122"/>
        <v>CELS-101-22</v>
      </c>
      <c r="AF1170" s="119" t="s">
        <v>7158</v>
      </c>
      <c r="AG1170" s="64" t="str">
        <f t="shared" si="123"/>
        <v>101</v>
      </c>
      <c r="AH1170" s="18"/>
      <c r="AI1170" s="197" t="str">
        <f t="shared" si="124"/>
        <v>-</v>
      </c>
      <c r="AJ1170" s="64" t="str">
        <f t="shared" si="125"/>
        <v>-</v>
      </c>
      <c r="AK1170" s="18"/>
      <c r="AP1170" s="18"/>
    </row>
    <row r="1171" spans="9:42">
      <c r="I1171" s="18"/>
      <c r="L1171" s="18"/>
      <c r="M1171" s="18"/>
      <c r="N1171" s="18"/>
      <c r="O1171" s="18"/>
      <c r="P1171" s="18"/>
      <c r="Q1171" s="18"/>
      <c r="R1171" s="18"/>
      <c r="S1171" s="173" t="s">
        <v>2030</v>
      </c>
      <c r="T1171" s="17" t="s">
        <v>2032</v>
      </c>
      <c r="U1171" s="18"/>
      <c r="V1171" s="211"/>
      <c r="W1171" s="211"/>
      <c r="X1171" s="211"/>
      <c r="Y1171" s="211"/>
      <c r="Z1171" s="18"/>
      <c r="AA1171" s="182" t="s">
        <v>7159</v>
      </c>
      <c r="AB1171" s="18"/>
      <c r="AC1171" s="197" t="str">
        <f t="shared" si="120"/>
        <v>CELS</v>
      </c>
      <c r="AD1171" s="263" t="str">
        <f t="shared" si="121"/>
        <v>CELS-101</v>
      </c>
      <c r="AE1171" s="263" t="str">
        <f t="shared" si="122"/>
        <v>CELS-101-23</v>
      </c>
      <c r="AF1171" s="119" t="s">
        <v>7159</v>
      </c>
      <c r="AG1171" s="64" t="str">
        <f t="shared" si="123"/>
        <v>101</v>
      </c>
      <c r="AH1171" s="18"/>
      <c r="AI1171" s="197" t="str">
        <f t="shared" si="124"/>
        <v>-</v>
      </c>
      <c r="AJ1171" s="64" t="str">
        <f t="shared" si="125"/>
        <v>-</v>
      </c>
      <c r="AK1171" s="18"/>
      <c r="AP1171" s="18"/>
    </row>
    <row r="1172" spans="9:42">
      <c r="I1172" s="18"/>
      <c r="L1172" s="18"/>
      <c r="M1172" s="18"/>
      <c r="N1172" s="18"/>
      <c r="O1172" s="18"/>
      <c r="P1172" s="18"/>
      <c r="Q1172" s="18"/>
      <c r="R1172" s="18"/>
      <c r="S1172" s="173" t="s">
        <v>2033</v>
      </c>
      <c r="T1172" s="17" t="s">
        <v>2034</v>
      </c>
      <c r="U1172" s="18"/>
      <c r="V1172" s="211"/>
      <c r="W1172" s="211"/>
      <c r="X1172" s="211"/>
      <c r="Y1172" s="211"/>
      <c r="Z1172" s="18"/>
      <c r="AA1172" s="182" t="s">
        <v>7162</v>
      </c>
      <c r="AB1172" s="18"/>
      <c r="AC1172" s="197" t="str">
        <f t="shared" si="120"/>
        <v>CELS</v>
      </c>
      <c r="AD1172" s="263" t="str">
        <f t="shared" si="121"/>
        <v>CELS-101</v>
      </c>
      <c r="AE1172" s="263" t="str">
        <f t="shared" si="122"/>
        <v>CELS-101-24</v>
      </c>
      <c r="AF1172" s="119" t="s">
        <v>7162</v>
      </c>
      <c r="AG1172" s="64" t="str">
        <f t="shared" si="123"/>
        <v>101</v>
      </c>
      <c r="AH1172" s="18"/>
      <c r="AI1172" s="197" t="str">
        <f t="shared" si="124"/>
        <v>-</v>
      </c>
      <c r="AJ1172" s="64" t="str">
        <f t="shared" si="125"/>
        <v>-</v>
      </c>
      <c r="AK1172" s="18"/>
      <c r="AP1172" s="18"/>
    </row>
    <row r="1173" spans="9:42">
      <c r="I1173" s="18"/>
      <c r="L1173" s="18"/>
      <c r="M1173" s="18"/>
      <c r="N1173" s="18"/>
      <c r="O1173" s="18"/>
      <c r="P1173" s="18"/>
      <c r="Q1173" s="18"/>
      <c r="R1173" s="18"/>
      <c r="S1173" s="173" t="s">
        <v>2037</v>
      </c>
      <c r="T1173" s="17" t="s">
        <v>2038</v>
      </c>
      <c r="U1173" s="18"/>
      <c r="V1173" s="211"/>
      <c r="W1173" s="211"/>
      <c r="X1173" s="211"/>
      <c r="Y1173" s="211"/>
      <c r="Z1173" s="18"/>
      <c r="AA1173" s="182" t="s">
        <v>7163</v>
      </c>
      <c r="AB1173" s="18"/>
      <c r="AC1173" s="197" t="str">
        <f t="shared" si="120"/>
        <v>CELS</v>
      </c>
      <c r="AD1173" s="263" t="str">
        <f t="shared" si="121"/>
        <v>CELS-101</v>
      </c>
      <c r="AE1173" s="263" t="str">
        <f t="shared" si="122"/>
        <v>CELS-101-25</v>
      </c>
      <c r="AF1173" s="119" t="s">
        <v>7163</v>
      </c>
      <c r="AG1173" s="64" t="str">
        <f t="shared" si="123"/>
        <v>101</v>
      </c>
      <c r="AH1173" s="18"/>
      <c r="AI1173" s="197" t="str">
        <f t="shared" si="124"/>
        <v>-</v>
      </c>
      <c r="AJ1173" s="64" t="str">
        <f t="shared" si="125"/>
        <v>-</v>
      </c>
      <c r="AK1173" s="18"/>
      <c r="AP1173" s="18"/>
    </row>
    <row r="1174" spans="9:42">
      <c r="I1174" s="18"/>
      <c r="L1174" s="18"/>
      <c r="M1174" s="18"/>
      <c r="N1174" s="18"/>
      <c r="O1174" s="18"/>
      <c r="P1174" s="18"/>
      <c r="Q1174" s="18"/>
      <c r="R1174" s="18"/>
      <c r="S1174" s="173" t="s">
        <v>2040</v>
      </c>
      <c r="T1174" s="17" t="s">
        <v>780</v>
      </c>
      <c r="U1174" s="18"/>
      <c r="V1174" s="211"/>
      <c r="W1174" s="211"/>
      <c r="X1174" s="211"/>
      <c r="Y1174" s="211"/>
      <c r="Z1174" s="18"/>
      <c r="AA1174" s="182" t="s">
        <v>7166</v>
      </c>
      <c r="AB1174" s="18"/>
      <c r="AC1174" s="197" t="str">
        <f t="shared" si="120"/>
        <v>CELS</v>
      </c>
      <c r="AD1174" s="263" t="str">
        <f t="shared" si="121"/>
        <v>CELS-101</v>
      </c>
      <c r="AE1174" s="263" t="str">
        <f t="shared" si="122"/>
        <v>CELS-101-26</v>
      </c>
      <c r="AF1174" s="119" t="s">
        <v>7166</v>
      </c>
      <c r="AG1174" s="64" t="str">
        <f t="shared" si="123"/>
        <v>101</v>
      </c>
      <c r="AH1174" s="18"/>
      <c r="AI1174" s="197" t="str">
        <f t="shared" si="124"/>
        <v>-</v>
      </c>
      <c r="AJ1174" s="64" t="str">
        <f t="shared" si="125"/>
        <v>-</v>
      </c>
      <c r="AK1174" s="18"/>
      <c r="AP1174" s="18"/>
    </row>
    <row r="1175" spans="9:42">
      <c r="I1175" s="18"/>
      <c r="L1175" s="18"/>
      <c r="M1175" s="18"/>
      <c r="N1175" s="18"/>
      <c r="O1175" s="18"/>
      <c r="P1175" s="18"/>
      <c r="Q1175" s="18"/>
      <c r="R1175" s="18"/>
      <c r="S1175" s="173" t="s">
        <v>2042</v>
      </c>
      <c r="T1175" s="17" t="s">
        <v>780</v>
      </c>
      <c r="U1175" s="18"/>
      <c r="V1175" s="211"/>
      <c r="W1175" s="211"/>
      <c r="X1175" s="211"/>
      <c r="Y1175" s="211"/>
      <c r="Z1175" s="18"/>
      <c r="AA1175" s="182" t="s">
        <v>7169</v>
      </c>
      <c r="AB1175" s="18"/>
      <c r="AC1175" s="197" t="str">
        <f t="shared" si="120"/>
        <v>CELS</v>
      </c>
      <c r="AD1175" s="263" t="str">
        <f t="shared" si="121"/>
        <v>CELS-101</v>
      </c>
      <c r="AE1175" s="263" t="str">
        <f t="shared" si="122"/>
        <v>CELS-101-27</v>
      </c>
      <c r="AF1175" s="119" t="s">
        <v>7169</v>
      </c>
      <c r="AG1175" s="64" t="str">
        <f t="shared" si="123"/>
        <v>101</v>
      </c>
      <c r="AH1175" s="18"/>
      <c r="AI1175" s="197" t="str">
        <f t="shared" si="124"/>
        <v>-</v>
      </c>
      <c r="AJ1175" s="64" t="str">
        <f t="shared" si="125"/>
        <v>-</v>
      </c>
      <c r="AK1175" s="18"/>
      <c r="AP1175" s="18"/>
    </row>
    <row r="1176" spans="9:42">
      <c r="I1176" s="18"/>
      <c r="L1176" s="18"/>
      <c r="M1176" s="18"/>
      <c r="N1176" s="18"/>
      <c r="O1176" s="18"/>
      <c r="P1176" s="18"/>
      <c r="Q1176" s="18"/>
      <c r="R1176" s="18"/>
      <c r="S1176" s="173" t="s">
        <v>2044</v>
      </c>
      <c r="T1176" s="17" t="s">
        <v>2045</v>
      </c>
      <c r="U1176" s="18"/>
      <c r="V1176" s="211"/>
      <c r="W1176" s="211"/>
      <c r="X1176" s="211"/>
      <c r="Y1176" s="211"/>
      <c r="Z1176" s="18"/>
      <c r="AA1176" s="182" t="s">
        <v>7170</v>
      </c>
      <c r="AB1176" s="18"/>
      <c r="AC1176" s="197" t="str">
        <f t="shared" si="120"/>
        <v>CELS</v>
      </c>
      <c r="AD1176" s="263" t="str">
        <f t="shared" si="121"/>
        <v>CELS-101</v>
      </c>
      <c r="AE1176" s="263" t="str">
        <f t="shared" si="122"/>
        <v>CELS-101-28</v>
      </c>
      <c r="AF1176" s="119" t="s">
        <v>7170</v>
      </c>
      <c r="AG1176" s="64" t="str">
        <f t="shared" si="123"/>
        <v>101</v>
      </c>
      <c r="AH1176" s="18"/>
      <c r="AI1176" s="197" t="str">
        <f t="shared" si="124"/>
        <v>-</v>
      </c>
      <c r="AJ1176" s="64" t="str">
        <f t="shared" si="125"/>
        <v>-</v>
      </c>
      <c r="AK1176" s="18"/>
      <c r="AP1176" s="18"/>
    </row>
    <row r="1177" spans="9:42">
      <c r="I1177" s="18"/>
      <c r="L1177" s="18"/>
      <c r="M1177" s="18"/>
      <c r="N1177" s="18"/>
      <c r="O1177" s="18"/>
      <c r="P1177" s="18"/>
      <c r="Q1177" s="18"/>
      <c r="R1177" s="18"/>
      <c r="S1177" s="173" t="s">
        <v>2048</v>
      </c>
      <c r="T1177" s="17" t="s">
        <v>780</v>
      </c>
      <c r="U1177" s="18"/>
      <c r="V1177" s="211"/>
      <c r="W1177" s="211"/>
      <c r="X1177" s="211"/>
      <c r="Y1177" s="211"/>
      <c r="Z1177" s="18"/>
      <c r="AA1177" s="182" t="s">
        <v>7173</v>
      </c>
      <c r="AB1177" s="18"/>
      <c r="AC1177" s="197" t="str">
        <f t="shared" si="120"/>
        <v>CELS</v>
      </c>
      <c r="AD1177" s="263" t="str">
        <f t="shared" si="121"/>
        <v>CELS-101</v>
      </c>
      <c r="AE1177" s="263" t="str">
        <f t="shared" si="122"/>
        <v>CELS-101-29</v>
      </c>
      <c r="AF1177" s="119" t="s">
        <v>7173</v>
      </c>
      <c r="AG1177" s="64" t="str">
        <f t="shared" si="123"/>
        <v>101</v>
      </c>
      <c r="AH1177" s="18"/>
      <c r="AI1177" s="197" t="str">
        <f t="shared" si="124"/>
        <v>-</v>
      </c>
      <c r="AJ1177" s="64" t="str">
        <f t="shared" si="125"/>
        <v>-</v>
      </c>
      <c r="AK1177" s="18"/>
      <c r="AP1177" s="18"/>
    </row>
    <row r="1178" spans="9:42">
      <c r="I1178" s="18"/>
      <c r="L1178" s="18"/>
      <c r="M1178" s="18"/>
      <c r="N1178" s="18"/>
      <c r="O1178" s="18"/>
      <c r="P1178" s="18"/>
      <c r="Q1178" s="18"/>
      <c r="R1178" s="18"/>
      <c r="S1178" s="173" t="s">
        <v>2051</v>
      </c>
      <c r="T1178" s="17" t="s">
        <v>2052</v>
      </c>
      <c r="U1178" s="18"/>
      <c r="V1178" s="211"/>
      <c r="W1178" s="211"/>
      <c r="X1178" s="211"/>
      <c r="Y1178" s="211"/>
      <c r="Z1178" s="18"/>
      <c r="AA1178" s="182" t="s">
        <v>7174</v>
      </c>
      <c r="AB1178" s="18"/>
      <c r="AC1178" s="197" t="str">
        <f t="shared" si="120"/>
        <v>CELS</v>
      </c>
      <c r="AD1178" s="263" t="str">
        <f t="shared" si="121"/>
        <v>CELS-101</v>
      </c>
      <c r="AE1178" s="263" t="str">
        <f t="shared" si="122"/>
        <v>CELS-101-30</v>
      </c>
      <c r="AF1178" s="119" t="s">
        <v>7174</v>
      </c>
      <c r="AG1178" s="64" t="str">
        <f t="shared" si="123"/>
        <v>101</v>
      </c>
      <c r="AH1178" s="18"/>
      <c r="AI1178" s="197" t="str">
        <f t="shared" si="124"/>
        <v>-</v>
      </c>
      <c r="AJ1178" s="64" t="str">
        <f t="shared" si="125"/>
        <v>-</v>
      </c>
      <c r="AK1178" s="18"/>
      <c r="AP1178" s="18"/>
    </row>
    <row r="1179" spans="9:42">
      <c r="I1179" s="18"/>
      <c r="L1179" s="18"/>
      <c r="M1179" s="18"/>
      <c r="N1179" s="18"/>
      <c r="O1179" s="18"/>
      <c r="P1179" s="18"/>
      <c r="Q1179" s="18"/>
      <c r="R1179" s="18"/>
      <c r="S1179" s="173" t="s">
        <v>2054</v>
      </c>
      <c r="T1179" s="17" t="s">
        <v>10178</v>
      </c>
      <c r="U1179" s="18"/>
      <c r="V1179" s="211"/>
      <c r="W1179" s="211"/>
      <c r="X1179" s="211"/>
      <c r="Y1179" s="211"/>
      <c r="Z1179" s="18"/>
      <c r="AA1179" s="182" t="s">
        <v>7177</v>
      </c>
      <c r="AB1179" s="18"/>
      <c r="AC1179" s="197" t="str">
        <f t="shared" si="120"/>
        <v>CELS</v>
      </c>
      <c r="AD1179" s="263" t="str">
        <f t="shared" si="121"/>
        <v>CELS-101</v>
      </c>
      <c r="AE1179" s="263" t="str">
        <f t="shared" si="122"/>
        <v>CELS-101-31</v>
      </c>
      <c r="AF1179" s="119" t="s">
        <v>7177</v>
      </c>
      <c r="AG1179" s="64" t="str">
        <f t="shared" si="123"/>
        <v>101</v>
      </c>
      <c r="AH1179" s="18"/>
      <c r="AI1179" s="197" t="str">
        <f t="shared" si="124"/>
        <v>-</v>
      </c>
      <c r="AJ1179" s="64" t="str">
        <f t="shared" si="125"/>
        <v>-</v>
      </c>
      <c r="AK1179" s="18"/>
      <c r="AP1179" s="18"/>
    </row>
    <row r="1180" spans="9:42">
      <c r="I1180" s="18"/>
      <c r="L1180" s="18"/>
      <c r="M1180" s="18"/>
      <c r="N1180" s="18"/>
      <c r="O1180" s="18"/>
      <c r="P1180" s="18"/>
      <c r="Q1180" s="18"/>
      <c r="R1180" s="18"/>
      <c r="S1180" s="173" t="s">
        <v>7048</v>
      </c>
      <c r="T1180" s="17" t="s">
        <v>2056</v>
      </c>
      <c r="U1180" s="18"/>
      <c r="V1180" s="211"/>
      <c r="W1180" s="211"/>
      <c r="X1180" s="211"/>
      <c r="Y1180" s="211"/>
      <c r="Z1180" s="18"/>
      <c r="AA1180" s="182" t="s">
        <v>7178</v>
      </c>
      <c r="AB1180" s="18"/>
      <c r="AC1180" s="197" t="str">
        <f t="shared" si="120"/>
        <v>CELS</v>
      </c>
      <c r="AD1180" s="263" t="str">
        <f t="shared" si="121"/>
        <v>CELS-101</v>
      </c>
      <c r="AE1180" s="263" t="str">
        <f t="shared" si="122"/>
        <v>CELS-101-32</v>
      </c>
      <c r="AF1180" s="119" t="s">
        <v>7178</v>
      </c>
      <c r="AG1180" s="64" t="str">
        <f t="shared" si="123"/>
        <v>101</v>
      </c>
      <c r="AH1180" s="18"/>
      <c r="AI1180" s="197" t="str">
        <f t="shared" si="124"/>
        <v>-</v>
      </c>
      <c r="AJ1180" s="64" t="str">
        <f t="shared" si="125"/>
        <v>-</v>
      </c>
      <c r="AK1180" s="18"/>
      <c r="AP1180" s="18"/>
    </row>
    <row r="1181" spans="9:42">
      <c r="I1181" s="18"/>
      <c r="L1181" s="18"/>
      <c r="M1181" s="18"/>
      <c r="N1181" s="18"/>
      <c r="O1181" s="18"/>
      <c r="P1181" s="18"/>
      <c r="Q1181" s="18"/>
      <c r="R1181" s="18"/>
      <c r="S1181" s="173" t="s">
        <v>7054</v>
      </c>
      <c r="T1181" s="17" t="s">
        <v>2061</v>
      </c>
      <c r="U1181" s="18"/>
      <c r="V1181" s="211"/>
      <c r="W1181" s="211"/>
      <c r="X1181" s="211"/>
      <c r="Y1181" s="211"/>
      <c r="Z1181" s="18"/>
      <c r="AA1181" s="182" t="s">
        <v>7180</v>
      </c>
      <c r="AB1181" s="18"/>
      <c r="AC1181" s="197" t="str">
        <f t="shared" si="120"/>
        <v>CELS</v>
      </c>
      <c r="AD1181" s="263" t="str">
        <f t="shared" si="121"/>
        <v>CELS-101</v>
      </c>
      <c r="AE1181" s="263" t="str">
        <f t="shared" si="122"/>
        <v>CELS-101-33</v>
      </c>
      <c r="AF1181" s="119" t="s">
        <v>7180</v>
      </c>
      <c r="AG1181" s="64" t="str">
        <f t="shared" si="123"/>
        <v>101</v>
      </c>
      <c r="AH1181" s="18"/>
      <c r="AI1181" s="197" t="str">
        <f t="shared" si="124"/>
        <v>-</v>
      </c>
      <c r="AJ1181" s="64" t="str">
        <f t="shared" si="125"/>
        <v>-</v>
      </c>
      <c r="AK1181" s="18"/>
      <c r="AP1181" s="18"/>
    </row>
    <row r="1182" spans="9:42">
      <c r="I1182" s="18"/>
      <c r="L1182" s="18"/>
      <c r="M1182" s="18"/>
      <c r="N1182" s="18"/>
      <c r="O1182" s="18"/>
      <c r="P1182" s="18"/>
      <c r="Q1182" s="18"/>
      <c r="R1182" s="18"/>
      <c r="S1182" s="173" t="s">
        <v>7061</v>
      </c>
      <c r="T1182" s="17" t="s">
        <v>2063</v>
      </c>
      <c r="U1182" s="18"/>
      <c r="V1182" s="211"/>
      <c r="W1182" s="211"/>
      <c r="X1182" s="211"/>
      <c r="Y1182" s="211"/>
      <c r="Z1182" s="18"/>
      <c r="AA1182" s="182" t="s">
        <v>7182</v>
      </c>
      <c r="AB1182" s="18"/>
      <c r="AC1182" s="197" t="str">
        <f t="shared" si="120"/>
        <v>CELS</v>
      </c>
      <c r="AD1182" s="263" t="str">
        <f t="shared" si="121"/>
        <v>CELS-101</v>
      </c>
      <c r="AE1182" s="263" t="str">
        <f t="shared" si="122"/>
        <v>CELS-101-34</v>
      </c>
      <c r="AF1182" s="119" t="s">
        <v>7182</v>
      </c>
      <c r="AG1182" s="64" t="str">
        <f t="shared" si="123"/>
        <v>101</v>
      </c>
      <c r="AH1182" s="18"/>
      <c r="AI1182" s="197" t="str">
        <f t="shared" si="124"/>
        <v>-</v>
      </c>
      <c r="AJ1182" s="64" t="str">
        <f t="shared" si="125"/>
        <v>-</v>
      </c>
      <c r="AK1182" s="18"/>
      <c r="AP1182" s="18"/>
    </row>
    <row r="1183" spans="9:42">
      <c r="I1183" s="18"/>
      <c r="L1183" s="18"/>
      <c r="M1183" s="18"/>
      <c r="N1183" s="18"/>
      <c r="O1183" s="18"/>
      <c r="P1183" s="18"/>
      <c r="Q1183" s="18"/>
      <c r="R1183" s="18"/>
      <c r="S1183" s="173" t="s">
        <v>7069</v>
      </c>
      <c r="T1183" s="17" t="s">
        <v>2065</v>
      </c>
      <c r="U1183" s="18"/>
      <c r="V1183" s="211"/>
      <c r="W1183" s="211"/>
      <c r="X1183" s="211"/>
      <c r="Y1183" s="211"/>
      <c r="Z1183" s="18"/>
      <c r="AA1183" s="182" t="s">
        <v>7183</v>
      </c>
      <c r="AB1183" s="18"/>
      <c r="AC1183" s="197" t="str">
        <f t="shared" si="120"/>
        <v>CELS</v>
      </c>
      <c r="AD1183" s="263" t="str">
        <f t="shared" si="121"/>
        <v>CELS-101</v>
      </c>
      <c r="AE1183" s="263" t="str">
        <f t="shared" si="122"/>
        <v>CELS-101-35</v>
      </c>
      <c r="AF1183" s="119" t="s">
        <v>7183</v>
      </c>
      <c r="AG1183" s="64" t="str">
        <f t="shared" si="123"/>
        <v>101</v>
      </c>
      <c r="AH1183" s="18"/>
      <c r="AI1183" s="197" t="str">
        <f t="shared" si="124"/>
        <v>-</v>
      </c>
      <c r="AJ1183" s="64" t="str">
        <f t="shared" si="125"/>
        <v>-</v>
      </c>
      <c r="AK1183" s="18"/>
      <c r="AP1183" s="18"/>
    </row>
    <row r="1184" spans="9:42">
      <c r="I1184" s="18"/>
      <c r="L1184" s="18"/>
      <c r="M1184" s="18"/>
      <c r="N1184" s="18"/>
      <c r="O1184" s="18"/>
      <c r="P1184" s="18"/>
      <c r="Q1184" s="18"/>
      <c r="R1184" s="18"/>
      <c r="S1184" s="173" t="s">
        <v>9457</v>
      </c>
      <c r="T1184" s="17" t="s">
        <v>780</v>
      </c>
      <c r="U1184" s="18"/>
      <c r="V1184" s="211"/>
      <c r="W1184" s="211"/>
      <c r="X1184" s="211"/>
      <c r="Y1184" s="211"/>
      <c r="Z1184" s="18"/>
      <c r="AA1184" s="182" t="s">
        <v>10919</v>
      </c>
      <c r="AB1184" s="18"/>
      <c r="AC1184" s="197" t="str">
        <f t="shared" si="120"/>
        <v>CELS</v>
      </c>
      <c r="AD1184" s="263" t="str">
        <f t="shared" si="121"/>
        <v>CELS-101</v>
      </c>
      <c r="AE1184" s="263" t="str">
        <f t="shared" si="122"/>
        <v>CELS-101-36</v>
      </c>
      <c r="AF1184" s="119" t="s">
        <v>10919</v>
      </c>
      <c r="AG1184" s="64" t="str">
        <f t="shared" si="123"/>
        <v>101</v>
      </c>
      <c r="AH1184" s="18"/>
      <c r="AI1184" s="197" t="str">
        <f t="shared" si="124"/>
        <v>-</v>
      </c>
      <c r="AJ1184" s="64" t="str">
        <f t="shared" si="125"/>
        <v>-</v>
      </c>
      <c r="AK1184" s="18"/>
      <c r="AP1184" s="18"/>
    </row>
    <row r="1185" spans="9:42">
      <c r="I1185" s="18"/>
      <c r="L1185" s="18"/>
      <c r="M1185" s="18"/>
      <c r="N1185" s="18"/>
      <c r="O1185" s="18"/>
      <c r="P1185" s="18"/>
      <c r="Q1185" s="18"/>
      <c r="R1185" s="18"/>
      <c r="S1185" s="173" t="s">
        <v>9464</v>
      </c>
      <c r="T1185" s="17" t="s">
        <v>2070</v>
      </c>
      <c r="U1185" s="18"/>
      <c r="V1185" s="211"/>
      <c r="W1185" s="211"/>
      <c r="X1185" s="211"/>
      <c r="Y1185" s="211"/>
      <c r="Z1185" s="18"/>
      <c r="AA1185" s="182" t="s">
        <v>7185</v>
      </c>
      <c r="AB1185" s="18"/>
      <c r="AC1185" s="197" t="str">
        <f t="shared" si="120"/>
        <v>CELS</v>
      </c>
      <c r="AD1185" s="263" t="str">
        <f t="shared" si="121"/>
        <v>CELS-101</v>
      </c>
      <c r="AE1185" s="263" t="str">
        <f t="shared" si="122"/>
        <v>CELS-101-37</v>
      </c>
      <c r="AF1185" s="119" t="s">
        <v>7185</v>
      </c>
      <c r="AG1185" s="64" t="str">
        <f t="shared" si="123"/>
        <v>101</v>
      </c>
      <c r="AH1185" s="18"/>
      <c r="AI1185" s="197" t="str">
        <f t="shared" si="124"/>
        <v>-</v>
      </c>
      <c r="AJ1185" s="64" t="str">
        <f t="shared" si="125"/>
        <v>-</v>
      </c>
      <c r="AK1185" s="18"/>
      <c r="AP1185" s="18"/>
    </row>
    <row r="1186" spans="9:42">
      <c r="I1186" s="18"/>
      <c r="L1186" s="18"/>
      <c r="M1186" s="18"/>
      <c r="N1186" s="18"/>
      <c r="O1186" s="18"/>
      <c r="P1186" s="18"/>
      <c r="Q1186" s="18"/>
      <c r="R1186" s="18"/>
      <c r="S1186" s="173" t="s">
        <v>10042</v>
      </c>
      <c r="T1186" s="17" t="s">
        <v>2073</v>
      </c>
      <c r="U1186" s="18"/>
      <c r="V1186" s="211"/>
      <c r="W1186" s="211"/>
      <c r="X1186" s="211"/>
      <c r="Y1186" s="211"/>
      <c r="Z1186" s="18"/>
      <c r="AA1186" s="182" t="s">
        <v>7186</v>
      </c>
      <c r="AB1186" s="18"/>
      <c r="AC1186" s="197" t="str">
        <f t="shared" si="120"/>
        <v>CELS</v>
      </c>
      <c r="AD1186" s="263" t="str">
        <f t="shared" si="121"/>
        <v>CELS-101</v>
      </c>
      <c r="AE1186" s="263" t="str">
        <f t="shared" si="122"/>
        <v>CELS-101-38</v>
      </c>
      <c r="AF1186" s="119" t="s">
        <v>7186</v>
      </c>
      <c r="AG1186" s="64" t="str">
        <f t="shared" si="123"/>
        <v>101</v>
      </c>
      <c r="AH1186" s="18"/>
      <c r="AI1186" s="197" t="str">
        <f t="shared" si="124"/>
        <v>-</v>
      </c>
      <c r="AJ1186" s="64" t="str">
        <f t="shared" si="125"/>
        <v>-</v>
      </c>
      <c r="AK1186" s="18"/>
      <c r="AP1186" s="18"/>
    </row>
    <row r="1187" spans="9:42">
      <c r="I1187" s="18"/>
      <c r="L1187" s="18"/>
      <c r="M1187" s="18"/>
      <c r="N1187" s="18"/>
      <c r="O1187" s="18"/>
      <c r="P1187" s="18"/>
      <c r="Q1187" s="18"/>
      <c r="R1187" s="18"/>
      <c r="S1187" s="173" t="s">
        <v>10048</v>
      </c>
      <c r="T1187" s="17" t="s">
        <v>2076</v>
      </c>
      <c r="U1187" s="18"/>
      <c r="V1187" s="211"/>
      <c r="W1187" s="211"/>
      <c r="X1187" s="211"/>
      <c r="Y1187" s="211"/>
      <c r="Z1187" s="18"/>
      <c r="AA1187" s="182" t="s">
        <v>7189</v>
      </c>
      <c r="AB1187" s="18"/>
      <c r="AC1187" s="197" t="str">
        <f t="shared" si="120"/>
        <v>CELS</v>
      </c>
      <c r="AD1187" s="263" t="str">
        <f t="shared" si="121"/>
        <v>CELS-101</v>
      </c>
      <c r="AE1187" s="263" t="str">
        <f t="shared" si="122"/>
        <v>CELS-101-39</v>
      </c>
      <c r="AF1187" s="119" t="s">
        <v>7189</v>
      </c>
      <c r="AG1187" s="64" t="str">
        <f t="shared" si="123"/>
        <v>101</v>
      </c>
      <c r="AH1187" s="18"/>
      <c r="AI1187" s="197" t="str">
        <f t="shared" si="124"/>
        <v>-</v>
      </c>
      <c r="AJ1187" s="64" t="str">
        <f t="shared" si="125"/>
        <v>-</v>
      </c>
      <c r="AK1187" s="18"/>
      <c r="AP1187" s="18"/>
    </row>
    <row r="1188" spans="9:42">
      <c r="I1188" s="18"/>
      <c r="L1188" s="18"/>
      <c r="M1188" s="18"/>
      <c r="N1188" s="18"/>
      <c r="O1188" s="18"/>
      <c r="P1188" s="18"/>
      <c r="Q1188" s="18"/>
      <c r="R1188" s="18"/>
      <c r="S1188" s="173" t="s">
        <v>7863</v>
      </c>
      <c r="T1188" s="17" t="s">
        <v>2080</v>
      </c>
      <c r="U1188" s="18"/>
      <c r="V1188" s="211"/>
      <c r="W1188" s="211"/>
      <c r="X1188" s="211"/>
      <c r="Y1188" s="211"/>
      <c r="Z1188" s="18"/>
      <c r="AA1188" s="182" t="s">
        <v>7190</v>
      </c>
      <c r="AB1188" s="18"/>
      <c r="AC1188" s="197" t="str">
        <f t="shared" si="120"/>
        <v>CELS</v>
      </c>
      <c r="AD1188" s="263" t="str">
        <f t="shared" si="121"/>
        <v>CELS-101</v>
      </c>
      <c r="AE1188" s="263" t="str">
        <f t="shared" si="122"/>
        <v>CELS-101-40</v>
      </c>
      <c r="AF1188" s="119" t="s">
        <v>7190</v>
      </c>
      <c r="AG1188" s="64" t="str">
        <f t="shared" si="123"/>
        <v>101</v>
      </c>
      <c r="AH1188" s="18"/>
      <c r="AI1188" s="197" t="str">
        <f t="shared" si="124"/>
        <v>-</v>
      </c>
      <c r="AJ1188" s="64" t="str">
        <f t="shared" si="125"/>
        <v>-</v>
      </c>
      <c r="AK1188" s="18"/>
      <c r="AP1188" s="18"/>
    </row>
    <row r="1189" spans="9:42">
      <c r="I1189" s="18"/>
      <c r="L1189" s="18"/>
      <c r="M1189" s="18"/>
      <c r="N1189" s="18"/>
      <c r="O1189" s="18"/>
      <c r="P1189" s="18"/>
      <c r="Q1189" s="18"/>
      <c r="R1189" s="18"/>
      <c r="S1189" s="173" t="s">
        <v>7868</v>
      </c>
      <c r="T1189" s="17" t="s">
        <v>2081</v>
      </c>
      <c r="U1189" s="18"/>
      <c r="V1189" s="211"/>
      <c r="W1189" s="211"/>
      <c r="X1189" s="211"/>
      <c r="Y1189" s="211"/>
      <c r="Z1189" s="18"/>
      <c r="AA1189" s="182" t="s">
        <v>7193</v>
      </c>
      <c r="AB1189" s="18"/>
      <c r="AC1189" s="197" t="str">
        <f t="shared" si="120"/>
        <v>CELS</v>
      </c>
      <c r="AD1189" s="263" t="str">
        <f t="shared" si="121"/>
        <v>CELS-101</v>
      </c>
      <c r="AE1189" s="263" t="str">
        <f t="shared" si="122"/>
        <v>CELS-101-41</v>
      </c>
      <c r="AF1189" s="119" t="s">
        <v>7193</v>
      </c>
      <c r="AG1189" s="64" t="str">
        <f t="shared" si="123"/>
        <v>101</v>
      </c>
      <c r="AH1189" s="18"/>
      <c r="AI1189" s="197" t="str">
        <f t="shared" si="124"/>
        <v>-</v>
      </c>
      <c r="AJ1189" s="64" t="str">
        <f t="shared" si="125"/>
        <v>-</v>
      </c>
      <c r="AK1189" s="18"/>
      <c r="AP1189" s="18"/>
    </row>
    <row r="1190" spans="9:42">
      <c r="I1190" s="18"/>
      <c r="L1190" s="18"/>
      <c r="M1190" s="18"/>
      <c r="N1190" s="18"/>
      <c r="O1190" s="18"/>
      <c r="P1190" s="18"/>
      <c r="Q1190" s="18"/>
      <c r="R1190" s="18"/>
      <c r="S1190" s="173" t="s">
        <v>7874</v>
      </c>
      <c r="T1190" s="17" t="s">
        <v>2083</v>
      </c>
      <c r="U1190" s="18"/>
      <c r="V1190" s="211"/>
      <c r="W1190" s="211"/>
      <c r="X1190" s="211"/>
      <c r="Y1190" s="211"/>
      <c r="Z1190" s="18"/>
      <c r="AA1190" s="182" t="s">
        <v>7194</v>
      </c>
      <c r="AB1190" s="18"/>
      <c r="AC1190" s="197" t="str">
        <f t="shared" si="120"/>
        <v>CELS</v>
      </c>
      <c r="AD1190" s="263" t="str">
        <f t="shared" si="121"/>
        <v>CELS-101</v>
      </c>
      <c r="AE1190" s="263" t="str">
        <f t="shared" si="122"/>
        <v>CELS-101-42</v>
      </c>
      <c r="AF1190" s="119" t="s">
        <v>7194</v>
      </c>
      <c r="AG1190" s="64" t="str">
        <f t="shared" si="123"/>
        <v>101</v>
      </c>
      <c r="AH1190" s="18"/>
      <c r="AI1190" s="197" t="str">
        <f t="shared" si="124"/>
        <v>-</v>
      </c>
      <c r="AJ1190" s="64" t="str">
        <f t="shared" si="125"/>
        <v>-</v>
      </c>
      <c r="AK1190" s="18"/>
      <c r="AP1190" s="18"/>
    </row>
    <row r="1191" spans="9:42">
      <c r="I1191" s="18"/>
      <c r="L1191" s="18"/>
      <c r="M1191" s="18"/>
      <c r="N1191" s="18"/>
      <c r="O1191" s="18"/>
      <c r="P1191" s="18"/>
      <c r="Q1191" s="18"/>
      <c r="R1191" s="18"/>
      <c r="S1191" s="173" t="s">
        <v>7881</v>
      </c>
      <c r="T1191" s="17" t="s">
        <v>2086</v>
      </c>
      <c r="U1191" s="18"/>
      <c r="V1191" s="211"/>
      <c r="W1191" s="211"/>
      <c r="X1191" s="211"/>
      <c r="Y1191" s="211"/>
      <c r="Z1191" s="18"/>
      <c r="AA1191" s="182" t="s">
        <v>7196</v>
      </c>
      <c r="AB1191" s="18"/>
      <c r="AC1191" s="197" t="str">
        <f t="shared" si="120"/>
        <v>CELS</v>
      </c>
      <c r="AD1191" s="263" t="str">
        <f t="shared" si="121"/>
        <v>CELS-101</v>
      </c>
      <c r="AE1191" s="263" t="str">
        <f t="shared" si="122"/>
        <v>CELS-101-43</v>
      </c>
      <c r="AF1191" s="119" t="s">
        <v>7196</v>
      </c>
      <c r="AG1191" s="64" t="str">
        <f t="shared" si="123"/>
        <v>101</v>
      </c>
      <c r="AH1191" s="18"/>
      <c r="AI1191" s="197" t="str">
        <f t="shared" si="124"/>
        <v>-</v>
      </c>
      <c r="AJ1191" s="64" t="str">
        <f t="shared" si="125"/>
        <v>-</v>
      </c>
      <c r="AK1191" s="18"/>
      <c r="AP1191" s="18"/>
    </row>
    <row r="1192" spans="9:42">
      <c r="I1192" s="18"/>
      <c r="L1192" s="18"/>
      <c r="M1192" s="18"/>
      <c r="N1192" s="18"/>
      <c r="O1192" s="18"/>
      <c r="P1192" s="18"/>
      <c r="Q1192" s="18"/>
      <c r="R1192" s="18"/>
      <c r="S1192" s="173" t="s">
        <v>7887</v>
      </c>
      <c r="T1192" s="17" t="s">
        <v>2088</v>
      </c>
      <c r="U1192" s="18"/>
      <c r="V1192" s="211"/>
      <c r="W1192" s="211"/>
      <c r="X1192" s="211"/>
      <c r="Y1192" s="211"/>
      <c r="Z1192" s="18"/>
      <c r="AA1192" s="182" t="s">
        <v>1295</v>
      </c>
      <c r="AB1192" s="18"/>
      <c r="AC1192" s="197" t="str">
        <f t="shared" si="120"/>
        <v>CELS</v>
      </c>
      <c r="AD1192" s="263" t="str">
        <f t="shared" si="121"/>
        <v>CELS-101</v>
      </c>
      <c r="AE1192" s="263" t="str">
        <f t="shared" si="122"/>
        <v>CELS-101-44</v>
      </c>
      <c r="AF1192" s="119" t="s">
        <v>1295</v>
      </c>
      <c r="AG1192" s="64" t="str">
        <f t="shared" si="123"/>
        <v>101</v>
      </c>
      <c r="AH1192" s="18"/>
      <c r="AI1192" s="197" t="str">
        <f t="shared" si="124"/>
        <v>-</v>
      </c>
      <c r="AJ1192" s="64" t="str">
        <f t="shared" si="125"/>
        <v>-</v>
      </c>
      <c r="AK1192" s="18"/>
      <c r="AP1192" s="18"/>
    </row>
    <row r="1193" spans="9:42">
      <c r="I1193" s="18"/>
      <c r="L1193" s="18"/>
      <c r="M1193" s="18"/>
      <c r="N1193" s="18"/>
      <c r="O1193" s="18"/>
      <c r="P1193" s="18"/>
      <c r="Q1193" s="18"/>
      <c r="R1193" s="18"/>
      <c r="S1193" s="173" t="s">
        <v>7894</v>
      </c>
      <c r="T1193" s="17" t="s">
        <v>2090</v>
      </c>
      <c r="U1193" s="18"/>
      <c r="V1193" s="211"/>
      <c r="W1193" s="211"/>
      <c r="X1193" s="211"/>
      <c r="Y1193" s="211"/>
      <c r="Z1193" s="18"/>
      <c r="AA1193" s="182" t="s">
        <v>10920</v>
      </c>
      <c r="AB1193" s="18"/>
      <c r="AC1193" s="197" t="str">
        <f t="shared" si="120"/>
        <v>CELS</v>
      </c>
      <c r="AD1193" s="263" t="str">
        <f t="shared" si="121"/>
        <v>CELS-101</v>
      </c>
      <c r="AE1193" s="263" t="str">
        <f t="shared" si="122"/>
        <v>CELS-101-45</v>
      </c>
      <c r="AF1193" s="119" t="s">
        <v>10920</v>
      </c>
      <c r="AG1193" s="64" t="str">
        <f t="shared" si="123"/>
        <v>101</v>
      </c>
      <c r="AH1193" s="18"/>
      <c r="AI1193" s="197" t="str">
        <f t="shared" si="124"/>
        <v>-</v>
      </c>
      <c r="AJ1193" s="64" t="str">
        <f t="shared" si="125"/>
        <v>-</v>
      </c>
      <c r="AK1193" s="18"/>
      <c r="AP1193" s="18"/>
    </row>
    <row r="1194" spans="9:42">
      <c r="I1194" s="18"/>
      <c r="L1194" s="18"/>
      <c r="M1194" s="18"/>
      <c r="N1194" s="18"/>
      <c r="O1194" s="18"/>
      <c r="P1194" s="18"/>
      <c r="Q1194" s="18"/>
      <c r="R1194" s="18"/>
      <c r="S1194" s="173" t="s">
        <v>7900</v>
      </c>
      <c r="T1194" s="17" t="s">
        <v>2093</v>
      </c>
      <c r="U1194" s="18"/>
      <c r="V1194" s="211"/>
      <c r="W1194" s="211"/>
      <c r="X1194" s="211"/>
      <c r="Y1194" s="211"/>
      <c r="Z1194" s="18"/>
      <c r="AA1194" s="182" t="s">
        <v>10921</v>
      </c>
      <c r="AB1194" s="18"/>
      <c r="AC1194" s="197" t="str">
        <f t="shared" si="120"/>
        <v>CELS</v>
      </c>
      <c r="AD1194" s="263" t="str">
        <f t="shared" si="121"/>
        <v>CELS-101</v>
      </c>
      <c r="AE1194" s="263" t="str">
        <f t="shared" si="122"/>
        <v>CELS-101-46</v>
      </c>
      <c r="AF1194" s="119" t="s">
        <v>10921</v>
      </c>
      <c r="AG1194" s="64" t="str">
        <f t="shared" si="123"/>
        <v>101</v>
      </c>
      <c r="AH1194" s="18"/>
      <c r="AI1194" s="197" t="str">
        <f t="shared" si="124"/>
        <v>-</v>
      </c>
      <c r="AJ1194" s="64" t="str">
        <f t="shared" si="125"/>
        <v>-</v>
      </c>
      <c r="AK1194" s="18"/>
      <c r="AP1194" s="18"/>
    </row>
    <row r="1195" spans="9:42">
      <c r="I1195" s="18"/>
      <c r="L1195" s="18"/>
      <c r="M1195" s="18"/>
      <c r="N1195" s="18"/>
      <c r="O1195" s="18"/>
      <c r="P1195" s="18"/>
      <c r="Q1195" s="18"/>
      <c r="R1195" s="18"/>
      <c r="S1195" s="173" t="s">
        <v>7906</v>
      </c>
      <c r="T1195" s="17" t="s">
        <v>2096</v>
      </c>
      <c r="U1195" s="18"/>
      <c r="V1195" s="211"/>
      <c r="W1195" s="211"/>
      <c r="X1195" s="211"/>
      <c r="Y1195" s="211"/>
      <c r="Z1195" s="18"/>
      <c r="AA1195" s="182" t="s">
        <v>10922</v>
      </c>
      <c r="AB1195" s="18"/>
      <c r="AC1195" s="197" t="str">
        <f t="shared" si="120"/>
        <v>CELS</v>
      </c>
      <c r="AD1195" s="263" t="str">
        <f t="shared" si="121"/>
        <v>CELS-101</v>
      </c>
      <c r="AE1195" s="263" t="str">
        <f t="shared" si="122"/>
        <v>CELS-101-47</v>
      </c>
      <c r="AF1195" s="119" t="s">
        <v>10922</v>
      </c>
      <c r="AG1195" s="64" t="str">
        <f t="shared" si="123"/>
        <v>101</v>
      </c>
      <c r="AH1195" s="18"/>
      <c r="AI1195" s="197" t="str">
        <f t="shared" si="124"/>
        <v>-</v>
      </c>
      <c r="AJ1195" s="64" t="str">
        <f t="shared" si="125"/>
        <v>-</v>
      </c>
      <c r="AK1195" s="18"/>
      <c r="AP1195" s="18"/>
    </row>
    <row r="1196" spans="9:42">
      <c r="I1196" s="18"/>
      <c r="L1196" s="18"/>
      <c r="M1196" s="18"/>
      <c r="N1196" s="18"/>
      <c r="O1196" s="18"/>
      <c r="P1196" s="18"/>
      <c r="Q1196" s="18"/>
      <c r="R1196" s="18"/>
      <c r="S1196" s="173" t="s">
        <v>7913</v>
      </c>
      <c r="T1196" s="17" t="s">
        <v>2098</v>
      </c>
      <c r="U1196" s="18"/>
      <c r="V1196" s="211"/>
      <c r="W1196" s="211"/>
      <c r="X1196" s="211"/>
      <c r="Y1196" s="211"/>
      <c r="Z1196" s="18"/>
      <c r="AA1196" s="182" t="s">
        <v>10923</v>
      </c>
      <c r="AB1196" s="18"/>
      <c r="AC1196" s="197" t="str">
        <f t="shared" si="120"/>
        <v>CELS</v>
      </c>
      <c r="AD1196" s="263" t="str">
        <f t="shared" si="121"/>
        <v>CELS-101</v>
      </c>
      <c r="AE1196" s="263" t="str">
        <f t="shared" si="122"/>
        <v>CELS-101-48</v>
      </c>
      <c r="AF1196" s="119" t="s">
        <v>10923</v>
      </c>
      <c r="AG1196" s="64" t="str">
        <f t="shared" si="123"/>
        <v>101</v>
      </c>
      <c r="AH1196" s="18"/>
      <c r="AI1196" s="197" t="str">
        <f t="shared" si="124"/>
        <v>-</v>
      </c>
      <c r="AJ1196" s="64" t="str">
        <f t="shared" si="125"/>
        <v>-</v>
      </c>
      <c r="AK1196" s="18"/>
      <c r="AP1196" s="18"/>
    </row>
    <row r="1197" spans="9:42">
      <c r="I1197" s="18"/>
      <c r="L1197" s="18"/>
      <c r="M1197" s="18"/>
      <c r="N1197" s="18"/>
      <c r="O1197" s="18"/>
      <c r="P1197" s="18"/>
      <c r="Q1197" s="18"/>
      <c r="R1197" s="18"/>
      <c r="S1197" s="173" t="s">
        <v>7921</v>
      </c>
      <c r="T1197" s="17" t="s">
        <v>2101</v>
      </c>
      <c r="U1197" s="18"/>
      <c r="V1197" s="211"/>
      <c r="W1197" s="211"/>
      <c r="X1197" s="211"/>
      <c r="Y1197" s="211"/>
      <c r="Z1197" s="18"/>
      <c r="AA1197" s="182" t="s">
        <v>10924</v>
      </c>
      <c r="AB1197" s="18"/>
      <c r="AC1197" s="197" t="str">
        <f t="shared" si="120"/>
        <v>CELS</v>
      </c>
      <c r="AD1197" s="263" t="str">
        <f t="shared" si="121"/>
        <v>CELS-101</v>
      </c>
      <c r="AE1197" s="263" t="str">
        <f t="shared" si="122"/>
        <v>CELS-101-49</v>
      </c>
      <c r="AF1197" s="119" t="s">
        <v>10924</v>
      </c>
      <c r="AG1197" s="64" t="str">
        <f t="shared" si="123"/>
        <v>101</v>
      </c>
      <c r="AH1197" s="18"/>
      <c r="AI1197" s="197" t="str">
        <f t="shared" si="124"/>
        <v>-</v>
      </c>
      <c r="AJ1197" s="64" t="str">
        <f t="shared" si="125"/>
        <v>-</v>
      </c>
      <c r="AK1197" s="18"/>
      <c r="AP1197" s="18"/>
    </row>
    <row r="1198" spans="9:42">
      <c r="I1198" s="18"/>
      <c r="L1198" s="18"/>
      <c r="M1198" s="18"/>
      <c r="N1198" s="18"/>
      <c r="O1198" s="18"/>
      <c r="P1198" s="18"/>
      <c r="Q1198" s="18"/>
      <c r="R1198" s="18"/>
      <c r="S1198" s="173" t="s">
        <v>7928</v>
      </c>
      <c r="T1198" s="17" t="s">
        <v>780</v>
      </c>
      <c r="U1198" s="18"/>
      <c r="V1198" s="211"/>
      <c r="W1198" s="211"/>
      <c r="X1198" s="211"/>
      <c r="Y1198" s="211"/>
      <c r="Z1198" s="18"/>
      <c r="AA1198" s="182" t="s">
        <v>10925</v>
      </c>
      <c r="AB1198" s="18"/>
      <c r="AC1198" s="197" t="str">
        <f t="shared" si="120"/>
        <v>CELS</v>
      </c>
      <c r="AD1198" s="263" t="str">
        <f t="shared" si="121"/>
        <v>CELS-101</v>
      </c>
      <c r="AE1198" s="263" t="str">
        <f t="shared" si="122"/>
        <v>CELS-101-50</v>
      </c>
      <c r="AF1198" s="119" t="s">
        <v>10925</v>
      </c>
      <c r="AG1198" s="64" t="str">
        <f t="shared" si="123"/>
        <v>101</v>
      </c>
      <c r="AH1198" s="18"/>
      <c r="AI1198" s="197" t="str">
        <f t="shared" si="124"/>
        <v>-</v>
      </c>
      <c r="AJ1198" s="64" t="str">
        <f t="shared" si="125"/>
        <v>-</v>
      </c>
      <c r="AK1198" s="18"/>
      <c r="AP1198" s="18"/>
    </row>
    <row r="1199" spans="9:42">
      <c r="I1199" s="18"/>
      <c r="L1199" s="18"/>
      <c r="M1199" s="18"/>
      <c r="N1199" s="18"/>
      <c r="O1199" s="18"/>
      <c r="P1199" s="18"/>
      <c r="Q1199" s="18"/>
      <c r="R1199" s="18"/>
      <c r="S1199" s="173" t="s">
        <v>7935</v>
      </c>
      <c r="T1199" s="17" t="s">
        <v>2106</v>
      </c>
      <c r="U1199" s="18"/>
      <c r="V1199" s="211"/>
      <c r="W1199" s="211"/>
      <c r="X1199" s="211"/>
      <c r="Y1199" s="211"/>
      <c r="Z1199" s="18"/>
      <c r="AA1199" s="182" t="s">
        <v>10926</v>
      </c>
      <c r="AB1199" s="18"/>
      <c r="AC1199" s="197" t="str">
        <f t="shared" si="120"/>
        <v>CELS</v>
      </c>
      <c r="AD1199" s="263" t="str">
        <f t="shared" si="121"/>
        <v>CELS-101</v>
      </c>
      <c r="AE1199" s="263" t="str">
        <f t="shared" si="122"/>
        <v>CELS-101-51</v>
      </c>
      <c r="AF1199" s="119" t="s">
        <v>10926</v>
      </c>
      <c r="AG1199" s="64" t="str">
        <f t="shared" si="123"/>
        <v>101</v>
      </c>
      <c r="AH1199" s="18"/>
      <c r="AI1199" s="197" t="str">
        <f t="shared" si="124"/>
        <v>-</v>
      </c>
      <c r="AJ1199" s="64" t="str">
        <f t="shared" si="125"/>
        <v>-</v>
      </c>
      <c r="AK1199" s="18"/>
      <c r="AP1199" s="18"/>
    </row>
    <row r="1200" spans="9:42">
      <c r="I1200" s="18"/>
      <c r="L1200" s="18"/>
      <c r="M1200" s="18"/>
      <c r="N1200" s="18"/>
      <c r="O1200" s="18"/>
      <c r="P1200" s="18"/>
      <c r="Q1200" s="18"/>
      <c r="R1200" s="18"/>
      <c r="S1200" s="173" t="s">
        <v>7942</v>
      </c>
      <c r="T1200" s="17" t="s">
        <v>2109</v>
      </c>
      <c r="U1200" s="18"/>
      <c r="V1200" s="211"/>
      <c r="W1200" s="211"/>
      <c r="X1200" s="211"/>
      <c r="Y1200" s="211"/>
      <c r="Z1200" s="18"/>
      <c r="AA1200" s="182" t="s">
        <v>10927</v>
      </c>
      <c r="AB1200" s="18"/>
      <c r="AC1200" s="197" t="str">
        <f t="shared" si="120"/>
        <v>CELS</v>
      </c>
      <c r="AD1200" s="263" t="str">
        <f t="shared" si="121"/>
        <v>CELS-101</v>
      </c>
      <c r="AE1200" s="263" t="str">
        <f t="shared" si="122"/>
        <v>CELS-101-52</v>
      </c>
      <c r="AF1200" s="119" t="s">
        <v>10927</v>
      </c>
      <c r="AG1200" s="64" t="str">
        <f t="shared" si="123"/>
        <v>101</v>
      </c>
      <c r="AH1200" s="18"/>
      <c r="AI1200" s="197" t="str">
        <f t="shared" si="124"/>
        <v>-</v>
      </c>
      <c r="AJ1200" s="64" t="str">
        <f t="shared" si="125"/>
        <v>-</v>
      </c>
      <c r="AK1200" s="18"/>
      <c r="AP1200" s="18"/>
    </row>
    <row r="1201" spans="9:42">
      <c r="I1201" s="18"/>
      <c r="L1201" s="18"/>
      <c r="M1201" s="18"/>
      <c r="N1201" s="18"/>
      <c r="O1201" s="18"/>
      <c r="P1201" s="18"/>
      <c r="Q1201" s="18"/>
      <c r="R1201" s="18"/>
      <c r="S1201" s="173" t="s">
        <v>7949</v>
      </c>
      <c r="T1201" s="17" t="s">
        <v>2111</v>
      </c>
      <c r="U1201" s="18"/>
      <c r="V1201" s="211"/>
      <c r="W1201" s="211"/>
      <c r="X1201" s="211"/>
      <c r="Y1201" s="211"/>
      <c r="Z1201" s="18"/>
      <c r="AA1201" s="182" t="s">
        <v>10928</v>
      </c>
      <c r="AB1201" s="18"/>
      <c r="AC1201" s="197" t="str">
        <f t="shared" si="120"/>
        <v>CELS</v>
      </c>
      <c r="AD1201" s="263" t="str">
        <f t="shared" si="121"/>
        <v>CELS-101</v>
      </c>
      <c r="AE1201" s="263" t="str">
        <f t="shared" si="122"/>
        <v>CELS-101-53</v>
      </c>
      <c r="AF1201" s="119" t="s">
        <v>10928</v>
      </c>
      <c r="AG1201" s="64" t="str">
        <f t="shared" si="123"/>
        <v>101</v>
      </c>
      <c r="AH1201" s="18"/>
      <c r="AI1201" s="197" t="str">
        <f t="shared" si="124"/>
        <v>-</v>
      </c>
      <c r="AJ1201" s="64" t="str">
        <f t="shared" si="125"/>
        <v>-</v>
      </c>
      <c r="AK1201" s="18"/>
      <c r="AP1201" s="18"/>
    </row>
    <row r="1202" spans="9:42">
      <c r="I1202" s="18"/>
      <c r="L1202" s="18"/>
      <c r="M1202" s="18"/>
      <c r="N1202" s="18"/>
      <c r="O1202" s="18"/>
      <c r="P1202" s="18"/>
      <c r="Q1202" s="18"/>
      <c r="R1202" s="18"/>
      <c r="S1202" s="173" t="s">
        <v>7957</v>
      </c>
      <c r="T1202" s="17" t="s">
        <v>780</v>
      </c>
      <c r="U1202" s="18"/>
      <c r="V1202" s="211"/>
      <c r="W1202" s="211"/>
      <c r="X1202" s="211"/>
      <c r="Y1202" s="211"/>
      <c r="Z1202" s="18"/>
      <c r="AA1202" s="182" t="s">
        <v>10929</v>
      </c>
      <c r="AB1202" s="18"/>
      <c r="AC1202" s="197" t="str">
        <f t="shared" si="120"/>
        <v>CELS</v>
      </c>
      <c r="AD1202" s="263" t="str">
        <f t="shared" si="121"/>
        <v>CELS-101</v>
      </c>
      <c r="AE1202" s="263" t="str">
        <f t="shared" si="122"/>
        <v>CELS-101-54</v>
      </c>
      <c r="AF1202" s="119" t="s">
        <v>10929</v>
      </c>
      <c r="AG1202" s="64" t="str">
        <f t="shared" si="123"/>
        <v>101</v>
      </c>
      <c r="AH1202" s="18"/>
      <c r="AI1202" s="197" t="str">
        <f t="shared" si="124"/>
        <v>-</v>
      </c>
      <c r="AJ1202" s="64" t="str">
        <f t="shared" si="125"/>
        <v>-</v>
      </c>
      <c r="AK1202" s="18"/>
      <c r="AP1202" s="18"/>
    </row>
    <row r="1203" spans="9:42">
      <c r="I1203" s="18"/>
      <c r="L1203" s="18"/>
      <c r="M1203" s="18"/>
      <c r="N1203" s="18"/>
      <c r="O1203" s="18"/>
      <c r="P1203" s="18"/>
      <c r="Q1203" s="18"/>
      <c r="R1203" s="18"/>
      <c r="S1203" s="173" t="s">
        <v>7963</v>
      </c>
      <c r="T1203" s="17" t="s">
        <v>780</v>
      </c>
      <c r="U1203" s="18"/>
      <c r="V1203" s="211"/>
      <c r="W1203" s="211"/>
      <c r="X1203" s="211"/>
      <c r="Y1203" s="211"/>
      <c r="Z1203" s="18"/>
      <c r="AA1203" s="182" t="s">
        <v>10930</v>
      </c>
      <c r="AB1203" s="18"/>
      <c r="AC1203" s="197" t="str">
        <f t="shared" si="120"/>
        <v>CELS</v>
      </c>
      <c r="AD1203" s="263" t="str">
        <f t="shared" si="121"/>
        <v>CELS-101</v>
      </c>
      <c r="AE1203" s="263" t="str">
        <f t="shared" si="122"/>
        <v>CELS-101-55</v>
      </c>
      <c r="AF1203" s="119" t="s">
        <v>10930</v>
      </c>
      <c r="AG1203" s="64" t="str">
        <f t="shared" si="123"/>
        <v>101</v>
      </c>
      <c r="AH1203" s="18"/>
      <c r="AI1203" s="197" t="str">
        <f t="shared" si="124"/>
        <v>-</v>
      </c>
      <c r="AJ1203" s="64" t="str">
        <f t="shared" si="125"/>
        <v>-</v>
      </c>
      <c r="AK1203" s="18"/>
      <c r="AP1203" s="18"/>
    </row>
    <row r="1204" spans="9:42">
      <c r="I1204" s="18"/>
      <c r="L1204" s="18"/>
      <c r="M1204" s="18"/>
      <c r="N1204" s="18"/>
      <c r="O1204" s="18"/>
      <c r="P1204" s="18"/>
      <c r="Q1204" s="18"/>
      <c r="R1204" s="18"/>
      <c r="S1204" s="173" t="s">
        <v>7971</v>
      </c>
      <c r="T1204" s="17" t="s">
        <v>2117</v>
      </c>
      <c r="U1204" s="18"/>
      <c r="V1204" s="211"/>
      <c r="W1204" s="211"/>
      <c r="X1204" s="211"/>
      <c r="Y1204" s="211"/>
      <c r="Z1204" s="18"/>
      <c r="AA1204" s="182" t="s">
        <v>10931</v>
      </c>
      <c r="AB1204" s="18"/>
      <c r="AC1204" s="197" t="str">
        <f t="shared" si="120"/>
        <v>CELS</v>
      </c>
      <c r="AD1204" s="263" t="str">
        <f t="shared" si="121"/>
        <v>CELS-101</v>
      </c>
      <c r="AE1204" s="263" t="str">
        <f t="shared" si="122"/>
        <v>CELS-101-56</v>
      </c>
      <c r="AF1204" s="119" t="s">
        <v>10931</v>
      </c>
      <c r="AG1204" s="64" t="str">
        <f t="shared" si="123"/>
        <v>101</v>
      </c>
      <c r="AH1204" s="18"/>
      <c r="AI1204" s="197" t="str">
        <f t="shared" si="124"/>
        <v>-</v>
      </c>
      <c r="AJ1204" s="64" t="str">
        <f t="shared" si="125"/>
        <v>-</v>
      </c>
      <c r="AK1204" s="18"/>
      <c r="AP1204" s="18"/>
    </row>
    <row r="1205" spans="9:42">
      <c r="I1205" s="18"/>
      <c r="L1205" s="18"/>
      <c r="M1205" s="18"/>
      <c r="N1205" s="18"/>
      <c r="O1205" s="18"/>
      <c r="P1205" s="18"/>
      <c r="Q1205" s="18"/>
      <c r="R1205" s="18"/>
      <c r="S1205" s="173" t="s">
        <v>7978</v>
      </c>
      <c r="T1205" s="17" t="s">
        <v>780</v>
      </c>
      <c r="U1205" s="18"/>
      <c r="V1205" s="211"/>
      <c r="W1205" s="211"/>
      <c r="X1205" s="211"/>
      <c r="Y1205" s="211"/>
      <c r="Z1205" s="18"/>
      <c r="AA1205" s="182" t="s">
        <v>10932</v>
      </c>
      <c r="AB1205" s="18"/>
      <c r="AC1205" s="197" t="str">
        <f t="shared" si="120"/>
        <v>CELS</v>
      </c>
      <c r="AD1205" s="263" t="str">
        <f t="shared" si="121"/>
        <v>CELS-101</v>
      </c>
      <c r="AE1205" s="263" t="str">
        <f t="shared" si="122"/>
        <v>CELS-101-57</v>
      </c>
      <c r="AF1205" s="119" t="s">
        <v>10932</v>
      </c>
      <c r="AG1205" s="64" t="str">
        <f t="shared" si="123"/>
        <v>101</v>
      </c>
      <c r="AH1205" s="18"/>
      <c r="AI1205" s="197" t="str">
        <f t="shared" si="124"/>
        <v>-</v>
      </c>
      <c r="AJ1205" s="64" t="str">
        <f t="shared" si="125"/>
        <v>-</v>
      </c>
      <c r="AK1205" s="18"/>
      <c r="AP1205" s="18"/>
    </row>
    <row r="1206" spans="9:42">
      <c r="I1206" s="18"/>
      <c r="L1206" s="18"/>
      <c r="M1206" s="18"/>
      <c r="N1206" s="18"/>
      <c r="O1206" s="18"/>
      <c r="P1206" s="18"/>
      <c r="Q1206" s="18"/>
      <c r="R1206" s="18"/>
      <c r="S1206" s="173" t="s">
        <v>7985</v>
      </c>
      <c r="T1206" s="17" t="s">
        <v>10179</v>
      </c>
      <c r="U1206" s="18"/>
      <c r="V1206" s="211"/>
      <c r="W1206" s="211"/>
      <c r="X1206" s="211"/>
      <c r="Y1206" s="211"/>
      <c r="Z1206" s="18"/>
      <c r="AA1206" s="182" t="s">
        <v>10933</v>
      </c>
      <c r="AB1206" s="18"/>
      <c r="AC1206" s="197" t="str">
        <f t="shared" si="120"/>
        <v>CELS</v>
      </c>
      <c r="AD1206" s="263" t="str">
        <f t="shared" si="121"/>
        <v>CELS-101</v>
      </c>
      <c r="AE1206" s="263" t="str">
        <f t="shared" si="122"/>
        <v>CELS-101-58</v>
      </c>
      <c r="AF1206" s="119" t="s">
        <v>10933</v>
      </c>
      <c r="AG1206" s="64" t="str">
        <f t="shared" si="123"/>
        <v>101</v>
      </c>
      <c r="AH1206" s="18"/>
      <c r="AI1206" s="197" t="str">
        <f t="shared" si="124"/>
        <v>-</v>
      </c>
      <c r="AJ1206" s="64" t="str">
        <f t="shared" si="125"/>
        <v>-</v>
      </c>
      <c r="AK1206" s="18"/>
      <c r="AP1206" s="18"/>
    </row>
    <row r="1207" spans="9:42">
      <c r="I1207" s="18"/>
      <c r="L1207" s="18"/>
      <c r="M1207" s="18"/>
      <c r="N1207" s="18"/>
      <c r="O1207" s="18"/>
      <c r="P1207" s="18"/>
      <c r="Q1207" s="18"/>
      <c r="R1207" s="18"/>
      <c r="S1207" s="173" t="s">
        <v>7992</v>
      </c>
      <c r="T1207" s="17" t="s">
        <v>2122</v>
      </c>
      <c r="U1207" s="18"/>
      <c r="V1207" s="211"/>
      <c r="W1207" s="211"/>
      <c r="X1207" s="211"/>
      <c r="Y1207" s="211"/>
      <c r="Z1207" s="18"/>
      <c r="AA1207" s="182" t="s">
        <v>10934</v>
      </c>
      <c r="AB1207" s="18"/>
      <c r="AC1207" s="197" t="str">
        <f t="shared" si="120"/>
        <v>CELS</v>
      </c>
      <c r="AD1207" s="263" t="str">
        <f t="shared" si="121"/>
        <v>CELS-101</v>
      </c>
      <c r="AE1207" s="263" t="str">
        <f t="shared" si="122"/>
        <v>CELS-101-59</v>
      </c>
      <c r="AF1207" s="119" t="s">
        <v>10934</v>
      </c>
      <c r="AG1207" s="64" t="str">
        <f t="shared" si="123"/>
        <v>101</v>
      </c>
      <c r="AH1207" s="18"/>
      <c r="AI1207" s="197" t="str">
        <f t="shared" si="124"/>
        <v>-</v>
      </c>
      <c r="AJ1207" s="64" t="str">
        <f t="shared" si="125"/>
        <v>-</v>
      </c>
      <c r="AK1207" s="18"/>
      <c r="AP1207" s="18"/>
    </row>
    <row r="1208" spans="9:42">
      <c r="I1208" s="18"/>
      <c r="L1208" s="18"/>
      <c r="M1208" s="18"/>
      <c r="N1208" s="18"/>
      <c r="O1208" s="18"/>
      <c r="P1208" s="18"/>
      <c r="Q1208" s="18"/>
      <c r="R1208" s="18"/>
      <c r="S1208" s="173" t="s">
        <v>7999</v>
      </c>
      <c r="T1208" s="17" t="s">
        <v>2125</v>
      </c>
      <c r="U1208" s="18"/>
      <c r="V1208" s="211"/>
      <c r="W1208" s="211"/>
      <c r="X1208" s="211"/>
      <c r="Y1208" s="211"/>
      <c r="Z1208" s="18"/>
      <c r="AA1208" s="182" t="s">
        <v>10935</v>
      </c>
      <c r="AB1208" s="18"/>
      <c r="AC1208" s="197" t="str">
        <f t="shared" si="120"/>
        <v>CELS</v>
      </c>
      <c r="AD1208" s="263" t="str">
        <f t="shared" si="121"/>
        <v>CELS-101</v>
      </c>
      <c r="AE1208" s="263" t="str">
        <f t="shared" si="122"/>
        <v>CELS-101-60</v>
      </c>
      <c r="AF1208" s="119" t="s">
        <v>10935</v>
      </c>
      <c r="AG1208" s="64" t="str">
        <f t="shared" si="123"/>
        <v>101</v>
      </c>
      <c r="AH1208" s="18"/>
      <c r="AI1208" s="197" t="str">
        <f t="shared" si="124"/>
        <v>-</v>
      </c>
      <c r="AJ1208" s="64" t="str">
        <f t="shared" si="125"/>
        <v>-</v>
      </c>
      <c r="AK1208" s="18"/>
      <c r="AP1208" s="18"/>
    </row>
    <row r="1209" spans="9:42">
      <c r="I1209" s="18"/>
      <c r="L1209" s="18"/>
      <c r="M1209" s="18"/>
      <c r="N1209" s="18"/>
      <c r="O1209" s="18"/>
      <c r="P1209" s="18"/>
      <c r="Q1209" s="18"/>
      <c r="R1209" s="18"/>
      <c r="S1209" s="173" t="s">
        <v>8006</v>
      </c>
      <c r="T1209" s="17" t="s">
        <v>780</v>
      </c>
      <c r="U1209" s="18"/>
      <c r="V1209" s="211"/>
      <c r="W1209" s="211"/>
      <c r="X1209" s="211"/>
      <c r="Y1209" s="211"/>
      <c r="Z1209" s="18"/>
      <c r="AA1209" s="182" t="s">
        <v>15604</v>
      </c>
      <c r="AB1209" s="18"/>
      <c r="AC1209" s="197" t="str">
        <f t="shared" si="120"/>
        <v>CELS</v>
      </c>
      <c r="AD1209" s="263" t="str">
        <f t="shared" si="121"/>
        <v>CELS-101</v>
      </c>
      <c r="AE1209" s="263" t="str">
        <f t="shared" si="122"/>
        <v>CELS-101-61</v>
      </c>
      <c r="AF1209" s="119" t="s">
        <v>15604</v>
      </c>
      <c r="AG1209" s="64" t="str">
        <f t="shared" si="123"/>
        <v>101</v>
      </c>
      <c r="AH1209" s="18"/>
      <c r="AI1209" s="197" t="str">
        <f t="shared" si="124"/>
        <v>-</v>
      </c>
      <c r="AJ1209" s="64" t="str">
        <f t="shared" si="125"/>
        <v>-</v>
      </c>
      <c r="AK1209" s="18"/>
      <c r="AP1209" s="18"/>
    </row>
    <row r="1210" spans="9:42">
      <c r="I1210" s="18"/>
      <c r="L1210" s="18"/>
      <c r="M1210" s="18"/>
      <c r="N1210" s="18"/>
      <c r="O1210" s="18"/>
      <c r="P1210" s="18"/>
      <c r="Q1210" s="18"/>
      <c r="R1210" s="18"/>
      <c r="S1210" s="173" t="s">
        <v>8013</v>
      </c>
      <c r="T1210" s="17" t="s">
        <v>780</v>
      </c>
      <c r="U1210" s="18"/>
      <c r="V1210" s="211"/>
      <c r="W1210" s="211"/>
      <c r="X1210" s="211"/>
      <c r="Y1210" s="211"/>
      <c r="Z1210" s="18"/>
      <c r="AA1210" s="182" t="s">
        <v>10936</v>
      </c>
      <c r="AB1210" s="18"/>
      <c r="AC1210" s="197" t="str">
        <f t="shared" si="120"/>
        <v>CELS</v>
      </c>
      <c r="AD1210" s="263" t="str">
        <f t="shared" si="121"/>
        <v>CELS-101</v>
      </c>
      <c r="AE1210" s="263" t="str">
        <f t="shared" si="122"/>
        <v>CELS-101-62</v>
      </c>
      <c r="AF1210" s="119" t="s">
        <v>10936</v>
      </c>
      <c r="AG1210" s="64" t="str">
        <f t="shared" si="123"/>
        <v>101</v>
      </c>
      <c r="AH1210" s="18"/>
      <c r="AI1210" s="197" t="str">
        <f t="shared" si="124"/>
        <v>-</v>
      </c>
      <c r="AJ1210" s="64" t="str">
        <f t="shared" si="125"/>
        <v>-</v>
      </c>
      <c r="AK1210" s="18"/>
      <c r="AP1210" s="18"/>
    </row>
    <row r="1211" spans="9:42">
      <c r="I1211" s="18"/>
      <c r="L1211" s="18"/>
      <c r="M1211" s="18"/>
      <c r="N1211" s="18"/>
      <c r="O1211" s="18"/>
      <c r="P1211" s="18"/>
      <c r="Q1211" s="18"/>
      <c r="R1211" s="18"/>
      <c r="S1211" s="173" t="s">
        <v>7010</v>
      </c>
      <c r="T1211" s="17" t="s">
        <v>780</v>
      </c>
      <c r="U1211" s="18"/>
      <c r="V1211" s="211"/>
      <c r="W1211" s="211"/>
      <c r="X1211" s="211"/>
      <c r="Y1211" s="211"/>
      <c r="Z1211" s="18"/>
      <c r="AA1211" s="182" t="s">
        <v>10937</v>
      </c>
      <c r="AB1211" s="18"/>
      <c r="AC1211" s="197" t="str">
        <f t="shared" si="120"/>
        <v>CELS</v>
      </c>
      <c r="AD1211" s="263" t="str">
        <f t="shared" si="121"/>
        <v>CELS-101</v>
      </c>
      <c r="AE1211" s="263" t="str">
        <f t="shared" si="122"/>
        <v>CELS-101-63</v>
      </c>
      <c r="AF1211" s="119" t="s">
        <v>10937</v>
      </c>
      <c r="AG1211" s="64" t="str">
        <f t="shared" si="123"/>
        <v>101</v>
      </c>
      <c r="AH1211" s="18"/>
      <c r="AI1211" s="197" t="str">
        <f t="shared" si="124"/>
        <v>-</v>
      </c>
      <c r="AJ1211" s="64" t="str">
        <f t="shared" si="125"/>
        <v>-</v>
      </c>
      <c r="AK1211" s="18"/>
      <c r="AP1211" s="18"/>
    </row>
    <row r="1212" spans="9:42">
      <c r="I1212" s="18"/>
      <c r="L1212" s="18"/>
      <c r="M1212" s="18"/>
      <c r="N1212" s="18"/>
      <c r="O1212" s="18"/>
      <c r="P1212" s="18"/>
      <c r="Q1212" s="18"/>
      <c r="R1212" s="18"/>
      <c r="S1212" s="173" t="s">
        <v>8028</v>
      </c>
      <c r="T1212" s="17" t="s">
        <v>780</v>
      </c>
      <c r="U1212" s="18"/>
      <c r="V1212" s="211"/>
      <c r="W1212" s="211"/>
      <c r="X1212" s="211"/>
      <c r="Y1212" s="211"/>
      <c r="Z1212" s="18"/>
      <c r="AA1212" s="182" t="s">
        <v>10938</v>
      </c>
      <c r="AB1212" s="18"/>
      <c r="AC1212" s="197" t="str">
        <f t="shared" si="120"/>
        <v>CELS</v>
      </c>
      <c r="AD1212" s="263" t="str">
        <f t="shared" si="121"/>
        <v>CELS-101</v>
      </c>
      <c r="AE1212" s="263" t="str">
        <f t="shared" si="122"/>
        <v>CELS-101-64</v>
      </c>
      <c r="AF1212" s="119" t="s">
        <v>10938</v>
      </c>
      <c r="AG1212" s="64" t="str">
        <f t="shared" si="123"/>
        <v>101</v>
      </c>
      <c r="AH1212" s="18"/>
      <c r="AI1212" s="197" t="str">
        <f t="shared" si="124"/>
        <v>-</v>
      </c>
      <c r="AJ1212" s="64" t="str">
        <f t="shared" si="125"/>
        <v>-</v>
      </c>
      <c r="AK1212" s="18"/>
      <c r="AP1212" s="18"/>
    </row>
    <row r="1213" spans="9:42">
      <c r="I1213" s="18"/>
      <c r="L1213" s="18"/>
      <c r="M1213" s="18"/>
      <c r="N1213" s="18"/>
      <c r="O1213" s="18"/>
      <c r="P1213" s="18"/>
      <c r="Q1213" s="18"/>
      <c r="R1213" s="18"/>
      <c r="S1213" s="173" t="s">
        <v>8036</v>
      </c>
      <c r="T1213" s="17" t="s">
        <v>780</v>
      </c>
      <c r="U1213" s="18"/>
      <c r="V1213" s="211"/>
      <c r="W1213" s="211"/>
      <c r="X1213" s="211"/>
      <c r="Y1213" s="211"/>
      <c r="Z1213" s="18"/>
      <c r="AA1213" s="182" t="s">
        <v>10939</v>
      </c>
      <c r="AB1213" s="18"/>
      <c r="AC1213" s="197" t="str">
        <f t="shared" si="120"/>
        <v>CELS</v>
      </c>
      <c r="AD1213" s="263" t="str">
        <f t="shared" si="121"/>
        <v>CELS-101</v>
      </c>
      <c r="AE1213" s="263" t="str">
        <f t="shared" si="122"/>
        <v>CELS-101-65</v>
      </c>
      <c r="AF1213" s="119" t="s">
        <v>10939</v>
      </c>
      <c r="AG1213" s="64" t="str">
        <f t="shared" si="123"/>
        <v>101</v>
      </c>
      <c r="AH1213" s="18"/>
      <c r="AI1213" s="197" t="str">
        <f t="shared" si="124"/>
        <v>-</v>
      </c>
      <c r="AJ1213" s="64" t="str">
        <f t="shared" si="125"/>
        <v>-</v>
      </c>
      <c r="AK1213" s="18"/>
      <c r="AP1213" s="18"/>
    </row>
    <row r="1214" spans="9:42">
      <c r="I1214" s="18"/>
      <c r="L1214" s="18"/>
      <c r="M1214" s="18"/>
      <c r="N1214" s="18"/>
      <c r="O1214" s="18"/>
      <c r="P1214" s="18"/>
      <c r="Q1214" s="18"/>
      <c r="R1214" s="18"/>
      <c r="S1214" s="173" t="s">
        <v>8043</v>
      </c>
      <c r="T1214" s="17" t="s">
        <v>2136</v>
      </c>
      <c r="U1214" s="18"/>
      <c r="V1214" s="211"/>
      <c r="W1214" s="211"/>
      <c r="X1214" s="211"/>
      <c r="Y1214" s="211"/>
      <c r="Z1214" s="18"/>
      <c r="AA1214" s="182" t="s">
        <v>10940</v>
      </c>
      <c r="AB1214" s="18"/>
      <c r="AC1214" s="197" t="str">
        <f t="shared" si="120"/>
        <v>CELS</v>
      </c>
      <c r="AD1214" s="263" t="str">
        <f t="shared" si="121"/>
        <v>CELS-101</v>
      </c>
      <c r="AE1214" s="263" t="str">
        <f t="shared" si="122"/>
        <v>CELS-101-66</v>
      </c>
      <c r="AF1214" s="119" t="s">
        <v>10940</v>
      </c>
      <c r="AG1214" s="64" t="str">
        <f t="shared" si="123"/>
        <v>101</v>
      </c>
      <c r="AH1214" s="18"/>
      <c r="AI1214" s="197" t="str">
        <f t="shared" si="124"/>
        <v>-</v>
      </c>
      <c r="AJ1214" s="64" t="str">
        <f t="shared" si="125"/>
        <v>-</v>
      </c>
      <c r="AK1214" s="18"/>
      <c r="AP1214" s="18"/>
    </row>
    <row r="1215" spans="9:42">
      <c r="I1215" s="18"/>
      <c r="L1215" s="18"/>
      <c r="M1215" s="18"/>
      <c r="N1215" s="18"/>
      <c r="O1215" s="18"/>
      <c r="P1215" s="18"/>
      <c r="Q1215" s="18"/>
      <c r="R1215" s="18"/>
      <c r="S1215" s="173" t="s">
        <v>2138</v>
      </c>
      <c r="T1215" s="17" t="s">
        <v>2139</v>
      </c>
      <c r="U1215" s="18"/>
      <c r="V1215" s="211"/>
      <c r="W1215" s="211"/>
      <c r="X1215" s="211"/>
      <c r="Y1215" s="211"/>
      <c r="Z1215" s="18"/>
      <c r="AA1215" s="182" t="s">
        <v>10941</v>
      </c>
      <c r="AB1215" s="18"/>
      <c r="AC1215" s="197" t="str">
        <f t="shared" si="120"/>
        <v>CELS</v>
      </c>
      <c r="AD1215" s="263" t="str">
        <f t="shared" si="121"/>
        <v>CELS-101</v>
      </c>
      <c r="AE1215" s="263" t="str">
        <f t="shared" si="122"/>
        <v>CELS-101-67</v>
      </c>
      <c r="AF1215" s="119" t="s">
        <v>10941</v>
      </c>
      <c r="AG1215" s="64" t="str">
        <f t="shared" si="123"/>
        <v>101</v>
      </c>
      <c r="AH1215" s="18"/>
      <c r="AI1215" s="197" t="str">
        <f t="shared" si="124"/>
        <v>-</v>
      </c>
      <c r="AJ1215" s="64" t="str">
        <f t="shared" si="125"/>
        <v>-</v>
      </c>
      <c r="AK1215" s="18"/>
      <c r="AP1215" s="18"/>
    </row>
    <row r="1216" spans="9:42">
      <c r="I1216" s="18"/>
      <c r="L1216" s="18"/>
      <c r="M1216" s="18"/>
      <c r="N1216" s="18"/>
      <c r="O1216" s="18"/>
      <c r="P1216" s="18"/>
      <c r="Q1216" s="18"/>
      <c r="R1216" s="18"/>
      <c r="S1216" s="173" t="s">
        <v>2142</v>
      </c>
      <c r="T1216" s="17" t="s">
        <v>2143</v>
      </c>
      <c r="U1216" s="18"/>
      <c r="V1216" s="211"/>
      <c r="W1216" s="211"/>
      <c r="X1216" s="211"/>
      <c r="Y1216" s="211"/>
      <c r="Z1216" s="18"/>
      <c r="AA1216" s="182" t="s">
        <v>10942</v>
      </c>
      <c r="AB1216" s="18"/>
      <c r="AC1216" s="197" t="str">
        <f t="shared" si="120"/>
        <v>CELS</v>
      </c>
      <c r="AD1216" s="263" t="str">
        <f t="shared" si="121"/>
        <v>CELS-101</v>
      </c>
      <c r="AE1216" s="263" t="str">
        <f t="shared" si="122"/>
        <v>CELS-101-68</v>
      </c>
      <c r="AF1216" s="119" t="s">
        <v>10942</v>
      </c>
      <c r="AG1216" s="64" t="str">
        <f t="shared" si="123"/>
        <v>101</v>
      </c>
      <c r="AH1216" s="18"/>
      <c r="AI1216" s="197" t="str">
        <f t="shared" si="124"/>
        <v>-</v>
      </c>
      <c r="AJ1216" s="64" t="str">
        <f t="shared" si="125"/>
        <v>-</v>
      </c>
      <c r="AK1216" s="18"/>
      <c r="AP1216" s="18"/>
    </row>
    <row r="1217" spans="9:42">
      <c r="I1217" s="18"/>
      <c r="L1217" s="18"/>
      <c r="M1217" s="18"/>
      <c r="N1217" s="18"/>
      <c r="O1217" s="18"/>
      <c r="P1217" s="18"/>
      <c r="Q1217" s="18"/>
      <c r="R1217" s="18"/>
      <c r="S1217" s="173" t="s">
        <v>2146</v>
      </c>
      <c r="T1217" s="17" t="s">
        <v>2147</v>
      </c>
      <c r="U1217" s="18"/>
      <c r="V1217" s="211"/>
      <c r="W1217" s="211"/>
      <c r="X1217" s="211"/>
      <c r="Y1217" s="211"/>
      <c r="Z1217" s="18"/>
      <c r="AA1217" s="182" t="s">
        <v>10943</v>
      </c>
      <c r="AB1217" s="18"/>
      <c r="AC1217" s="197" t="str">
        <f t="shared" si="120"/>
        <v>CELS</v>
      </c>
      <c r="AD1217" s="263" t="str">
        <f t="shared" si="121"/>
        <v>CELS-101</v>
      </c>
      <c r="AE1217" s="263" t="str">
        <f t="shared" si="122"/>
        <v>CELS-101-69</v>
      </c>
      <c r="AF1217" s="119" t="s">
        <v>10943</v>
      </c>
      <c r="AG1217" s="64" t="str">
        <f t="shared" si="123"/>
        <v>101</v>
      </c>
      <c r="AH1217" s="18"/>
      <c r="AI1217" s="197" t="str">
        <f t="shared" si="124"/>
        <v>-</v>
      </c>
      <c r="AJ1217" s="64" t="str">
        <f t="shared" si="125"/>
        <v>-</v>
      </c>
      <c r="AK1217" s="18"/>
      <c r="AP1217" s="18"/>
    </row>
    <row r="1218" spans="9:42">
      <c r="I1218" s="18"/>
      <c r="L1218" s="18"/>
      <c r="M1218" s="18"/>
      <c r="N1218" s="18"/>
      <c r="O1218" s="18"/>
      <c r="P1218" s="18"/>
      <c r="Q1218" s="18"/>
      <c r="R1218" s="18"/>
      <c r="S1218" s="173" t="s">
        <v>2149</v>
      </c>
      <c r="T1218" s="17" t="s">
        <v>2150</v>
      </c>
      <c r="U1218" s="18"/>
      <c r="V1218" s="211"/>
      <c r="W1218" s="211"/>
      <c r="X1218" s="211"/>
      <c r="Y1218" s="211"/>
      <c r="Z1218" s="18"/>
      <c r="AA1218" s="182" t="s">
        <v>10944</v>
      </c>
      <c r="AB1218" s="18"/>
      <c r="AC1218" s="197" t="str">
        <f t="shared" si="120"/>
        <v>CELS</v>
      </c>
      <c r="AD1218" s="263" t="str">
        <f t="shared" si="121"/>
        <v>CELS-101</v>
      </c>
      <c r="AE1218" s="263" t="str">
        <f t="shared" si="122"/>
        <v>CELS-101-70</v>
      </c>
      <c r="AF1218" s="119" t="s">
        <v>10944</v>
      </c>
      <c r="AG1218" s="64" t="str">
        <f t="shared" si="123"/>
        <v>101</v>
      </c>
      <c r="AH1218" s="18"/>
      <c r="AI1218" s="197" t="str">
        <f t="shared" si="124"/>
        <v>-</v>
      </c>
      <c r="AJ1218" s="64" t="str">
        <f t="shared" si="125"/>
        <v>-</v>
      </c>
      <c r="AK1218" s="18"/>
      <c r="AP1218" s="18"/>
    </row>
    <row r="1219" spans="9:42">
      <c r="I1219" s="18"/>
      <c r="L1219" s="18"/>
      <c r="M1219" s="18"/>
      <c r="N1219" s="18"/>
      <c r="O1219" s="18"/>
      <c r="P1219" s="18"/>
      <c r="Q1219" s="18"/>
      <c r="R1219" s="18"/>
      <c r="S1219" s="173" t="s">
        <v>2151</v>
      </c>
      <c r="T1219" s="17" t="s">
        <v>780</v>
      </c>
      <c r="U1219" s="18"/>
      <c r="V1219" s="211"/>
      <c r="W1219" s="211"/>
      <c r="X1219" s="211"/>
      <c r="Y1219" s="211"/>
      <c r="Z1219" s="18"/>
      <c r="AA1219" s="182" t="s">
        <v>10945</v>
      </c>
      <c r="AB1219" s="18"/>
      <c r="AC1219" s="197" t="str">
        <f t="shared" si="120"/>
        <v>CELS</v>
      </c>
      <c r="AD1219" s="263" t="str">
        <f t="shared" si="121"/>
        <v>CELS-101</v>
      </c>
      <c r="AE1219" s="263" t="str">
        <f t="shared" si="122"/>
        <v>CELS-101-71</v>
      </c>
      <c r="AF1219" s="119" t="s">
        <v>10945</v>
      </c>
      <c r="AG1219" s="64" t="str">
        <f t="shared" si="123"/>
        <v>101</v>
      </c>
      <c r="AH1219" s="18"/>
      <c r="AI1219" s="197" t="str">
        <f t="shared" si="124"/>
        <v>-</v>
      </c>
      <c r="AJ1219" s="64" t="str">
        <f t="shared" si="125"/>
        <v>-</v>
      </c>
      <c r="AK1219" s="18"/>
      <c r="AP1219" s="18"/>
    </row>
    <row r="1220" spans="9:42">
      <c r="I1220" s="18"/>
      <c r="L1220" s="18"/>
      <c r="M1220" s="18"/>
      <c r="N1220" s="18"/>
      <c r="O1220" s="18"/>
      <c r="P1220" s="18"/>
      <c r="Q1220" s="18"/>
      <c r="R1220" s="18"/>
      <c r="S1220" s="173" t="s">
        <v>2153</v>
      </c>
      <c r="T1220" s="17" t="s">
        <v>2154</v>
      </c>
      <c r="U1220" s="18"/>
      <c r="V1220" s="211"/>
      <c r="W1220" s="211"/>
      <c r="X1220" s="211"/>
      <c r="Y1220" s="211"/>
      <c r="Z1220" s="18"/>
      <c r="AA1220" s="182" t="s">
        <v>14168</v>
      </c>
      <c r="AB1220" s="18"/>
      <c r="AC1220" s="197" t="str">
        <f t="shared" si="120"/>
        <v>CELS</v>
      </c>
      <c r="AD1220" s="263" t="str">
        <f t="shared" si="121"/>
        <v>CELS-101</v>
      </c>
      <c r="AE1220" s="263" t="str">
        <f t="shared" si="122"/>
        <v>CELS-101-72</v>
      </c>
      <c r="AF1220" s="119" t="s">
        <v>14168</v>
      </c>
      <c r="AG1220" s="64" t="str">
        <f t="shared" si="123"/>
        <v>101</v>
      </c>
      <c r="AH1220" s="18"/>
      <c r="AI1220" s="197" t="str">
        <f t="shared" si="124"/>
        <v>-</v>
      </c>
      <c r="AJ1220" s="64" t="str">
        <f t="shared" si="125"/>
        <v>-</v>
      </c>
      <c r="AK1220" s="18"/>
      <c r="AP1220" s="18"/>
    </row>
    <row r="1221" spans="9:42">
      <c r="I1221" s="18"/>
      <c r="L1221" s="18"/>
      <c r="M1221" s="18"/>
      <c r="N1221" s="18"/>
      <c r="O1221" s="18"/>
      <c r="P1221" s="18"/>
      <c r="Q1221" s="18"/>
      <c r="R1221" s="18"/>
      <c r="S1221" s="173" t="s">
        <v>2157</v>
      </c>
      <c r="T1221" s="17" t="s">
        <v>2158</v>
      </c>
      <c r="U1221" s="18"/>
      <c r="V1221" s="211"/>
      <c r="W1221" s="211"/>
      <c r="X1221" s="211"/>
      <c r="Y1221" s="211"/>
      <c r="Z1221" s="18"/>
      <c r="AA1221" s="182" t="s">
        <v>10946</v>
      </c>
      <c r="AB1221" s="18"/>
      <c r="AC1221" s="197" t="str">
        <f t="shared" si="120"/>
        <v>CELS</v>
      </c>
      <c r="AD1221" s="263" t="str">
        <f t="shared" si="121"/>
        <v>CELS-101</v>
      </c>
      <c r="AE1221" s="263" t="str">
        <f t="shared" si="122"/>
        <v>CELS-101-73</v>
      </c>
      <c r="AF1221" s="119" t="s">
        <v>10946</v>
      </c>
      <c r="AG1221" s="64" t="str">
        <f t="shared" si="123"/>
        <v>101</v>
      </c>
      <c r="AH1221" s="18"/>
      <c r="AI1221" s="197" t="str">
        <f t="shared" si="124"/>
        <v>-</v>
      </c>
      <c r="AJ1221" s="64" t="str">
        <f t="shared" si="125"/>
        <v>-</v>
      </c>
      <c r="AK1221" s="18"/>
      <c r="AP1221" s="18"/>
    </row>
    <row r="1222" spans="9:42">
      <c r="I1222" s="18"/>
      <c r="L1222" s="18"/>
      <c r="M1222" s="18"/>
      <c r="N1222" s="18"/>
      <c r="O1222" s="18"/>
      <c r="P1222" s="18"/>
      <c r="Q1222" s="18"/>
      <c r="R1222" s="18"/>
      <c r="S1222" s="173" t="s">
        <v>1467</v>
      </c>
      <c r="T1222" s="17" t="s">
        <v>1468</v>
      </c>
      <c r="U1222" s="18"/>
      <c r="V1222" s="211"/>
      <c r="W1222" s="211"/>
      <c r="X1222" s="211"/>
      <c r="Y1222" s="211"/>
      <c r="Z1222" s="18"/>
      <c r="AA1222" s="182" t="s">
        <v>10947</v>
      </c>
      <c r="AB1222" s="18"/>
      <c r="AC1222" s="197" t="str">
        <f t="shared" ref="AC1222:AC1285" si="126">CodesFormula_1</f>
        <v>CELS</v>
      </c>
      <c r="AD1222" s="263" t="str">
        <f t="shared" ref="AD1222:AD1285" si="127">CodesFormula_2</f>
        <v>CELS-101</v>
      </c>
      <c r="AE1222" s="263" t="str">
        <f t="shared" ref="AE1222:AE1285" si="128">CodesFormula_3</f>
        <v>CELS-101-74</v>
      </c>
      <c r="AF1222" s="119" t="s">
        <v>10947</v>
      </c>
      <c r="AG1222" s="64" t="str">
        <f t="shared" ref="AG1222:AG1285" si="129">CodesFormula_4</f>
        <v>101</v>
      </c>
      <c r="AH1222" s="18"/>
      <c r="AI1222" s="197" t="str">
        <f t="shared" ref="AI1222:AI1285" si="130">CodesFormula_5</f>
        <v>-</v>
      </c>
      <c r="AJ1222" s="64" t="str">
        <f t="shared" ref="AJ1222:AJ1285" si="131">CodesFormula_6</f>
        <v>-</v>
      </c>
      <c r="AK1222" s="18"/>
      <c r="AP1222" s="18"/>
    </row>
    <row r="1223" spans="9:42">
      <c r="I1223" s="18"/>
      <c r="L1223" s="18"/>
      <c r="M1223" s="18"/>
      <c r="N1223" s="18"/>
      <c r="O1223" s="18"/>
      <c r="P1223" s="18"/>
      <c r="Q1223" s="18"/>
      <c r="R1223" s="18"/>
      <c r="S1223" s="173" t="s">
        <v>1470</v>
      </c>
      <c r="T1223" s="17" t="s">
        <v>1471</v>
      </c>
      <c r="U1223" s="18"/>
      <c r="V1223" s="211"/>
      <c r="W1223" s="211"/>
      <c r="X1223" s="211"/>
      <c r="Y1223" s="211"/>
      <c r="Z1223" s="18"/>
      <c r="AA1223" s="182" t="s">
        <v>10948</v>
      </c>
      <c r="AB1223" s="18"/>
      <c r="AC1223" s="197" t="str">
        <f t="shared" si="126"/>
        <v>CELS</v>
      </c>
      <c r="AD1223" s="263" t="str">
        <f t="shared" si="127"/>
        <v>CELS-101</v>
      </c>
      <c r="AE1223" s="263" t="str">
        <f t="shared" si="128"/>
        <v>CELS-101-75</v>
      </c>
      <c r="AF1223" s="119" t="s">
        <v>10948</v>
      </c>
      <c r="AG1223" s="64" t="str">
        <f t="shared" si="129"/>
        <v>101</v>
      </c>
      <c r="AH1223" s="18"/>
      <c r="AI1223" s="197" t="str">
        <f t="shared" si="130"/>
        <v>-</v>
      </c>
      <c r="AJ1223" s="64" t="str">
        <f t="shared" si="131"/>
        <v>-</v>
      </c>
      <c r="AK1223" s="18"/>
      <c r="AP1223" s="18"/>
    </row>
    <row r="1224" spans="9:42">
      <c r="I1224" s="18"/>
      <c r="L1224" s="18"/>
      <c r="M1224" s="18"/>
      <c r="N1224" s="18"/>
      <c r="O1224" s="18"/>
      <c r="P1224" s="18"/>
      <c r="Q1224" s="18"/>
      <c r="R1224" s="18"/>
      <c r="S1224" s="173" t="s">
        <v>1474</v>
      </c>
      <c r="T1224" s="17" t="s">
        <v>780</v>
      </c>
      <c r="U1224" s="18"/>
      <c r="V1224" s="211"/>
      <c r="W1224" s="211"/>
      <c r="X1224" s="211"/>
      <c r="Y1224" s="211"/>
      <c r="Z1224" s="18"/>
      <c r="AA1224" s="182" t="s">
        <v>10949</v>
      </c>
      <c r="AB1224" s="18"/>
      <c r="AC1224" s="197" t="str">
        <f t="shared" si="126"/>
        <v>CELS</v>
      </c>
      <c r="AD1224" s="263" t="str">
        <f t="shared" si="127"/>
        <v>CELS-101</v>
      </c>
      <c r="AE1224" s="263" t="str">
        <f t="shared" si="128"/>
        <v>CELS-101-76</v>
      </c>
      <c r="AF1224" s="119" t="s">
        <v>10949</v>
      </c>
      <c r="AG1224" s="64" t="str">
        <f t="shared" si="129"/>
        <v>101</v>
      </c>
      <c r="AH1224" s="18"/>
      <c r="AI1224" s="197" t="str">
        <f t="shared" si="130"/>
        <v>-</v>
      </c>
      <c r="AJ1224" s="64" t="str">
        <f t="shared" si="131"/>
        <v>-</v>
      </c>
      <c r="AK1224" s="18"/>
      <c r="AP1224" s="18"/>
    </row>
    <row r="1225" spans="9:42">
      <c r="I1225" s="18"/>
      <c r="L1225" s="18"/>
      <c r="M1225" s="18"/>
      <c r="N1225" s="18"/>
      <c r="O1225" s="18"/>
      <c r="P1225" s="18"/>
      <c r="Q1225" s="18"/>
      <c r="R1225" s="18"/>
      <c r="S1225" s="173" t="s">
        <v>1477</v>
      </c>
      <c r="T1225" s="17" t="s">
        <v>1478</v>
      </c>
      <c r="U1225" s="18"/>
      <c r="V1225" s="211"/>
      <c r="W1225" s="211"/>
      <c r="X1225" s="211"/>
      <c r="Y1225" s="211"/>
      <c r="Z1225" s="18"/>
      <c r="AA1225" s="182" t="s">
        <v>13300</v>
      </c>
      <c r="AB1225" s="18"/>
      <c r="AC1225" s="197" t="str">
        <f t="shared" si="126"/>
        <v>CELS</v>
      </c>
      <c r="AD1225" s="263" t="str">
        <f t="shared" si="127"/>
        <v>CELS-101</v>
      </c>
      <c r="AE1225" s="263" t="str">
        <f t="shared" si="128"/>
        <v>CELS-101-77</v>
      </c>
      <c r="AF1225" s="119" t="s">
        <v>13300</v>
      </c>
      <c r="AG1225" s="64" t="str">
        <f t="shared" si="129"/>
        <v>101</v>
      </c>
      <c r="AH1225" s="18"/>
      <c r="AI1225" s="197" t="str">
        <f t="shared" si="130"/>
        <v>-</v>
      </c>
      <c r="AJ1225" s="64" t="str">
        <f t="shared" si="131"/>
        <v>-</v>
      </c>
      <c r="AK1225" s="18"/>
      <c r="AP1225" s="18"/>
    </row>
    <row r="1226" spans="9:42">
      <c r="I1226" s="18"/>
      <c r="L1226" s="18"/>
      <c r="M1226" s="18"/>
      <c r="N1226" s="18"/>
      <c r="O1226" s="18"/>
      <c r="P1226" s="18"/>
      <c r="Q1226" s="18"/>
      <c r="R1226" s="18"/>
      <c r="S1226" s="173" t="s">
        <v>1481</v>
      </c>
      <c r="T1226" s="17" t="s">
        <v>1482</v>
      </c>
      <c r="U1226" s="18"/>
      <c r="V1226" s="211"/>
      <c r="W1226" s="211"/>
      <c r="X1226" s="211"/>
      <c r="Y1226" s="211"/>
      <c r="Z1226" s="18"/>
      <c r="AA1226" s="182" t="s">
        <v>10950</v>
      </c>
      <c r="AB1226" s="18"/>
      <c r="AC1226" s="197" t="str">
        <f t="shared" si="126"/>
        <v>CELS</v>
      </c>
      <c r="AD1226" s="263" t="str">
        <f t="shared" si="127"/>
        <v>CELS-101</v>
      </c>
      <c r="AE1226" s="263" t="str">
        <f t="shared" si="128"/>
        <v>CELS-101-78</v>
      </c>
      <c r="AF1226" s="119" t="s">
        <v>10950</v>
      </c>
      <c r="AG1226" s="64" t="str">
        <f t="shared" si="129"/>
        <v>101</v>
      </c>
      <c r="AH1226" s="18"/>
      <c r="AI1226" s="197" t="str">
        <f t="shared" si="130"/>
        <v>-</v>
      </c>
      <c r="AJ1226" s="64" t="str">
        <f t="shared" si="131"/>
        <v>-</v>
      </c>
      <c r="AK1226" s="18"/>
      <c r="AP1226" s="18"/>
    </row>
    <row r="1227" spans="9:42">
      <c r="I1227" s="18"/>
      <c r="L1227" s="18"/>
      <c r="M1227" s="18"/>
      <c r="N1227" s="18"/>
      <c r="O1227" s="18"/>
      <c r="P1227" s="18"/>
      <c r="Q1227" s="18"/>
      <c r="R1227" s="18"/>
      <c r="S1227" s="173" t="s">
        <v>1484</v>
      </c>
      <c r="T1227" s="17" t="s">
        <v>1485</v>
      </c>
      <c r="U1227" s="18"/>
      <c r="V1227" s="211"/>
      <c r="W1227" s="211"/>
      <c r="X1227" s="211"/>
      <c r="Y1227" s="211"/>
      <c r="Z1227" s="18"/>
      <c r="AA1227" s="182" t="s">
        <v>7199</v>
      </c>
      <c r="AB1227" s="18"/>
      <c r="AC1227" s="197" t="str">
        <f t="shared" si="126"/>
        <v>ARTSCI</v>
      </c>
      <c r="AD1227" s="263" t="str">
        <f t="shared" si="127"/>
        <v>ARTSCI-101</v>
      </c>
      <c r="AE1227" s="263" t="str">
        <f t="shared" si="128"/>
        <v>ARTSCI-101-1</v>
      </c>
      <c r="AF1227" s="119" t="s">
        <v>7199</v>
      </c>
      <c r="AG1227" s="64" t="str">
        <f t="shared" si="129"/>
        <v>101</v>
      </c>
      <c r="AH1227" s="18"/>
      <c r="AI1227" s="197" t="str">
        <f t="shared" si="130"/>
        <v>-</v>
      </c>
      <c r="AJ1227" s="64" t="str">
        <f t="shared" si="131"/>
        <v>-</v>
      </c>
      <c r="AK1227" s="18"/>
      <c r="AP1227" s="18"/>
    </row>
    <row r="1228" spans="9:42">
      <c r="I1228" s="18"/>
      <c r="L1228" s="18"/>
      <c r="M1228" s="18"/>
      <c r="N1228" s="18"/>
      <c r="O1228" s="18"/>
      <c r="P1228" s="18"/>
      <c r="Q1228" s="18"/>
      <c r="R1228" s="18"/>
      <c r="S1228" s="173" t="s">
        <v>1488</v>
      </c>
      <c r="T1228" s="17" t="s">
        <v>780</v>
      </c>
      <c r="U1228" s="18"/>
      <c r="V1228" s="211"/>
      <c r="W1228" s="211"/>
      <c r="X1228" s="211"/>
      <c r="Y1228" s="211"/>
      <c r="Z1228" s="18"/>
      <c r="AA1228" s="182" t="s">
        <v>7201</v>
      </c>
      <c r="AB1228" s="18"/>
      <c r="AC1228" s="197" t="str">
        <f t="shared" si="126"/>
        <v>CELS</v>
      </c>
      <c r="AD1228" s="263" t="str">
        <f t="shared" si="127"/>
        <v>CELS-101</v>
      </c>
      <c r="AE1228" s="263" t="str">
        <f t="shared" si="128"/>
        <v>CELS-101-79</v>
      </c>
      <c r="AF1228" s="119" t="s">
        <v>7201</v>
      </c>
      <c r="AG1228" s="64" t="str">
        <f t="shared" si="129"/>
        <v>101</v>
      </c>
      <c r="AH1228" s="18"/>
      <c r="AI1228" s="197" t="str">
        <f t="shared" si="130"/>
        <v>-</v>
      </c>
      <c r="AJ1228" s="64" t="str">
        <f t="shared" si="131"/>
        <v>-</v>
      </c>
      <c r="AK1228" s="18"/>
      <c r="AP1228" s="18"/>
    </row>
    <row r="1229" spans="9:42">
      <c r="I1229" s="18"/>
      <c r="L1229" s="18"/>
      <c r="M1229" s="18"/>
      <c r="N1229" s="18"/>
      <c r="O1229" s="18"/>
      <c r="P1229" s="18"/>
      <c r="Q1229" s="18"/>
      <c r="R1229" s="18"/>
      <c r="S1229" s="173" t="s">
        <v>1491</v>
      </c>
      <c r="T1229" s="17" t="s">
        <v>1492</v>
      </c>
      <c r="U1229" s="18"/>
      <c r="V1229" s="211"/>
      <c r="W1229" s="211"/>
      <c r="X1229" s="211"/>
      <c r="Y1229" s="211"/>
      <c r="Z1229" s="18"/>
      <c r="AA1229" s="182" t="s">
        <v>7204</v>
      </c>
      <c r="AB1229" s="18"/>
      <c r="AC1229" s="197" t="str">
        <f t="shared" si="126"/>
        <v>ARTSCI</v>
      </c>
      <c r="AD1229" s="263" t="str">
        <f t="shared" si="127"/>
        <v>ARTSCI-101</v>
      </c>
      <c r="AE1229" s="263" t="str">
        <f t="shared" si="128"/>
        <v>ARTSCI-101-2</v>
      </c>
      <c r="AF1229" s="119" t="s">
        <v>7204</v>
      </c>
      <c r="AG1229" s="64" t="str">
        <f t="shared" si="129"/>
        <v>101</v>
      </c>
      <c r="AH1229" s="18"/>
      <c r="AI1229" s="197" t="str">
        <f t="shared" si="130"/>
        <v>-</v>
      </c>
      <c r="AJ1229" s="64" t="str">
        <f t="shared" si="131"/>
        <v>-</v>
      </c>
      <c r="AK1229" s="18"/>
      <c r="AP1229" s="18"/>
    </row>
    <row r="1230" spans="9:42">
      <c r="I1230" s="18"/>
      <c r="L1230" s="18"/>
      <c r="M1230" s="18"/>
      <c r="N1230" s="18"/>
      <c r="O1230" s="18"/>
      <c r="P1230" s="18"/>
      <c r="Q1230" s="18"/>
      <c r="R1230" s="18"/>
      <c r="S1230" s="173" t="s">
        <v>1495</v>
      </c>
      <c r="T1230" s="17" t="s">
        <v>1496</v>
      </c>
      <c r="U1230" s="18"/>
      <c r="V1230" s="211"/>
      <c r="W1230" s="211"/>
      <c r="X1230" s="211"/>
      <c r="Y1230" s="211"/>
      <c r="Z1230" s="18"/>
      <c r="AA1230" s="182" t="s">
        <v>7205</v>
      </c>
      <c r="AB1230" s="18"/>
      <c r="AC1230" s="197" t="str">
        <f t="shared" si="126"/>
        <v>ARTSCI</v>
      </c>
      <c r="AD1230" s="263" t="str">
        <f t="shared" si="127"/>
        <v>ARTSCI-101</v>
      </c>
      <c r="AE1230" s="263" t="str">
        <f t="shared" si="128"/>
        <v>ARTSCI-101-3</v>
      </c>
      <c r="AF1230" s="119" t="s">
        <v>7205</v>
      </c>
      <c r="AG1230" s="64" t="str">
        <f t="shared" si="129"/>
        <v>101</v>
      </c>
      <c r="AH1230" s="18"/>
      <c r="AI1230" s="197" t="str">
        <f t="shared" si="130"/>
        <v>-</v>
      </c>
      <c r="AJ1230" s="64" t="str">
        <f t="shared" si="131"/>
        <v>-</v>
      </c>
      <c r="AK1230" s="18"/>
      <c r="AP1230" s="18"/>
    </row>
    <row r="1231" spans="9:42">
      <c r="I1231" s="18"/>
      <c r="L1231" s="18"/>
      <c r="M1231" s="18"/>
      <c r="N1231" s="18"/>
      <c r="O1231" s="18"/>
      <c r="P1231" s="18"/>
      <c r="Q1231" s="18"/>
      <c r="R1231" s="18"/>
      <c r="S1231" s="173" t="s">
        <v>1498</v>
      </c>
      <c r="T1231" s="17" t="s">
        <v>1499</v>
      </c>
      <c r="U1231" s="18"/>
      <c r="V1231" s="211"/>
      <c r="W1231" s="211"/>
      <c r="X1231" s="211"/>
      <c r="Y1231" s="211"/>
      <c r="Z1231" s="18"/>
      <c r="AA1231" s="182" t="s">
        <v>7207</v>
      </c>
      <c r="AB1231" s="18"/>
      <c r="AC1231" s="197" t="str">
        <f t="shared" si="126"/>
        <v>ARTSCI</v>
      </c>
      <c r="AD1231" s="263" t="str">
        <f t="shared" si="127"/>
        <v>ARTSCI-101</v>
      </c>
      <c r="AE1231" s="263" t="str">
        <f t="shared" si="128"/>
        <v>ARTSCI-101-4</v>
      </c>
      <c r="AF1231" s="119" t="s">
        <v>7207</v>
      </c>
      <c r="AG1231" s="64" t="str">
        <f t="shared" si="129"/>
        <v>101</v>
      </c>
      <c r="AH1231" s="18"/>
      <c r="AI1231" s="197" t="str">
        <f t="shared" si="130"/>
        <v>-</v>
      </c>
      <c r="AJ1231" s="64" t="str">
        <f t="shared" si="131"/>
        <v>-</v>
      </c>
      <c r="AK1231" s="18"/>
      <c r="AP1231" s="18"/>
    </row>
    <row r="1232" spans="9:42">
      <c r="I1232" s="18"/>
      <c r="L1232" s="18"/>
      <c r="M1232" s="18"/>
      <c r="N1232" s="18"/>
      <c r="O1232" s="18"/>
      <c r="P1232" s="18"/>
      <c r="Q1232" s="18"/>
      <c r="R1232" s="18"/>
      <c r="S1232" s="173" t="s">
        <v>1501</v>
      </c>
      <c r="T1232" s="17" t="s">
        <v>780</v>
      </c>
      <c r="U1232" s="18"/>
      <c r="V1232" s="211"/>
      <c r="W1232" s="211"/>
      <c r="X1232" s="211"/>
      <c r="Y1232" s="211"/>
      <c r="Z1232" s="18"/>
      <c r="AA1232" s="182" t="s">
        <v>10951</v>
      </c>
      <c r="AB1232" s="18"/>
      <c r="AC1232" s="197" t="str">
        <f t="shared" si="126"/>
        <v>ARTSCI</v>
      </c>
      <c r="AD1232" s="263" t="str">
        <f t="shared" si="127"/>
        <v>ARTSCI-101</v>
      </c>
      <c r="AE1232" s="263" t="str">
        <f t="shared" si="128"/>
        <v>ARTSCI-101-5</v>
      </c>
      <c r="AF1232" s="119" t="s">
        <v>10951</v>
      </c>
      <c r="AG1232" s="64" t="str">
        <f t="shared" si="129"/>
        <v>101</v>
      </c>
      <c r="AH1232" s="18"/>
      <c r="AI1232" s="197" t="str">
        <f t="shared" si="130"/>
        <v>-</v>
      </c>
      <c r="AJ1232" s="64" t="str">
        <f t="shared" si="131"/>
        <v>-</v>
      </c>
      <c r="AK1232" s="18"/>
      <c r="AP1232" s="18"/>
    </row>
    <row r="1233" spans="9:42">
      <c r="I1233" s="18"/>
      <c r="L1233" s="18"/>
      <c r="M1233" s="18"/>
      <c r="N1233" s="18"/>
      <c r="O1233" s="18"/>
      <c r="P1233" s="18"/>
      <c r="Q1233" s="18"/>
      <c r="R1233" s="18"/>
      <c r="S1233" s="173" t="s">
        <v>1503</v>
      </c>
      <c r="T1233" s="17" t="s">
        <v>1504</v>
      </c>
      <c r="U1233" s="18"/>
      <c r="V1233" s="211"/>
      <c r="W1233" s="211"/>
      <c r="X1233" s="211"/>
      <c r="Y1233" s="211"/>
      <c r="Z1233" s="18"/>
      <c r="AA1233" s="182" t="s">
        <v>12049</v>
      </c>
      <c r="AB1233" s="18"/>
      <c r="AC1233" s="197" t="str">
        <f t="shared" si="126"/>
        <v>ARTSCI</v>
      </c>
      <c r="AD1233" s="263" t="str">
        <f t="shared" si="127"/>
        <v>ARTSCI-101</v>
      </c>
      <c r="AE1233" s="263" t="str">
        <f t="shared" si="128"/>
        <v>ARTSCI-101-6</v>
      </c>
      <c r="AF1233" s="119" t="s">
        <v>12049</v>
      </c>
      <c r="AG1233" s="64" t="str">
        <f t="shared" si="129"/>
        <v>101</v>
      </c>
      <c r="AH1233" s="18"/>
      <c r="AI1233" s="197" t="str">
        <f t="shared" si="130"/>
        <v>-</v>
      </c>
      <c r="AJ1233" s="64" t="str">
        <f t="shared" si="131"/>
        <v>-</v>
      </c>
      <c r="AK1233" s="18"/>
      <c r="AP1233" s="18"/>
    </row>
    <row r="1234" spans="9:42">
      <c r="I1234" s="18"/>
      <c r="L1234" s="18"/>
      <c r="M1234" s="18"/>
      <c r="N1234" s="18"/>
      <c r="O1234" s="18"/>
      <c r="P1234" s="18"/>
      <c r="Q1234" s="18"/>
      <c r="R1234" s="18"/>
      <c r="S1234" s="173" t="s">
        <v>1506</v>
      </c>
      <c r="T1234" s="17" t="s">
        <v>1507</v>
      </c>
      <c r="U1234" s="18"/>
      <c r="V1234" s="211"/>
      <c r="W1234" s="211"/>
      <c r="X1234" s="211"/>
      <c r="Y1234" s="211"/>
      <c r="Z1234" s="18"/>
      <c r="AA1234" s="182" t="s">
        <v>13301</v>
      </c>
      <c r="AB1234" s="18"/>
      <c r="AC1234" s="197" t="str">
        <f t="shared" si="126"/>
        <v>ARTSCI</v>
      </c>
      <c r="AD1234" s="263" t="str">
        <f t="shared" si="127"/>
        <v>ARTSCI-101</v>
      </c>
      <c r="AE1234" s="263" t="str">
        <f t="shared" si="128"/>
        <v>ARTSCI-101-7</v>
      </c>
      <c r="AF1234" s="119" t="s">
        <v>13301</v>
      </c>
      <c r="AG1234" s="64" t="str">
        <f t="shared" si="129"/>
        <v>101</v>
      </c>
      <c r="AH1234" s="18"/>
      <c r="AI1234" s="197" t="str">
        <f t="shared" si="130"/>
        <v>-</v>
      </c>
      <c r="AJ1234" s="64" t="str">
        <f t="shared" si="131"/>
        <v>-</v>
      </c>
      <c r="AK1234" s="18"/>
      <c r="AP1234" s="18"/>
    </row>
    <row r="1235" spans="9:42">
      <c r="I1235" s="18"/>
      <c r="L1235" s="18"/>
      <c r="M1235" s="18"/>
      <c r="N1235" s="18"/>
      <c r="O1235" s="18"/>
      <c r="P1235" s="18"/>
      <c r="Q1235" s="18"/>
      <c r="R1235" s="18"/>
      <c r="S1235" s="173" t="s">
        <v>1509</v>
      </c>
      <c r="T1235" s="17" t="s">
        <v>1510</v>
      </c>
      <c r="U1235" s="18"/>
      <c r="V1235" s="211"/>
      <c r="W1235" s="211"/>
      <c r="X1235" s="211"/>
      <c r="Y1235" s="211"/>
      <c r="Z1235" s="18"/>
      <c r="AA1235" s="182" t="s">
        <v>7209</v>
      </c>
      <c r="AB1235" s="18"/>
      <c r="AC1235" s="197" t="str">
        <f t="shared" si="126"/>
        <v>ARTSCI</v>
      </c>
      <c r="AD1235" s="263" t="str">
        <f t="shared" si="127"/>
        <v>ARTSCI-101</v>
      </c>
      <c r="AE1235" s="263" t="str">
        <f t="shared" si="128"/>
        <v>ARTSCI-101-8</v>
      </c>
      <c r="AF1235" s="119" t="s">
        <v>7209</v>
      </c>
      <c r="AG1235" s="64" t="str">
        <f t="shared" si="129"/>
        <v>101</v>
      </c>
      <c r="AH1235" s="18"/>
      <c r="AI1235" s="197" t="str">
        <f t="shared" si="130"/>
        <v>-</v>
      </c>
      <c r="AJ1235" s="64" t="str">
        <f t="shared" si="131"/>
        <v>-</v>
      </c>
      <c r="AK1235" s="18"/>
      <c r="AP1235" s="18"/>
    </row>
    <row r="1236" spans="9:42">
      <c r="I1236" s="18"/>
      <c r="L1236" s="18"/>
      <c r="M1236" s="18"/>
      <c r="N1236" s="18"/>
      <c r="O1236" s="18"/>
      <c r="P1236" s="18"/>
      <c r="Q1236" s="18"/>
      <c r="R1236" s="18"/>
      <c r="S1236" s="173" t="s">
        <v>1513</v>
      </c>
      <c r="T1236" s="17" t="s">
        <v>1514</v>
      </c>
      <c r="U1236" s="18"/>
      <c r="V1236" s="211"/>
      <c r="W1236" s="211"/>
      <c r="X1236" s="211"/>
      <c r="Y1236" s="211"/>
      <c r="Z1236" s="18"/>
      <c r="AA1236" s="182" t="s">
        <v>14645</v>
      </c>
      <c r="AB1236" s="18"/>
      <c r="AC1236" s="197" t="str">
        <f t="shared" si="126"/>
        <v>ARTSCI</v>
      </c>
      <c r="AD1236" s="263" t="str">
        <f t="shared" si="127"/>
        <v>ARTSCI-101</v>
      </c>
      <c r="AE1236" s="263" t="str">
        <f t="shared" si="128"/>
        <v>ARTSCI-101-9</v>
      </c>
      <c r="AF1236" s="119" t="s">
        <v>14645</v>
      </c>
      <c r="AG1236" s="64" t="str">
        <f t="shared" si="129"/>
        <v>101</v>
      </c>
      <c r="AH1236" s="18"/>
      <c r="AI1236" s="197" t="str">
        <f t="shared" si="130"/>
        <v>-</v>
      </c>
      <c r="AJ1236" s="64" t="str">
        <f t="shared" si="131"/>
        <v>-</v>
      </c>
      <c r="AK1236" s="18"/>
      <c r="AP1236" s="18"/>
    </row>
    <row r="1237" spans="9:42">
      <c r="I1237" s="18"/>
      <c r="L1237" s="18"/>
      <c r="M1237" s="18"/>
      <c r="N1237" s="18"/>
      <c r="O1237" s="18"/>
      <c r="P1237" s="18"/>
      <c r="Q1237" s="18"/>
      <c r="R1237" s="18"/>
      <c r="S1237" s="173" t="s">
        <v>1517</v>
      </c>
      <c r="T1237" s="17" t="s">
        <v>1518</v>
      </c>
      <c r="U1237" s="18"/>
      <c r="V1237" s="211"/>
      <c r="W1237" s="211"/>
      <c r="X1237" s="211"/>
      <c r="Y1237" s="211"/>
      <c r="Z1237" s="18"/>
      <c r="AA1237" s="182" t="s">
        <v>7210</v>
      </c>
      <c r="AB1237" s="18"/>
      <c r="AC1237" s="197" t="str">
        <f t="shared" si="126"/>
        <v>ARTSCI</v>
      </c>
      <c r="AD1237" s="263" t="str">
        <f t="shared" si="127"/>
        <v>ARTSCI-101</v>
      </c>
      <c r="AE1237" s="263" t="str">
        <f t="shared" si="128"/>
        <v>ARTSCI-101-10</v>
      </c>
      <c r="AF1237" s="119" t="s">
        <v>7210</v>
      </c>
      <c r="AG1237" s="64" t="str">
        <f t="shared" si="129"/>
        <v>101</v>
      </c>
      <c r="AH1237" s="18"/>
      <c r="AI1237" s="197" t="str">
        <f t="shared" si="130"/>
        <v>-</v>
      </c>
      <c r="AJ1237" s="64" t="str">
        <f t="shared" si="131"/>
        <v>-</v>
      </c>
      <c r="AK1237" s="18"/>
      <c r="AP1237" s="18"/>
    </row>
    <row r="1238" spans="9:42">
      <c r="I1238" s="18"/>
      <c r="L1238" s="18"/>
      <c r="M1238" s="18"/>
      <c r="N1238" s="18"/>
      <c r="O1238" s="18"/>
      <c r="P1238" s="18"/>
      <c r="Q1238" s="18"/>
      <c r="R1238" s="18"/>
      <c r="S1238" s="173" t="s">
        <v>1519</v>
      </c>
      <c r="T1238" s="17" t="s">
        <v>1520</v>
      </c>
      <c r="U1238" s="18"/>
      <c r="V1238" s="211"/>
      <c r="W1238" s="211"/>
      <c r="X1238" s="211"/>
      <c r="Y1238" s="211"/>
      <c r="Z1238" s="18"/>
      <c r="AA1238" s="182" t="s">
        <v>1296</v>
      </c>
      <c r="AB1238" s="18"/>
      <c r="AC1238" s="197" t="str">
        <f t="shared" si="126"/>
        <v>ARTSCI</v>
      </c>
      <c r="AD1238" s="263" t="str">
        <f t="shared" si="127"/>
        <v>ARTSCI-101</v>
      </c>
      <c r="AE1238" s="263" t="str">
        <f t="shared" si="128"/>
        <v>ARTSCI-101-11</v>
      </c>
      <c r="AF1238" s="119" t="s">
        <v>1296</v>
      </c>
      <c r="AG1238" s="64" t="str">
        <f t="shared" si="129"/>
        <v>101</v>
      </c>
      <c r="AH1238" s="18"/>
      <c r="AI1238" s="197" t="str">
        <f t="shared" si="130"/>
        <v>-</v>
      </c>
      <c r="AJ1238" s="64" t="str">
        <f t="shared" si="131"/>
        <v>-</v>
      </c>
      <c r="AK1238" s="18"/>
      <c r="AP1238" s="18"/>
    </row>
    <row r="1239" spans="9:42">
      <c r="I1239" s="18"/>
      <c r="L1239" s="18"/>
      <c r="M1239" s="18"/>
      <c r="N1239" s="18"/>
      <c r="O1239" s="18"/>
      <c r="P1239" s="18"/>
      <c r="Q1239" s="18"/>
      <c r="R1239" s="18"/>
      <c r="S1239" s="173" t="s">
        <v>1521</v>
      </c>
      <c r="T1239" s="17" t="s">
        <v>1522</v>
      </c>
      <c r="U1239" s="18"/>
      <c r="V1239" s="211"/>
      <c r="W1239" s="211"/>
      <c r="X1239" s="211"/>
      <c r="Y1239" s="211"/>
      <c r="Z1239" s="18"/>
      <c r="AA1239" s="182" t="s">
        <v>7213</v>
      </c>
      <c r="AB1239" s="18"/>
      <c r="AC1239" s="197" t="str">
        <f t="shared" si="126"/>
        <v>ARTSCI</v>
      </c>
      <c r="AD1239" s="263" t="str">
        <f t="shared" si="127"/>
        <v>ARTSCI-101</v>
      </c>
      <c r="AE1239" s="263" t="str">
        <f t="shared" si="128"/>
        <v>ARTSCI-101-12</v>
      </c>
      <c r="AF1239" s="119" t="s">
        <v>7213</v>
      </c>
      <c r="AG1239" s="64" t="str">
        <f t="shared" si="129"/>
        <v>101</v>
      </c>
      <c r="AH1239" s="18"/>
      <c r="AI1239" s="197" t="str">
        <f t="shared" si="130"/>
        <v>-</v>
      </c>
      <c r="AJ1239" s="64" t="str">
        <f t="shared" si="131"/>
        <v>-</v>
      </c>
      <c r="AK1239" s="18"/>
      <c r="AP1239" s="18"/>
    </row>
    <row r="1240" spans="9:42">
      <c r="I1240" s="18"/>
      <c r="L1240" s="18"/>
      <c r="M1240" s="18"/>
      <c r="N1240" s="18"/>
      <c r="O1240" s="18"/>
      <c r="P1240" s="18"/>
      <c r="Q1240" s="18"/>
      <c r="R1240" s="18"/>
      <c r="S1240" s="173" t="s">
        <v>1524</v>
      </c>
      <c r="T1240" s="17" t="s">
        <v>1525</v>
      </c>
      <c r="U1240" s="18"/>
      <c r="V1240" s="211"/>
      <c r="W1240" s="211"/>
      <c r="X1240" s="211"/>
      <c r="Y1240" s="211"/>
      <c r="Z1240" s="18"/>
      <c r="AA1240" s="182" t="s">
        <v>7216</v>
      </c>
      <c r="AB1240" s="18"/>
      <c r="AC1240" s="197" t="str">
        <f t="shared" si="126"/>
        <v>ARTSCI</v>
      </c>
      <c r="AD1240" s="263" t="str">
        <f t="shared" si="127"/>
        <v>ARTSCI-101</v>
      </c>
      <c r="AE1240" s="263" t="str">
        <f t="shared" si="128"/>
        <v>ARTSCI-101-13</v>
      </c>
      <c r="AF1240" s="119" t="s">
        <v>7216</v>
      </c>
      <c r="AG1240" s="64" t="str">
        <f t="shared" si="129"/>
        <v>101</v>
      </c>
      <c r="AH1240" s="18"/>
      <c r="AI1240" s="197" t="str">
        <f t="shared" si="130"/>
        <v>-</v>
      </c>
      <c r="AJ1240" s="64" t="str">
        <f t="shared" si="131"/>
        <v>-</v>
      </c>
      <c r="AK1240" s="18"/>
      <c r="AP1240" s="18"/>
    </row>
    <row r="1241" spans="9:42">
      <c r="I1241" s="18"/>
      <c r="L1241" s="18"/>
      <c r="M1241" s="18"/>
      <c r="N1241" s="18"/>
      <c r="O1241" s="18"/>
      <c r="P1241" s="18"/>
      <c r="Q1241" s="18"/>
      <c r="R1241" s="18"/>
      <c r="S1241" s="173" t="s">
        <v>1527</v>
      </c>
      <c r="T1241" s="17" t="s">
        <v>1528</v>
      </c>
      <c r="U1241" s="18"/>
      <c r="V1241" s="211"/>
      <c r="W1241" s="211"/>
      <c r="X1241" s="211"/>
      <c r="Y1241" s="211"/>
      <c r="Z1241" s="18"/>
      <c r="AA1241" s="182" t="s">
        <v>7217</v>
      </c>
      <c r="AB1241" s="18"/>
      <c r="AC1241" s="197" t="str">
        <f t="shared" si="126"/>
        <v>ARTSCI</v>
      </c>
      <c r="AD1241" s="263" t="str">
        <f t="shared" si="127"/>
        <v>ARTSCI-101</v>
      </c>
      <c r="AE1241" s="263" t="str">
        <f t="shared" si="128"/>
        <v>ARTSCI-101-14</v>
      </c>
      <c r="AF1241" s="119" t="s">
        <v>7217</v>
      </c>
      <c r="AG1241" s="64" t="str">
        <f t="shared" si="129"/>
        <v>101</v>
      </c>
      <c r="AH1241" s="18"/>
      <c r="AI1241" s="197" t="str">
        <f t="shared" si="130"/>
        <v>-</v>
      </c>
      <c r="AJ1241" s="64" t="str">
        <f t="shared" si="131"/>
        <v>-</v>
      </c>
      <c r="AK1241" s="18"/>
      <c r="AP1241" s="18"/>
    </row>
    <row r="1242" spans="9:42">
      <c r="I1242" s="18"/>
      <c r="L1242" s="18"/>
      <c r="M1242" s="18"/>
      <c r="N1242" s="18"/>
      <c r="O1242" s="18"/>
      <c r="P1242" s="18"/>
      <c r="Q1242" s="18"/>
      <c r="R1242" s="18"/>
      <c r="S1242" s="173" t="s">
        <v>1531</v>
      </c>
      <c r="T1242" s="17" t="s">
        <v>1532</v>
      </c>
      <c r="U1242" s="18"/>
      <c r="V1242" s="211"/>
      <c r="W1242" s="211"/>
      <c r="X1242" s="211"/>
      <c r="Y1242" s="211"/>
      <c r="Z1242" s="18"/>
      <c r="AA1242" s="182" t="s">
        <v>7219</v>
      </c>
      <c r="AB1242" s="18"/>
      <c r="AC1242" s="197" t="str">
        <f t="shared" si="126"/>
        <v>ARTSCI</v>
      </c>
      <c r="AD1242" s="263" t="str">
        <f t="shared" si="127"/>
        <v>ARTSCI-101</v>
      </c>
      <c r="AE1242" s="263" t="str">
        <f t="shared" si="128"/>
        <v>ARTSCI-101-15</v>
      </c>
      <c r="AF1242" s="119" t="s">
        <v>7219</v>
      </c>
      <c r="AG1242" s="64" t="str">
        <f t="shared" si="129"/>
        <v>101</v>
      </c>
      <c r="AH1242" s="18"/>
      <c r="AI1242" s="197" t="str">
        <f t="shared" si="130"/>
        <v>-</v>
      </c>
      <c r="AJ1242" s="64" t="str">
        <f t="shared" si="131"/>
        <v>-</v>
      </c>
      <c r="AK1242" s="18"/>
      <c r="AP1242" s="18"/>
    </row>
    <row r="1243" spans="9:42">
      <c r="I1243" s="18"/>
      <c r="L1243" s="18"/>
      <c r="M1243" s="18"/>
      <c r="N1243" s="18"/>
      <c r="O1243" s="18"/>
      <c r="P1243" s="18"/>
      <c r="Q1243" s="18"/>
      <c r="R1243" s="18"/>
      <c r="S1243" s="173" t="s">
        <v>1535</v>
      </c>
      <c r="T1243" s="17" t="s">
        <v>1536</v>
      </c>
      <c r="U1243" s="18"/>
      <c r="V1243" s="211"/>
      <c r="W1243" s="211"/>
      <c r="X1243" s="211"/>
      <c r="Y1243" s="211"/>
      <c r="Z1243" s="18"/>
      <c r="AA1243" s="182" t="s">
        <v>7220</v>
      </c>
      <c r="AB1243" s="18"/>
      <c r="AC1243" s="197" t="str">
        <f t="shared" si="126"/>
        <v>ARTSCI</v>
      </c>
      <c r="AD1243" s="263" t="str">
        <f t="shared" si="127"/>
        <v>ARTSCI-101</v>
      </c>
      <c r="AE1243" s="263" t="str">
        <f t="shared" si="128"/>
        <v>ARTSCI-101-16</v>
      </c>
      <c r="AF1243" s="119" t="s">
        <v>7220</v>
      </c>
      <c r="AG1243" s="64" t="str">
        <f t="shared" si="129"/>
        <v>101</v>
      </c>
      <c r="AH1243" s="18"/>
      <c r="AI1243" s="197" t="str">
        <f t="shared" si="130"/>
        <v>-</v>
      </c>
      <c r="AJ1243" s="64" t="str">
        <f t="shared" si="131"/>
        <v>-</v>
      </c>
      <c r="AK1243" s="18"/>
      <c r="AP1243" s="18"/>
    </row>
    <row r="1244" spans="9:42">
      <c r="I1244" s="18"/>
      <c r="L1244" s="18"/>
      <c r="M1244" s="18"/>
      <c r="N1244" s="18"/>
      <c r="O1244" s="18"/>
      <c r="P1244" s="18"/>
      <c r="Q1244" s="18"/>
      <c r="R1244" s="18"/>
      <c r="S1244" s="173" t="s">
        <v>1539</v>
      </c>
      <c r="T1244" s="17" t="s">
        <v>780</v>
      </c>
      <c r="U1244" s="18"/>
      <c r="V1244" s="211"/>
      <c r="W1244" s="211"/>
      <c r="X1244" s="211"/>
      <c r="Y1244" s="211"/>
      <c r="Z1244" s="18"/>
      <c r="AA1244" s="182" t="s">
        <v>7223</v>
      </c>
      <c r="AB1244" s="18"/>
      <c r="AC1244" s="197" t="str">
        <f t="shared" si="126"/>
        <v>ARTSCI</v>
      </c>
      <c r="AD1244" s="263" t="str">
        <f t="shared" si="127"/>
        <v>ARTSCI-101</v>
      </c>
      <c r="AE1244" s="263" t="str">
        <f t="shared" si="128"/>
        <v>ARTSCI-101-17</v>
      </c>
      <c r="AF1244" s="119" t="s">
        <v>7223</v>
      </c>
      <c r="AG1244" s="64" t="str">
        <f t="shared" si="129"/>
        <v>101</v>
      </c>
      <c r="AH1244" s="18"/>
      <c r="AI1244" s="197" t="str">
        <f t="shared" si="130"/>
        <v>-</v>
      </c>
      <c r="AJ1244" s="64" t="str">
        <f t="shared" si="131"/>
        <v>-</v>
      </c>
      <c r="AK1244" s="18"/>
      <c r="AP1244" s="18"/>
    </row>
    <row r="1245" spans="9:42">
      <c r="I1245" s="18"/>
      <c r="L1245" s="18"/>
      <c r="M1245" s="18"/>
      <c r="N1245" s="18"/>
      <c r="O1245" s="18"/>
      <c r="P1245" s="18"/>
      <c r="Q1245" s="18"/>
      <c r="R1245" s="18"/>
      <c r="S1245" s="173" t="s">
        <v>1542</v>
      </c>
      <c r="T1245" s="17" t="s">
        <v>1543</v>
      </c>
      <c r="U1245" s="18"/>
      <c r="V1245" s="211"/>
      <c r="W1245" s="211"/>
      <c r="X1245" s="211"/>
      <c r="Y1245" s="211"/>
      <c r="Z1245" s="18"/>
      <c r="AA1245" s="182" t="s">
        <v>10952</v>
      </c>
      <c r="AB1245" s="18"/>
      <c r="AC1245" s="197" t="str">
        <f t="shared" si="126"/>
        <v>ARTSCI</v>
      </c>
      <c r="AD1245" s="263" t="str">
        <f t="shared" si="127"/>
        <v>ARTSCI-101</v>
      </c>
      <c r="AE1245" s="263" t="str">
        <f t="shared" si="128"/>
        <v>ARTSCI-101-18</v>
      </c>
      <c r="AF1245" s="119" t="s">
        <v>10952</v>
      </c>
      <c r="AG1245" s="64" t="str">
        <f t="shared" si="129"/>
        <v>101</v>
      </c>
      <c r="AH1245" s="18"/>
      <c r="AI1245" s="197" t="str">
        <f t="shared" si="130"/>
        <v>-</v>
      </c>
      <c r="AJ1245" s="64" t="str">
        <f t="shared" si="131"/>
        <v>-</v>
      </c>
      <c r="AK1245" s="18"/>
      <c r="AP1245" s="18"/>
    </row>
    <row r="1246" spans="9:42">
      <c r="I1246" s="18"/>
      <c r="L1246" s="18"/>
      <c r="M1246" s="18"/>
      <c r="N1246" s="18"/>
      <c r="O1246" s="18"/>
      <c r="P1246" s="18"/>
      <c r="Q1246" s="18"/>
      <c r="R1246" s="18"/>
      <c r="S1246" s="173" t="s">
        <v>1546</v>
      </c>
      <c r="T1246" s="17" t="s">
        <v>1547</v>
      </c>
      <c r="U1246" s="18"/>
      <c r="V1246" s="211"/>
      <c r="W1246" s="211"/>
      <c r="X1246" s="211"/>
      <c r="Y1246" s="211"/>
      <c r="Z1246" s="18"/>
      <c r="AA1246" s="182" t="s">
        <v>7224</v>
      </c>
      <c r="AB1246" s="18"/>
      <c r="AC1246" s="197" t="str">
        <f t="shared" si="126"/>
        <v>HEALTHSCI</v>
      </c>
      <c r="AD1246" s="263" t="str">
        <f t="shared" si="127"/>
        <v>HEALTHSCI-101</v>
      </c>
      <c r="AE1246" s="263" t="str">
        <f t="shared" si="128"/>
        <v>HEALTHSCI-101-1</v>
      </c>
      <c r="AF1246" s="119" t="s">
        <v>7224</v>
      </c>
      <c r="AG1246" s="64" t="str">
        <f t="shared" si="129"/>
        <v>101</v>
      </c>
      <c r="AH1246" s="18"/>
      <c r="AI1246" s="197" t="str">
        <f t="shared" si="130"/>
        <v>-</v>
      </c>
      <c r="AJ1246" s="64" t="str">
        <f t="shared" si="131"/>
        <v>-</v>
      </c>
      <c r="AK1246" s="18"/>
      <c r="AP1246" s="18"/>
    </row>
    <row r="1247" spans="9:42">
      <c r="I1247" s="18"/>
      <c r="L1247" s="18"/>
      <c r="M1247" s="18"/>
      <c r="N1247" s="18"/>
      <c r="O1247" s="18"/>
      <c r="P1247" s="18"/>
      <c r="Q1247" s="18"/>
      <c r="R1247" s="18"/>
      <c r="S1247" s="173" t="s">
        <v>1549</v>
      </c>
      <c r="T1247" s="17" t="s">
        <v>1550</v>
      </c>
      <c r="U1247" s="18"/>
      <c r="V1247" s="211"/>
      <c r="W1247" s="211"/>
      <c r="X1247" s="211"/>
      <c r="Y1247" s="211"/>
      <c r="Z1247" s="18"/>
      <c r="AA1247" s="182" t="s">
        <v>7227</v>
      </c>
      <c r="AB1247" s="18"/>
      <c r="AC1247" s="197" t="str">
        <f t="shared" si="126"/>
        <v>HEALTHSCI</v>
      </c>
      <c r="AD1247" s="263" t="str">
        <f t="shared" si="127"/>
        <v>HEALTHSCI-101</v>
      </c>
      <c r="AE1247" s="263" t="str">
        <f t="shared" si="128"/>
        <v>HEALTHSCI-101-2</v>
      </c>
      <c r="AF1247" s="119" t="s">
        <v>7227</v>
      </c>
      <c r="AG1247" s="64" t="str">
        <f t="shared" si="129"/>
        <v>101</v>
      </c>
      <c r="AH1247" s="18"/>
      <c r="AI1247" s="197" t="str">
        <f t="shared" si="130"/>
        <v>-</v>
      </c>
      <c r="AJ1247" s="64" t="str">
        <f t="shared" si="131"/>
        <v>-</v>
      </c>
      <c r="AK1247" s="18"/>
      <c r="AP1247" s="18"/>
    </row>
    <row r="1248" spans="9:42">
      <c r="I1248" s="18"/>
      <c r="L1248" s="18"/>
      <c r="M1248" s="18"/>
      <c r="N1248" s="18"/>
      <c r="O1248" s="18"/>
      <c r="P1248" s="18"/>
      <c r="Q1248" s="18"/>
      <c r="R1248" s="18"/>
      <c r="S1248" s="173" t="s">
        <v>1551</v>
      </c>
      <c r="T1248" s="17" t="s">
        <v>1552</v>
      </c>
      <c r="U1248" s="18"/>
      <c r="V1248" s="211"/>
      <c r="W1248" s="211"/>
      <c r="X1248" s="211"/>
      <c r="Y1248" s="211"/>
      <c r="Z1248" s="18"/>
      <c r="AA1248" s="182" t="s">
        <v>7228</v>
      </c>
      <c r="AB1248" s="18"/>
      <c r="AC1248" s="197" t="str">
        <f t="shared" si="126"/>
        <v>HEALTHSCI</v>
      </c>
      <c r="AD1248" s="263" t="str">
        <f t="shared" si="127"/>
        <v>HEALTHSCI-101</v>
      </c>
      <c r="AE1248" s="263" t="str">
        <f t="shared" si="128"/>
        <v>HEALTHSCI-101-3</v>
      </c>
      <c r="AF1248" s="119" t="s">
        <v>7228</v>
      </c>
      <c r="AG1248" s="64" t="str">
        <f t="shared" si="129"/>
        <v>101</v>
      </c>
      <c r="AH1248" s="18"/>
      <c r="AI1248" s="197" t="str">
        <f t="shared" si="130"/>
        <v>-</v>
      </c>
      <c r="AJ1248" s="64" t="str">
        <f t="shared" si="131"/>
        <v>-</v>
      </c>
      <c r="AK1248" s="18"/>
      <c r="AP1248" s="18"/>
    </row>
    <row r="1249" spans="9:42">
      <c r="I1249" s="18"/>
      <c r="L1249" s="18"/>
      <c r="M1249" s="18"/>
      <c r="N1249" s="18"/>
      <c r="O1249" s="18"/>
      <c r="P1249" s="18"/>
      <c r="Q1249" s="18"/>
      <c r="R1249" s="18"/>
      <c r="S1249" s="173" t="s">
        <v>1553</v>
      </c>
      <c r="T1249" s="17" t="s">
        <v>1554</v>
      </c>
      <c r="U1249" s="18"/>
      <c r="V1249" s="211"/>
      <c r="W1249" s="211"/>
      <c r="X1249" s="211"/>
      <c r="Y1249" s="211"/>
      <c r="Z1249" s="18"/>
      <c r="AA1249" s="182" t="s">
        <v>7231</v>
      </c>
      <c r="AB1249" s="18"/>
      <c r="AC1249" s="197" t="str">
        <f t="shared" si="126"/>
        <v>HEALTHSCI</v>
      </c>
      <c r="AD1249" s="263" t="str">
        <f t="shared" si="127"/>
        <v>HEALTHSCI-101</v>
      </c>
      <c r="AE1249" s="263" t="str">
        <f t="shared" si="128"/>
        <v>HEALTHSCI-101-4</v>
      </c>
      <c r="AF1249" s="119" t="s">
        <v>7231</v>
      </c>
      <c r="AG1249" s="64" t="str">
        <f t="shared" si="129"/>
        <v>101</v>
      </c>
      <c r="AH1249" s="18"/>
      <c r="AI1249" s="197" t="str">
        <f t="shared" si="130"/>
        <v>-</v>
      </c>
      <c r="AJ1249" s="64" t="str">
        <f t="shared" si="131"/>
        <v>-</v>
      </c>
      <c r="AK1249" s="18"/>
      <c r="AP1249" s="18"/>
    </row>
    <row r="1250" spans="9:42">
      <c r="I1250" s="18"/>
      <c r="L1250" s="18"/>
      <c r="M1250" s="18"/>
      <c r="N1250" s="18"/>
      <c r="O1250" s="18"/>
      <c r="P1250" s="18"/>
      <c r="Q1250" s="18"/>
      <c r="R1250" s="18"/>
      <c r="S1250" s="173" t="s">
        <v>4306</v>
      </c>
      <c r="T1250" s="17" t="s">
        <v>780</v>
      </c>
      <c r="U1250" s="18"/>
      <c r="V1250" s="211"/>
      <c r="W1250" s="211"/>
      <c r="X1250" s="211"/>
      <c r="Y1250" s="211"/>
      <c r="Z1250" s="18"/>
      <c r="AA1250" s="182" t="s">
        <v>7232</v>
      </c>
      <c r="AB1250" s="18"/>
      <c r="AC1250" s="197" t="str">
        <f t="shared" si="126"/>
        <v>ARTSCI</v>
      </c>
      <c r="AD1250" s="263" t="str">
        <f t="shared" si="127"/>
        <v>ARTSCI-101</v>
      </c>
      <c r="AE1250" s="263" t="str">
        <f t="shared" si="128"/>
        <v>ARTSCI-101-19</v>
      </c>
      <c r="AF1250" s="119" t="s">
        <v>7232</v>
      </c>
      <c r="AG1250" s="64" t="str">
        <f t="shared" si="129"/>
        <v>101</v>
      </c>
      <c r="AH1250" s="18"/>
      <c r="AI1250" s="197" t="str">
        <f t="shared" si="130"/>
        <v>-</v>
      </c>
      <c r="AJ1250" s="64" t="str">
        <f t="shared" si="131"/>
        <v>-</v>
      </c>
      <c r="AK1250" s="18"/>
      <c r="AP1250" s="18"/>
    </row>
    <row r="1251" spans="9:42">
      <c r="I1251" s="18"/>
      <c r="L1251" s="18"/>
      <c r="M1251" s="18"/>
      <c r="N1251" s="18"/>
      <c r="O1251" s="18"/>
      <c r="P1251" s="18"/>
      <c r="Q1251" s="18"/>
      <c r="R1251" s="18"/>
      <c r="S1251" s="173" t="s">
        <v>4308</v>
      </c>
      <c r="T1251" s="17" t="s">
        <v>4309</v>
      </c>
      <c r="U1251" s="18"/>
      <c r="V1251" s="211"/>
      <c r="W1251" s="211"/>
      <c r="X1251" s="211"/>
      <c r="Y1251" s="211"/>
      <c r="Z1251" s="18"/>
      <c r="AA1251" s="182" t="s">
        <v>7235</v>
      </c>
      <c r="AB1251" s="18"/>
      <c r="AC1251" s="197" t="str">
        <f t="shared" si="126"/>
        <v>ARTSCI</v>
      </c>
      <c r="AD1251" s="263" t="str">
        <f t="shared" si="127"/>
        <v>ARTSCI-101</v>
      </c>
      <c r="AE1251" s="263" t="str">
        <f t="shared" si="128"/>
        <v>ARTSCI-101-20</v>
      </c>
      <c r="AF1251" s="119" t="s">
        <v>7235</v>
      </c>
      <c r="AG1251" s="64" t="str">
        <f t="shared" si="129"/>
        <v>101</v>
      </c>
      <c r="AH1251" s="18"/>
      <c r="AI1251" s="197" t="str">
        <f t="shared" si="130"/>
        <v>-</v>
      </c>
      <c r="AJ1251" s="64" t="str">
        <f t="shared" si="131"/>
        <v>-</v>
      </c>
      <c r="AK1251" s="18"/>
      <c r="AP1251" s="18"/>
    </row>
    <row r="1252" spans="9:42">
      <c r="I1252" s="18"/>
      <c r="L1252" s="18"/>
      <c r="M1252" s="18"/>
      <c r="N1252" s="18"/>
      <c r="O1252" s="18"/>
      <c r="P1252" s="18"/>
      <c r="Q1252" s="18"/>
      <c r="R1252" s="18"/>
      <c r="S1252" s="173" t="s">
        <v>4310</v>
      </c>
      <c r="T1252" s="17" t="s">
        <v>4311</v>
      </c>
      <c r="U1252" s="18"/>
      <c r="V1252" s="211"/>
      <c r="W1252" s="211"/>
      <c r="X1252" s="211"/>
      <c r="Y1252" s="211"/>
      <c r="Z1252" s="18"/>
      <c r="AA1252" s="182" t="s">
        <v>12655</v>
      </c>
      <c r="AB1252" s="18"/>
      <c r="AC1252" s="197" t="str">
        <f t="shared" si="126"/>
        <v>HEALTHSCI</v>
      </c>
      <c r="AD1252" s="263" t="str">
        <f t="shared" si="127"/>
        <v>HEALTHSCI-101</v>
      </c>
      <c r="AE1252" s="263" t="str">
        <f t="shared" si="128"/>
        <v>HEALTHSCI-101-5</v>
      </c>
      <c r="AF1252" s="119" t="s">
        <v>12655</v>
      </c>
      <c r="AG1252" s="64" t="str">
        <f t="shared" si="129"/>
        <v>101</v>
      </c>
      <c r="AH1252" s="18"/>
      <c r="AI1252" s="197" t="str">
        <f t="shared" si="130"/>
        <v>-</v>
      </c>
      <c r="AJ1252" s="64" t="str">
        <f t="shared" si="131"/>
        <v>-</v>
      </c>
      <c r="AK1252" s="18"/>
      <c r="AP1252" s="18"/>
    </row>
    <row r="1253" spans="9:42">
      <c r="I1253" s="18"/>
      <c r="L1253" s="18"/>
      <c r="M1253" s="18"/>
      <c r="N1253" s="18"/>
      <c r="O1253" s="18"/>
      <c r="P1253" s="18"/>
      <c r="Q1253" s="18"/>
      <c r="R1253" s="18"/>
      <c r="S1253" s="173" t="s">
        <v>4313</v>
      </c>
      <c r="T1253" s="17" t="s">
        <v>4314</v>
      </c>
      <c r="U1253" s="18"/>
      <c r="V1253" s="211"/>
      <c r="W1253" s="211"/>
      <c r="X1253" s="211"/>
      <c r="Y1253" s="211"/>
      <c r="Z1253" s="18"/>
      <c r="AA1253" s="182" t="s">
        <v>7238</v>
      </c>
      <c r="AB1253" s="18"/>
      <c r="AC1253" s="197" t="str">
        <f t="shared" si="126"/>
        <v>HEALTHSCI</v>
      </c>
      <c r="AD1253" s="263" t="str">
        <f t="shared" si="127"/>
        <v>HEALTHSCI-101</v>
      </c>
      <c r="AE1253" s="263" t="str">
        <f t="shared" si="128"/>
        <v>HEALTHSCI-101-6</v>
      </c>
      <c r="AF1253" s="119" t="s">
        <v>7238</v>
      </c>
      <c r="AG1253" s="64" t="str">
        <f t="shared" si="129"/>
        <v>101</v>
      </c>
      <c r="AH1253" s="18"/>
      <c r="AI1253" s="197" t="str">
        <f t="shared" si="130"/>
        <v>-</v>
      </c>
      <c r="AJ1253" s="64" t="str">
        <f t="shared" si="131"/>
        <v>-</v>
      </c>
      <c r="AK1253" s="18"/>
      <c r="AP1253" s="18"/>
    </row>
    <row r="1254" spans="9:42">
      <c r="I1254" s="18"/>
      <c r="L1254" s="18"/>
      <c r="M1254" s="18"/>
      <c r="N1254" s="18"/>
      <c r="O1254" s="18"/>
      <c r="P1254" s="18"/>
      <c r="Q1254" s="18"/>
      <c r="R1254" s="18"/>
      <c r="S1254" s="173" t="s">
        <v>4316</v>
      </c>
      <c r="T1254" s="17" t="s">
        <v>4317</v>
      </c>
      <c r="U1254" s="18"/>
      <c r="V1254" s="211"/>
      <c r="W1254" s="211"/>
      <c r="X1254" s="211"/>
      <c r="Y1254" s="211"/>
      <c r="Z1254" s="18"/>
      <c r="AA1254" s="182" t="s">
        <v>7239</v>
      </c>
      <c r="AB1254" s="18"/>
      <c r="AC1254" s="197" t="str">
        <f t="shared" si="126"/>
        <v>HEALTHSCI</v>
      </c>
      <c r="AD1254" s="263" t="str">
        <f t="shared" si="127"/>
        <v>HEALTHSCI-101</v>
      </c>
      <c r="AE1254" s="263" t="str">
        <f t="shared" si="128"/>
        <v>HEALTHSCI-101-7</v>
      </c>
      <c r="AF1254" s="119" t="s">
        <v>7239</v>
      </c>
      <c r="AG1254" s="64" t="str">
        <f t="shared" si="129"/>
        <v>101</v>
      </c>
      <c r="AH1254" s="18"/>
      <c r="AI1254" s="197" t="str">
        <f t="shared" si="130"/>
        <v>-</v>
      </c>
      <c r="AJ1254" s="64" t="str">
        <f t="shared" si="131"/>
        <v>-</v>
      </c>
      <c r="AK1254" s="18"/>
      <c r="AP1254" s="18"/>
    </row>
    <row r="1255" spans="9:42">
      <c r="I1255" s="18"/>
      <c r="L1255" s="18"/>
      <c r="M1255" s="18"/>
      <c r="N1255" s="18"/>
      <c r="O1255" s="18"/>
      <c r="P1255" s="18"/>
      <c r="Q1255" s="18"/>
      <c r="R1255" s="18"/>
      <c r="S1255" s="173" t="s">
        <v>4319</v>
      </c>
      <c r="T1255" s="17" t="s">
        <v>4320</v>
      </c>
      <c r="U1255" s="18"/>
      <c r="V1255" s="211"/>
      <c r="W1255" s="211"/>
      <c r="X1255" s="211"/>
      <c r="Y1255" s="211"/>
      <c r="Z1255" s="18"/>
      <c r="AA1255" s="182" t="s">
        <v>13302</v>
      </c>
      <c r="AB1255" s="18"/>
      <c r="AC1255" s="197" t="str">
        <f t="shared" si="126"/>
        <v>ARTSCI</v>
      </c>
      <c r="AD1255" s="263" t="str">
        <f t="shared" si="127"/>
        <v>ARTSCI-101</v>
      </c>
      <c r="AE1255" s="263" t="str">
        <f t="shared" si="128"/>
        <v>ARTSCI-101-21</v>
      </c>
      <c r="AF1255" s="119" t="s">
        <v>13302</v>
      </c>
      <c r="AG1255" s="64" t="str">
        <f t="shared" si="129"/>
        <v>101</v>
      </c>
      <c r="AH1255" s="18"/>
      <c r="AI1255" s="197" t="str">
        <f t="shared" si="130"/>
        <v>-</v>
      </c>
      <c r="AJ1255" s="64" t="str">
        <f t="shared" si="131"/>
        <v>-</v>
      </c>
      <c r="AK1255" s="18"/>
      <c r="AP1255" s="18"/>
    </row>
    <row r="1256" spans="9:42">
      <c r="I1256" s="18"/>
      <c r="L1256" s="18"/>
      <c r="M1256" s="18"/>
      <c r="N1256" s="18"/>
      <c r="O1256" s="18"/>
      <c r="P1256" s="18"/>
      <c r="Q1256" s="18"/>
      <c r="R1256" s="18"/>
      <c r="S1256" s="173" t="s">
        <v>4322</v>
      </c>
      <c r="T1256" s="17" t="s">
        <v>780</v>
      </c>
      <c r="U1256" s="18"/>
      <c r="V1256" s="211"/>
      <c r="W1256" s="211"/>
      <c r="X1256" s="211"/>
      <c r="Y1256" s="211"/>
      <c r="Z1256" s="18"/>
      <c r="AA1256" s="182" t="s">
        <v>1297</v>
      </c>
      <c r="AB1256" s="18"/>
      <c r="AC1256" s="197" t="str">
        <f t="shared" si="126"/>
        <v>ARTSCI</v>
      </c>
      <c r="AD1256" s="263" t="str">
        <f t="shared" si="127"/>
        <v>ARTSCI-101</v>
      </c>
      <c r="AE1256" s="263" t="str">
        <f t="shared" si="128"/>
        <v>ARTSCI-101-22</v>
      </c>
      <c r="AF1256" s="119" t="s">
        <v>1297</v>
      </c>
      <c r="AG1256" s="64" t="str">
        <f t="shared" si="129"/>
        <v>101</v>
      </c>
      <c r="AH1256" s="18"/>
      <c r="AI1256" s="197" t="str">
        <f t="shared" si="130"/>
        <v>-</v>
      </c>
      <c r="AJ1256" s="64" t="str">
        <f t="shared" si="131"/>
        <v>-</v>
      </c>
      <c r="AK1256" s="18"/>
      <c r="AP1256" s="18"/>
    </row>
    <row r="1257" spans="9:42">
      <c r="I1257" s="18"/>
      <c r="L1257" s="18"/>
      <c r="M1257" s="18"/>
      <c r="N1257" s="18"/>
      <c r="O1257" s="18"/>
      <c r="P1257" s="18"/>
      <c r="Q1257" s="18"/>
      <c r="R1257" s="18"/>
      <c r="S1257" s="173" t="s">
        <v>4325</v>
      </c>
      <c r="T1257" s="17" t="s">
        <v>807</v>
      </c>
      <c r="U1257" s="18"/>
      <c r="V1257" s="211"/>
      <c r="W1257" s="211"/>
      <c r="X1257" s="211"/>
      <c r="Y1257" s="211"/>
      <c r="Z1257" s="18"/>
      <c r="AA1257" s="182" t="s">
        <v>10953</v>
      </c>
      <c r="AB1257" s="18"/>
      <c r="AC1257" s="197" t="str">
        <f t="shared" si="126"/>
        <v>ARTSCI</v>
      </c>
      <c r="AD1257" s="263" t="str">
        <f t="shared" si="127"/>
        <v>ARTSCI-101</v>
      </c>
      <c r="AE1257" s="263" t="str">
        <f t="shared" si="128"/>
        <v>ARTSCI-101-23</v>
      </c>
      <c r="AF1257" s="119" t="s">
        <v>10953</v>
      </c>
      <c r="AG1257" s="64" t="str">
        <f t="shared" si="129"/>
        <v>101</v>
      </c>
      <c r="AH1257" s="18"/>
      <c r="AI1257" s="197" t="str">
        <f t="shared" si="130"/>
        <v>-</v>
      </c>
      <c r="AJ1257" s="64" t="str">
        <f t="shared" si="131"/>
        <v>-</v>
      </c>
      <c r="AK1257" s="18"/>
      <c r="AP1257" s="18"/>
    </row>
    <row r="1258" spans="9:42">
      <c r="I1258" s="18"/>
      <c r="L1258" s="18"/>
      <c r="M1258" s="18"/>
      <c r="N1258" s="18"/>
      <c r="O1258" s="18"/>
      <c r="P1258" s="18"/>
      <c r="Q1258" s="18"/>
      <c r="R1258" s="18"/>
      <c r="S1258" s="173" t="s">
        <v>4327</v>
      </c>
      <c r="T1258" s="17" t="s">
        <v>4328</v>
      </c>
      <c r="U1258" s="18"/>
      <c r="V1258" s="211"/>
      <c r="W1258" s="211"/>
      <c r="X1258" s="211"/>
      <c r="Y1258" s="211"/>
      <c r="Z1258" s="18"/>
      <c r="AA1258" s="182" t="s">
        <v>7242</v>
      </c>
      <c r="AB1258" s="18"/>
      <c r="AC1258" s="197" t="str">
        <f t="shared" si="126"/>
        <v>ARTSCI</v>
      </c>
      <c r="AD1258" s="263" t="str">
        <f t="shared" si="127"/>
        <v>ARTSCI-101</v>
      </c>
      <c r="AE1258" s="263" t="str">
        <f t="shared" si="128"/>
        <v>ARTSCI-101-24</v>
      </c>
      <c r="AF1258" s="119" t="s">
        <v>7242</v>
      </c>
      <c r="AG1258" s="64" t="str">
        <f t="shared" si="129"/>
        <v>101</v>
      </c>
      <c r="AH1258" s="18"/>
      <c r="AI1258" s="197" t="str">
        <f t="shared" si="130"/>
        <v>-</v>
      </c>
      <c r="AJ1258" s="64" t="str">
        <f t="shared" si="131"/>
        <v>-</v>
      </c>
      <c r="AK1258" s="18"/>
      <c r="AP1258" s="18"/>
    </row>
    <row r="1259" spans="9:42">
      <c r="I1259" s="18"/>
      <c r="L1259" s="18"/>
      <c r="M1259" s="18"/>
      <c r="N1259" s="18"/>
      <c r="O1259" s="18"/>
      <c r="P1259" s="18"/>
      <c r="Q1259" s="18"/>
      <c r="R1259" s="18"/>
      <c r="S1259" s="173" t="s">
        <v>4331</v>
      </c>
      <c r="T1259" s="17" t="s">
        <v>4332</v>
      </c>
      <c r="U1259" s="18"/>
      <c r="V1259" s="211"/>
      <c r="W1259" s="211"/>
      <c r="X1259" s="211"/>
      <c r="Y1259" s="211"/>
      <c r="Z1259" s="18"/>
      <c r="AA1259" s="182" t="s">
        <v>7245</v>
      </c>
      <c r="AB1259" s="18"/>
      <c r="AC1259" s="197" t="str">
        <f t="shared" si="126"/>
        <v>ARTSCI</v>
      </c>
      <c r="AD1259" s="263" t="str">
        <f t="shared" si="127"/>
        <v>ARTSCI-101</v>
      </c>
      <c r="AE1259" s="263" t="str">
        <f t="shared" si="128"/>
        <v>ARTSCI-101-25</v>
      </c>
      <c r="AF1259" s="119" t="s">
        <v>7245</v>
      </c>
      <c r="AG1259" s="64" t="str">
        <f t="shared" si="129"/>
        <v>101</v>
      </c>
      <c r="AH1259" s="18"/>
      <c r="AI1259" s="197" t="str">
        <f t="shared" si="130"/>
        <v>-</v>
      </c>
      <c r="AJ1259" s="64" t="str">
        <f t="shared" si="131"/>
        <v>-</v>
      </c>
      <c r="AK1259" s="18"/>
      <c r="AP1259" s="18"/>
    </row>
    <row r="1260" spans="9:42">
      <c r="I1260" s="18"/>
      <c r="L1260" s="18"/>
      <c r="M1260" s="18"/>
      <c r="N1260" s="18"/>
      <c r="O1260" s="18"/>
      <c r="P1260" s="18"/>
      <c r="Q1260" s="18"/>
      <c r="R1260" s="18"/>
      <c r="S1260" s="173" t="s">
        <v>4335</v>
      </c>
      <c r="T1260" s="17" t="s">
        <v>4336</v>
      </c>
      <c r="U1260" s="18"/>
      <c r="V1260" s="211"/>
      <c r="W1260" s="211"/>
      <c r="X1260" s="211"/>
      <c r="Y1260" s="211"/>
      <c r="Z1260" s="18"/>
      <c r="AA1260" s="182" t="s">
        <v>7248</v>
      </c>
      <c r="AB1260" s="18"/>
      <c r="AC1260" s="197" t="str">
        <f t="shared" si="126"/>
        <v>ARTSCI</v>
      </c>
      <c r="AD1260" s="263" t="str">
        <f t="shared" si="127"/>
        <v>ARTSCI-101</v>
      </c>
      <c r="AE1260" s="263" t="str">
        <f t="shared" si="128"/>
        <v>ARTSCI-101-26</v>
      </c>
      <c r="AF1260" s="119" t="s">
        <v>7248</v>
      </c>
      <c r="AG1260" s="64" t="str">
        <f t="shared" si="129"/>
        <v>101</v>
      </c>
      <c r="AH1260" s="18"/>
      <c r="AI1260" s="197" t="str">
        <f t="shared" si="130"/>
        <v>-</v>
      </c>
      <c r="AJ1260" s="64" t="str">
        <f t="shared" si="131"/>
        <v>-</v>
      </c>
      <c r="AK1260" s="18"/>
      <c r="AP1260" s="18"/>
    </row>
    <row r="1261" spans="9:42">
      <c r="I1261" s="18"/>
      <c r="L1261" s="18"/>
      <c r="M1261" s="18"/>
      <c r="N1261" s="18"/>
      <c r="O1261" s="18"/>
      <c r="P1261" s="18"/>
      <c r="Q1261" s="18"/>
      <c r="R1261" s="18"/>
      <c r="S1261" s="173" t="s">
        <v>4339</v>
      </c>
      <c r="T1261" s="17" t="s">
        <v>4340</v>
      </c>
      <c r="U1261" s="18"/>
      <c r="V1261" s="211"/>
      <c r="W1261" s="211"/>
      <c r="X1261" s="211"/>
      <c r="Y1261" s="211"/>
      <c r="Z1261" s="18"/>
      <c r="AA1261" s="182" t="s">
        <v>15197</v>
      </c>
      <c r="AB1261" s="18"/>
      <c r="AC1261" s="197" t="str">
        <f t="shared" si="126"/>
        <v>ARTSCI</v>
      </c>
      <c r="AD1261" s="263" t="str">
        <f t="shared" si="127"/>
        <v>ARTSCI-101</v>
      </c>
      <c r="AE1261" s="263" t="str">
        <f t="shared" si="128"/>
        <v>ARTSCI-101-27</v>
      </c>
      <c r="AF1261" s="119" t="s">
        <v>15197</v>
      </c>
      <c r="AG1261" s="64" t="str">
        <f t="shared" si="129"/>
        <v>101</v>
      </c>
      <c r="AH1261" s="18"/>
      <c r="AI1261" s="197" t="str">
        <f t="shared" si="130"/>
        <v>-</v>
      </c>
      <c r="AJ1261" s="64" t="str">
        <f t="shared" si="131"/>
        <v>-</v>
      </c>
      <c r="AK1261" s="18"/>
      <c r="AP1261" s="18"/>
    </row>
    <row r="1262" spans="9:42">
      <c r="I1262" s="18"/>
      <c r="L1262" s="18"/>
      <c r="M1262" s="18"/>
      <c r="N1262" s="18"/>
      <c r="O1262" s="18"/>
      <c r="P1262" s="18"/>
      <c r="Q1262" s="18"/>
      <c r="R1262" s="18"/>
      <c r="S1262" s="173" t="s">
        <v>4344</v>
      </c>
      <c r="T1262" s="17" t="s">
        <v>780</v>
      </c>
      <c r="U1262" s="18"/>
      <c r="V1262" s="211"/>
      <c r="W1262" s="211"/>
      <c r="X1262" s="211"/>
      <c r="Y1262" s="211"/>
      <c r="Z1262" s="18"/>
      <c r="AA1262" s="182" t="s">
        <v>15198</v>
      </c>
      <c r="AB1262" s="18"/>
      <c r="AC1262" s="197" t="str">
        <f t="shared" si="126"/>
        <v>ARTSCI</v>
      </c>
      <c r="AD1262" s="263" t="str">
        <f t="shared" si="127"/>
        <v>ARTSCI-101</v>
      </c>
      <c r="AE1262" s="263" t="str">
        <f t="shared" si="128"/>
        <v>ARTSCI-101-28</v>
      </c>
      <c r="AF1262" s="119" t="s">
        <v>15198</v>
      </c>
      <c r="AG1262" s="64" t="str">
        <f t="shared" si="129"/>
        <v>101</v>
      </c>
      <c r="AH1262" s="18"/>
      <c r="AI1262" s="197" t="str">
        <f t="shared" si="130"/>
        <v>-</v>
      </c>
      <c r="AJ1262" s="64" t="str">
        <f t="shared" si="131"/>
        <v>-</v>
      </c>
      <c r="AK1262" s="18"/>
      <c r="AP1262" s="18"/>
    </row>
    <row r="1263" spans="9:42">
      <c r="I1263" s="18"/>
      <c r="L1263" s="18"/>
      <c r="M1263" s="18"/>
      <c r="N1263" s="18"/>
      <c r="O1263" s="18"/>
      <c r="P1263" s="18"/>
      <c r="Q1263" s="18"/>
      <c r="R1263" s="18"/>
      <c r="S1263" s="173" t="s">
        <v>4346</v>
      </c>
      <c r="T1263" s="17" t="s">
        <v>4347</v>
      </c>
      <c r="U1263" s="18"/>
      <c r="V1263" s="211"/>
      <c r="W1263" s="211"/>
      <c r="X1263" s="211"/>
      <c r="Y1263" s="211"/>
      <c r="Z1263" s="18"/>
      <c r="AA1263" s="182" t="s">
        <v>7251</v>
      </c>
      <c r="AB1263" s="18"/>
      <c r="AC1263" s="197" t="e">
        <f t="shared" si="126"/>
        <v>#N/A</v>
      </c>
      <c r="AD1263" s="263" t="e">
        <f t="shared" si="127"/>
        <v>#N/A</v>
      </c>
      <c r="AE1263" s="263" t="e">
        <f t="shared" si="128"/>
        <v>#N/A</v>
      </c>
      <c r="AF1263" s="119" t="s">
        <v>7251</v>
      </c>
      <c r="AG1263" s="64" t="str">
        <f t="shared" si="129"/>
        <v>101</v>
      </c>
      <c r="AH1263" s="18"/>
      <c r="AI1263" s="197" t="str">
        <f t="shared" si="130"/>
        <v>-</v>
      </c>
      <c r="AJ1263" s="64" t="str">
        <f t="shared" si="131"/>
        <v>-</v>
      </c>
      <c r="AK1263" s="18"/>
      <c r="AP1263" s="18"/>
    </row>
    <row r="1264" spans="9:42">
      <c r="I1264" s="18"/>
      <c r="L1264" s="18"/>
      <c r="M1264" s="18"/>
      <c r="N1264" s="18"/>
      <c r="O1264" s="18"/>
      <c r="P1264" s="18"/>
      <c r="Q1264" s="18"/>
      <c r="R1264" s="18"/>
      <c r="S1264" s="173" t="s">
        <v>4349</v>
      </c>
      <c r="T1264" s="17" t="s">
        <v>4350</v>
      </c>
      <c r="U1264" s="18"/>
      <c r="V1264" s="211"/>
      <c r="W1264" s="211"/>
      <c r="X1264" s="211"/>
      <c r="Y1264" s="211"/>
      <c r="Z1264" s="18"/>
      <c r="AA1264" s="182" t="s">
        <v>7252</v>
      </c>
      <c r="AB1264" s="18"/>
      <c r="AC1264" s="197" t="e">
        <f t="shared" si="126"/>
        <v>#N/A</v>
      </c>
      <c r="AD1264" s="263" t="e">
        <f t="shared" si="127"/>
        <v>#N/A</v>
      </c>
      <c r="AE1264" s="263" t="e">
        <f t="shared" si="128"/>
        <v>#N/A</v>
      </c>
      <c r="AF1264" s="119" t="s">
        <v>7252</v>
      </c>
      <c r="AG1264" s="64" t="str">
        <f t="shared" si="129"/>
        <v>101</v>
      </c>
      <c r="AH1264" s="18"/>
      <c r="AI1264" s="197" t="str">
        <f t="shared" si="130"/>
        <v>-</v>
      </c>
      <c r="AJ1264" s="64" t="str">
        <f t="shared" si="131"/>
        <v>-</v>
      </c>
      <c r="AK1264" s="18"/>
      <c r="AP1264" s="18"/>
    </row>
    <row r="1265" spans="9:42">
      <c r="I1265" s="18"/>
      <c r="L1265" s="18"/>
      <c r="M1265" s="18"/>
      <c r="N1265" s="18"/>
      <c r="O1265" s="18"/>
      <c r="P1265" s="18"/>
      <c r="Q1265" s="18"/>
      <c r="R1265" s="18"/>
      <c r="S1265" s="173" t="s">
        <v>4352</v>
      </c>
      <c r="T1265" s="17" t="s">
        <v>4353</v>
      </c>
      <c r="U1265" s="18"/>
      <c r="V1265" s="211"/>
      <c r="W1265" s="211"/>
      <c r="X1265" s="211"/>
      <c r="Y1265" s="211"/>
      <c r="Z1265" s="18"/>
      <c r="AA1265" s="182" t="s">
        <v>7255</v>
      </c>
      <c r="AB1265" s="18"/>
      <c r="AC1265" s="197" t="e">
        <f t="shared" si="126"/>
        <v>#N/A</v>
      </c>
      <c r="AD1265" s="263" t="e">
        <f t="shared" si="127"/>
        <v>#N/A</v>
      </c>
      <c r="AE1265" s="263" t="e">
        <f t="shared" si="128"/>
        <v>#N/A</v>
      </c>
      <c r="AF1265" s="119" t="s">
        <v>7255</v>
      </c>
      <c r="AG1265" s="64" t="str">
        <f t="shared" si="129"/>
        <v>101</v>
      </c>
      <c r="AH1265" s="18"/>
      <c r="AI1265" s="197" t="str">
        <f t="shared" si="130"/>
        <v>-</v>
      </c>
      <c r="AJ1265" s="64" t="str">
        <f t="shared" si="131"/>
        <v>-</v>
      </c>
      <c r="AK1265" s="18"/>
      <c r="AP1265" s="18"/>
    </row>
    <row r="1266" spans="9:42">
      <c r="I1266" s="18"/>
      <c r="L1266" s="18"/>
      <c r="M1266" s="18"/>
      <c r="N1266" s="18"/>
      <c r="O1266" s="18"/>
      <c r="P1266" s="18"/>
      <c r="Q1266" s="18"/>
      <c r="R1266" s="18"/>
      <c r="S1266" s="173" t="s">
        <v>4356</v>
      </c>
      <c r="T1266" s="17" t="s">
        <v>4357</v>
      </c>
      <c r="U1266" s="18"/>
      <c r="V1266" s="211"/>
      <c r="W1266" s="211"/>
      <c r="X1266" s="211"/>
      <c r="Y1266" s="211"/>
      <c r="Z1266" s="18"/>
      <c r="AA1266" s="182" t="s">
        <v>10954</v>
      </c>
      <c r="AB1266" s="18"/>
      <c r="AC1266" s="197" t="str">
        <f t="shared" si="126"/>
        <v>ARTSCI</v>
      </c>
      <c r="AD1266" s="263" t="str">
        <f t="shared" si="127"/>
        <v>ARTSCI-101</v>
      </c>
      <c r="AE1266" s="263" t="str">
        <f t="shared" si="128"/>
        <v>ARTSCI-101-29</v>
      </c>
      <c r="AF1266" s="119" t="s">
        <v>10954</v>
      </c>
      <c r="AG1266" s="64" t="str">
        <f t="shared" si="129"/>
        <v>101</v>
      </c>
      <c r="AH1266" s="18"/>
      <c r="AI1266" s="197" t="str">
        <f t="shared" si="130"/>
        <v>-</v>
      </c>
      <c r="AJ1266" s="64" t="str">
        <f t="shared" si="131"/>
        <v>-</v>
      </c>
      <c r="AK1266" s="18"/>
      <c r="AP1266" s="18"/>
    </row>
    <row r="1267" spans="9:42">
      <c r="I1267" s="18"/>
      <c r="L1267" s="18"/>
      <c r="M1267" s="18"/>
      <c r="N1267" s="18"/>
      <c r="O1267" s="18"/>
      <c r="P1267" s="18"/>
      <c r="Q1267" s="18"/>
      <c r="R1267" s="18"/>
      <c r="S1267" s="173" t="s">
        <v>4359</v>
      </c>
      <c r="T1267" s="17" t="s">
        <v>4360</v>
      </c>
      <c r="U1267" s="18"/>
      <c r="V1267" s="211"/>
      <c r="W1267" s="211"/>
      <c r="X1267" s="211"/>
      <c r="Y1267" s="211"/>
      <c r="Z1267" s="18"/>
      <c r="AA1267" s="182" t="s">
        <v>11451</v>
      </c>
      <c r="AB1267" s="18"/>
      <c r="AC1267" s="197" t="str">
        <f t="shared" si="126"/>
        <v>ARTSCI</v>
      </c>
      <c r="AD1267" s="263" t="str">
        <f t="shared" si="127"/>
        <v>ARTSCI-101</v>
      </c>
      <c r="AE1267" s="263" t="str">
        <f t="shared" si="128"/>
        <v>ARTSCI-101-30</v>
      </c>
      <c r="AF1267" s="119" t="s">
        <v>11451</v>
      </c>
      <c r="AG1267" s="64" t="str">
        <f t="shared" si="129"/>
        <v>101</v>
      </c>
      <c r="AH1267" s="18"/>
      <c r="AI1267" s="197" t="str">
        <f t="shared" si="130"/>
        <v>-</v>
      </c>
      <c r="AJ1267" s="64" t="str">
        <f t="shared" si="131"/>
        <v>-</v>
      </c>
      <c r="AK1267" s="18"/>
      <c r="AP1267" s="18"/>
    </row>
    <row r="1268" spans="9:42">
      <c r="I1268" s="18"/>
      <c r="L1268" s="18"/>
      <c r="M1268" s="18"/>
      <c r="N1268" s="18"/>
      <c r="O1268" s="18"/>
      <c r="P1268" s="18"/>
      <c r="Q1268" s="18"/>
      <c r="R1268" s="18"/>
      <c r="S1268" s="173" t="s">
        <v>4361</v>
      </c>
      <c r="T1268" s="17" t="s">
        <v>4362</v>
      </c>
      <c r="U1268" s="18"/>
      <c r="V1268" s="211"/>
      <c r="W1268" s="211"/>
      <c r="X1268" s="211"/>
      <c r="Y1268" s="211"/>
      <c r="Z1268" s="18"/>
      <c r="AA1268" s="182" t="s">
        <v>12656</v>
      </c>
      <c r="AB1268" s="18"/>
      <c r="AC1268" s="197" t="str">
        <f t="shared" si="126"/>
        <v>ARTSCI</v>
      </c>
      <c r="AD1268" s="263" t="str">
        <f t="shared" si="127"/>
        <v>ARTSCI-101</v>
      </c>
      <c r="AE1268" s="263" t="str">
        <f t="shared" si="128"/>
        <v>ARTSCI-101-31</v>
      </c>
      <c r="AF1268" s="119" t="s">
        <v>12656</v>
      </c>
      <c r="AG1268" s="64" t="str">
        <f t="shared" si="129"/>
        <v>101</v>
      </c>
      <c r="AH1268" s="18"/>
      <c r="AI1268" s="197" t="str">
        <f t="shared" si="130"/>
        <v>-</v>
      </c>
      <c r="AJ1268" s="64" t="str">
        <f t="shared" si="131"/>
        <v>-</v>
      </c>
      <c r="AK1268" s="18"/>
      <c r="AP1268" s="18"/>
    </row>
    <row r="1269" spans="9:42">
      <c r="I1269" s="18"/>
      <c r="L1269" s="18"/>
      <c r="M1269" s="18"/>
      <c r="N1269" s="18"/>
      <c r="O1269" s="18"/>
      <c r="P1269" s="18"/>
      <c r="Q1269" s="18"/>
      <c r="R1269" s="18"/>
      <c r="S1269" s="173" t="s">
        <v>4363</v>
      </c>
      <c r="T1269" s="17" t="s">
        <v>13527</v>
      </c>
      <c r="U1269" s="18"/>
      <c r="V1269" s="211"/>
      <c r="W1269" s="211"/>
      <c r="X1269" s="211"/>
      <c r="Y1269" s="211"/>
      <c r="Z1269" s="18"/>
      <c r="AA1269" s="182" t="s">
        <v>12657</v>
      </c>
      <c r="AB1269" s="18"/>
      <c r="AC1269" s="197" t="str">
        <f t="shared" si="126"/>
        <v>ARTSCI</v>
      </c>
      <c r="AD1269" s="263" t="str">
        <f t="shared" si="127"/>
        <v>ARTSCI-101</v>
      </c>
      <c r="AE1269" s="263" t="str">
        <f t="shared" si="128"/>
        <v>ARTSCI-101-32</v>
      </c>
      <c r="AF1269" s="119" t="s">
        <v>12657</v>
      </c>
      <c r="AG1269" s="64" t="str">
        <f t="shared" si="129"/>
        <v>101</v>
      </c>
      <c r="AH1269" s="18"/>
      <c r="AI1269" s="197" t="str">
        <f t="shared" si="130"/>
        <v>-</v>
      </c>
      <c r="AJ1269" s="64" t="str">
        <f t="shared" si="131"/>
        <v>-</v>
      </c>
      <c r="AK1269" s="18"/>
      <c r="AP1269" s="18"/>
    </row>
    <row r="1270" spans="9:42">
      <c r="I1270" s="18"/>
      <c r="L1270" s="18"/>
      <c r="M1270" s="18"/>
      <c r="N1270" s="18"/>
      <c r="O1270" s="18"/>
      <c r="P1270" s="18"/>
      <c r="Q1270" s="18"/>
      <c r="R1270" s="18"/>
      <c r="S1270" s="173" t="s">
        <v>4364</v>
      </c>
      <c r="T1270" s="17" t="s">
        <v>4365</v>
      </c>
      <c r="U1270" s="18"/>
      <c r="V1270" s="211"/>
      <c r="W1270" s="211"/>
      <c r="X1270" s="211"/>
      <c r="Y1270" s="211"/>
      <c r="Z1270" s="18"/>
      <c r="AA1270" s="182" t="s">
        <v>7256</v>
      </c>
      <c r="AB1270" s="18"/>
      <c r="AC1270" s="197" t="str">
        <f t="shared" si="126"/>
        <v>BUSINESS</v>
      </c>
      <c r="AD1270" s="263" t="str">
        <f t="shared" si="127"/>
        <v>BUSINESS-101</v>
      </c>
      <c r="AE1270" s="263" t="str">
        <f t="shared" si="128"/>
        <v>BUSINESS-101-1</v>
      </c>
      <c r="AF1270" s="119" t="s">
        <v>7256</v>
      </c>
      <c r="AG1270" s="64" t="str">
        <f t="shared" si="129"/>
        <v>101</v>
      </c>
      <c r="AH1270" s="18"/>
      <c r="AI1270" s="197" t="str">
        <f t="shared" si="130"/>
        <v>-</v>
      </c>
      <c r="AJ1270" s="64" t="str">
        <f t="shared" si="131"/>
        <v>-</v>
      </c>
      <c r="AK1270" s="18"/>
      <c r="AP1270" s="18"/>
    </row>
    <row r="1271" spans="9:42">
      <c r="I1271" s="18"/>
      <c r="L1271" s="18"/>
      <c r="M1271" s="18"/>
      <c r="N1271" s="18"/>
      <c r="O1271" s="18"/>
      <c r="P1271" s="18"/>
      <c r="Q1271" s="18"/>
      <c r="R1271" s="18"/>
      <c r="S1271" s="173" t="s">
        <v>4366</v>
      </c>
      <c r="T1271" s="17" t="s">
        <v>4367</v>
      </c>
      <c r="U1271" s="18"/>
      <c r="V1271" s="211"/>
      <c r="W1271" s="211"/>
      <c r="X1271" s="211"/>
      <c r="Y1271" s="211"/>
      <c r="Z1271" s="18"/>
      <c r="AA1271" s="182" t="s">
        <v>10955</v>
      </c>
      <c r="AB1271" s="18"/>
      <c r="AC1271" s="197" t="str">
        <f t="shared" si="126"/>
        <v>BUSINESS</v>
      </c>
      <c r="AD1271" s="263" t="str">
        <f t="shared" si="127"/>
        <v>BUSINESS-101</v>
      </c>
      <c r="AE1271" s="263" t="str">
        <f t="shared" si="128"/>
        <v>BUSINESS-101-2</v>
      </c>
      <c r="AF1271" s="119" t="s">
        <v>10955</v>
      </c>
      <c r="AG1271" s="64" t="str">
        <f t="shared" si="129"/>
        <v>101</v>
      </c>
      <c r="AH1271" s="18"/>
      <c r="AI1271" s="197" t="str">
        <f t="shared" si="130"/>
        <v>-</v>
      </c>
      <c r="AJ1271" s="64" t="str">
        <f t="shared" si="131"/>
        <v>-</v>
      </c>
      <c r="AK1271" s="18"/>
      <c r="AP1271" s="18"/>
    </row>
    <row r="1272" spans="9:42">
      <c r="I1272" s="18"/>
      <c r="L1272" s="18"/>
      <c r="M1272" s="18"/>
      <c r="N1272" s="18"/>
      <c r="O1272" s="18"/>
      <c r="P1272" s="18"/>
      <c r="Q1272" s="18"/>
      <c r="R1272" s="18"/>
      <c r="S1272" s="173" t="s">
        <v>4368</v>
      </c>
      <c r="T1272" s="17" t="s">
        <v>4369</v>
      </c>
      <c r="U1272" s="18"/>
      <c r="V1272" s="211"/>
      <c r="W1272" s="211"/>
      <c r="X1272" s="211"/>
      <c r="Y1272" s="211"/>
      <c r="Z1272" s="18"/>
      <c r="AA1272" s="182" t="s">
        <v>14646</v>
      </c>
      <c r="AB1272" s="18"/>
      <c r="AC1272" s="197" t="str">
        <f t="shared" si="126"/>
        <v>BUSINESS</v>
      </c>
      <c r="AD1272" s="263" t="str">
        <f t="shared" si="127"/>
        <v>BUSINESS-101</v>
      </c>
      <c r="AE1272" s="263" t="str">
        <f t="shared" si="128"/>
        <v>BUSINESS-101-3</v>
      </c>
      <c r="AF1272" s="119" t="s">
        <v>14646</v>
      </c>
      <c r="AG1272" s="64" t="str">
        <f t="shared" si="129"/>
        <v>101</v>
      </c>
      <c r="AH1272" s="18"/>
      <c r="AI1272" s="197" t="str">
        <f t="shared" si="130"/>
        <v>-</v>
      </c>
      <c r="AJ1272" s="64" t="str">
        <f t="shared" si="131"/>
        <v>-</v>
      </c>
      <c r="AK1272" s="18"/>
      <c r="AP1272" s="18"/>
    </row>
    <row r="1273" spans="9:42">
      <c r="I1273" s="18"/>
      <c r="L1273" s="18"/>
      <c r="M1273" s="18"/>
      <c r="N1273" s="18"/>
      <c r="O1273" s="18"/>
      <c r="P1273" s="18"/>
      <c r="Q1273" s="18"/>
      <c r="R1273" s="18"/>
      <c r="S1273" s="173" t="s">
        <v>4370</v>
      </c>
      <c r="T1273" s="17" t="s">
        <v>4371</v>
      </c>
      <c r="U1273" s="18"/>
      <c r="V1273" s="211"/>
      <c r="W1273" s="211"/>
      <c r="X1273" s="211"/>
      <c r="Y1273" s="211"/>
      <c r="Z1273" s="18"/>
      <c r="AA1273" s="182" t="s">
        <v>14647</v>
      </c>
      <c r="AB1273" s="18"/>
      <c r="AC1273" s="197" t="str">
        <f t="shared" si="126"/>
        <v>BUSINESS</v>
      </c>
      <c r="AD1273" s="263" t="str">
        <f t="shared" si="127"/>
        <v>BUSINESS-101</v>
      </c>
      <c r="AE1273" s="263" t="str">
        <f t="shared" si="128"/>
        <v>BUSINESS-101-4</v>
      </c>
      <c r="AF1273" s="119" t="s">
        <v>14647</v>
      </c>
      <c r="AG1273" s="64" t="str">
        <f t="shared" si="129"/>
        <v>101</v>
      </c>
      <c r="AH1273" s="18"/>
      <c r="AI1273" s="197" t="str">
        <f t="shared" si="130"/>
        <v>-</v>
      </c>
      <c r="AJ1273" s="64" t="str">
        <f t="shared" si="131"/>
        <v>-</v>
      </c>
      <c r="AK1273" s="18"/>
      <c r="AP1273" s="18"/>
    </row>
    <row r="1274" spans="9:42">
      <c r="I1274" s="18"/>
      <c r="L1274" s="18"/>
      <c r="M1274" s="18"/>
      <c r="N1274" s="18"/>
      <c r="O1274" s="18"/>
      <c r="P1274" s="18"/>
      <c r="Q1274" s="18"/>
      <c r="R1274" s="18"/>
      <c r="S1274" s="173" t="s">
        <v>4372</v>
      </c>
      <c r="T1274" s="17" t="s">
        <v>4373</v>
      </c>
      <c r="U1274" s="18"/>
      <c r="V1274" s="211"/>
      <c r="W1274" s="211"/>
      <c r="X1274" s="211"/>
      <c r="Y1274" s="211"/>
      <c r="Z1274" s="18"/>
      <c r="AA1274" s="182" t="s">
        <v>14648</v>
      </c>
      <c r="AB1274" s="18"/>
      <c r="AC1274" s="197" t="str">
        <f t="shared" si="126"/>
        <v>BUSINESS</v>
      </c>
      <c r="AD1274" s="263" t="str">
        <f t="shared" si="127"/>
        <v>BUSINESS-101</v>
      </c>
      <c r="AE1274" s="263" t="str">
        <f t="shared" si="128"/>
        <v>BUSINESS-101-5</v>
      </c>
      <c r="AF1274" s="119" t="s">
        <v>14648</v>
      </c>
      <c r="AG1274" s="64" t="str">
        <f t="shared" si="129"/>
        <v>101</v>
      </c>
      <c r="AH1274" s="18"/>
      <c r="AI1274" s="197" t="str">
        <f t="shared" si="130"/>
        <v>-</v>
      </c>
      <c r="AJ1274" s="64" t="str">
        <f t="shared" si="131"/>
        <v>-</v>
      </c>
      <c r="AK1274" s="18"/>
      <c r="AP1274" s="18"/>
    </row>
    <row r="1275" spans="9:42">
      <c r="I1275" s="18"/>
      <c r="L1275" s="18"/>
      <c r="M1275" s="18"/>
      <c r="N1275" s="18"/>
      <c r="O1275" s="18"/>
      <c r="P1275" s="18"/>
      <c r="Q1275" s="18"/>
      <c r="R1275" s="18"/>
      <c r="S1275" s="173" t="s">
        <v>4374</v>
      </c>
      <c r="T1275" s="17" t="s">
        <v>4375</v>
      </c>
      <c r="U1275" s="18"/>
      <c r="V1275" s="211"/>
      <c r="W1275" s="211"/>
      <c r="X1275" s="211"/>
      <c r="Y1275" s="211"/>
      <c r="Z1275" s="18"/>
      <c r="AA1275" s="182" t="s">
        <v>14649</v>
      </c>
      <c r="AB1275" s="18"/>
      <c r="AC1275" s="197" t="str">
        <f t="shared" si="126"/>
        <v>BUSINESS</v>
      </c>
      <c r="AD1275" s="263" t="str">
        <f t="shared" si="127"/>
        <v>BUSINESS-101</v>
      </c>
      <c r="AE1275" s="263" t="str">
        <f t="shared" si="128"/>
        <v>BUSINESS-101-6</v>
      </c>
      <c r="AF1275" s="119" t="s">
        <v>14649</v>
      </c>
      <c r="AG1275" s="64" t="str">
        <f t="shared" si="129"/>
        <v>101</v>
      </c>
      <c r="AH1275" s="18"/>
      <c r="AI1275" s="197" t="str">
        <f t="shared" si="130"/>
        <v>-</v>
      </c>
      <c r="AJ1275" s="64" t="str">
        <f t="shared" si="131"/>
        <v>-</v>
      </c>
      <c r="AK1275" s="18"/>
      <c r="AP1275" s="18"/>
    </row>
    <row r="1276" spans="9:42">
      <c r="I1276" s="18"/>
      <c r="L1276" s="18"/>
      <c r="M1276" s="18"/>
      <c r="N1276" s="18"/>
      <c r="O1276" s="18"/>
      <c r="P1276" s="18"/>
      <c r="Q1276" s="18"/>
      <c r="R1276" s="18"/>
      <c r="S1276" s="173" t="s">
        <v>4376</v>
      </c>
      <c r="T1276" s="17" t="s">
        <v>4377</v>
      </c>
      <c r="U1276" s="18"/>
      <c r="V1276" s="211"/>
      <c r="W1276" s="211"/>
      <c r="X1276" s="211"/>
      <c r="Y1276" s="211"/>
      <c r="Z1276" s="18"/>
      <c r="AA1276" s="182" t="s">
        <v>14650</v>
      </c>
      <c r="AB1276" s="18"/>
      <c r="AC1276" s="197" t="str">
        <f t="shared" si="126"/>
        <v>BUSINESS</v>
      </c>
      <c r="AD1276" s="263" t="str">
        <f t="shared" si="127"/>
        <v>BUSINESS-101</v>
      </c>
      <c r="AE1276" s="263" t="str">
        <f t="shared" si="128"/>
        <v>BUSINESS-101-7</v>
      </c>
      <c r="AF1276" s="119" t="s">
        <v>14650</v>
      </c>
      <c r="AG1276" s="64" t="str">
        <f t="shared" si="129"/>
        <v>101</v>
      </c>
      <c r="AH1276" s="18"/>
      <c r="AI1276" s="197" t="str">
        <f t="shared" si="130"/>
        <v>-</v>
      </c>
      <c r="AJ1276" s="64" t="str">
        <f t="shared" si="131"/>
        <v>-</v>
      </c>
      <c r="AK1276" s="18"/>
      <c r="AP1276" s="18"/>
    </row>
    <row r="1277" spans="9:42">
      <c r="I1277" s="18"/>
      <c r="L1277" s="18"/>
      <c r="M1277" s="18"/>
      <c r="N1277" s="18"/>
      <c r="O1277" s="18"/>
      <c r="P1277" s="18"/>
      <c r="Q1277" s="18"/>
      <c r="R1277" s="18"/>
      <c r="S1277" s="173" t="s">
        <v>4378</v>
      </c>
      <c r="T1277" s="17" t="s">
        <v>780</v>
      </c>
      <c r="U1277" s="18"/>
      <c r="V1277" s="211"/>
      <c r="W1277" s="211"/>
      <c r="X1277" s="211"/>
      <c r="Y1277" s="211"/>
      <c r="Z1277" s="18"/>
      <c r="AA1277" s="182" t="s">
        <v>14651</v>
      </c>
      <c r="AB1277" s="18"/>
      <c r="AC1277" s="197" t="str">
        <f t="shared" si="126"/>
        <v>BUSINESS</v>
      </c>
      <c r="AD1277" s="263" t="str">
        <f t="shared" si="127"/>
        <v>BUSINESS-101</v>
      </c>
      <c r="AE1277" s="263" t="str">
        <f t="shared" si="128"/>
        <v>BUSINESS-101-8</v>
      </c>
      <c r="AF1277" s="119" t="s">
        <v>14651</v>
      </c>
      <c r="AG1277" s="64" t="str">
        <f t="shared" si="129"/>
        <v>101</v>
      </c>
      <c r="AH1277" s="18"/>
      <c r="AI1277" s="197" t="str">
        <f t="shared" si="130"/>
        <v>-</v>
      </c>
      <c r="AJ1277" s="64" t="str">
        <f t="shared" si="131"/>
        <v>-</v>
      </c>
      <c r="AK1277" s="18"/>
      <c r="AP1277" s="18"/>
    </row>
    <row r="1278" spans="9:42">
      <c r="I1278" s="18"/>
      <c r="L1278" s="18"/>
      <c r="M1278" s="18"/>
      <c r="N1278" s="18"/>
      <c r="O1278" s="18"/>
      <c r="P1278" s="18"/>
      <c r="Q1278" s="18"/>
      <c r="R1278" s="18"/>
      <c r="S1278" s="173" t="s">
        <v>4379</v>
      </c>
      <c r="T1278" s="17" t="s">
        <v>780</v>
      </c>
      <c r="U1278" s="18"/>
      <c r="V1278" s="211"/>
      <c r="W1278" s="211"/>
      <c r="X1278" s="211"/>
      <c r="Y1278" s="211"/>
      <c r="Z1278" s="18"/>
      <c r="AA1278" s="182" t="s">
        <v>14652</v>
      </c>
      <c r="AB1278" s="18"/>
      <c r="AC1278" s="197" t="str">
        <f t="shared" si="126"/>
        <v>BUSINESS</v>
      </c>
      <c r="AD1278" s="263" t="str">
        <f t="shared" si="127"/>
        <v>BUSINESS-101</v>
      </c>
      <c r="AE1278" s="263" t="str">
        <f t="shared" si="128"/>
        <v>BUSINESS-101-9</v>
      </c>
      <c r="AF1278" s="119" t="s">
        <v>14652</v>
      </c>
      <c r="AG1278" s="64" t="str">
        <f t="shared" si="129"/>
        <v>101</v>
      </c>
      <c r="AH1278" s="18"/>
      <c r="AI1278" s="197" t="str">
        <f t="shared" si="130"/>
        <v>-</v>
      </c>
      <c r="AJ1278" s="64" t="str">
        <f t="shared" si="131"/>
        <v>-</v>
      </c>
      <c r="AK1278" s="18"/>
      <c r="AP1278" s="18"/>
    </row>
    <row r="1279" spans="9:42">
      <c r="I1279" s="18"/>
      <c r="L1279" s="18"/>
      <c r="M1279" s="18"/>
      <c r="N1279" s="18"/>
      <c r="O1279" s="18"/>
      <c r="P1279" s="18"/>
      <c r="Q1279" s="18"/>
      <c r="R1279" s="18"/>
      <c r="S1279" s="173" t="s">
        <v>4381</v>
      </c>
      <c r="T1279" s="17" t="s">
        <v>780</v>
      </c>
      <c r="U1279" s="18"/>
      <c r="V1279" s="211"/>
      <c r="W1279" s="211"/>
      <c r="X1279" s="211"/>
      <c r="Y1279" s="211"/>
      <c r="Z1279" s="18"/>
      <c r="AA1279" s="182" t="s">
        <v>14653</v>
      </c>
      <c r="AB1279" s="18"/>
      <c r="AC1279" s="197" t="str">
        <f t="shared" si="126"/>
        <v>BUSINESS</v>
      </c>
      <c r="AD1279" s="263" t="str">
        <f t="shared" si="127"/>
        <v>BUSINESS-101</v>
      </c>
      <c r="AE1279" s="263" t="str">
        <f t="shared" si="128"/>
        <v>BUSINESS-101-10</v>
      </c>
      <c r="AF1279" s="119" t="s">
        <v>14653</v>
      </c>
      <c r="AG1279" s="64" t="str">
        <f t="shared" si="129"/>
        <v>101</v>
      </c>
      <c r="AH1279" s="18"/>
      <c r="AI1279" s="197" t="str">
        <f t="shared" si="130"/>
        <v>-</v>
      </c>
      <c r="AJ1279" s="64" t="str">
        <f t="shared" si="131"/>
        <v>-</v>
      </c>
      <c r="AK1279" s="18"/>
      <c r="AP1279" s="18"/>
    </row>
    <row r="1280" spans="9:42">
      <c r="I1280" s="18"/>
      <c r="L1280" s="18"/>
      <c r="M1280" s="18"/>
      <c r="N1280" s="18"/>
      <c r="O1280" s="18"/>
      <c r="P1280" s="18"/>
      <c r="Q1280" s="18"/>
      <c r="R1280" s="18"/>
      <c r="S1280" s="173" t="s">
        <v>4382</v>
      </c>
      <c r="T1280" s="17" t="s">
        <v>4383</v>
      </c>
      <c r="U1280" s="18"/>
      <c r="V1280" s="211"/>
      <c r="W1280" s="211"/>
      <c r="X1280" s="211"/>
      <c r="Y1280" s="211"/>
      <c r="Z1280" s="18"/>
      <c r="AA1280" s="182" t="s">
        <v>14654</v>
      </c>
      <c r="AB1280" s="18"/>
      <c r="AC1280" s="197" t="str">
        <f t="shared" si="126"/>
        <v>BUSINESS</v>
      </c>
      <c r="AD1280" s="263" t="str">
        <f t="shared" si="127"/>
        <v>BUSINESS-101</v>
      </c>
      <c r="AE1280" s="263" t="str">
        <f t="shared" si="128"/>
        <v>BUSINESS-101-11</v>
      </c>
      <c r="AF1280" s="119" t="s">
        <v>14654</v>
      </c>
      <c r="AG1280" s="64" t="str">
        <f t="shared" si="129"/>
        <v>101</v>
      </c>
      <c r="AH1280" s="18"/>
      <c r="AI1280" s="197" t="str">
        <f t="shared" si="130"/>
        <v>-</v>
      </c>
      <c r="AJ1280" s="64" t="str">
        <f t="shared" si="131"/>
        <v>-</v>
      </c>
      <c r="AK1280" s="18"/>
      <c r="AP1280" s="18"/>
    </row>
    <row r="1281" spans="9:42">
      <c r="I1281" s="18"/>
      <c r="L1281" s="18"/>
      <c r="M1281" s="18"/>
      <c r="N1281" s="18"/>
      <c r="O1281" s="18"/>
      <c r="P1281" s="18"/>
      <c r="Q1281" s="18"/>
      <c r="R1281" s="18"/>
      <c r="S1281" s="173" t="s">
        <v>4384</v>
      </c>
      <c r="T1281" s="17" t="s">
        <v>4385</v>
      </c>
      <c r="U1281" s="18"/>
      <c r="V1281" s="211"/>
      <c r="W1281" s="211"/>
      <c r="X1281" s="211"/>
      <c r="Y1281" s="211"/>
      <c r="Z1281" s="18"/>
      <c r="AA1281" s="182" t="s">
        <v>7259</v>
      </c>
      <c r="AB1281" s="18"/>
      <c r="AC1281" s="197" t="str">
        <f t="shared" si="126"/>
        <v>BUSINESS</v>
      </c>
      <c r="AD1281" s="263" t="str">
        <f t="shared" si="127"/>
        <v>BUSINESS-101</v>
      </c>
      <c r="AE1281" s="263" t="str">
        <f t="shared" si="128"/>
        <v>BUSINESS-101-12</v>
      </c>
      <c r="AF1281" s="119" t="s">
        <v>7259</v>
      </c>
      <c r="AG1281" s="64" t="str">
        <f t="shared" si="129"/>
        <v>101</v>
      </c>
      <c r="AH1281" s="18"/>
      <c r="AI1281" s="197" t="str">
        <f t="shared" si="130"/>
        <v>-</v>
      </c>
      <c r="AJ1281" s="64" t="str">
        <f t="shared" si="131"/>
        <v>-</v>
      </c>
      <c r="AK1281" s="18"/>
      <c r="AP1281" s="18"/>
    </row>
    <row r="1282" spans="9:42">
      <c r="I1282" s="18"/>
      <c r="L1282" s="18"/>
      <c r="M1282" s="18"/>
      <c r="N1282" s="18"/>
      <c r="O1282" s="18"/>
      <c r="P1282" s="18"/>
      <c r="Q1282" s="18"/>
      <c r="R1282" s="18"/>
      <c r="S1282" s="173" t="s">
        <v>4386</v>
      </c>
      <c r="T1282" s="17" t="s">
        <v>4387</v>
      </c>
      <c r="U1282" s="18"/>
      <c r="V1282" s="211"/>
      <c r="W1282" s="211"/>
      <c r="X1282" s="211"/>
      <c r="Y1282" s="211"/>
      <c r="Z1282" s="18"/>
      <c r="AA1282" s="182" t="s">
        <v>14169</v>
      </c>
      <c r="AB1282" s="18"/>
      <c r="AC1282" s="197" t="str">
        <f t="shared" si="126"/>
        <v>BUSINESS</v>
      </c>
      <c r="AD1282" s="263" t="str">
        <f t="shared" si="127"/>
        <v>BUSINESS-101</v>
      </c>
      <c r="AE1282" s="263" t="str">
        <f t="shared" si="128"/>
        <v>BUSINESS-101-13</v>
      </c>
      <c r="AF1282" s="119" t="s">
        <v>14169</v>
      </c>
      <c r="AG1282" s="64" t="str">
        <f t="shared" si="129"/>
        <v>101</v>
      </c>
      <c r="AH1282" s="18"/>
      <c r="AI1282" s="197" t="str">
        <f t="shared" si="130"/>
        <v>-</v>
      </c>
      <c r="AJ1282" s="64" t="str">
        <f t="shared" si="131"/>
        <v>-</v>
      </c>
      <c r="AK1282" s="18"/>
      <c r="AP1282" s="18"/>
    </row>
    <row r="1283" spans="9:42">
      <c r="I1283" s="18"/>
      <c r="L1283" s="18"/>
      <c r="M1283" s="18"/>
      <c r="N1283" s="18"/>
      <c r="O1283" s="18"/>
      <c r="P1283" s="18"/>
      <c r="Q1283" s="18"/>
      <c r="R1283" s="18"/>
      <c r="S1283" s="173" t="s">
        <v>4388</v>
      </c>
      <c r="T1283" s="17" t="s">
        <v>4389</v>
      </c>
      <c r="U1283" s="18"/>
      <c r="V1283" s="211"/>
      <c r="W1283" s="211"/>
      <c r="X1283" s="211"/>
      <c r="Y1283" s="211"/>
      <c r="Z1283" s="18"/>
      <c r="AA1283" s="182" t="s">
        <v>14655</v>
      </c>
      <c r="AB1283" s="18"/>
      <c r="AC1283" s="197" t="str">
        <f t="shared" si="126"/>
        <v>BUSINESS</v>
      </c>
      <c r="AD1283" s="263" t="str">
        <f t="shared" si="127"/>
        <v>BUSINESS-101</v>
      </c>
      <c r="AE1283" s="263" t="str">
        <f t="shared" si="128"/>
        <v>BUSINESS-101-14</v>
      </c>
      <c r="AF1283" s="119" t="s">
        <v>14655</v>
      </c>
      <c r="AG1283" s="64" t="str">
        <f t="shared" si="129"/>
        <v>101</v>
      </c>
      <c r="AH1283" s="18"/>
      <c r="AI1283" s="197" t="str">
        <f t="shared" si="130"/>
        <v>-</v>
      </c>
      <c r="AJ1283" s="64" t="str">
        <f t="shared" si="131"/>
        <v>-</v>
      </c>
      <c r="AK1283" s="18"/>
      <c r="AP1283" s="18"/>
    </row>
    <row r="1284" spans="9:42">
      <c r="I1284" s="18"/>
      <c r="L1284" s="18"/>
      <c r="M1284" s="18"/>
      <c r="N1284" s="18"/>
      <c r="O1284" s="18"/>
      <c r="P1284" s="18"/>
      <c r="Q1284" s="18"/>
      <c r="R1284" s="18"/>
      <c r="S1284" s="173" t="s">
        <v>4391</v>
      </c>
      <c r="T1284" s="17" t="s">
        <v>4392</v>
      </c>
      <c r="U1284" s="18"/>
      <c r="V1284" s="211"/>
      <c r="W1284" s="211"/>
      <c r="X1284" s="211"/>
      <c r="Y1284" s="211"/>
      <c r="Z1284" s="18"/>
      <c r="AA1284" s="182" t="s">
        <v>15605</v>
      </c>
      <c r="AB1284" s="18"/>
      <c r="AC1284" s="197" t="str">
        <f t="shared" si="126"/>
        <v>BUSINESS</v>
      </c>
      <c r="AD1284" s="263" t="str">
        <f t="shared" si="127"/>
        <v>BUSINESS-101</v>
      </c>
      <c r="AE1284" s="263" t="str">
        <f t="shared" si="128"/>
        <v>BUSINESS-101-15</v>
      </c>
      <c r="AF1284" s="119" t="s">
        <v>15605</v>
      </c>
      <c r="AG1284" s="64" t="str">
        <f t="shared" si="129"/>
        <v>101</v>
      </c>
      <c r="AH1284" s="18"/>
      <c r="AI1284" s="197" t="str">
        <f t="shared" si="130"/>
        <v>-</v>
      </c>
      <c r="AJ1284" s="64" t="str">
        <f t="shared" si="131"/>
        <v>-</v>
      </c>
      <c r="AK1284" s="18"/>
      <c r="AP1284" s="18"/>
    </row>
    <row r="1285" spans="9:42">
      <c r="I1285" s="18"/>
      <c r="L1285" s="18"/>
      <c r="M1285" s="18"/>
      <c r="N1285" s="18"/>
      <c r="O1285" s="18"/>
      <c r="P1285" s="18"/>
      <c r="Q1285" s="18"/>
      <c r="R1285" s="18"/>
      <c r="S1285" s="173" t="s">
        <v>4393</v>
      </c>
      <c r="T1285" s="17" t="s">
        <v>4394</v>
      </c>
      <c r="U1285" s="18"/>
      <c r="V1285" s="211"/>
      <c r="W1285" s="211"/>
      <c r="X1285" s="211"/>
      <c r="Y1285" s="211"/>
      <c r="Z1285" s="18"/>
      <c r="AA1285" s="182" t="s">
        <v>7260</v>
      </c>
      <c r="AB1285" s="18"/>
      <c r="AC1285" s="197" t="str">
        <f t="shared" si="126"/>
        <v>BUSINESS</v>
      </c>
      <c r="AD1285" s="263" t="str">
        <f t="shared" si="127"/>
        <v>BUSINESS-101</v>
      </c>
      <c r="AE1285" s="263" t="str">
        <f t="shared" si="128"/>
        <v>BUSINESS-101-16</v>
      </c>
      <c r="AF1285" s="119" t="s">
        <v>7260</v>
      </c>
      <c r="AG1285" s="64" t="str">
        <f t="shared" si="129"/>
        <v>101</v>
      </c>
      <c r="AH1285" s="18"/>
      <c r="AI1285" s="197" t="str">
        <f t="shared" si="130"/>
        <v>-</v>
      </c>
      <c r="AJ1285" s="64" t="str">
        <f t="shared" si="131"/>
        <v>-</v>
      </c>
      <c r="AK1285" s="18"/>
      <c r="AP1285" s="18"/>
    </row>
    <row r="1286" spans="9:42">
      <c r="I1286" s="18"/>
      <c r="L1286" s="18"/>
      <c r="M1286" s="18"/>
      <c r="N1286" s="18"/>
      <c r="O1286" s="18"/>
      <c r="P1286" s="18"/>
      <c r="Q1286" s="18"/>
      <c r="R1286" s="18"/>
      <c r="S1286" s="173" t="s">
        <v>4395</v>
      </c>
      <c r="T1286" s="17" t="s">
        <v>4396</v>
      </c>
      <c r="U1286" s="18"/>
      <c r="V1286" s="211"/>
      <c r="W1286" s="211"/>
      <c r="X1286" s="211"/>
      <c r="Y1286" s="211"/>
      <c r="Z1286" s="18"/>
      <c r="AA1286" s="182" t="s">
        <v>677</v>
      </c>
      <c r="AB1286" s="18"/>
      <c r="AC1286" s="197" t="str">
        <f t="shared" ref="AC1286:AC1349" si="132">CodesFormula_1</f>
        <v>ENGINEERING</v>
      </c>
      <c r="AD1286" s="263" t="str">
        <f t="shared" ref="AD1286:AD1349" si="133">CodesFormula_2</f>
        <v>ENGINEERING-101</v>
      </c>
      <c r="AE1286" s="263" t="str">
        <f t="shared" ref="AE1286:AE1349" si="134">CodesFormula_3</f>
        <v>ENGINEERING-101-1</v>
      </c>
      <c r="AF1286" s="119" t="s">
        <v>677</v>
      </c>
      <c r="AG1286" s="64" t="str">
        <f t="shared" ref="AG1286:AG1349" si="135">CodesFormula_4</f>
        <v>101</v>
      </c>
      <c r="AH1286" s="18"/>
      <c r="AI1286" s="197" t="str">
        <f t="shared" ref="AI1286:AI1349" si="136">CodesFormula_5</f>
        <v>-</v>
      </c>
      <c r="AJ1286" s="64" t="str">
        <f t="shared" ref="AJ1286:AJ1349" si="137">CodesFormula_6</f>
        <v>-</v>
      </c>
      <c r="AK1286" s="18"/>
      <c r="AP1286" s="18"/>
    </row>
    <row r="1287" spans="9:42">
      <c r="I1287" s="18"/>
      <c r="L1287" s="18"/>
      <c r="M1287" s="18"/>
      <c r="N1287" s="18"/>
      <c r="O1287" s="18"/>
      <c r="P1287" s="18"/>
      <c r="Q1287" s="18"/>
      <c r="R1287" s="18"/>
      <c r="S1287" s="173" t="s">
        <v>4397</v>
      </c>
      <c r="T1287" s="17" t="s">
        <v>780</v>
      </c>
      <c r="U1287" s="18"/>
      <c r="V1287" s="211"/>
      <c r="W1287" s="211"/>
      <c r="X1287" s="211"/>
      <c r="Y1287" s="211"/>
      <c r="Z1287" s="18"/>
      <c r="AA1287" s="182" t="s">
        <v>15199</v>
      </c>
      <c r="AB1287" s="18"/>
      <c r="AC1287" s="197" t="str">
        <f t="shared" si="132"/>
        <v>ENGINEERING</v>
      </c>
      <c r="AD1287" s="263" t="str">
        <f t="shared" si="133"/>
        <v>ENGINEERING-101</v>
      </c>
      <c r="AE1287" s="263" t="str">
        <f t="shared" si="134"/>
        <v>ENGINEERING-101-2</v>
      </c>
      <c r="AF1287" s="119" t="s">
        <v>15199</v>
      </c>
      <c r="AG1287" s="64" t="str">
        <f t="shared" si="135"/>
        <v>101</v>
      </c>
      <c r="AH1287" s="18"/>
      <c r="AI1287" s="197" t="str">
        <f t="shared" si="136"/>
        <v>-</v>
      </c>
      <c r="AJ1287" s="64" t="str">
        <f t="shared" si="137"/>
        <v>-</v>
      </c>
      <c r="AK1287" s="18"/>
      <c r="AP1287" s="18"/>
    </row>
    <row r="1288" spans="9:42">
      <c r="I1288" s="18"/>
      <c r="L1288" s="18"/>
      <c r="M1288" s="18"/>
      <c r="N1288" s="18"/>
      <c r="O1288" s="18"/>
      <c r="P1288" s="18"/>
      <c r="Q1288" s="18"/>
      <c r="R1288" s="18"/>
      <c r="S1288" s="173" t="s">
        <v>4398</v>
      </c>
      <c r="T1288" s="17" t="s">
        <v>4399</v>
      </c>
      <c r="U1288" s="18"/>
      <c r="V1288" s="211"/>
      <c r="W1288" s="211"/>
      <c r="X1288" s="211"/>
      <c r="Y1288" s="211"/>
      <c r="Z1288" s="18"/>
      <c r="AA1288" s="182" t="s">
        <v>15200</v>
      </c>
      <c r="AB1288" s="18"/>
      <c r="AC1288" s="197" t="str">
        <f t="shared" si="132"/>
        <v>ENGINEERING</v>
      </c>
      <c r="AD1288" s="263" t="str">
        <f t="shared" si="133"/>
        <v>ENGINEERING-101</v>
      </c>
      <c r="AE1288" s="263" t="str">
        <f t="shared" si="134"/>
        <v>ENGINEERING-101-3</v>
      </c>
      <c r="AF1288" s="119" t="s">
        <v>15200</v>
      </c>
      <c r="AG1288" s="64" t="str">
        <f t="shared" si="135"/>
        <v>101</v>
      </c>
      <c r="AH1288" s="18"/>
      <c r="AI1288" s="197" t="str">
        <f t="shared" si="136"/>
        <v>-</v>
      </c>
      <c r="AJ1288" s="64" t="str">
        <f t="shared" si="137"/>
        <v>-</v>
      </c>
      <c r="AK1288" s="18"/>
      <c r="AP1288" s="18"/>
    </row>
    <row r="1289" spans="9:42">
      <c r="I1289" s="18"/>
      <c r="L1289" s="18"/>
      <c r="M1289" s="18"/>
      <c r="N1289" s="18"/>
      <c r="O1289" s="18"/>
      <c r="P1289" s="18"/>
      <c r="Q1289" s="18"/>
      <c r="R1289" s="18"/>
      <c r="S1289" s="173" t="s">
        <v>4400</v>
      </c>
      <c r="T1289" s="17" t="s">
        <v>4401</v>
      </c>
      <c r="U1289" s="18"/>
      <c r="V1289" s="211"/>
      <c r="W1289" s="211"/>
      <c r="X1289" s="211"/>
      <c r="Y1289" s="211"/>
      <c r="Z1289" s="18"/>
      <c r="AA1289" s="182" t="s">
        <v>7265</v>
      </c>
      <c r="AB1289" s="18"/>
      <c r="AC1289" s="197" t="str">
        <f t="shared" si="132"/>
        <v>ENGINEERING</v>
      </c>
      <c r="AD1289" s="263" t="str">
        <f t="shared" si="133"/>
        <v>ENGINEERING-101</v>
      </c>
      <c r="AE1289" s="263" t="str">
        <f t="shared" si="134"/>
        <v>ENGINEERING-101-4</v>
      </c>
      <c r="AF1289" s="119" t="s">
        <v>7265</v>
      </c>
      <c r="AG1289" s="64" t="str">
        <f t="shared" si="135"/>
        <v>101</v>
      </c>
      <c r="AH1289" s="18"/>
      <c r="AI1289" s="197" t="str">
        <f t="shared" si="136"/>
        <v>-</v>
      </c>
      <c r="AJ1289" s="64" t="str">
        <f t="shared" si="137"/>
        <v>-</v>
      </c>
      <c r="AK1289" s="18"/>
      <c r="AP1289" s="18"/>
    </row>
    <row r="1290" spans="9:42">
      <c r="I1290" s="18"/>
      <c r="L1290" s="18"/>
      <c r="M1290" s="18"/>
      <c r="N1290" s="18"/>
      <c r="O1290" s="18"/>
      <c r="P1290" s="18"/>
      <c r="Q1290" s="18"/>
      <c r="R1290" s="18"/>
      <c r="S1290" s="173" t="s">
        <v>4402</v>
      </c>
      <c r="T1290" s="17" t="s">
        <v>4403</v>
      </c>
      <c r="U1290" s="18"/>
      <c r="V1290" s="211"/>
      <c r="W1290" s="211"/>
      <c r="X1290" s="211"/>
      <c r="Y1290" s="211"/>
      <c r="Z1290" s="18"/>
      <c r="AA1290" s="182" t="s">
        <v>14170</v>
      </c>
      <c r="AB1290" s="18"/>
      <c r="AC1290" s="197" t="str">
        <f t="shared" si="132"/>
        <v>ENGINEERING</v>
      </c>
      <c r="AD1290" s="263" t="str">
        <f t="shared" si="133"/>
        <v>ENGINEERING-101</v>
      </c>
      <c r="AE1290" s="263" t="str">
        <f t="shared" si="134"/>
        <v>ENGINEERING-101-5</v>
      </c>
      <c r="AF1290" s="119" t="s">
        <v>14170</v>
      </c>
      <c r="AG1290" s="64" t="str">
        <f t="shared" si="135"/>
        <v>101</v>
      </c>
      <c r="AH1290" s="18"/>
      <c r="AI1290" s="197" t="str">
        <f t="shared" si="136"/>
        <v>-</v>
      </c>
      <c r="AJ1290" s="64" t="str">
        <f t="shared" si="137"/>
        <v>-</v>
      </c>
      <c r="AK1290" s="18"/>
      <c r="AP1290" s="18"/>
    </row>
    <row r="1291" spans="9:42">
      <c r="I1291" s="18"/>
      <c r="L1291" s="18"/>
      <c r="M1291" s="18"/>
      <c r="N1291" s="18"/>
      <c r="O1291" s="18"/>
      <c r="P1291" s="18"/>
      <c r="Q1291" s="18"/>
      <c r="R1291" s="18"/>
      <c r="S1291" s="173" t="s">
        <v>4404</v>
      </c>
      <c r="T1291" s="17" t="s">
        <v>780</v>
      </c>
      <c r="U1291" s="18"/>
      <c r="V1291" s="211"/>
      <c r="W1291" s="211"/>
      <c r="X1291" s="211"/>
      <c r="Y1291" s="211"/>
      <c r="Z1291" s="18"/>
      <c r="AA1291" s="182" t="s">
        <v>7268</v>
      </c>
      <c r="AB1291" s="18"/>
      <c r="AC1291" s="197" t="str">
        <f t="shared" si="132"/>
        <v>ENGINEERING</v>
      </c>
      <c r="AD1291" s="263" t="str">
        <f t="shared" si="133"/>
        <v>ENGINEERING-101</v>
      </c>
      <c r="AE1291" s="263" t="str">
        <f t="shared" si="134"/>
        <v>ENGINEERING-101-6</v>
      </c>
      <c r="AF1291" s="119" t="s">
        <v>7268</v>
      </c>
      <c r="AG1291" s="64" t="str">
        <f t="shared" si="135"/>
        <v>101</v>
      </c>
      <c r="AH1291" s="18"/>
      <c r="AI1291" s="197" t="str">
        <f t="shared" si="136"/>
        <v>-</v>
      </c>
      <c r="AJ1291" s="64" t="str">
        <f t="shared" si="137"/>
        <v>-</v>
      </c>
      <c r="AK1291" s="18"/>
      <c r="AP1291" s="18"/>
    </row>
    <row r="1292" spans="9:42">
      <c r="I1292" s="18"/>
      <c r="L1292" s="18"/>
      <c r="M1292" s="18"/>
      <c r="N1292" s="18"/>
      <c r="O1292" s="18"/>
      <c r="P1292" s="18"/>
      <c r="Q1292" s="18"/>
      <c r="R1292" s="18"/>
      <c r="S1292" s="173" t="s">
        <v>4405</v>
      </c>
      <c r="T1292" s="17" t="s">
        <v>4406</v>
      </c>
      <c r="U1292" s="18"/>
      <c r="V1292" s="211"/>
      <c r="W1292" s="211"/>
      <c r="X1292" s="211"/>
      <c r="Y1292" s="211"/>
      <c r="Z1292" s="18"/>
      <c r="AA1292" s="182" t="s">
        <v>10956</v>
      </c>
      <c r="AB1292" s="18"/>
      <c r="AC1292" s="197" t="str">
        <f t="shared" si="132"/>
        <v>ENGINEERING</v>
      </c>
      <c r="AD1292" s="263" t="str">
        <f t="shared" si="133"/>
        <v>ENGINEERING-101</v>
      </c>
      <c r="AE1292" s="263" t="str">
        <f t="shared" si="134"/>
        <v>ENGINEERING-101-7</v>
      </c>
      <c r="AF1292" s="119" t="s">
        <v>10956</v>
      </c>
      <c r="AG1292" s="64" t="str">
        <f t="shared" si="135"/>
        <v>101</v>
      </c>
      <c r="AH1292" s="18"/>
      <c r="AI1292" s="197" t="str">
        <f t="shared" si="136"/>
        <v>-</v>
      </c>
      <c r="AJ1292" s="64" t="str">
        <f t="shared" si="137"/>
        <v>-</v>
      </c>
      <c r="AK1292" s="18"/>
      <c r="AP1292" s="18"/>
    </row>
    <row r="1293" spans="9:42">
      <c r="I1293" s="18"/>
      <c r="L1293" s="18"/>
      <c r="M1293" s="18"/>
      <c r="N1293" s="18"/>
      <c r="O1293" s="18"/>
      <c r="P1293" s="18"/>
      <c r="Q1293" s="18"/>
      <c r="R1293" s="18"/>
      <c r="S1293" s="173" t="s">
        <v>4407</v>
      </c>
      <c r="T1293" s="17" t="s">
        <v>4408</v>
      </c>
      <c r="U1293" s="18"/>
      <c r="V1293" s="211"/>
      <c r="W1293" s="211"/>
      <c r="X1293" s="211"/>
      <c r="Y1293" s="211"/>
      <c r="Z1293" s="18"/>
      <c r="AA1293" s="182" t="s">
        <v>12050</v>
      </c>
      <c r="AB1293" s="18"/>
      <c r="AC1293" s="197" t="str">
        <f t="shared" si="132"/>
        <v>ENGINEERING</v>
      </c>
      <c r="AD1293" s="263" t="str">
        <f t="shared" si="133"/>
        <v>ENGINEERING-101</v>
      </c>
      <c r="AE1293" s="263" t="str">
        <f t="shared" si="134"/>
        <v>ENGINEERING-101-8</v>
      </c>
      <c r="AF1293" s="119" t="s">
        <v>12050</v>
      </c>
      <c r="AG1293" s="64" t="str">
        <f t="shared" si="135"/>
        <v>101</v>
      </c>
      <c r="AH1293" s="18"/>
      <c r="AI1293" s="197" t="str">
        <f t="shared" si="136"/>
        <v>-</v>
      </c>
      <c r="AJ1293" s="64" t="str">
        <f t="shared" si="137"/>
        <v>-</v>
      </c>
      <c r="AK1293" s="18"/>
      <c r="AP1293" s="18"/>
    </row>
    <row r="1294" spans="9:42">
      <c r="I1294" s="18"/>
      <c r="L1294" s="18"/>
      <c r="M1294" s="18"/>
      <c r="N1294" s="18"/>
      <c r="O1294" s="18"/>
      <c r="P1294" s="18"/>
      <c r="Q1294" s="18"/>
      <c r="R1294" s="18"/>
      <c r="S1294" s="173" t="s">
        <v>4409</v>
      </c>
      <c r="T1294" s="17" t="s">
        <v>4410</v>
      </c>
      <c r="U1294" s="18"/>
      <c r="V1294" s="211"/>
      <c r="W1294" s="211"/>
      <c r="X1294" s="211"/>
      <c r="Y1294" s="211"/>
      <c r="Z1294" s="18"/>
      <c r="AA1294" s="182" t="s">
        <v>14171</v>
      </c>
      <c r="AB1294" s="18"/>
      <c r="AC1294" s="197" t="str">
        <f t="shared" si="132"/>
        <v>ENGINEERING</v>
      </c>
      <c r="AD1294" s="263" t="str">
        <f t="shared" si="133"/>
        <v>ENGINEERING-101</v>
      </c>
      <c r="AE1294" s="263" t="str">
        <f t="shared" si="134"/>
        <v>ENGINEERING-101-9</v>
      </c>
      <c r="AF1294" s="119" t="s">
        <v>14171</v>
      </c>
      <c r="AG1294" s="64" t="str">
        <f t="shared" si="135"/>
        <v>101</v>
      </c>
      <c r="AH1294" s="18"/>
      <c r="AI1294" s="197" t="str">
        <f t="shared" si="136"/>
        <v>-</v>
      </c>
      <c r="AJ1294" s="64" t="str">
        <f t="shared" si="137"/>
        <v>-</v>
      </c>
      <c r="AK1294" s="18"/>
      <c r="AP1294" s="18"/>
    </row>
    <row r="1295" spans="9:42">
      <c r="I1295" s="18"/>
      <c r="L1295" s="18"/>
      <c r="M1295" s="18"/>
      <c r="N1295" s="18"/>
      <c r="O1295" s="18"/>
      <c r="P1295" s="18"/>
      <c r="Q1295" s="18"/>
      <c r="R1295" s="18"/>
      <c r="S1295" s="173" t="s">
        <v>4411</v>
      </c>
      <c r="T1295" s="17" t="s">
        <v>4412</v>
      </c>
      <c r="U1295" s="18"/>
      <c r="V1295" s="211"/>
      <c r="W1295" s="211"/>
      <c r="X1295" s="211"/>
      <c r="Y1295" s="211"/>
      <c r="Z1295" s="18"/>
      <c r="AA1295" s="182" t="s">
        <v>15606</v>
      </c>
      <c r="AB1295" s="18"/>
      <c r="AC1295" s="197" t="str">
        <f t="shared" si="132"/>
        <v>ENGINEERING</v>
      </c>
      <c r="AD1295" s="263" t="str">
        <f t="shared" si="133"/>
        <v>ENGINEERING-101</v>
      </c>
      <c r="AE1295" s="263" t="str">
        <f t="shared" si="134"/>
        <v>ENGINEERING-101-10</v>
      </c>
      <c r="AF1295" s="119" t="s">
        <v>15606</v>
      </c>
      <c r="AG1295" s="64" t="str">
        <f t="shared" si="135"/>
        <v>101</v>
      </c>
      <c r="AH1295" s="18"/>
      <c r="AI1295" s="197" t="str">
        <f t="shared" si="136"/>
        <v>-</v>
      </c>
      <c r="AJ1295" s="64" t="str">
        <f t="shared" si="137"/>
        <v>-</v>
      </c>
      <c r="AK1295" s="18"/>
      <c r="AP1295" s="18"/>
    </row>
    <row r="1296" spans="9:42">
      <c r="I1296" s="18"/>
      <c r="L1296" s="18"/>
      <c r="M1296" s="18"/>
      <c r="N1296" s="18"/>
      <c r="O1296" s="18"/>
      <c r="P1296" s="18"/>
      <c r="Q1296" s="18"/>
      <c r="R1296" s="18"/>
      <c r="S1296" s="173" t="s">
        <v>4413</v>
      </c>
      <c r="T1296" s="17" t="s">
        <v>1075</v>
      </c>
      <c r="U1296" s="18"/>
      <c r="V1296" s="211"/>
      <c r="W1296" s="211"/>
      <c r="X1296" s="211"/>
      <c r="Y1296" s="211"/>
      <c r="Z1296" s="18"/>
      <c r="AA1296" s="182" t="s">
        <v>7273</v>
      </c>
      <c r="AB1296" s="18"/>
      <c r="AC1296" s="197" t="str">
        <f t="shared" si="132"/>
        <v>ENGINEERING</v>
      </c>
      <c r="AD1296" s="263" t="str">
        <f t="shared" si="133"/>
        <v>ENGINEERING-101</v>
      </c>
      <c r="AE1296" s="263" t="str">
        <f t="shared" si="134"/>
        <v>ENGINEERING-101-11</v>
      </c>
      <c r="AF1296" s="119" t="s">
        <v>7273</v>
      </c>
      <c r="AG1296" s="64" t="str">
        <f t="shared" si="135"/>
        <v>101</v>
      </c>
      <c r="AH1296" s="18"/>
      <c r="AI1296" s="197" t="str">
        <f t="shared" si="136"/>
        <v>-</v>
      </c>
      <c r="AJ1296" s="64" t="str">
        <f t="shared" si="137"/>
        <v>-</v>
      </c>
      <c r="AK1296" s="18"/>
      <c r="AP1296" s="18"/>
    </row>
    <row r="1297" spans="9:42">
      <c r="I1297" s="18"/>
      <c r="L1297" s="18"/>
      <c r="M1297" s="18"/>
      <c r="N1297" s="18"/>
      <c r="O1297" s="18"/>
      <c r="P1297" s="18"/>
      <c r="Q1297" s="18"/>
      <c r="R1297" s="18"/>
      <c r="S1297" s="173" t="s">
        <v>4414</v>
      </c>
      <c r="T1297" s="17" t="s">
        <v>4415</v>
      </c>
      <c r="U1297" s="18"/>
      <c r="V1297" s="211"/>
      <c r="W1297" s="211"/>
      <c r="X1297" s="211"/>
      <c r="Y1297" s="211"/>
      <c r="Z1297" s="18"/>
      <c r="AA1297" s="182" t="s">
        <v>15201</v>
      </c>
      <c r="AB1297" s="18"/>
      <c r="AC1297" s="197" t="str">
        <f t="shared" si="132"/>
        <v>ENGINEERING</v>
      </c>
      <c r="AD1297" s="263" t="str">
        <f t="shared" si="133"/>
        <v>ENGINEERING-101</v>
      </c>
      <c r="AE1297" s="263" t="str">
        <f t="shared" si="134"/>
        <v>ENGINEERING-101-12</v>
      </c>
      <c r="AF1297" s="119" t="s">
        <v>15201</v>
      </c>
      <c r="AG1297" s="64" t="str">
        <f t="shared" si="135"/>
        <v>101</v>
      </c>
      <c r="AH1297" s="18"/>
      <c r="AI1297" s="197" t="str">
        <f t="shared" si="136"/>
        <v>-</v>
      </c>
      <c r="AJ1297" s="64" t="str">
        <f t="shared" si="137"/>
        <v>-</v>
      </c>
      <c r="AK1297" s="18"/>
      <c r="AP1297" s="18"/>
    </row>
    <row r="1298" spans="9:42">
      <c r="I1298" s="18"/>
      <c r="L1298" s="18"/>
      <c r="M1298" s="18"/>
      <c r="N1298" s="18"/>
      <c r="O1298" s="18"/>
      <c r="P1298" s="18"/>
      <c r="Q1298" s="18"/>
      <c r="R1298" s="18"/>
      <c r="S1298" s="173" t="s">
        <v>4416</v>
      </c>
      <c r="T1298" s="17" t="s">
        <v>4417</v>
      </c>
      <c r="U1298" s="18"/>
      <c r="V1298" s="211"/>
      <c r="W1298" s="211"/>
      <c r="X1298" s="211"/>
      <c r="Y1298" s="211"/>
      <c r="Z1298" s="18"/>
      <c r="AA1298" s="182" t="s">
        <v>7275</v>
      </c>
      <c r="AB1298" s="18"/>
      <c r="AC1298" s="197" t="str">
        <f t="shared" si="132"/>
        <v>ENGINEERING</v>
      </c>
      <c r="AD1298" s="263" t="str">
        <f t="shared" si="133"/>
        <v>ENGINEERING-101</v>
      </c>
      <c r="AE1298" s="263" t="str">
        <f t="shared" si="134"/>
        <v>ENGINEERING-101-13</v>
      </c>
      <c r="AF1298" s="119" t="s">
        <v>7275</v>
      </c>
      <c r="AG1298" s="64" t="str">
        <f t="shared" si="135"/>
        <v>101</v>
      </c>
      <c r="AH1298" s="18"/>
      <c r="AI1298" s="197" t="str">
        <f t="shared" si="136"/>
        <v>-</v>
      </c>
      <c r="AJ1298" s="64" t="str">
        <f t="shared" si="137"/>
        <v>-</v>
      </c>
      <c r="AK1298" s="18"/>
      <c r="AP1298" s="18"/>
    </row>
    <row r="1299" spans="9:42">
      <c r="I1299" s="18"/>
      <c r="L1299" s="18"/>
      <c r="M1299" s="18"/>
      <c r="N1299" s="18"/>
      <c r="O1299" s="18"/>
      <c r="P1299" s="18"/>
      <c r="Q1299" s="18"/>
      <c r="R1299" s="18"/>
      <c r="S1299" s="173" t="s">
        <v>4418</v>
      </c>
      <c r="T1299" s="17" t="s">
        <v>4419</v>
      </c>
      <c r="U1299" s="18"/>
      <c r="V1299" s="211"/>
      <c r="W1299" s="211"/>
      <c r="X1299" s="211"/>
      <c r="Y1299" s="211"/>
      <c r="Z1299" s="18"/>
      <c r="AA1299" s="182" t="s">
        <v>14172</v>
      </c>
      <c r="AB1299" s="18"/>
      <c r="AC1299" s="197" t="str">
        <f t="shared" si="132"/>
        <v>ENGINEERING</v>
      </c>
      <c r="AD1299" s="263" t="str">
        <f t="shared" si="133"/>
        <v>ENGINEERING-101</v>
      </c>
      <c r="AE1299" s="263" t="str">
        <f t="shared" si="134"/>
        <v>ENGINEERING-101-14</v>
      </c>
      <c r="AF1299" s="119" t="s">
        <v>14172</v>
      </c>
      <c r="AG1299" s="64" t="str">
        <f t="shared" si="135"/>
        <v>101</v>
      </c>
      <c r="AH1299" s="18"/>
      <c r="AI1299" s="197" t="str">
        <f t="shared" si="136"/>
        <v>-</v>
      </c>
      <c r="AJ1299" s="64" t="str">
        <f t="shared" si="137"/>
        <v>-</v>
      </c>
      <c r="AK1299" s="18"/>
      <c r="AP1299" s="18"/>
    </row>
    <row r="1300" spans="9:42">
      <c r="I1300" s="18"/>
      <c r="L1300" s="18"/>
      <c r="M1300" s="18"/>
      <c r="N1300" s="18"/>
      <c r="O1300" s="18"/>
      <c r="P1300" s="18"/>
      <c r="Q1300" s="18"/>
      <c r="R1300" s="18"/>
      <c r="S1300" s="173" t="s">
        <v>4420</v>
      </c>
      <c r="T1300" s="17" t="s">
        <v>4421</v>
      </c>
      <c r="U1300" s="18"/>
      <c r="V1300" s="211"/>
      <c r="W1300" s="211"/>
      <c r="X1300" s="211"/>
      <c r="Y1300" s="211"/>
      <c r="Z1300" s="18"/>
      <c r="AA1300" s="182" t="s">
        <v>14173</v>
      </c>
      <c r="AB1300" s="18"/>
      <c r="AC1300" s="197" t="str">
        <f t="shared" si="132"/>
        <v>ENGINEERING</v>
      </c>
      <c r="AD1300" s="263" t="str">
        <f t="shared" si="133"/>
        <v>ENGINEERING-101</v>
      </c>
      <c r="AE1300" s="263" t="str">
        <f t="shared" si="134"/>
        <v>ENGINEERING-101-15</v>
      </c>
      <c r="AF1300" s="119" t="s">
        <v>14173</v>
      </c>
      <c r="AG1300" s="64" t="str">
        <f t="shared" si="135"/>
        <v>101</v>
      </c>
      <c r="AH1300" s="18"/>
      <c r="AI1300" s="197" t="str">
        <f t="shared" si="136"/>
        <v>-</v>
      </c>
      <c r="AJ1300" s="64" t="str">
        <f t="shared" si="137"/>
        <v>-</v>
      </c>
      <c r="AK1300" s="18"/>
      <c r="AP1300" s="18"/>
    </row>
    <row r="1301" spans="9:42">
      <c r="I1301" s="18"/>
      <c r="L1301" s="18"/>
      <c r="M1301" s="18"/>
      <c r="N1301" s="18"/>
      <c r="O1301" s="18"/>
      <c r="P1301" s="18"/>
      <c r="Q1301" s="18"/>
      <c r="R1301" s="18"/>
      <c r="S1301" s="173" t="s">
        <v>4422</v>
      </c>
      <c r="T1301" s="17" t="s">
        <v>10180</v>
      </c>
      <c r="U1301" s="18"/>
      <c r="V1301" s="211"/>
      <c r="W1301" s="211"/>
      <c r="X1301" s="211"/>
      <c r="Y1301" s="211"/>
      <c r="Z1301" s="18"/>
      <c r="AA1301" s="182" t="s">
        <v>14174</v>
      </c>
      <c r="AB1301" s="18"/>
      <c r="AC1301" s="197" t="str">
        <f t="shared" si="132"/>
        <v>ENGINEERING</v>
      </c>
      <c r="AD1301" s="263" t="str">
        <f t="shared" si="133"/>
        <v>ENGINEERING-101</v>
      </c>
      <c r="AE1301" s="263" t="str">
        <f t="shared" si="134"/>
        <v>ENGINEERING-101-16</v>
      </c>
      <c r="AF1301" s="119" t="s">
        <v>14174</v>
      </c>
      <c r="AG1301" s="64" t="str">
        <f t="shared" si="135"/>
        <v>101</v>
      </c>
      <c r="AH1301" s="18"/>
      <c r="AI1301" s="197" t="str">
        <f t="shared" si="136"/>
        <v>-</v>
      </c>
      <c r="AJ1301" s="64" t="str">
        <f t="shared" si="137"/>
        <v>-</v>
      </c>
      <c r="AK1301" s="18"/>
      <c r="AP1301" s="18"/>
    </row>
    <row r="1302" spans="9:42">
      <c r="I1302" s="18"/>
      <c r="L1302" s="18"/>
      <c r="M1302" s="18"/>
      <c r="N1302" s="18"/>
      <c r="O1302" s="18"/>
      <c r="P1302" s="18"/>
      <c r="Q1302" s="18"/>
      <c r="R1302" s="18"/>
      <c r="S1302" s="173" t="s">
        <v>4423</v>
      </c>
      <c r="T1302" s="17" t="s">
        <v>4424</v>
      </c>
      <c r="U1302" s="18"/>
      <c r="V1302" s="211"/>
      <c r="W1302" s="211"/>
      <c r="X1302" s="211"/>
      <c r="Y1302" s="211"/>
      <c r="Z1302" s="18"/>
      <c r="AA1302" s="182" t="s">
        <v>15202</v>
      </c>
      <c r="AB1302" s="18"/>
      <c r="AC1302" s="197" t="str">
        <f t="shared" si="132"/>
        <v>ENGINEERING</v>
      </c>
      <c r="AD1302" s="263" t="str">
        <f t="shared" si="133"/>
        <v>ENGINEERING-101</v>
      </c>
      <c r="AE1302" s="263" t="str">
        <f t="shared" si="134"/>
        <v>ENGINEERING-101-17</v>
      </c>
      <c r="AF1302" s="119" t="s">
        <v>15202</v>
      </c>
      <c r="AG1302" s="64" t="str">
        <f t="shared" si="135"/>
        <v>101</v>
      </c>
      <c r="AH1302" s="18"/>
      <c r="AI1302" s="197" t="str">
        <f t="shared" si="136"/>
        <v>-</v>
      </c>
      <c r="AJ1302" s="64" t="str">
        <f t="shared" si="137"/>
        <v>-</v>
      </c>
      <c r="AK1302" s="18"/>
      <c r="AP1302" s="18"/>
    </row>
    <row r="1303" spans="9:42">
      <c r="I1303" s="18"/>
      <c r="L1303" s="18"/>
      <c r="M1303" s="18"/>
      <c r="N1303" s="18"/>
      <c r="O1303" s="18"/>
      <c r="P1303" s="18"/>
      <c r="Q1303" s="18"/>
      <c r="R1303" s="18"/>
      <c r="S1303" s="173" t="s">
        <v>4425</v>
      </c>
      <c r="T1303" s="17" t="s">
        <v>4426</v>
      </c>
      <c r="U1303" s="18"/>
      <c r="V1303" s="211"/>
      <c r="W1303" s="211"/>
      <c r="X1303" s="211"/>
      <c r="Y1303" s="211"/>
      <c r="Z1303" s="18"/>
      <c r="AA1303" s="182" t="s">
        <v>15203</v>
      </c>
      <c r="AB1303" s="18"/>
      <c r="AC1303" s="197" t="str">
        <f t="shared" si="132"/>
        <v>ENGINEERING</v>
      </c>
      <c r="AD1303" s="263" t="str">
        <f t="shared" si="133"/>
        <v>ENGINEERING-101</v>
      </c>
      <c r="AE1303" s="263" t="str">
        <f t="shared" si="134"/>
        <v>ENGINEERING-101-18</v>
      </c>
      <c r="AF1303" s="119" t="s">
        <v>15203</v>
      </c>
      <c r="AG1303" s="64" t="str">
        <f t="shared" si="135"/>
        <v>101</v>
      </c>
      <c r="AH1303" s="18"/>
      <c r="AI1303" s="197" t="str">
        <f t="shared" si="136"/>
        <v>-</v>
      </c>
      <c r="AJ1303" s="64" t="str">
        <f t="shared" si="137"/>
        <v>-</v>
      </c>
      <c r="AK1303" s="18"/>
      <c r="AP1303" s="18"/>
    </row>
    <row r="1304" spans="9:42">
      <c r="I1304" s="18"/>
      <c r="L1304" s="18"/>
      <c r="M1304" s="18"/>
      <c r="N1304" s="18"/>
      <c r="O1304" s="18"/>
      <c r="P1304" s="18"/>
      <c r="Q1304" s="18"/>
      <c r="R1304" s="18"/>
      <c r="S1304" s="173" t="s">
        <v>4428</v>
      </c>
      <c r="T1304" s="17" t="s">
        <v>780</v>
      </c>
      <c r="U1304" s="18"/>
      <c r="V1304" s="211"/>
      <c r="W1304" s="211"/>
      <c r="X1304" s="211"/>
      <c r="Y1304" s="211"/>
      <c r="Z1304" s="18"/>
      <c r="AA1304" s="182" t="s">
        <v>15204</v>
      </c>
      <c r="AB1304" s="18"/>
      <c r="AC1304" s="197" t="str">
        <f t="shared" si="132"/>
        <v>ENGINEERING</v>
      </c>
      <c r="AD1304" s="263" t="str">
        <f t="shared" si="133"/>
        <v>ENGINEERING-101</v>
      </c>
      <c r="AE1304" s="263" t="str">
        <f t="shared" si="134"/>
        <v>ENGINEERING-101-19</v>
      </c>
      <c r="AF1304" s="119" t="s">
        <v>15204</v>
      </c>
      <c r="AG1304" s="64" t="str">
        <f t="shared" si="135"/>
        <v>101</v>
      </c>
      <c r="AH1304" s="18"/>
      <c r="AI1304" s="197" t="str">
        <f t="shared" si="136"/>
        <v>-</v>
      </c>
      <c r="AJ1304" s="64" t="str">
        <f t="shared" si="137"/>
        <v>-</v>
      </c>
      <c r="AK1304" s="18"/>
      <c r="AP1304" s="18"/>
    </row>
    <row r="1305" spans="9:42">
      <c r="I1305" s="18"/>
      <c r="L1305" s="18"/>
      <c r="M1305" s="18"/>
      <c r="N1305" s="18"/>
      <c r="O1305" s="18"/>
      <c r="P1305" s="18"/>
      <c r="Q1305" s="18"/>
      <c r="R1305" s="18"/>
      <c r="S1305" s="173" t="s">
        <v>4429</v>
      </c>
      <c r="T1305" s="17" t="s">
        <v>4430</v>
      </c>
      <c r="U1305" s="18"/>
      <c r="V1305" s="211"/>
      <c r="W1305" s="211"/>
      <c r="X1305" s="211"/>
      <c r="Y1305" s="211"/>
      <c r="Z1305" s="18"/>
      <c r="AA1305" s="182" t="s">
        <v>15607</v>
      </c>
      <c r="AB1305" s="18"/>
      <c r="AC1305" s="197" t="str">
        <f t="shared" si="132"/>
        <v>ENGINEERING</v>
      </c>
      <c r="AD1305" s="263" t="str">
        <f t="shared" si="133"/>
        <v>ENGINEERING-101</v>
      </c>
      <c r="AE1305" s="263" t="str">
        <f t="shared" si="134"/>
        <v>ENGINEERING-101-20</v>
      </c>
      <c r="AF1305" s="119" t="s">
        <v>15607</v>
      </c>
      <c r="AG1305" s="64" t="str">
        <f t="shared" si="135"/>
        <v>101</v>
      </c>
      <c r="AH1305" s="18"/>
      <c r="AI1305" s="197" t="str">
        <f t="shared" si="136"/>
        <v>-</v>
      </c>
      <c r="AJ1305" s="64" t="str">
        <f t="shared" si="137"/>
        <v>-</v>
      </c>
      <c r="AK1305" s="18"/>
      <c r="AP1305" s="18"/>
    </row>
    <row r="1306" spans="9:42">
      <c r="I1306" s="18"/>
      <c r="L1306" s="18"/>
      <c r="M1306" s="18"/>
      <c r="N1306" s="18"/>
      <c r="O1306" s="18"/>
      <c r="P1306" s="18"/>
      <c r="Q1306" s="18"/>
      <c r="R1306" s="18"/>
      <c r="S1306" s="173" t="s">
        <v>4431</v>
      </c>
      <c r="T1306" s="17" t="s">
        <v>4432</v>
      </c>
      <c r="U1306" s="18"/>
      <c r="V1306" s="211"/>
      <c r="W1306" s="211"/>
      <c r="X1306" s="211"/>
      <c r="Y1306" s="211"/>
      <c r="Z1306" s="18"/>
      <c r="AA1306" s="182" t="s">
        <v>10957</v>
      </c>
      <c r="AB1306" s="18"/>
      <c r="AC1306" s="197" t="str">
        <f t="shared" si="132"/>
        <v>ENGINEERING</v>
      </c>
      <c r="AD1306" s="263" t="str">
        <f t="shared" si="133"/>
        <v>ENGINEERING-101</v>
      </c>
      <c r="AE1306" s="263" t="str">
        <f t="shared" si="134"/>
        <v>ENGINEERING-101-21</v>
      </c>
      <c r="AF1306" s="119" t="s">
        <v>10957</v>
      </c>
      <c r="AG1306" s="64" t="str">
        <f t="shared" si="135"/>
        <v>101</v>
      </c>
      <c r="AH1306" s="18"/>
      <c r="AI1306" s="197" t="str">
        <f t="shared" si="136"/>
        <v>-</v>
      </c>
      <c r="AJ1306" s="64" t="str">
        <f t="shared" si="137"/>
        <v>-</v>
      </c>
      <c r="AK1306" s="18"/>
      <c r="AP1306" s="18"/>
    </row>
    <row r="1307" spans="9:42">
      <c r="I1307" s="18"/>
      <c r="L1307" s="18"/>
      <c r="M1307" s="18"/>
      <c r="N1307" s="18"/>
      <c r="O1307" s="18"/>
      <c r="P1307" s="18"/>
      <c r="Q1307" s="18"/>
      <c r="R1307" s="18"/>
      <c r="S1307" s="173" t="s">
        <v>4433</v>
      </c>
      <c r="T1307" s="17" t="s">
        <v>4434</v>
      </c>
      <c r="U1307" s="18"/>
      <c r="V1307" s="211"/>
      <c r="W1307" s="211"/>
      <c r="X1307" s="211"/>
      <c r="Y1307" s="211"/>
      <c r="Z1307" s="18"/>
      <c r="AA1307" s="182" t="s">
        <v>10958</v>
      </c>
      <c r="AB1307" s="18"/>
      <c r="AC1307" s="197" t="str">
        <f t="shared" si="132"/>
        <v>ENGINEERING</v>
      </c>
      <c r="AD1307" s="263" t="str">
        <f t="shared" si="133"/>
        <v>ENGINEERING-101</v>
      </c>
      <c r="AE1307" s="263" t="str">
        <f t="shared" si="134"/>
        <v>ENGINEERING-101-22</v>
      </c>
      <c r="AF1307" s="119" t="s">
        <v>10958</v>
      </c>
      <c r="AG1307" s="64" t="str">
        <f t="shared" si="135"/>
        <v>101</v>
      </c>
      <c r="AH1307" s="18"/>
      <c r="AI1307" s="197" t="str">
        <f t="shared" si="136"/>
        <v>-</v>
      </c>
      <c r="AJ1307" s="64" t="str">
        <f t="shared" si="137"/>
        <v>-</v>
      </c>
      <c r="AK1307" s="18"/>
      <c r="AP1307" s="18"/>
    </row>
    <row r="1308" spans="9:42">
      <c r="I1308" s="18"/>
      <c r="L1308" s="18"/>
      <c r="M1308" s="18"/>
      <c r="N1308" s="18"/>
      <c r="O1308" s="18"/>
      <c r="P1308" s="18"/>
      <c r="Q1308" s="18"/>
      <c r="R1308" s="18"/>
      <c r="S1308" s="173" t="s">
        <v>4435</v>
      </c>
      <c r="T1308" s="17" t="s">
        <v>1076</v>
      </c>
      <c r="U1308" s="18"/>
      <c r="V1308" s="211"/>
      <c r="W1308" s="211"/>
      <c r="X1308" s="211"/>
      <c r="Y1308" s="211"/>
      <c r="Z1308" s="18"/>
      <c r="AA1308" s="182" t="s">
        <v>7278</v>
      </c>
      <c r="AB1308" s="18"/>
      <c r="AC1308" s="197" t="e">
        <f t="shared" si="132"/>
        <v>#N/A</v>
      </c>
      <c r="AD1308" s="263" t="e">
        <f t="shared" si="133"/>
        <v>#N/A</v>
      </c>
      <c r="AE1308" s="263" t="e">
        <f t="shared" si="134"/>
        <v>#N/A</v>
      </c>
      <c r="AF1308" s="119" t="s">
        <v>7278</v>
      </c>
      <c r="AG1308" s="64" t="str">
        <f t="shared" si="135"/>
        <v>101</v>
      </c>
      <c r="AH1308" s="18"/>
      <c r="AI1308" s="197" t="str">
        <f t="shared" si="136"/>
        <v>-</v>
      </c>
      <c r="AJ1308" s="64" t="str">
        <f t="shared" si="137"/>
        <v>-</v>
      </c>
      <c r="AK1308" s="18"/>
      <c r="AP1308" s="18"/>
    </row>
    <row r="1309" spans="9:42">
      <c r="I1309" s="18"/>
      <c r="L1309" s="18"/>
      <c r="M1309" s="18"/>
      <c r="N1309" s="18"/>
      <c r="O1309" s="18"/>
      <c r="P1309" s="18"/>
      <c r="Q1309" s="18"/>
      <c r="R1309" s="18"/>
      <c r="S1309" s="173" t="s">
        <v>4436</v>
      </c>
      <c r="T1309" s="17" t="s">
        <v>4437</v>
      </c>
      <c r="U1309" s="18"/>
      <c r="V1309" s="211"/>
      <c r="W1309" s="211"/>
      <c r="X1309" s="211"/>
      <c r="Y1309" s="211"/>
      <c r="Z1309" s="18"/>
      <c r="AA1309" s="182" t="s">
        <v>10959</v>
      </c>
      <c r="AB1309" s="18"/>
      <c r="AC1309" s="197" t="e">
        <f t="shared" si="132"/>
        <v>#N/A</v>
      </c>
      <c r="AD1309" s="263" t="e">
        <f t="shared" si="133"/>
        <v>#N/A</v>
      </c>
      <c r="AE1309" s="263" t="e">
        <f t="shared" si="134"/>
        <v>#N/A</v>
      </c>
      <c r="AF1309" s="119" t="s">
        <v>10959</v>
      </c>
      <c r="AG1309" s="64" t="str">
        <f t="shared" si="135"/>
        <v>101</v>
      </c>
      <c r="AH1309" s="18"/>
      <c r="AI1309" s="197" t="str">
        <f t="shared" si="136"/>
        <v>-</v>
      </c>
      <c r="AJ1309" s="64" t="str">
        <f t="shared" si="137"/>
        <v>-</v>
      </c>
      <c r="AK1309" s="18"/>
      <c r="AP1309" s="18"/>
    </row>
    <row r="1310" spans="9:42">
      <c r="I1310" s="18"/>
      <c r="L1310" s="18"/>
      <c r="M1310" s="18"/>
      <c r="N1310" s="18"/>
      <c r="O1310" s="18"/>
      <c r="P1310" s="18"/>
      <c r="Q1310" s="18"/>
      <c r="R1310" s="18"/>
      <c r="S1310" s="173" t="s">
        <v>4438</v>
      </c>
      <c r="T1310" s="17" t="s">
        <v>4439</v>
      </c>
      <c r="U1310" s="18"/>
      <c r="V1310" s="211"/>
      <c r="W1310" s="211"/>
      <c r="X1310" s="211"/>
      <c r="Y1310" s="211"/>
      <c r="Z1310" s="18"/>
      <c r="AA1310" s="182" t="s">
        <v>7279</v>
      </c>
      <c r="AB1310" s="18"/>
      <c r="AC1310" s="197" t="str">
        <f t="shared" si="132"/>
        <v>HEALTHSCI</v>
      </c>
      <c r="AD1310" s="263" t="str">
        <f t="shared" si="133"/>
        <v>HEALTHSCI-101</v>
      </c>
      <c r="AE1310" s="263" t="str">
        <f t="shared" si="134"/>
        <v>HEALTHSCI-101-8</v>
      </c>
      <c r="AF1310" s="119" t="s">
        <v>7279</v>
      </c>
      <c r="AG1310" s="64" t="str">
        <f t="shared" si="135"/>
        <v>101</v>
      </c>
      <c r="AH1310" s="18"/>
      <c r="AI1310" s="197" t="str">
        <f t="shared" si="136"/>
        <v>-</v>
      </c>
      <c r="AJ1310" s="64" t="str">
        <f t="shared" si="137"/>
        <v>-</v>
      </c>
      <c r="AK1310" s="18"/>
      <c r="AP1310" s="18"/>
    </row>
    <row r="1311" spans="9:42">
      <c r="I1311" s="18"/>
      <c r="L1311" s="18"/>
      <c r="M1311" s="18"/>
      <c r="N1311" s="18"/>
      <c r="O1311" s="18"/>
      <c r="P1311" s="18"/>
      <c r="Q1311" s="18"/>
      <c r="R1311" s="18"/>
      <c r="S1311" s="173" t="s">
        <v>4440</v>
      </c>
      <c r="T1311" s="17" t="s">
        <v>780</v>
      </c>
      <c r="U1311" s="18"/>
      <c r="V1311" s="211"/>
      <c r="W1311" s="211"/>
      <c r="X1311" s="211"/>
      <c r="Y1311" s="211"/>
      <c r="Z1311" s="18"/>
      <c r="AA1311" s="182" t="s">
        <v>7282</v>
      </c>
      <c r="AB1311" s="18"/>
      <c r="AC1311" s="197" t="str">
        <f t="shared" si="132"/>
        <v>HEALTHSCI</v>
      </c>
      <c r="AD1311" s="263" t="str">
        <f t="shared" si="133"/>
        <v>HEALTHSCI-101</v>
      </c>
      <c r="AE1311" s="263" t="str">
        <f t="shared" si="134"/>
        <v>HEALTHSCI-101-9</v>
      </c>
      <c r="AF1311" s="119" t="s">
        <v>7282</v>
      </c>
      <c r="AG1311" s="64" t="str">
        <f t="shared" si="135"/>
        <v>101</v>
      </c>
      <c r="AH1311" s="18"/>
      <c r="AI1311" s="197" t="str">
        <f t="shared" si="136"/>
        <v>-</v>
      </c>
      <c r="AJ1311" s="64" t="str">
        <f t="shared" si="137"/>
        <v>-</v>
      </c>
      <c r="AK1311" s="18"/>
      <c r="AP1311" s="18"/>
    </row>
    <row r="1312" spans="9:42">
      <c r="I1312" s="18"/>
      <c r="L1312" s="18"/>
      <c r="M1312" s="18"/>
      <c r="N1312" s="18"/>
      <c r="O1312" s="18"/>
      <c r="P1312" s="18"/>
      <c r="Q1312" s="18"/>
      <c r="R1312" s="18"/>
      <c r="S1312" s="173" t="s">
        <v>4441</v>
      </c>
      <c r="T1312" s="17" t="s">
        <v>4442</v>
      </c>
      <c r="U1312" s="18"/>
      <c r="V1312" s="211"/>
      <c r="W1312" s="211"/>
      <c r="X1312" s="211"/>
      <c r="Y1312" s="211"/>
      <c r="Z1312" s="18"/>
      <c r="AA1312" s="182" t="s">
        <v>7283</v>
      </c>
      <c r="AB1312" s="18"/>
      <c r="AC1312" s="197" t="str">
        <f t="shared" si="132"/>
        <v>HEALTHSCI</v>
      </c>
      <c r="AD1312" s="263" t="str">
        <f t="shared" si="133"/>
        <v>HEALTHSCI-101</v>
      </c>
      <c r="AE1312" s="263" t="str">
        <f t="shared" si="134"/>
        <v>HEALTHSCI-101-10</v>
      </c>
      <c r="AF1312" s="119" t="s">
        <v>7283</v>
      </c>
      <c r="AG1312" s="64" t="str">
        <f t="shared" si="135"/>
        <v>101</v>
      </c>
      <c r="AH1312" s="18"/>
      <c r="AI1312" s="197" t="str">
        <f t="shared" si="136"/>
        <v>-</v>
      </c>
      <c r="AJ1312" s="64" t="str">
        <f t="shared" si="137"/>
        <v>-</v>
      </c>
      <c r="AK1312" s="18"/>
      <c r="AP1312" s="18"/>
    </row>
    <row r="1313" spans="9:42">
      <c r="I1313" s="18"/>
      <c r="L1313" s="18"/>
      <c r="M1313" s="18"/>
      <c r="N1313" s="18"/>
      <c r="O1313" s="18"/>
      <c r="P1313" s="18"/>
      <c r="Q1313" s="18"/>
      <c r="R1313" s="18"/>
      <c r="S1313" s="173" t="s">
        <v>4443</v>
      </c>
      <c r="T1313" s="17" t="s">
        <v>4444</v>
      </c>
      <c r="U1313" s="18"/>
      <c r="V1313" s="211"/>
      <c r="W1313" s="211"/>
      <c r="X1313" s="211"/>
      <c r="Y1313" s="211"/>
      <c r="Z1313" s="18"/>
      <c r="AA1313" s="182" t="s">
        <v>7286</v>
      </c>
      <c r="AB1313" s="18"/>
      <c r="AC1313" s="197" t="e">
        <f t="shared" si="132"/>
        <v>#N/A</v>
      </c>
      <c r="AD1313" s="263" t="e">
        <f t="shared" si="133"/>
        <v>#N/A</v>
      </c>
      <c r="AE1313" s="263" t="e">
        <f t="shared" si="134"/>
        <v>#N/A</v>
      </c>
      <c r="AF1313" s="119" t="s">
        <v>7286</v>
      </c>
      <c r="AG1313" s="64" t="str">
        <f t="shared" si="135"/>
        <v>101</v>
      </c>
      <c r="AH1313" s="18"/>
      <c r="AI1313" s="197" t="str">
        <f t="shared" si="136"/>
        <v>-</v>
      </c>
      <c r="AJ1313" s="64" t="str">
        <f t="shared" si="137"/>
        <v>-</v>
      </c>
      <c r="AK1313" s="18"/>
      <c r="AP1313" s="18"/>
    </row>
    <row r="1314" spans="9:42">
      <c r="I1314" s="18"/>
      <c r="L1314" s="18"/>
      <c r="M1314" s="18"/>
      <c r="N1314" s="18"/>
      <c r="O1314" s="18"/>
      <c r="P1314" s="18"/>
      <c r="Q1314" s="18"/>
      <c r="R1314" s="18"/>
      <c r="S1314" s="173" t="s">
        <v>4445</v>
      </c>
      <c r="T1314" s="17" t="s">
        <v>4446</v>
      </c>
      <c r="U1314" s="18"/>
      <c r="V1314" s="211"/>
      <c r="W1314" s="211"/>
      <c r="X1314" s="211"/>
      <c r="Y1314" s="211"/>
      <c r="Z1314" s="18"/>
      <c r="AA1314" s="182" t="s">
        <v>7287</v>
      </c>
      <c r="AB1314" s="18"/>
      <c r="AC1314" s="197" t="e">
        <f t="shared" si="132"/>
        <v>#N/A</v>
      </c>
      <c r="AD1314" s="263" t="e">
        <f t="shared" si="133"/>
        <v>#N/A</v>
      </c>
      <c r="AE1314" s="263" t="e">
        <f t="shared" si="134"/>
        <v>#N/A</v>
      </c>
      <c r="AF1314" s="119" t="s">
        <v>7287</v>
      </c>
      <c r="AG1314" s="64" t="str">
        <f t="shared" si="135"/>
        <v>101</v>
      </c>
      <c r="AH1314" s="18"/>
      <c r="AI1314" s="197" t="str">
        <f t="shared" si="136"/>
        <v>-</v>
      </c>
      <c r="AJ1314" s="64" t="str">
        <f t="shared" si="137"/>
        <v>-</v>
      </c>
      <c r="AK1314" s="18"/>
      <c r="AP1314" s="18"/>
    </row>
    <row r="1315" spans="9:42">
      <c r="I1315" s="18"/>
      <c r="L1315" s="18"/>
      <c r="M1315" s="18"/>
      <c r="N1315" s="18"/>
      <c r="O1315" s="18"/>
      <c r="P1315" s="18"/>
      <c r="Q1315" s="18"/>
      <c r="R1315" s="18"/>
      <c r="S1315" s="173" t="s">
        <v>4447</v>
      </c>
      <c r="T1315" s="17" t="s">
        <v>4448</v>
      </c>
      <c r="U1315" s="18"/>
      <c r="V1315" s="211"/>
      <c r="W1315" s="211"/>
      <c r="X1315" s="211"/>
      <c r="Y1315" s="211"/>
      <c r="Z1315" s="18"/>
      <c r="AA1315" s="182" t="s">
        <v>7289</v>
      </c>
      <c r="AB1315" s="18"/>
      <c r="AC1315" s="197" t="str">
        <f t="shared" si="132"/>
        <v>BUSINESS</v>
      </c>
      <c r="AD1315" s="263" t="str">
        <f t="shared" si="133"/>
        <v>BUSINESS-101</v>
      </c>
      <c r="AE1315" s="263" t="str">
        <f t="shared" si="134"/>
        <v>BUSINESS-101-17</v>
      </c>
      <c r="AF1315" s="119" t="s">
        <v>7289</v>
      </c>
      <c r="AG1315" s="64" t="str">
        <f t="shared" si="135"/>
        <v>101</v>
      </c>
      <c r="AH1315" s="18"/>
      <c r="AI1315" s="197" t="str">
        <f t="shared" si="136"/>
        <v>-</v>
      </c>
      <c r="AJ1315" s="64" t="str">
        <f t="shared" si="137"/>
        <v>-</v>
      </c>
      <c r="AK1315" s="18"/>
      <c r="AP1315" s="18"/>
    </row>
    <row r="1316" spans="9:42">
      <c r="I1316" s="18"/>
      <c r="L1316" s="18"/>
      <c r="M1316" s="18"/>
      <c r="N1316" s="18"/>
      <c r="O1316" s="18"/>
      <c r="P1316" s="18"/>
      <c r="Q1316" s="18"/>
      <c r="R1316" s="18"/>
      <c r="S1316" s="173" t="s">
        <v>4449</v>
      </c>
      <c r="T1316" s="17" t="s">
        <v>4450</v>
      </c>
      <c r="U1316" s="18"/>
      <c r="V1316" s="211"/>
      <c r="W1316" s="211"/>
      <c r="X1316" s="211"/>
      <c r="Y1316" s="211"/>
      <c r="Z1316" s="18"/>
      <c r="AA1316" s="182" t="s">
        <v>7290</v>
      </c>
      <c r="AB1316" s="18"/>
      <c r="AC1316" s="197" t="str">
        <f t="shared" si="132"/>
        <v>BUSINESS</v>
      </c>
      <c r="AD1316" s="263" t="str">
        <f t="shared" si="133"/>
        <v>BUSINESS-101</v>
      </c>
      <c r="AE1316" s="263" t="str">
        <f t="shared" si="134"/>
        <v>BUSINESS-101-18</v>
      </c>
      <c r="AF1316" s="119" t="s">
        <v>7290</v>
      </c>
      <c r="AG1316" s="64" t="str">
        <f t="shared" si="135"/>
        <v>101</v>
      </c>
      <c r="AH1316" s="18"/>
      <c r="AI1316" s="197" t="str">
        <f t="shared" si="136"/>
        <v>-</v>
      </c>
      <c r="AJ1316" s="64" t="str">
        <f t="shared" si="137"/>
        <v>-</v>
      </c>
      <c r="AK1316" s="18"/>
      <c r="AP1316" s="18"/>
    </row>
    <row r="1317" spans="9:42">
      <c r="I1317" s="18"/>
      <c r="L1317" s="18"/>
      <c r="M1317" s="18"/>
      <c r="N1317" s="18"/>
      <c r="O1317" s="18"/>
      <c r="P1317" s="18"/>
      <c r="Q1317" s="18"/>
      <c r="R1317" s="18"/>
      <c r="S1317" s="173" t="s">
        <v>4451</v>
      </c>
      <c r="T1317" s="17" t="s">
        <v>4452</v>
      </c>
      <c r="U1317" s="18"/>
      <c r="V1317" s="211"/>
      <c r="W1317" s="211"/>
      <c r="X1317" s="211"/>
      <c r="Y1317" s="211"/>
      <c r="Z1317" s="18"/>
      <c r="AA1317" s="182" t="s">
        <v>7293</v>
      </c>
      <c r="AB1317" s="18"/>
      <c r="AC1317" s="197" t="str">
        <f t="shared" si="132"/>
        <v>BUSINESS</v>
      </c>
      <c r="AD1317" s="263" t="str">
        <f t="shared" si="133"/>
        <v>BUSINESS-101</v>
      </c>
      <c r="AE1317" s="263" t="str">
        <f t="shared" si="134"/>
        <v>BUSINESS-101-19</v>
      </c>
      <c r="AF1317" s="119" t="s">
        <v>7293</v>
      </c>
      <c r="AG1317" s="64" t="str">
        <f t="shared" si="135"/>
        <v>101</v>
      </c>
      <c r="AH1317" s="18"/>
      <c r="AI1317" s="197" t="str">
        <f t="shared" si="136"/>
        <v>-</v>
      </c>
      <c r="AJ1317" s="64" t="str">
        <f t="shared" si="137"/>
        <v>-</v>
      </c>
      <c r="AK1317" s="18"/>
      <c r="AP1317" s="18"/>
    </row>
    <row r="1318" spans="9:42">
      <c r="I1318" s="18"/>
      <c r="L1318" s="18"/>
      <c r="M1318" s="18"/>
      <c r="N1318" s="18"/>
      <c r="O1318" s="18"/>
      <c r="P1318" s="18"/>
      <c r="Q1318" s="18"/>
      <c r="R1318" s="18"/>
      <c r="S1318" s="173" t="s">
        <v>4453</v>
      </c>
      <c r="T1318" s="17" t="s">
        <v>4454</v>
      </c>
      <c r="U1318" s="18"/>
      <c r="V1318" s="211"/>
      <c r="W1318" s="211"/>
      <c r="X1318" s="211"/>
      <c r="Y1318" s="211"/>
      <c r="Z1318" s="18"/>
      <c r="AA1318" s="182" t="s">
        <v>7294</v>
      </c>
      <c r="AB1318" s="18"/>
      <c r="AC1318" s="197" t="str">
        <f t="shared" si="132"/>
        <v>HEALTHSCI</v>
      </c>
      <c r="AD1318" s="263" t="str">
        <f t="shared" si="133"/>
        <v>HEALTHSCI-101</v>
      </c>
      <c r="AE1318" s="263" t="str">
        <f t="shared" si="134"/>
        <v>HEALTHSCI-101-11</v>
      </c>
      <c r="AF1318" s="119" t="s">
        <v>7294</v>
      </c>
      <c r="AG1318" s="64" t="str">
        <f t="shared" si="135"/>
        <v>101</v>
      </c>
      <c r="AH1318" s="18"/>
      <c r="AI1318" s="197" t="str">
        <f t="shared" si="136"/>
        <v>-</v>
      </c>
      <c r="AJ1318" s="64" t="str">
        <f t="shared" si="137"/>
        <v>-</v>
      </c>
      <c r="AK1318" s="18"/>
      <c r="AP1318" s="18"/>
    </row>
    <row r="1319" spans="9:42">
      <c r="I1319" s="18"/>
      <c r="L1319" s="18"/>
      <c r="M1319" s="18"/>
      <c r="N1319" s="18"/>
      <c r="O1319" s="18"/>
      <c r="P1319" s="18"/>
      <c r="Q1319" s="18"/>
      <c r="R1319" s="18"/>
      <c r="S1319" s="173" t="s">
        <v>4455</v>
      </c>
      <c r="T1319" s="17" t="s">
        <v>780</v>
      </c>
      <c r="U1319" s="18"/>
      <c r="V1319" s="211"/>
      <c r="W1319" s="211"/>
      <c r="X1319" s="211"/>
      <c r="Y1319" s="211"/>
      <c r="Z1319" s="18"/>
      <c r="AA1319" s="182" t="s">
        <v>7297</v>
      </c>
      <c r="AB1319" s="18"/>
      <c r="AC1319" s="197" t="str">
        <f t="shared" si="132"/>
        <v>HEALTHSCI</v>
      </c>
      <c r="AD1319" s="263" t="str">
        <f t="shared" si="133"/>
        <v>HEALTHSCI-101</v>
      </c>
      <c r="AE1319" s="263" t="str">
        <f t="shared" si="134"/>
        <v>HEALTHSCI-101-12</v>
      </c>
      <c r="AF1319" s="119" t="s">
        <v>7297</v>
      </c>
      <c r="AG1319" s="64" t="str">
        <f t="shared" si="135"/>
        <v>101</v>
      </c>
      <c r="AH1319" s="18"/>
      <c r="AI1319" s="197" t="str">
        <f t="shared" si="136"/>
        <v>-</v>
      </c>
      <c r="AJ1319" s="64" t="str">
        <f t="shared" si="137"/>
        <v>-</v>
      </c>
      <c r="AK1319" s="18"/>
      <c r="AP1319" s="18"/>
    </row>
    <row r="1320" spans="9:42">
      <c r="I1320" s="18"/>
      <c r="L1320" s="18"/>
      <c r="M1320" s="18"/>
      <c r="N1320" s="18"/>
      <c r="O1320" s="18"/>
      <c r="P1320" s="18"/>
      <c r="Q1320" s="18"/>
      <c r="R1320" s="18"/>
      <c r="S1320" s="173" t="s">
        <v>4456</v>
      </c>
      <c r="T1320" s="17" t="s">
        <v>4457</v>
      </c>
      <c r="U1320" s="18"/>
      <c r="V1320" s="211"/>
      <c r="W1320" s="211"/>
      <c r="X1320" s="211"/>
      <c r="Y1320" s="211"/>
      <c r="Z1320" s="18"/>
      <c r="AA1320" s="182" t="s">
        <v>10960</v>
      </c>
      <c r="AB1320" s="18"/>
      <c r="AC1320" s="197" t="str">
        <f t="shared" si="132"/>
        <v>HEALTHSCI</v>
      </c>
      <c r="AD1320" s="263" t="str">
        <f t="shared" si="133"/>
        <v>HEALTHSCI-101</v>
      </c>
      <c r="AE1320" s="263" t="str">
        <f t="shared" si="134"/>
        <v>HEALTHSCI-101-13</v>
      </c>
      <c r="AF1320" s="119" t="s">
        <v>10960</v>
      </c>
      <c r="AG1320" s="64" t="str">
        <f t="shared" si="135"/>
        <v>101</v>
      </c>
      <c r="AH1320" s="18"/>
      <c r="AI1320" s="197" t="str">
        <f t="shared" si="136"/>
        <v>-</v>
      </c>
      <c r="AJ1320" s="64" t="str">
        <f t="shared" si="137"/>
        <v>-</v>
      </c>
      <c r="AK1320" s="18"/>
      <c r="AP1320" s="18"/>
    </row>
    <row r="1321" spans="9:42">
      <c r="I1321" s="18"/>
      <c r="L1321" s="18"/>
      <c r="M1321" s="18"/>
      <c r="N1321" s="18"/>
      <c r="O1321" s="18"/>
      <c r="P1321" s="18"/>
      <c r="Q1321" s="18"/>
      <c r="R1321" s="18"/>
      <c r="S1321" s="173" t="s">
        <v>4458</v>
      </c>
      <c r="T1321" s="17" t="s">
        <v>4459</v>
      </c>
      <c r="U1321" s="18"/>
      <c r="V1321" s="211"/>
      <c r="W1321" s="211"/>
      <c r="X1321" s="211"/>
      <c r="Y1321" s="211"/>
      <c r="Z1321" s="18"/>
      <c r="AA1321" s="182" t="s">
        <v>7298</v>
      </c>
      <c r="AB1321" s="18"/>
      <c r="AC1321" s="197" t="str">
        <f t="shared" si="132"/>
        <v>HEALTHSCI</v>
      </c>
      <c r="AD1321" s="263" t="str">
        <f t="shared" si="133"/>
        <v>HEALTHSCI-101</v>
      </c>
      <c r="AE1321" s="263" t="str">
        <f t="shared" si="134"/>
        <v>HEALTHSCI-101-14</v>
      </c>
      <c r="AF1321" s="119" t="s">
        <v>7298</v>
      </c>
      <c r="AG1321" s="64" t="str">
        <f t="shared" si="135"/>
        <v>101</v>
      </c>
      <c r="AH1321" s="18"/>
      <c r="AI1321" s="197" t="str">
        <f t="shared" si="136"/>
        <v>-</v>
      </c>
      <c r="AJ1321" s="64" t="str">
        <f t="shared" si="137"/>
        <v>-</v>
      </c>
      <c r="AK1321" s="18"/>
      <c r="AP1321" s="18"/>
    </row>
    <row r="1322" spans="9:42">
      <c r="I1322" s="18"/>
      <c r="L1322" s="18"/>
      <c r="M1322" s="18"/>
      <c r="N1322" s="18"/>
      <c r="O1322" s="18"/>
      <c r="P1322" s="18"/>
      <c r="Q1322" s="18"/>
      <c r="R1322" s="18"/>
      <c r="S1322" s="173" t="s">
        <v>4461</v>
      </c>
      <c r="T1322" s="17" t="s">
        <v>4462</v>
      </c>
      <c r="U1322" s="18"/>
      <c r="V1322" s="211"/>
      <c r="W1322" s="211"/>
      <c r="X1322" s="211"/>
      <c r="Y1322" s="211"/>
      <c r="Z1322" s="18"/>
      <c r="AA1322" s="182" t="s">
        <v>7301</v>
      </c>
      <c r="AB1322" s="18"/>
      <c r="AC1322" s="197" t="str">
        <f t="shared" si="132"/>
        <v>HEALTHSCI</v>
      </c>
      <c r="AD1322" s="263" t="str">
        <f t="shared" si="133"/>
        <v>HEALTHSCI-101</v>
      </c>
      <c r="AE1322" s="263" t="str">
        <f t="shared" si="134"/>
        <v>HEALTHSCI-101-15</v>
      </c>
      <c r="AF1322" s="119" t="s">
        <v>7301</v>
      </c>
      <c r="AG1322" s="64" t="str">
        <f t="shared" si="135"/>
        <v>101</v>
      </c>
      <c r="AH1322" s="18"/>
      <c r="AI1322" s="197" t="str">
        <f t="shared" si="136"/>
        <v>-</v>
      </c>
      <c r="AJ1322" s="64" t="str">
        <f t="shared" si="137"/>
        <v>-</v>
      </c>
      <c r="AK1322" s="18"/>
      <c r="AP1322" s="18"/>
    </row>
    <row r="1323" spans="9:42">
      <c r="I1323" s="18"/>
      <c r="L1323" s="18"/>
      <c r="M1323" s="18"/>
      <c r="N1323" s="18"/>
      <c r="O1323" s="18"/>
      <c r="P1323" s="18"/>
      <c r="Q1323" s="18"/>
      <c r="R1323" s="18"/>
      <c r="S1323" s="173" t="s">
        <v>4463</v>
      </c>
      <c r="T1323" s="17" t="s">
        <v>780</v>
      </c>
      <c r="U1323" s="18"/>
      <c r="V1323" s="211"/>
      <c r="W1323" s="211"/>
      <c r="X1323" s="211"/>
      <c r="Y1323" s="211"/>
      <c r="Z1323" s="18"/>
      <c r="AA1323" s="182" t="s">
        <v>7302</v>
      </c>
      <c r="AB1323" s="18"/>
      <c r="AC1323" s="197" t="str">
        <f t="shared" si="132"/>
        <v>EDUCATION</v>
      </c>
      <c r="AD1323" s="263" t="str">
        <f t="shared" si="133"/>
        <v>EDUCATION-101</v>
      </c>
      <c r="AE1323" s="263" t="str">
        <f t="shared" si="134"/>
        <v>EDUCATION-101-1</v>
      </c>
      <c r="AF1323" s="119" t="s">
        <v>7302</v>
      </c>
      <c r="AG1323" s="64" t="str">
        <f t="shared" si="135"/>
        <v>101</v>
      </c>
      <c r="AH1323" s="18"/>
      <c r="AI1323" s="197" t="str">
        <f t="shared" si="136"/>
        <v>-</v>
      </c>
      <c r="AJ1323" s="64" t="str">
        <f t="shared" si="137"/>
        <v>-</v>
      </c>
      <c r="AK1323" s="18"/>
      <c r="AP1323" s="18"/>
    </row>
    <row r="1324" spans="9:42">
      <c r="I1324" s="18"/>
      <c r="L1324" s="18"/>
      <c r="M1324" s="18"/>
      <c r="N1324" s="18"/>
      <c r="O1324" s="18"/>
      <c r="P1324" s="18"/>
      <c r="Q1324" s="18"/>
      <c r="R1324" s="18"/>
      <c r="S1324" s="173" t="s">
        <v>4464</v>
      </c>
      <c r="T1324" s="17" t="s">
        <v>4465</v>
      </c>
      <c r="U1324" s="18"/>
      <c r="V1324" s="211"/>
      <c r="W1324" s="211"/>
      <c r="X1324" s="211"/>
      <c r="Y1324" s="211"/>
      <c r="Z1324" s="18"/>
      <c r="AA1324" s="182" t="s">
        <v>12658</v>
      </c>
      <c r="AB1324" s="18"/>
      <c r="AC1324" s="197" t="str">
        <f t="shared" si="132"/>
        <v>EDUCATION</v>
      </c>
      <c r="AD1324" s="263" t="str">
        <f t="shared" si="133"/>
        <v>EDUCATION-101</v>
      </c>
      <c r="AE1324" s="263" t="str">
        <f t="shared" si="134"/>
        <v>EDUCATION-101-2</v>
      </c>
      <c r="AF1324" s="119" t="s">
        <v>12658</v>
      </c>
      <c r="AG1324" s="64" t="str">
        <f t="shared" si="135"/>
        <v>101</v>
      </c>
      <c r="AH1324" s="18"/>
      <c r="AI1324" s="197" t="str">
        <f t="shared" si="136"/>
        <v>-</v>
      </c>
      <c r="AJ1324" s="64" t="str">
        <f t="shared" si="137"/>
        <v>-</v>
      </c>
      <c r="AK1324" s="18"/>
      <c r="AP1324" s="18"/>
    </row>
    <row r="1325" spans="9:42">
      <c r="I1325" s="18"/>
      <c r="L1325" s="18"/>
      <c r="M1325" s="18"/>
      <c r="N1325" s="18"/>
      <c r="O1325" s="18"/>
      <c r="P1325" s="18"/>
      <c r="Q1325" s="18"/>
      <c r="R1325" s="18"/>
      <c r="S1325" s="173" t="s">
        <v>4466</v>
      </c>
      <c r="T1325" s="17" t="s">
        <v>780</v>
      </c>
      <c r="U1325" s="18"/>
      <c r="V1325" s="211"/>
      <c r="W1325" s="211"/>
      <c r="X1325" s="211"/>
      <c r="Y1325" s="211"/>
      <c r="Z1325" s="18"/>
      <c r="AA1325" s="182" t="s">
        <v>7305</v>
      </c>
      <c r="AB1325" s="18"/>
      <c r="AC1325" s="197" t="str">
        <f t="shared" si="132"/>
        <v>EDUCATION</v>
      </c>
      <c r="AD1325" s="263" t="str">
        <f t="shared" si="133"/>
        <v>EDUCATION-101</v>
      </c>
      <c r="AE1325" s="263" t="str">
        <f t="shared" si="134"/>
        <v>EDUCATION-101-3</v>
      </c>
      <c r="AF1325" s="119" t="s">
        <v>7305</v>
      </c>
      <c r="AG1325" s="64" t="str">
        <f t="shared" si="135"/>
        <v>101</v>
      </c>
      <c r="AH1325" s="18"/>
      <c r="AI1325" s="197" t="str">
        <f t="shared" si="136"/>
        <v>-</v>
      </c>
      <c r="AJ1325" s="64" t="str">
        <f t="shared" si="137"/>
        <v>-</v>
      </c>
      <c r="AK1325" s="18"/>
      <c r="AP1325" s="18"/>
    </row>
    <row r="1326" spans="9:42">
      <c r="I1326" s="18"/>
      <c r="L1326" s="18"/>
      <c r="M1326" s="18"/>
      <c r="N1326" s="18"/>
      <c r="O1326" s="18"/>
      <c r="P1326" s="18"/>
      <c r="Q1326" s="18"/>
      <c r="R1326" s="18"/>
      <c r="S1326" s="173" t="s">
        <v>4467</v>
      </c>
      <c r="T1326" s="17" t="s">
        <v>4468</v>
      </c>
      <c r="U1326" s="18"/>
      <c r="V1326" s="211"/>
      <c r="W1326" s="211"/>
      <c r="X1326" s="211"/>
      <c r="Y1326" s="211"/>
      <c r="Z1326" s="18"/>
      <c r="AA1326" s="182" t="s">
        <v>7308</v>
      </c>
      <c r="AB1326" s="18"/>
      <c r="AC1326" s="197" t="str">
        <f t="shared" si="132"/>
        <v>EDUCATION</v>
      </c>
      <c r="AD1326" s="263" t="str">
        <f t="shared" si="133"/>
        <v>EDUCATION-101</v>
      </c>
      <c r="AE1326" s="263" t="str">
        <f t="shared" si="134"/>
        <v>EDUCATION-101-4</v>
      </c>
      <c r="AF1326" s="119" t="s">
        <v>7308</v>
      </c>
      <c r="AG1326" s="64" t="str">
        <f t="shared" si="135"/>
        <v>101</v>
      </c>
      <c r="AH1326" s="18"/>
      <c r="AI1326" s="197" t="str">
        <f t="shared" si="136"/>
        <v>-</v>
      </c>
      <c r="AJ1326" s="64" t="str">
        <f t="shared" si="137"/>
        <v>-</v>
      </c>
      <c r="AK1326" s="18"/>
      <c r="AP1326" s="18"/>
    </row>
    <row r="1327" spans="9:42">
      <c r="I1327" s="18"/>
      <c r="L1327" s="18"/>
      <c r="M1327" s="18"/>
      <c r="N1327" s="18"/>
      <c r="O1327" s="18"/>
      <c r="P1327" s="18"/>
      <c r="Q1327" s="18"/>
      <c r="R1327" s="18"/>
      <c r="S1327" s="173" t="s">
        <v>4469</v>
      </c>
      <c r="T1327" s="17" t="s">
        <v>4470</v>
      </c>
      <c r="U1327" s="18"/>
      <c r="V1327" s="211"/>
      <c r="W1327" s="211"/>
      <c r="X1327" s="211"/>
      <c r="Y1327" s="211"/>
      <c r="Z1327" s="18"/>
      <c r="AA1327" s="182" t="s">
        <v>7309</v>
      </c>
      <c r="AB1327" s="18"/>
      <c r="AC1327" s="197" t="str">
        <f t="shared" si="132"/>
        <v>EDUCATION</v>
      </c>
      <c r="AD1327" s="263" t="str">
        <f t="shared" si="133"/>
        <v>EDUCATION-101</v>
      </c>
      <c r="AE1327" s="263" t="str">
        <f t="shared" si="134"/>
        <v>EDUCATION-101-5</v>
      </c>
      <c r="AF1327" s="119" t="s">
        <v>7309</v>
      </c>
      <c r="AG1327" s="64" t="str">
        <f t="shared" si="135"/>
        <v>101</v>
      </c>
      <c r="AH1327" s="18"/>
      <c r="AI1327" s="197" t="str">
        <f t="shared" si="136"/>
        <v>-</v>
      </c>
      <c r="AJ1327" s="64" t="str">
        <f t="shared" si="137"/>
        <v>-</v>
      </c>
      <c r="AK1327" s="18"/>
      <c r="AP1327" s="18"/>
    </row>
    <row r="1328" spans="9:42">
      <c r="I1328" s="18"/>
      <c r="L1328" s="18"/>
      <c r="M1328" s="18"/>
      <c r="N1328" s="18"/>
      <c r="O1328" s="18"/>
      <c r="P1328" s="18"/>
      <c r="Q1328" s="18"/>
      <c r="R1328" s="18"/>
      <c r="S1328" s="173" t="s">
        <v>4471</v>
      </c>
      <c r="T1328" s="17" t="s">
        <v>4472</v>
      </c>
      <c r="U1328" s="18"/>
      <c r="V1328" s="211"/>
      <c r="W1328" s="211"/>
      <c r="X1328" s="211"/>
      <c r="Y1328" s="211"/>
      <c r="Z1328" s="18"/>
      <c r="AA1328" s="182" t="s">
        <v>7312</v>
      </c>
      <c r="AB1328" s="18"/>
      <c r="AC1328" s="197" t="str">
        <f t="shared" si="132"/>
        <v>EDUCATION</v>
      </c>
      <c r="AD1328" s="263" t="str">
        <f t="shared" si="133"/>
        <v>EDUCATION-101</v>
      </c>
      <c r="AE1328" s="263" t="str">
        <f t="shared" si="134"/>
        <v>EDUCATION-101-6</v>
      </c>
      <c r="AF1328" s="119" t="s">
        <v>7312</v>
      </c>
      <c r="AG1328" s="64" t="str">
        <f t="shared" si="135"/>
        <v>101</v>
      </c>
      <c r="AH1328" s="18"/>
      <c r="AI1328" s="197" t="str">
        <f t="shared" si="136"/>
        <v>-</v>
      </c>
      <c r="AJ1328" s="64" t="str">
        <f t="shared" si="137"/>
        <v>-</v>
      </c>
      <c r="AK1328" s="18"/>
      <c r="AP1328" s="18"/>
    </row>
    <row r="1329" spans="9:42">
      <c r="I1329" s="18"/>
      <c r="L1329" s="18"/>
      <c r="M1329" s="18"/>
      <c r="N1329" s="18"/>
      <c r="O1329" s="18"/>
      <c r="P1329" s="18"/>
      <c r="Q1329" s="18"/>
      <c r="R1329" s="18"/>
      <c r="S1329" s="173" t="s">
        <v>4474</v>
      </c>
      <c r="T1329" s="17" t="s">
        <v>4475</v>
      </c>
      <c r="U1329" s="18"/>
      <c r="V1329" s="211"/>
      <c r="W1329" s="211"/>
      <c r="X1329" s="211"/>
      <c r="Y1329" s="211"/>
      <c r="Z1329" s="18"/>
      <c r="AA1329" s="182" t="s">
        <v>7313</v>
      </c>
      <c r="AB1329" s="18"/>
      <c r="AC1329" s="197" t="str">
        <f t="shared" si="132"/>
        <v>EDUCATION</v>
      </c>
      <c r="AD1329" s="263" t="str">
        <f t="shared" si="133"/>
        <v>EDUCATION-101</v>
      </c>
      <c r="AE1329" s="263" t="str">
        <f t="shared" si="134"/>
        <v>EDUCATION-101-7</v>
      </c>
      <c r="AF1329" s="119" t="s">
        <v>7313</v>
      </c>
      <c r="AG1329" s="64" t="str">
        <f t="shared" si="135"/>
        <v>101</v>
      </c>
      <c r="AH1329" s="18"/>
      <c r="AI1329" s="197" t="str">
        <f t="shared" si="136"/>
        <v>-</v>
      </c>
      <c r="AJ1329" s="64" t="str">
        <f t="shared" si="137"/>
        <v>-</v>
      </c>
      <c r="AK1329" s="18"/>
      <c r="AP1329" s="18"/>
    </row>
    <row r="1330" spans="9:42">
      <c r="I1330" s="18"/>
      <c r="L1330" s="18"/>
      <c r="M1330" s="18"/>
      <c r="N1330" s="18"/>
      <c r="O1330" s="18"/>
      <c r="P1330" s="18"/>
      <c r="Q1330" s="18"/>
      <c r="R1330" s="18"/>
      <c r="S1330" s="173" t="s">
        <v>4476</v>
      </c>
      <c r="T1330" s="17" t="s">
        <v>4477</v>
      </c>
      <c r="U1330" s="18"/>
      <c r="V1330" s="211"/>
      <c r="W1330" s="211"/>
      <c r="X1330" s="211"/>
      <c r="Y1330" s="211"/>
      <c r="Z1330" s="18"/>
      <c r="AA1330" s="182" t="s">
        <v>12051</v>
      </c>
      <c r="AB1330" s="18"/>
      <c r="AC1330" s="197" t="str">
        <f t="shared" si="132"/>
        <v>EDUCATION</v>
      </c>
      <c r="AD1330" s="263" t="str">
        <f t="shared" si="133"/>
        <v>EDUCATION-101</v>
      </c>
      <c r="AE1330" s="263" t="str">
        <f t="shared" si="134"/>
        <v>EDUCATION-101-8</v>
      </c>
      <c r="AF1330" s="119" t="s">
        <v>12051</v>
      </c>
      <c r="AG1330" s="64" t="str">
        <f t="shared" si="135"/>
        <v>101</v>
      </c>
      <c r="AH1330" s="18"/>
      <c r="AI1330" s="197" t="str">
        <f t="shared" si="136"/>
        <v>-</v>
      </c>
      <c r="AJ1330" s="64" t="str">
        <f t="shared" si="137"/>
        <v>-</v>
      </c>
      <c r="AK1330" s="18"/>
      <c r="AP1330" s="18"/>
    </row>
    <row r="1331" spans="9:42">
      <c r="I1331" s="18"/>
      <c r="L1331" s="18"/>
      <c r="M1331" s="18"/>
      <c r="N1331" s="18"/>
      <c r="O1331" s="18"/>
      <c r="P1331" s="18"/>
      <c r="Q1331" s="18"/>
      <c r="R1331" s="18"/>
      <c r="S1331" s="173" t="s">
        <v>4478</v>
      </c>
      <c r="T1331" s="17" t="s">
        <v>4479</v>
      </c>
      <c r="U1331" s="18"/>
      <c r="V1331" s="211"/>
      <c r="W1331" s="211"/>
      <c r="X1331" s="211"/>
      <c r="Y1331" s="211"/>
      <c r="Z1331" s="18"/>
      <c r="AA1331" s="182" t="s">
        <v>7316</v>
      </c>
      <c r="AB1331" s="18"/>
      <c r="AC1331" s="197" t="str">
        <f t="shared" si="132"/>
        <v>HEALTHSCI</v>
      </c>
      <c r="AD1331" s="263" t="str">
        <f t="shared" si="133"/>
        <v>HEALTHSCI-101</v>
      </c>
      <c r="AE1331" s="263" t="str">
        <f t="shared" si="134"/>
        <v>HEALTHSCI-101-16</v>
      </c>
      <c r="AF1331" s="119" t="s">
        <v>7316</v>
      </c>
      <c r="AG1331" s="64" t="str">
        <f t="shared" si="135"/>
        <v>101</v>
      </c>
      <c r="AH1331" s="18"/>
      <c r="AI1331" s="197" t="str">
        <f t="shared" si="136"/>
        <v>-</v>
      </c>
      <c r="AJ1331" s="64" t="str">
        <f t="shared" si="137"/>
        <v>-</v>
      </c>
      <c r="AK1331" s="18"/>
      <c r="AP1331" s="18"/>
    </row>
    <row r="1332" spans="9:42">
      <c r="I1332" s="18"/>
      <c r="L1332" s="18"/>
      <c r="M1332" s="18"/>
      <c r="N1332" s="18"/>
      <c r="O1332" s="18"/>
      <c r="P1332" s="18"/>
      <c r="Q1332" s="18"/>
      <c r="R1332" s="18"/>
      <c r="S1332" s="173" t="s">
        <v>4480</v>
      </c>
      <c r="T1332" s="17" t="s">
        <v>4481</v>
      </c>
      <c r="U1332" s="18"/>
      <c r="V1332" s="211"/>
      <c r="W1332" s="211"/>
      <c r="X1332" s="211"/>
      <c r="Y1332" s="211"/>
      <c r="Z1332" s="18"/>
      <c r="AA1332" s="182" t="s">
        <v>13303</v>
      </c>
      <c r="AB1332" s="18"/>
      <c r="AC1332" s="197" t="str">
        <f t="shared" si="132"/>
        <v>HEALTHSCI</v>
      </c>
      <c r="AD1332" s="263" t="str">
        <f t="shared" si="133"/>
        <v>HEALTHSCI-101</v>
      </c>
      <c r="AE1332" s="263" t="str">
        <f t="shared" si="134"/>
        <v>HEALTHSCI-101-17</v>
      </c>
      <c r="AF1332" s="119" t="s">
        <v>13303</v>
      </c>
      <c r="AG1332" s="64" t="str">
        <f t="shared" si="135"/>
        <v>101</v>
      </c>
      <c r="AH1332" s="18"/>
      <c r="AI1332" s="197" t="str">
        <f t="shared" si="136"/>
        <v>-</v>
      </c>
      <c r="AJ1332" s="64" t="str">
        <f t="shared" si="137"/>
        <v>-</v>
      </c>
      <c r="AK1332" s="18"/>
      <c r="AP1332" s="18"/>
    </row>
    <row r="1333" spans="9:42">
      <c r="I1333" s="18"/>
      <c r="L1333" s="18"/>
      <c r="M1333" s="18"/>
      <c r="N1333" s="18"/>
      <c r="O1333" s="18"/>
      <c r="P1333" s="18"/>
      <c r="Q1333" s="18"/>
      <c r="R1333" s="18"/>
      <c r="S1333" s="173" t="s">
        <v>4482</v>
      </c>
      <c r="T1333" s="17" t="s">
        <v>4483</v>
      </c>
      <c r="U1333" s="18"/>
      <c r="V1333" s="211"/>
      <c r="W1333" s="211"/>
      <c r="X1333" s="211"/>
      <c r="Y1333" s="211"/>
      <c r="Z1333" s="18"/>
      <c r="AA1333" s="182" t="s">
        <v>7317</v>
      </c>
      <c r="AB1333" s="18"/>
      <c r="AC1333" s="197" t="str">
        <f t="shared" si="132"/>
        <v>HEALTHSCI</v>
      </c>
      <c r="AD1333" s="263" t="str">
        <f t="shared" si="133"/>
        <v>HEALTHSCI-101</v>
      </c>
      <c r="AE1333" s="263" t="str">
        <f t="shared" si="134"/>
        <v>HEALTHSCI-101-18</v>
      </c>
      <c r="AF1333" s="119" t="s">
        <v>7317</v>
      </c>
      <c r="AG1333" s="64" t="str">
        <f t="shared" si="135"/>
        <v>101</v>
      </c>
      <c r="AH1333" s="18"/>
      <c r="AI1333" s="197" t="str">
        <f t="shared" si="136"/>
        <v>-</v>
      </c>
      <c r="AJ1333" s="64" t="str">
        <f t="shared" si="137"/>
        <v>-</v>
      </c>
      <c r="AK1333" s="18"/>
      <c r="AP1333" s="18"/>
    </row>
    <row r="1334" spans="9:42">
      <c r="I1334" s="18"/>
      <c r="L1334" s="18"/>
      <c r="M1334" s="18"/>
      <c r="N1334" s="18"/>
      <c r="O1334" s="18"/>
      <c r="P1334" s="18"/>
      <c r="Q1334" s="18"/>
      <c r="R1334" s="18"/>
      <c r="S1334" s="173" t="s">
        <v>4485</v>
      </c>
      <c r="T1334" s="17" t="s">
        <v>4486</v>
      </c>
      <c r="U1334" s="18"/>
      <c r="V1334" s="211"/>
      <c r="W1334" s="211"/>
      <c r="X1334" s="211"/>
      <c r="Y1334" s="211"/>
      <c r="Z1334" s="18"/>
      <c r="AA1334" s="182" t="s">
        <v>10961</v>
      </c>
      <c r="AB1334" s="18"/>
      <c r="AC1334" s="197" t="str">
        <f t="shared" si="132"/>
        <v>PROVOST-Online_Strategic_Ed_Init</v>
      </c>
      <c r="AD1334" s="263" t="str">
        <f t="shared" si="133"/>
        <v>PROVOST-Online_Strategic_Ed_Init-101</v>
      </c>
      <c r="AE1334" s="263" t="str">
        <f t="shared" si="134"/>
        <v>PROVOST-Online_Strategic_Ed_Init-101-1</v>
      </c>
      <c r="AF1334" s="119" t="s">
        <v>10961</v>
      </c>
      <c r="AG1334" s="64" t="str">
        <f t="shared" si="135"/>
        <v>101</v>
      </c>
      <c r="AH1334" s="18"/>
      <c r="AI1334" s="197" t="str">
        <f t="shared" si="136"/>
        <v>-</v>
      </c>
      <c r="AJ1334" s="64" t="str">
        <f t="shared" si="137"/>
        <v>-</v>
      </c>
      <c r="AK1334" s="18"/>
      <c r="AP1334" s="18"/>
    </row>
    <row r="1335" spans="9:42">
      <c r="I1335" s="18"/>
      <c r="L1335" s="18"/>
      <c r="M1335" s="18"/>
      <c r="N1335" s="18"/>
      <c r="O1335" s="18"/>
      <c r="P1335" s="18"/>
      <c r="Q1335" s="18"/>
      <c r="R1335" s="18"/>
      <c r="S1335" s="173" t="s">
        <v>4487</v>
      </c>
      <c r="T1335" s="17" t="s">
        <v>4488</v>
      </c>
      <c r="U1335" s="18"/>
      <c r="V1335" s="211"/>
      <c r="W1335" s="211"/>
      <c r="X1335" s="211"/>
      <c r="Y1335" s="211"/>
      <c r="Z1335" s="18"/>
      <c r="AA1335" s="182" t="s">
        <v>12052</v>
      </c>
      <c r="AB1335" s="18"/>
      <c r="AC1335" s="197" t="str">
        <f t="shared" si="132"/>
        <v>HEALTHSCI</v>
      </c>
      <c r="AD1335" s="263" t="str">
        <f t="shared" si="133"/>
        <v>HEALTHSCI-101</v>
      </c>
      <c r="AE1335" s="263" t="str">
        <f t="shared" si="134"/>
        <v>HEALTHSCI-101-19</v>
      </c>
      <c r="AF1335" s="119" t="s">
        <v>12052</v>
      </c>
      <c r="AG1335" s="64" t="str">
        <f t="shared" si="135"/>
        <v>101</v>
      </c>
      <c r="AH1335" s="18"/>
      <c r="AI1335" s="197" t="str">
        <f t="shared" si="136"/>
        <v>-</v>
      </c>
      <c r="AJ1335" s="64" t="str">
        <f t="shared" si="137"/>
        <v>-</v>
      </c>
      <c r="AK1335" s="18"/>
      <c r="AP1335" s="18"/>
    </row>
    <row r="1336" spans="9:42">
      <c r="I1336" s="18"/>
      <c r="L1336" s="18"/>
      <c r="M1336" s="18"/>
      <c r="N1336" s="18"/>
      <c r="O1336" s="18"/>
      <c r="P1336" s="18"/>
      <c r="Q1336" s="18"/>
      <c r="R1336" s="18"/>
      <c r="S1336" s="173" t="s">
        <v>4489</v>
      </c>
      <c r="T1336" s="17" t="s">
        <v>4490</v>
      </c>
      <c r="U1336" s="18"/>
      <c r="V1336" s="211"/>
      <c r="W1336" s="211"/>
      <c r="X1336" s="211"/>
      <c r="Y1336" s="211"/>
      <c r="Z1336" s="18"/>
      <c r="AA1336" s="182" t="s">
        <v>12053</v>
      </c>
      <c r="AB1336" s="18"/>
      <c r="AC1336" s="197" t="str">
        <f t="shared" si="132"/>
        <v>HEALTHSCI</v>
      </c>
      <c r="AD1336" s="263" t="str">
        <f t="shared" si="133"/>
        <v>HEALTHSCI-101</v>
      </c>
      <c r="AE1336" s="263" t="str">
        <f t="shared" si="134"/>
        <v>HEALTHSCI-101-20</v>
      </c>
      <c r="AF1336" s="119" t="s">
        <v>12053</v>
      </c>
      <c r="AG1336" s="64" t="str">
        <f t="shared" si="135"/>
        <v>101</v>
      </c>
      <c r="AH1336" s="18"/>
      <c r="AI1336" s="197" t="str">
        <f t="shared" si="136"/>
        <v>-</v>
      </c>
      <c r="AJ1336" s="64" t="str">
        <f t="shared" si="137"/>
        <v>-</v>
      </c>
      <c r="AK1336" s="18"/>
      <c r="AP1336" s="18"/>
    </row>
    <row r="1337" spans="9:42">
      <c r="I1337" s="18"/>
      <c r="L1337" s="18"/>
      <c r="M1337" s="18"/>
      <c r="N1337" s="18"/>
      <c r="O1337" s="18"/>
      <c r="P1337" s="18"/>
      <c r="Q1337" s="18"/>
      <c r="R1337" s="18"/>
      <c r="S1337" s="173" t="s">
        <v>4492</v>
      </c>
      <c r="T1337" s="17" t="s">
        <v>4493</v>
      </c>
      <c r="U1337" s="18"/>
      <c r="V1337" s="211"/>
      <c r="W1337" s="211"/>
      <c r="X1337" s="211"/>
      <c r="Y1337" s="211"/>
      <c r="Z1337" s="18"/>
      <c r="AA1337" s="182" t="s">
        <v>12054</v>
      </c>
      <c r="AB1337" s="18"/>
      <c r="AC1337" s="197" t="str">
        <f t="shared" si="132"/>
        <v>HEALTHSCI</v>
      </c>
      <c r="AD1337" s="263" t="str">
        <f t="shared" si="133"/>
        <v>HEALTHSCI-101</v>
      </c>
      <c r="AE1337" s="263" t="str">
        <f t="shared" si="134"/>
        <v>HEALTHSCI-101-21</v>
      </c>
      <c r="AF1337" s="119" t="s">
        <v>12054</v>
      </c>
      <c r="AG1337" s="64" t="str">
        <f t="shared" si="135"/>
        <v>101</v>
      </c>
      <c r="AH1337" s="18"/>
      <c r="AI1337" s="197" t="str">
        <f t="shared" si="136"/>
        <v>-</v>
      </c>
      <c r="AJ1337" s="64" t="str">
        <f t="shared" si="137"/>
        <v>-</v>
      </c>
      <c r="AK1337" s="18"/>
      <c r="AP1337" s="18"/>
    </row>
    <row r="1338" spans="9:42">
      <c r="I1338" s="18"/>
      <c r="L1338" s="18"/>
      <c r="M1338" s="18"/>
      <c r="N1338" s="18"/>
      <c r="O1338" s="18"/>
      <c r="P1338" s="18"/>
      <c r="Q1338" s="18"/>
      <c r="R1338" s="18"/>
      <c r="S1338" s="173" t="s">
        <v>4495</v>
      </c>
      <c r="T1338" s="17" t="s">
        <v>4496</v>
      </c>
      <c r="U1338" s="18"/>
      <c r="V1338" s="211"/>
      <c r="W1338" s="211"/>
      <c r="X1338" s="211"/>
      <c r="Y1338" s="211"/>
      <c r="Z1338" s="18"/>
      <c r="AA1338" s="182" t="s">
        <v>15205</v>
      </c>
      <c r="AB1338" s="18"/>
      <c r="AC1338" s="197" t="str">
        <f t="shared" si="132"/>
        <v>HEALTHSCI</v>
      </c>
      <c r="AD1338" s="263" t="str">
        <f t="shared" si="133"/>
        <v>HEALTHSCI-101</v>
      </c>
      <c r="AE1338" s="263" t="str">
        <f t="shared" si="134"/>
        <v>HEALTHSCI-101-22</v>
      </c>
      <c r="AF1338" s="119" t="s">
        <v>15205</v>
      </c>
      <c r="AG1338" s="64" t="str">
        <f t="shared" si="135"/>
        <v>101</v>
      </c>
      <c r="AH1338" s="18"/>
      <c r="AI1338" s="197" t="str">
        <f t="shared" si="136"/>
        <v>-</v>
      </c>
      <c r="AJ1338" s="64" t="str">
        <f t="shared" si="137"/>
        <v>-</v>
      </c>
      <c r="AK1338" s="18"/>
      <c r="AP1338" s="18"/>
    </row>
    <row r="1339" spans="9:42">
      <c r="I1339" s="18"/>
      <c r="L1339" s="18"/>
      <c r="M1339" s="18"/>
      <c r="N1339" s="18"/>
      <c r="O1339" s="18"/>
      <c r="P1339" s="18"/>
      <c r="Q1339" s="18"/>
      <c r="R1339" s="18"/>
      <c r="S1339" s="173" t="s">
        <v>4497</v>
      </c>
      <c r="T1339" s="17" t="s">
        <v>4498</v>
      </c>
      <c r="U1339" s="18"/>
      <c r="V1339" s="211"/>
      <c r="W1339" s="211"/>
      <c r="X1339" s="211"/>
      <c r="Y1339" s="211"/>
      <c r="Z1339" s="18"/>
      <c r="AA1339" s="182" t="s">
        <v>15206</v>
      </c>
      <c r="AB1339" s="18"/>
      <c r="AC1339" s="197" t="str">
        <f t="shared" si="132"/>
        <v>HEALTHSCI</v>
      </c>
      <c r="AD1339" s="263" t="str">
        <f t="shared" si="133"/>
        <v>HEALTHSCI-101</v>
      </c>
      <c r="AE1339" s="263" t="str">
        <f t="shared" si="134"/>
        <v>HEALTHSCI-101-23</v>
      </c>
      <c r="AF1339" s="119" t="s">
        <v>15206</v>
      </c>
      <c r="AG1339" s="64" t="str">
        <f t="shared" si="135"/>
        <v>101</v>
      </c>
      <c r="AH1339" s="18"/>
      <c r="AI1339" s="197" t="str">
        <f t="shared" si="136"/>
        <v>-</v>
      </c>
      <c r="AJ1339" s="64" t="str">
        <f t="shared" si="137"/>
        <v>-</v>
      </c>
      <c r="AK1339" s="18"/>
      <c r="AP1339" s="18"/>
    </row>
    <row r="1340" spans="9:42">
      <c r="I1340" s="18"/>
      <c r="L1340" s="18"/>
      <c r="M1340" s="18"/>
      <c r="N1340" s="18"/>
      <c r="O1340" s="18"/>
      <c r="P1340" s="18"/>
      <c r="Q1340" s="18"/>
      <c r="R1340" s="18"/>
      <c r="S1340" s="173" t="s">
        <v>4500</v>
      </c>
      <c r="T1340" s="17" t="s">
        <v>4501</v>
      </c>
      <c r="U1340" s="18"/>
      <c r="V1340" s="211"/>
      <c r="W1340" s="211"/>
      <c r="X1340" s="211"/>
      <c r="Y1340" s="211"/>
      <c r="Z1340" s="18"/>
      <c r="AA1340" s="182" t="s">
        <v>15207</v>
      </c>
      <c r="AB1340" s="18"/>
      <c r="AC1340" s="197" t="str">
        <f t="shared" si="132"/>
        <v>HEALTHSCI</v>
      </c>
      <c r="AD1340" s="263" t="str">
        <f t="shared" si="133"/>
        <v>HEALTHSCI-101</v>
      </c>
      <c r="AE1340" s="263" t="str">
        <f t="shared" si="134"/>
        <v>HEALTHSCI-101-24</v>
      </c>
      <c r="AF1340" s="119" t="s">
        <v>15207</v>
      </c>
      <c r="AG1340" s="64" t="str">
        <f t="shared" si="135"/>
        <v>101</v>
      </c>
      <c r="AH1340" s="18"/>
      <c r="AI1340" s="197" t="str">
        <f t="shared" si="136"/>
        <v>-</v>
      </c>
      <c r="AJ1340" s="64" t="str">
        <f t="shared" si="137"/>
        <v>-</v>
      </c>
      <c r="AK1340" s="18"/>
      <c r="AP1340" s="18"/>
    </row>
    <row r="1341" spans="9:42">
      <c r="I1341" s="18"/>
      <c r="L1341" s="18"/>
      <c r="M1341" s="18"/>
      <c r="N1341" s="18"/>
      <c r="O1341" s="18"/>
      <c r="P1341" s="18"/>
      <c r="Q1341" s="18"/>
      <c r="R1341" s="18"/>
      <c r="S1341" s="173" t="s">
        <v>4502</v>
      </c>
      <c r="T1341" s="17" t="s">
        <v>4503</v>
      </c>
      <c r="U1341" s="18"/>
      <c r="V1341" s="211"/>
      <c r="W1341" s="211"/>
      <c r="X1341" s="211"/>
      <c r="Y1341" s="211"/>
      <c r="Z1341" s="18"/>
      <c r="AA1341" s="182" t="s">
        <v>12055</v>
      </c>
      <c r="AB1341" s="18"/>
      <c r="AC1341" s="197" t="str">
        <f t="shared" si="132"/>
        <v>HEALTHSCI</v>
      </c>
      <c r="AD1341" s="263" t="str">
        <f t="shared" si="133"/>
        <v>HEALTHSCI-101</v>
      </c>
      <c r="AE1341" s="263" t="str">
        <f t="shared" si="134"/>
        <v>HEALTHSCI-101-25</v>
      </c>
      <c r="AF1341" s="119" t="s">
        <v>12055</v>
      </c>
      <c r="AG1341" s="64" t="str">
        <f t="shared" si="135"/>
        <v>101</v>
      </c>
      <c r="AH1341" s="18"/>
      <c r="AI1341" s="197" t="str">
        <f t="shared" si="136"/>
        <v>-</v>
      </c>
      <c r="AJ1341" s="64" t="str">
        <f t="shared" si="137"/>
        <v>-</v>
      </c>
      <c r="AK1341" s="18"/>
      <c r="AP1341" s="18"/>
    </row>
    <row r="1342" spans="9:42">
      <c r="I1342" s="18"/>
      <c r="L1342" s="18"/>
      <c r="M1342" s="18"/>
      <c r="N1342" s="18"/>
      <c r="O1342" s="18"/>
      <c r="P1342" s="18"/>
      <c r="Q1342" s="18"/>
      <c r="R1342" s="18"/>
      <c r="S1342" s="173" t="s">
        <v>4505</v>
      </c>
      <c r="T1342" s="17" t="s">
        <v>4506</v>
      </c>
      <c r="U1342" s="18"/>
      <c r="V1342" s="211"/>
      <c r="W1342" s="211"/>
      <c r="X1342" s="211"/>
      <c r="Y1342" s="211"/>
      <c r="Z1342" s="18"/>
      <c r="AA1342" s="182" t="s">
        <v>14656</v>
      </c>
      <c r="AB1342" s="18"/>
      <c r="AC1342" s="197" t="str">
        <f t="shared" si="132"/>
        <v>HEALTHSCI</v>
      </c>
      <c r="AD1342" s="263" t="str">
        <f t="shared" si="133"/>
        <v>HEALTHSCI-101</v>
      </c>
      <c r="AE1342" s="263" t="str">
        <f t="shared" si="134"/>
        <v>HEALTHSCI-101-26</v>
      </c>
      <c r="AF1342" s="119" t="s">
        <v>14656</v>
      </c>
      <c r="AG1342" s="64" t="str">
        <f t="shared" si="135"/>
        <v>101</v>
      </c>
      <c r="AH1342" s="18"/>
      <c r="AI1342" s="197" t="str">
        <f t="shared" si="136"/>
        <v>-</v>
      </c>
      <c r="AJ1342" s="64" t="str">
        <f t="shared" si="137"/>
        <v>-</v>
      </c>
      <c r="AK1342" s="18"/>
      <c r="AP1342" s="18"/>
    </row>
    <row r="1343" spans="9:42">
      <c r="I1343" s="18"/>
      <c r="L1343" s="18"/>
      <c r="M1343" s="18"/>
      <c r="N1343" s="18"/>
      <c r="O1343" s="18"/>
      <c r="P1343" s="18"/>
      <c r="Q1343" s="18"/>
      <c r="R1343" s="18"/>
      <c r="S1343" s="173" t="s">
        <v>4507</v>
      </c>
      <c r="T1343" s="17" t="s">
        <v>4508</v>
      </c>
      <c r="U1343" s="18"/>
      <c r="V1343" s="211"/>
      <c r="W1343" s="211"/>
      <c r="X1343" s="211"/>
      <c r="Y1343" s="211"/>
      <c r="Z1343" s="18"/>
      <c r="AA1343" s="182" t="s">
        <v>13304</v>
      </c>
      <c r="AB1343" s="18"/>
      <c r="AC1343" s="197" t="str">
        <f t="shared" si="132"/>
        <v>NURSING</v>
      </c>
      <c r="AD1343" s="263" t="str">
        <f t="shared" si="133"/>
        <v>NURSING-101</v>
      </c>
      <c r="AE1343" s="263" t="str">
        <f t="shared" si="134"/>
        <v>NURSING-101-1</v>
      </c>
      <c r="AF1343" s="119" t="s">
        <v>13304</v>
      </c>
      <c r="AG1343" s="64" t="str">
        <f t="shared" si="135"/>
        <v>101</v>
      </c>
      <c r="AH1343" s="18"/>
      <c r="AI1343" s="197" t="str">
        <f t="shared" si="136"/>
        <v>-</v>
      </c>
      <c r="AJ1343" s="64" t="str">
        <f t="shared" si="137"/>
        <v>-</v>
      </c>
      <c r="AK1343" s="18"/>
      <c r="AP1343" s="18"/>
    </row>
    <row r="1344" spans="9:42">
      <c r="I1344" s="18"/>
      <c r="L1344" s="18"/>
      <c r="M1344" s="18"/>
      <c r="N1344" s="18"/>
      <c r="O1344" s="18"/>
      <c r="P1344" s="18"/>
      <c r="Q1344" s="18"/>
      <c r="R1344" s="18"/>
      <c r="S1344" s="173" t="s">
        <v>4509</v>
      </c>
      <c r="T1344" s="17" t="s">
        <v>4510</v>
      </c>
      <c r="U1344" s="18"/>
      <c r="V1344" s="211"/>
      <c r="W1344" s="211"/>
      <c r="X1344" s="211"/>
      <c r="Y1344" s="211"/>
      <c r="Z1344" s="18"/>
      <c r="AA1344" s="182" t="s">
        <v>9607</v>
      </c>
      <c r="AB1344" s="18"/>
      <c r="AC1344" s="197" t="str">
        <f t="shared" si="132"/>
        <v>NURSING</v>
      </c>
      <c r="AD1344" s="263" t="str">
        <f t="shared" si="133"/>
        <v>NURSING-101</v>
      </c>
      <c r="AE1344" s="263" t="str">
        <f t="shared" si="134"/>
        <v>NURSING-101-2</v>
      </c>
      <c r="AF1344" s="119" t="s">
        <v>9607</v>
      </c>
      <c r="AG1344" s="64" t="str">
        <f t="shared" si="135"/>
        <v>101</v>
      </c>
      <c r="AH1344" s="18"/>
      <c r="AI1344" s="197" t="str">
        <f t="shared" si="136"/>
        <v>-</v>
      </c>
      <c r="AJ1344" s="64" t="str">
        <f t="shared" si="137"/>
        <v>-</v>
      </c>
      <c r="AK1344" s="18"/>
      <c r="AP1344" s="18"/>
    </row>
    <row r="1345" spans="9:42">
      <c r="I1345" s="18"/>
      <c r="L1345" s="18"/>
      <c r="M1345" s="18"/>
      <c r="N1345" s="18"/>
      <c r="O1345" s="18"/>
      <c r="P1345" s="18"/>
      <c r="Q1345" s="18"/>
      <c r="R1345" s="18"/>
      <c r="S1345" s="173" t="s">
        <v>4511</v>
      </c>
      <c r="T1345" s="17" t="s">
        <v>4512</v>
      </c>
      <c r="U1345" s="18"/>
      <c r="V1345" s="211"/>
      <c r="W1345" s="211"/>
      <c r="X1345" s="211"/>
      <c r="Y1345" s="211"/>
      <c r="Z1345" s="18"/>
      <c r="AA1345" s="182" t="s">
        <v>9608</v>
      </c>
      <c r="AB1345" s="18"/>
      <c r="AC1345" s="197" t="str">
        <f t="shared" si="132"/>
        <v>NURSING</v>
      </c>
      <c r="AD1345" s="263" t="str">
        <f t="shared" si="133"/>
        <v>NURSING-101</v>
      </c>
      <c r="AE1345" s="263" t="str">
        <f t="shared" si="134"/>
        <v>NURSING-101-3</v>
      </c>
      <c r="AF1345" s="119" t="s">
        <v>9608</v>
      </c>
      <c r="AG1345" s="64" t="str">
        <f t="shared" si="135"/>
        <v>101</v>
      </c>
      <c r="AH1345" s="18"/>
      <c r="AI1345" s="197" t="str">
        <f t="shared" si="136"/>
        <v>-</v>
      </c>
      <c r="AJ1345" s="64" t="str">
        <f t="shared" si="137"/>
        <v>-</v>
      </c>
      <c r="AK1345" s="18"/>
      <c r="AP1345" s="18"/>
    </row>
    <row r="1346" spans="9:42">
      <c r="I1346" s="18"/>
      <c r="L1346" s="18"/>
      <c r="M1346" s="18"/>
      <c r="N1346" s="18"/>
      <c r="O1346" s="18"/>
      <c r="P1346" s="18"/>
      <c r="Q1346" s="18"/>
      <c r="R1346" s="18"/>
      <c r="S1346" s="173" t="s">
        <v>4513</v>
      </c>
      <c r="T1346" s="17" t="s">
        <v>4514</v>
      </c>
      <c r="U1346" s="18"/>
      <c r="V1346" s="211"/>
      <c r="W1346" s="211"/>
      <c r="X1346" s="211"/>
      <c r="Y1346" s="211"/>
      <c r="Z1346" s="18"/>
      <c r="AA1346" s="182" t="s">
        <v>9610</v>
      </c>
      <c r="AB1346" s="18"/>
      <c r="AC1346" s="197" t="str">
        <f t="shared" si="132"/>
        <v>NURSING</v>
      </c>
      <c r="AD1346" s="263" t="str">
        <f t="shared" si="133"/>
        <v>NURSING-101</v>
      </c>
      <c r="AE1346" s="263" t="str">
        <f t="shared" si="134"/>
        <v>NURSING-101-4</v>
      </c>
      <c r="AF1346" s="119" t="s">
        <v>9610</v>
      </c>
      <c r="AG1346" s="64" t="str">
        <f t="shared" si="135"/>
        <v>101</v>
      </c>
      <c r="AH1346" s="18"/>
      <c r="AI1346" s="197" t="str">
        <f t="shared" si="136"/>
        <v>-</v>
      </c>
      <c r="AJ1346" s="64" t="str">
        <f t="shared" si="137"/>
        <v>-</v>
      </c>
      <c r="AK1346" s="18"/>
      <c r="AP1346" s="18"/>
    </row>
    <row r="1347" spans="9:42">
      <c r="I1347" s="18"/>
      <c r="L1347" s="18"/>
      <c r="M1347" s="18"/>
      <c r="N1347" s="18"/>
      <c r="O1347" s="18"/>
      <c r="P1347" s="18"/>
      <c r="Q1347" s="18"/>
      <c r="R1347" s="18"/>
      <c r="S1347" s="173" t="s">
        <v>4516</v>
      </c>
      <c r="T1347" s="17" t="s">
        <v>4612</v>
      </c>
      <c r="U1347" s="18"/>
      <c r="V1347" s="211"/>
      <c r="W1347" s="211"/>
      <c r="X1347" s="211"/>
      <c r="Y1347" s="211"/>
      <c r="Z1347" s="18"/>
      <c r="AA1347" s="182" t="s">
        <v>12659</v>
      </c>
      <c r="AB1347" s="18"/>
      <c r="AC1347" s="197" t="str">
        <f t="shared" si="132"/>
        <v>PHARMACY</v>
      </c>
      <c r="AD1347" s="263" t="str">
        <f t="shared" si="133"/>
        <v>PHARMACY-101</v>
      </c>
      <c r="AE1347" s="263" t="str">
        <f t="shared" si="134"/>
        <v>PHARMACY-101-1</v>
      </c>
      <c r="AF1347" s="119" t="s">
        <v>12659</v>
      </c>
      <c r="AG1347" s="64" t="str">
        <f t="shared" si="135"/>
        <v>101</v>
      </c>
      <c r="AH1347" s="18"/>
      <c r="AI1347" s="197" t="str">
        <f t="shared" si="136"/>
        <v>-</v>
      </c>
      <c r="AJ1347" s="64" t="str">
        <f t="shared" si="137"/>
        <v>-</v>
      </c>
      <c r="AK1347" s="18"/>
      <c r="AP1347" s="18"/>
    </row>
    <row r="1348" spans="9:42">
      <c r="I1348" s="18"/>
      <c r="L1348" s="18"/>
      <c r="M1348" s="18"/>
      <c r="N1348" s="18"/>
      <c r="O1348" s="18"/>
      <c r="P1348" s="18"/>
      <c r="Q1348" s="18"/>
      <c r="R1348" s="18"/>
      <c r="S1348" s="173" t="s">
        <v>4517</v>
      </c>
      <c r="T1348" s="17" t="s">
        <v>4518</v>
      </c>
      <c r="U1348" s="18"/>
      <c r="V1348" s="211"/>
      <c r="W1348" s="211"/>
      <c r="X1348" s="211"/>
      <c r="Y1348" s="211"/>
      <c r="Z1348" s="18"/>
      <c r="AA1348" s="182" t="s">
        <v>9612</v>
      </c>
      <c r="AB1348" s="18"/>
      <c r="AC1348" s="197" t="str">
        <f t="shared" si="132"/>
        <v>PHARMACY</v>
      </c>
      <c r="AD1348" s="263" t="str">
        <f t="shared" si="133"/>
        <v>PHARMACY-101</v>
      </c>
      <c r="AE1348" s="263" t="str">
        <f t="shared" si="134"/>
        <v>PHARMACY-101-2</v>
      </c>
      <c r="AF1348" s="119" t="s">
        <v>9612</v>
      </c>
      <c r="AG1348" s="64" t="str">
        <f t="shared" si="135"/>
        <v>101</v>
      </c>
      <c r="AH1348" s="18"/>
      <c r="AI1348" s="197" t="str">
        <f t="shared" si="136"/>
        <v>-</v>
      </c>
      <c r="AJ1348" s="64" t="str">
        <f t="shared" si="137"/>
        <v>-</v>
      </c>
      <c r="AK1348" s="18"/>
      <c r="AP1348" s="18"/>
    </row>
    <row r="1349" spans="9:42">
      <c r="I1349" s="18"/>
      <c r="L1349" s="18"/>
      <c r="M1349" s="18"/>
      <c r="N1349" s="18"/>
      <c r="O1349" s="18"/>
      <c r="P1349" s="18"/>
      <c r="Q1349" s="18"/>
      <c r="R1349" s="18"/>
      <c r="S1349" s="173" t="s">
        <v>4520</v>
      </c>
      <c r="T1349" s="17" t="s">
        <v>4521</v>
      </c>
      <c r="U1349" s="18"/>
      <c r="V1349" s="211"/>
      <c r="W1349" s="211"/>
      <c r="X1349" s="211"/>
      <c r="Y1349" s="211"/>
      <c r="Z1349" s="18"/>
      <c r="AA1349" s="182" t="s">
        <v>9614</v>
      </c>
      <c r="AB1349" s="18"/>
      <c r="AC1349" s="197" t="str">
        <f t="shared" si="132"/>
        <v>PHARMACY</v>
      </c>
      <c r="AD1349" s="263" t="str">
        <f t="shared" si="133"/>
        <v>PHARMACY-101</v>
      </c>
      <c r="AE1349" s="263" t="str">
        <f t="shared" si="134"/>
        <v>PHARMACY-101-3</v>
      </c>
      <c r="AF1349" s="119" t="s">
        <v>9614</v>
      </c>
      <c r="AG1349" s="64" t="str">
        <f t="shared" si="135"/>
        <v>101</v>
      </c>
      <c r="AH1349" s="18"/>
      <c r="AI1349" s="197" t="str">
        <f t="shared" si="136"/>
        <v>-</v>
      </c>
      <c r="AJ1349" s="64" t="str">
        <f t="shared" si="137"/>
        <v>-</v>
      </c>
      <c r="AK1349" s="18"/>
      <c r="AP1349" s="18"/>
    </row>
    <row r="1350" spans="9:42">
      <c r="I1350" s="18"/>
      <c r="L1350" s="18"/>
      <c r="M1350" s="18"/>
      <c r="N1350" s="18"/>
      <c r="O1350" s="18"/>
      <c r="P1350" s="18"/>
      <c r="Q1350" s="18"/>
      <c r="R1350" s="18"/>
      <c r="S1350" s="173" t="s">
        <v>4522</v>
      </c>
      <c r="T1350" s="17" t="s">
        <v>780</v>
      </c>
      <c r="U1350" s="18"/>
      <c r="V1350" s="211"/>
      <c r="W1350" s="211"/>
      <c r="X1350" s="211"/>
      <c r="Y1350" s="211"/>
      <c r="Z1350" s="18"/>
      <c r="AA1350" s="182" t="s">
        <v>8106</v>
      </c>
      <c r="AB1350" s="18"/>
      <c r="AC1350" s="197" t="str">
        <f t="shared" ref="AC1350:AC1413" si="138">CodesFormula_1</f>
        <v>PHARMACY</v>
      </c>
      <c r="AD1350" s="263" t="str">
        <f t="shared" ref="AD1350:AD1413" si="139">CodesFormula_2</f>
        <v>PHARMACY-101</v>
      </c>
      <c r="AE1350" s="263" t="str">
        <f t="shared" ref="AE1350:AE1413" si="140">CodesFormula_3</f>
        <v>PHARMACY-101-4</v>
      </c>
      <c r="AF1350" s="119" t="s">
        <v>8106</v>
      </c>
      <c r="AG1350" s="64" t="str">
        <f t="shared" ref="AG1350:AG1413" si="141">CodesFormula_4</f>
        <v>101</v>
      </c>
      <c r="AH1350" s="18"/>
      <c r="AI1350" s="197" t="str">
        <f t="shared" ref="AI1350:AI1413" si="142">CodesFormula_5</f>
        <v>-</v>
      </c>
      <c r="AJ1350" s="64" t="str">
        <f t="shared" ref="AJ1350:AJ1413" si="143">CodesFormula_6</f>
        <v>-</v>
      </c>
      <c r="AK1350" s="18"/>
      <c r="AP1350" s="18"/>
    </row>
    <row r="1351" spans="9:42">
      <c r="I1351" s="18"/>
      <c r="L1351" s="18"/>
      <c r="M1351" s="18"/>
      <c r="N1351" s="18"/>
      <c r="O1351" s="18"/>
      <c r="P1351" s="18"/>
      <c r="Q1351" s="18"/>
      <c r="R1351" s="18"/>
      <c r="S1351" s="173" t="s">
        <v>4523</v>
      </c>
      <c r="T1351" s="17" t="s">
        <v>4524</v>
      </c>
      <c r="U1351" s="18"/>
      <c r="V1351" s="211"/>
      <c r="W1351" s="211"/>
      <c r="X1351" s="211"/>
      <c r="Y1351" s="211"/>
      <c r="Z1351" s="18"/>
      <c r="AA1351" s="182" t="s">
        <v>13305</v>
      </c>
      <c r="AB1351" s="18"/>
      <c r="AC1351" s="197" t="str">
        <f t="shared" si="138"/>
        <v>PHARMACY</v>
      </c>
      <c r="AD1351" s="263" t="str">
        <f t="shared" si="139"/>
        <v>PHARMACY-101</v>
      </c>
      <c r="AE1351" s="263" t="str">
        <f t="shared" si="140"/>
        <v>PHARMACY-101-5</v>
      </c>
      <c r="AF1351" s="119" t="s">
        <v>13305</v>
      </c>
      <c r="AG1351" s="64" t="str">
        <f t="shared" si="141"/>
        <v>101</v>
      </c>
      <c r="AH1351" s="18"/>
      <c r="AI1351" s="197" t="str">
        <f t="shared" si="142"/>
        <v>-</v>
      </c>
      <c r="AJ1351" s="64" t="str">
        <f t="shared" si="143"/>
        <v>-</v>
      </c>
      <c r="AK1351" s="18"/>
      <c r="AP1351" s="18"/>
    </row>
    <row r="1352" spans="9:42">
      <c r="I1352" s="18"/>
      <c r="L1352" s="18"/>
      <c r="M1352" s="18"/>
      <c r="N1352" s="18"/>
      <c r="O1352" s="18"/>
      <c r="P1352" s="18"/>
      <c r="Q1352" s="18"/>
      <c r="R1352" s="18"/>
      <c r="S1352" s="173" t="s">
        <v>4526</v>
      </c>
      <c r="T1352" s="17" t="s">
        <v>780</v>
      </c>
      <c r="U1352" s="18"/>
      <c r="V1352" s="211"/>
      <c r="W1352" s="211"/>
      <c r="X1352" s="211"/>
      <c r="Y1352" s="211"/>
      <c r="Z1352" s="18"/>
      <c r="AA1352" s="182" t="s">
        <v>11452</v>
      </c>
      <c r="AB1352" s="18"/>
      <c r="AC1352" s="197" t="str">
        <f t="shared" si="138"/>
        <v>PHARMACY</v>
      </c>
      <c r="AD1352" s="263" t="str">
        <f t="shared" si="139"/>
        <v>PHARMACY-101</v>
      </c>
      <c r="AE1352" s="263" t="str">
        <f t="shared" si="140"/>
        <v>PHARMACY-101-6</v>
      </c>
      <c r="AF1352" s="119" t="s">
        <v>11452</v>
      </c>
      <c r="AG1352" s="64" t="str">
        <f t="shared" si="141"/>
        <v>101</v>
      </c>
      <c r="AH1352" s="18"/>
      <c r="AI1352" s="197" t="str">
        <f t="shared" si="142"/>
        <v>-</v>
      </c>
      <c r="AJ1352" s="64" t="str">
        <f t="shared" si="143"/>
        <v>-</v>
      </c>
      <c r="AK1352" s="18"/>
      <c r="AP1352" s="18"/>
    </row>
    <row r="1353" spans="9:42">
      <c r="I1353" s="18"/>
      <c r="L1353" s="18"/>
      <c r="M1353" s="18"/>
      <c r="N1353" s="18"/>
      <c r="O1353" s="18"/>
      <c r="P1353" s="18"/>
      <c r="Q1353" s="18"/>
      <c r="R1353" s="18"/>
      <c r="S1353" s="173" t="s">
        <v>4528</v>
      </c>
      <c r="T1353" s="17" t="s">
        <v>780</v>
      </c>
      <c r="U1353" s="18"/>
      <c r="V1353" s="211"/>
      <c r="W1353" s="211"/>
      <c r="X1353" s="211"/>
      <c r="Y1353" s="211"/>
      <c r="Z1353" s="18"/>
      <c r="AA1353" s="182" t="s">
        <v>13306</v>
      </c>
      <c r="AB1353" s="18"/>
      <c r="AC1353" s="197" t="str">
        <f t="shared" si="138"/>
        <v>PHARMACY</v>
      </c>
      <c r="AD1353" s="263" t="str">
        <f t="shared" si="139"/>
        <v>PHARMACY-101</v>
      </c>
      <c r="AE1353" s="263" t="str">
        <f t="shared" si="140"/>
        <v>PHARMACY-101-7</v>
      </c>
      <c r="AF1353" s="119" t="s">
        <v>13306</v>
      </c>
      <c r="AG1353" s="64" t="str">
        <f t="shared" si="141"/>
        <v>101</v>
      </c>
      <c r="AH1353" s="18"/>
      <c r="AI1353" s="197" t="str">
        <f t="shared" si="142"/>
        <v>-</v>
      </c>
      <c r="AJ1353" s="64" t="str">
        <f t="shared" si="143"/>
        <v>-</v>
      </c>
      <c r="AK1353" s="18"/>
      <c r="AP1353" s="18"/>
    </row>
    <row r="1354" spans="9:42">
      <c r="I1354" s="18"/>
      <c r="L1354" s="18"/>
      <c r="M1354" s="18"/>
      <c r="N1354" s="18"/>
      <c r="O1354" s="18"/>
      <c r="P1354" s="18"/>
      <c r="Q1354" s="18"/>
      <c r="R1354" s="18"/>
      <c r="S1354" s="173" t="s">
        <v>4529</v>
      </c>
      <c r="T1354" s="17" t="s">
        <v>780</v>
      </c>
      <c r="U1354" s="18"/>
      <c r="V1354" s="211"/>
      <c r="W1354" s="211"/>
      <c r="X1354" s="211"/>
      <c r="Y1354" s="211"/>
      <c r="Z1354" s="18"/>
      <c r="AA1354" s="182" t="s">
        <v>8107</v>
      </c>
      <c r="AB1354" s="18"/>
      <c r="AC1354" s="197" t="str">
        <f t="shared" si="138"/>
        <v>PHARMACY</v>
      </c>
      <c r="AD1354" s="263" t="str">
        <f t="shared" si="139"/>
        <v>PHARMACY-101</v>
      </c>
      <c r="AE1354" s="263" t="str">
        <f t="shared" si="140"/>
        <v>PHARMACY-101-8</v>
      </c>
      <c r="AF1354" s="119" t="s">
        <v>8107</v>
      </c>
      <c r="AG1354" s="64" t="str">
        <f t="shared" si="141"/>
        <v>101</v>
      </c>
      <c r="AH1354" s="18"/>
      <c r="AI1354" s="197" t="str">
        <f t="shared" si="142"/>
        <v>-</v>
      </c>
      <c r="AJ1354" s="64" t="str">
        <f t="shared" si="143"/>
        <v>-</v>
      </c>
      <c r="AK1354" s="18"/>
      <c r="AP1354" s="18"/>
    </row>
    <row r="1355" spans="9:42">
      <c r="I1355" s="18"/>
      <c r="L1355" s="18"/>
      <c r="M1355" s="18"/>
      <c r="N1355" s="18"/>
      <c r="O1355" s="18"/>
      <c r="P1355" s="18"/>
      <c r="Q1355" s="18"/>
      <c r="R1355" s="18"/>
      <c r="S1355" s="173" t="s">
        <v>1882</v>
      </c>
      <c r="T1355" s="17" t="s">
        <v>780</v>
      </c>
      <c r="U1355" s="18"/>
      <c r="V1355" s="211"/>
      <c r="W1355" s="211"/>
      <c r="X1355" s="211"/>
      <c r="Y1355" s="211"/>
      <c r="Z1355" s="18"/>
      <c r="AA1355" s="182" t="s">
        <v>8109</v>
      </c>
      <c r="AB1355" s="18"/>
      <c r="AC1355" s="197" t="str">
        <f t="shared" si="138"/>
        <v>PHARMACY</v>
      </c>
      <c r="AD1355" s="263" t="str">
        <f t="shared" si="139"/>
        <v>PHARMACY-101</v>
      </c>
      <c r="AE1355" s="263" t="str">
        <f t="shared" si="140"/>
        <v>PHARMACY-101-9</v>
      </c>
      <c r="AF1355" s="119" t="s">
        <v>8109</v>
      </c>
      <c r="AG1355" s="64" t="str">
        <f t="shared" si="141"/>
        <v>101</v>
      </c>
      <c r="AH1355" s="18"/>
      <c r="AI1355" s="197" t="str">
        <f t="shared" si="142"/>
        <v>-</v>
      </c>
      <c r="AJ1355" s="64" t="str">
        <f t="shared" si="143"/>
        <v>-</v>
      </c>
      <c r="AK1355" s="18"/>
      <c r="AP1355" s="18"/>
    </row>
    <row r="1356" spans="9:42">
      <c r="I1356" s="18"/>
      <c r="L1356" s="18"/>
      <c r="M1356" s="18"/>
      <c r="N1356" s="18"/>
      <c r="O1356" s="18"/>
      <c r="P1356" s="18"/>
      <c r="Q1356" s="18"/>
      <c r="R1356" s="18"/>
      <c r="S1356" s="173" t="s">
        <v>1883</v>
      </c>
      <c r="T1356" s="17" t="s">
        <v>780</v>
      </c>
      <c r="U1356" s="18"/>
      <c r="V1356" s="211"/>
      <c r="W1356" s="211"/>
      <c r="X1356" s="211"/>
      <c r="Y1356" s="211"/>
      <c r="Z1356" s="18"/>
      <c r="AA1356" s="182" t="s">
        <v>15608</v>
      </c>
      <c r="AB1356" s="18"/>
      <c r="AC1356" s="197" t="str">
        <f t="shared" si="138"/>
        <v>PHARMACY</v>
      </c>
      <c r="AD1356" s="263" t="str">
        <f t="shared" si="139"/>
        <v>PHARMACY-101</v>
      </c>
      <c r="AE1356" s="263" t="str">
        <f t="shared" si="140"/>
        <v>PHARMACY-101-10</v>
      </c>
      <c r="AF1356" s="119" t="s">
        <v>15608</v>
      </c>
      <c r="AG1356" s="64" t="str">
        <f t="shared" si="141"/>
        <v>101</v>
      </c>
      <c r="AH1356" s="18"/>
      <c r="AI1356" s="197" t="str">
        <f t="shared" si="142"/>
        <v>-</v>
      </c>
      <c r="AJ1356" s="64" t="str">
        <f t="shared" si="143"/>
        <v>-</v>
      </c>
      <c r="AK1356" s="18"/>
      <c r="AP1356" s="18"/>
    </row>
    <row r="1357" spans="9:42">
      <c r="I1357" s="18"/>
      <c r="L1357" s="18"/>
      <c r="M1357" s="18"/>
      <c r="N1357" s="18"/>
      <c r="O1357" s="18"/>
      <c r="P1357" s="18"/>
      <c r="Q1357" s="18"/>
      <c r="R1357" s="18"/>
      <c r="S1357" s="173" t="s">
        <v>1885</v>
      </c>
      <c r="T1357" s="17" t="s">
        <v>1886</v>
      </c>
      <c r="U1357" s="18"/>
      <c r="V1357" s="211"/>
      <c r="W1357" s="211"/>
      <c r="X1357" s="211"/>
      <c r="Y1357" s="211"/>
      <c r="Z1357" s="18"/>
      <c r="AA1357" s="182" t="s">
        <v>8112</v>
      </c>
      <c r="AB1357" s="18"/>
      <c r="AC1357" s="197" t="str">
        <f t="shared" si="138"/>
        <v>CRIMELAB</v>
      </c>
      <c r="AD1357" s="263" t="str">
        <f t="shared" si="139"/>
        <v>CRIMELAB-101</v>
      </c>
      <c r="AE1357" s="263" t="str">
        <f t="shared" si="140"/>
        <v>CRIMELAB-101-1</v>
      </c>
      <c r="AF1357" s="119" t="s">
        <v>8112</v>
      </c>
      <c r="AG1357" s="64" t="str">
        <f t="shared" si="141"/>
        <v>101</v>
      </c>
      <c r="AH1357" s="18"/>
      <c r="AI1357" s="197" t="str">
        <f t="shared" si="142"/>
        <v>-</v>
      </c>
      <c r="AJ1357" s="64" t="str">
        <f t="shared" si="143"/>
        <v>-</v>
      </c>
      <c r="AK1357" s="18"/>
      <c r="AP1357" s="18"/>
    </row>
    <row r="1358" spans="9:42">
      <c r="I1358" s="18"/>
      <c r="L1358" s="18"/>
      <c r="M1358" s="18"/>
      <c r="N1358" s="18"/>
      <c r="O1358" s="18"/>
      <c r="P1358" s="18"/>
      <c r="Q1358" s="18"/>
      <c r="R1358" s="18"/>
      <c r="S1358" s="173" t="s">
        <v>1888</v>
      </c>
      <c r="T1358" s="17" t="s">
        <v>780</v>
      </c>
      <c r="U1358" s="18"/>
      <c r="V1358" s="211"/>
      <c r="W1358" s="211"/>
      <c r="X1358" s="211"/>
      <c r="Y1358" s="211"/>
      <c r="Z1358" s="18"/>
      <c r="AA1358" s="182" t="s">
        <v>8116</v>
      </c>
      <c r="AB1358" s="18"/>
      <c r="AC1358" s="197" t="str">
        <f t="shared" si="138"/>
        <v>PHARMACY</v>
      </c>
      <c r="AD1358" s="263" t="str">
        <f t="shared" si="139"/>
        <v>PHARMACY-101</v>
      </c>
      <c r="AE1358" s="263" t="str">
        <f t="shared" si="140"/>
        <v>PHARMACY-101-11</v>
      </c>
      <c r="AF1358" s="119" t="s">
        <v>8116</v>
      </c>
      <c r="AG1358" s="64" t="str">
        <f t="shared" si="141"/>
        <v>101</v>
      </c>
      <c r="AH1358" s="18"/>
      <c r="AI1358" s="197" t="str">
        <f t="shared" si="142"/>
        <v>-</v>
      </c>
      <c r="AJ1358" s="64" t="str">
        <f t="shared" si="143"/>
        <v>-</v>
      </c>
      <c r="AK1358" s="18"/>
      <c r="AP1358" s="18"/>
    </row>
    <row r="1359" spans="9:42">
      <c r="I1359" s="18"/>
      <c r="L1359" s="18"/>
      <c r="M1359" s="18"/>
      <c r="N1359" s="18"/>
      <c r="O1359" s="18"/>
      <c r="P1359" s="18"/>
      <c r="Q1359" s="18"/>
      <c r="R1359" s="18"/>
      <c r="S1359" s="173" t="s">
        <v>1890</v>
      </c>
      <c r="T1359" s="17" t="s">
        <v>780</v>
      </c>
      <c r="U1359" s="18"/>
      <c r="V1359" s="211"/>
      <c r="W1359" s="211"/>
      <c r="X1359" s="211"/>
      <c r="Y1359" s="211"/>
      <c r="Z1359" s="18"/>
      <c r="AA1359" s="182" t="s">
        <v>1298</v>
      </c>
      <c r="AB1359" s="18"/>
      <c r="AC1359" s="197" t="str">
        <f t="shared" si="138"/>
        <v>PHARMACY</v>
      </c>
      <c r="AD1359" s="263" t="str">
        <f t="shared" si="139"/>
        <v>PHARMACY-101</v>
      </c>
      <c r="AE1359" s="263" t="str">
        <f t="shared" si="140"/>
        <v>PHARMACY-101-12</v>
      </c>
      <c r="AF1359" s="119" t="s">
        <v>1298</v>
      </c>
      <c r="AG1359" s="64" t="str">
        <f t="shared" si="141"/>
        <v>101</v>
      </c>
      <c r="AH1359" s="18"/>
      <c r="AI1359" s="197" t="str">
        <f t="shared" si="142"/>
        <v>-</v>
      </c>
      <c r="AJ1359" s="64" t="str">
        <f t="shared" si="143"/>
        <v>-</v>
      </c>
      <c r="AK1359" s="18"/>
      <c r="AP1359" s="18"/>
    </row>
    <row r="1360" spans="9:42">
      <c r="I1360" s="18"/>
      <c r="L1360" s="18"/>
      <c r="M1360" s="18"/>
      <c r="N1360" s="18"/>
      <c r="O1360" s="18"/>
      <c r="P1360" s="18"/>
      <c r="Q1360" s="18"/>
      <c r="R1360" s="18"/>
      <c r="S1360" s="173" t="s">
        <v>1892</v>
      </c>
      <c r="T1360" s="17" t="s">
        <v>780</v>
      </c>
      <c r="U1360" s="18"/>
      <c r="V1360" s="211"/>
      <c r="W1360" s="211"/>
      <c r="X1360" s="211"/>
      <c r="Y1360" s="211"/>
      <c r="Z1360" s="18"/>
      <c r="AA1360" s="182" t="s">
        <v>13723</v>
      </c>
      <c r="AB1360" s="18"/>
      <c r="AC1360" s="197" t="str">
        <f t="shared" si="138"/>
        <v>PHARMACY</v>
      </c>
      <c r="AD1360" s="263" t="str">
        <f t="shared" si="139"/>
        <v>PHARMACY-101</v>
      </c>
      <c r="AE1360" s="263" t="str">
        <f t="shared" si="140"/>
        <v>PHARMACY-101-13</v>
      </c>
      <c r="AF1360" s="119" t="s">
        <v>13723</v>
      </c>
      <c r="AG1360" s="64" t="str">
        <f t="shared" si="141"/>
        <v>101</v>
      </c>
      <c r="AH1360" s="18"/>
      <c r="AI1360" s="197" t="str">
        <f t="shared" si="142"/>
        <v>-</v>
      </c>
      <c r="AJ1360" s="64" t="str">
        <f t="shared" si="143"/>
        <v>-</v>
      </c>
      <c r="AK1360" s="18"/>
      <c r="AP1360" s="18"/>
    </row>
    <row r="1361" spans="9:42">
      <c r="I1361" s="18"/>
      <c r="L1361" s="18"/>
      <c r="M1361" s="18"/>
      <c r="N1361" s="18"/>
      <c r="O1361" s="18"/>
      <c r="P1361" s="18"/>
      <c r="Q1361" s="18"/>
      <c r="R1361" s="18"/>
      <c r="S1361" s="173" t="s">
        <v>1894</v>
      </c>
      <c r="T1361" s="17" t="s">
        <v>780</v>
      </c>
      <c r="U1361" s="18"/>
      <c r="V1361" s="211"/>
      <c r="W1361" s="211"/>
      <c r="X1361" s="211"/>
      <c r="Y1361" s="211"/>
      <c r="Z1361" s="18"/>
      <c r="AA1361" s="182" t="s">
        <v>15609</v>
      </c>
      <c r="AB1361" s="18"/>
      <c r="AC1361" s="197" t="str">
        <f t="shared" si="138"/>
        <v>PHARMACY</v>
      </c>
      <c r="AD1361" s="263" t="str">
        <f t="shared" si="139"/>
        <v>PHARMACY-101</v>
      </c>
      <c r="AE1361" s="263" t="str">
        <f t="shared" si="140"/>
        <v>PHARMACY-101-14</v>
      </c>
      <c r="AF1361" s="119" t="s">
        <v>15609</v>
      </c>
      <c r="AG1361" s="64" t="str">
        <f t="shared" si="141"/>
        <v>101</v>
      </c>
      <c r="AH1361" s="18"/>
      <c r="AI1361" s="197" t="str">
        <f t="shared" si="142"/>
        <v>-</v>
      </c>
      <c r="AJ1361" s="64" t="str">
        <f t="shared" si="143"/>
        <v>-</v>
      </c>
      <c r="AK1361" s="18"/>
      <c r="AP1361" s="18"/>
    </row>
    <row r="1362" spans="9:42">
      <c r="I1362" s="18"/>
      <c r="L1362" s="18"/>
      <c r="M1362" s="18"/>
      <c r="N1362" s="18"/>
      <c r="O1362" s="18"/>
      <c r="P1362" s="18"/>
      <c r="Q1362" s="18"/>
      <c r="R1362" s="18"/>
      <c r="S1362" s="173" t="s">
        <v>1896</v>
      </c>
      <c r="T1362" s="17" t="s">
        <v>1898</v>
      </c>
      <c r="U1362" s="18"/>
      <c r="V1362" s="211"/>
      <c r="W1362" s="211"/>
      <c r="X1362" s="211"/>
      <c r="Y1362" s="211"/>
      <c r="Z1362" s="18"/>
      <c r="AA1362" s="182" t="s">
        <v>8119</v>
      </c>
      <c r="AB1362" s="18"/>
      <c r="AC1362" s="197" t="str">
        <f t="shared" si="138"/>
        <v>UCAS</v>
      </c>
      <c r="AD1362" s="263" t="str">
        <f t="shared" si="139"/>
        <v>UCAS-101</v>
      </c>
      <c r="AE1362" s="263" t="str">
        <f t="shared" si="140"/>
        <v>UCAS-101-1</v>
      </c>
      <c r="AF1362" s="119" t="s">
        <v>8119</v>
      </c>
      <c r="AG1362" s="64" t="str">
        <f t="shared" si="141"/>
        <v>101</v>
      </c>
      <c r="AH1362" s="18"/>
      <c r="AI1362" s="197" t="str">
        <f t="shared" si="142"/>
        <v>-</v>
      </c>
      <c r="AJ1362" s="64" t="str">
        <f t="shared" si="143"/>
        <v>-</v>
      </c>
      <c r="AK1362" s="18"/>
      <c r="AP1362" s="18"/>
    </row>
    <row r="1363" spans="9:42">
      <c r="I1363" s="18"/>
      <c r="L1363" s="18"/>
      <c r="M1363" s="18"/>
      <c r="N1363" s="18"/>
      <c r="O1363" s="18"/>
      <c r="P1363" s="18"/>
      <c r="Q1363" s="18"/>
      <c r="R1363" s="18"/>
      <c r="S1363" s="173" t="s">
        <v>1900</v>
      </c>
      <c r="T1363" s="17" t="s">
        <v>780</v>
      </c>
      <c r="U1363" s="18"/>
      <c r="V1363" s="211"/>
      <c r="W1363" s="211"/>
      <c r="X1363" s="211"/>
      <c r="Y1363" s="211"/>
      <c r="Z1363" s="18"/>
      <c r="AA1363" s="182" t="s">
        <v>8121</v>
      </c>
      <c r="AB1363" s="18"/>
      <c r="AC1363" s="197" t="str">
        <f t="shared" si="138"/>
        <v>UCAS</v>
      </c>
      <c r="AD1363" s="263" t="str">
        <f t="shared" si="139"/>
        <v>UCAS-101</v>
      </c>
      <c r="AE1363" s="263" t="str">
        <f t="shared" si="140"/>
        <v>UCAS-101-2</v>
      </c>
      <c r="AF1363" s="119" t="s">
        <v>8121</v>
      </c>
      <c r="AG1363" s="64" t="str">
        <f t="shared" si="141"/>
        <v>101</v>
      </c>
      <c r="AH1363" s="18"/>
      <c r="AI1363" s="197" t="str">
        <f t="shared" si="142"/>
        <v>-</v>
      </c>
      <c r="AJ1363" s="64" t="str">
        <f t="shared" si="143"/>
        <v>-</v>
      </c>
      <c r="AK1363" s="18"/>
      <c r="AP1363" s="18"/>
    </row>
    <row r="1364" spans="9:42">
      <c r="I1364" s="18"/>
      <c r="L1364" s="18"/>
      <c r="M1364" s="18"/>
      <c r="N1364" s="18"/>
      <c r="O1364" s="18"/>
      <c r="P1364" s="18"/>
      <c r="Q1364" s="18"/>
      <c r="R1364" s="18"/>
      <c r="S1364" s="173" t="s">
        <v>1902</v>
      </c>
      <c r="T1364" s="17" t="s">
        <v>780</v>
      </c>
      <c r="U1364" s="18"/>
      <c r="V1364" s="211"/>
      <c r="W1364" s="211"/>
      <c r="X1364" s="211"/>
      <c r="Y1364" s="211"/>
      <c r="Z1364" s="18"/>
      <c r="AA1364" s="182" t="s">
        <v>1299</v>
      </c>
      <c r="AB1364" s="18"/>
      <c r="AC1364" s="197" t="str">
        <f t="shared" si="138"/>
        <v>UCAS</v>
      </c>
      <c r="AD1364" s="263" t="str">
        <f t="shared" si="139"/>
        <v>UCAS-101</v>
      </c>
      <c r="AE1364" s="263" t="str">
        <f t="shared" si="140"/>
        <v>UCAS-101-3</v>
      </c>
      <c r="AF1364" s="119" t="s">
        <v>1299</v>
      </c>
      <c r="AG1364" s="64" t="str">
        <f t="shared" si="141"/>
        <v>101</v>
      </c>
      <c r="AH1364" s="18"/>
      <c r="AI1364" s="197" t="str">
        <f t="shared" si="142"/>
        <v>-</v>
      </c>
      <c r="AJ1364" s="64" t="str">
        <f t="shared" si="143"/>
        <v>-</v>
      </c>
      <c r="AK1364" s="18"/>
      <c r="AP1364" s="18"/>
    </row>
    <row r="1365" spans="9:42">
      <c r="I1365" s="18"/>
      <c r="L1365" s="18"/>
      <c r="M1365" s="18"/>
      <c r="N1365" s="18"/>
      <c r="O1365" s="18"/>
      <c r="P1365" s="18"/>
      <c r="Q1365" s="18"/>
      <c r="R1365" s="18"/>
      <c r="S1365" s="173" t="s">
        <v>1904</v>
      </c>
      <c r="T1365" s="17" t="s">
        <v>780</v>
      </c>
      <c r="U1365" s="18"/>
      <c r="V1365" s="211"/>
      <c r="W1365" s="211"/>
      <c r="X1365" s="211"/>
      <c r="Y1365" s="211"/>
      <c r="Z1365" s="18"/>
      <c r="AA1365" s="182" t="s">
        <v>13724</v>
      </c>
      <c r="AB1365" s="18"/>
      <c r="AC1365" s="197" t="str">
        <f t="shared" si="138"/>
        <v>UCAS</v>
      </c>
      <c r="AD1365" s="263" t="str">
        <f t="shared" si="139"/>
        <v>UCAS-101</v>
      </c>
      <c r="AE1365" s="263" t="str">
        <f t="shared" si="140"/>
        <v>UCAS-101-4</v>
      </c>
      <c r="AF1365" s="119" t="s">
        <v>13724</v>
      </c>
      <c r="AG1365" s="64" t="str">
        <f t="shared" si="141"/>
        <v>101</v>
      </c>
      <c r="AH1365" s="18"/>
      <c r="AI1365" s="197" t="str">
        <f t="shared" si="142"/>
        <v>-</v>
      </c>
      <c r="AJ1365" s="64" t="str">
        <f t="shared" si="143"/>
        <v>-</v>
      </c>
      <c r="AK1365" s="18"/>
      <c r="AP1365" s="18"/>
    </row>
    <row r="1366" spans="9:42">
      <c r="I1366" s="18"/>
      <c r="L1366" s="18"/>
      <c r="M1366" s="18"/>
      <c r="N1366" s="18"/>
      <c r="O1366" s="18"/>
      <c r="P1366" s="18"/>
      <c r="Q1366" s="18"/>
      <c r="R1366" s="18"/>
      <c r="S1366" s="173" t="s">
        <v>1906</v>
      </c>
      <c r="T1366" s="17" t="s">
        <v>1907</v>
      </c>
      <c r="U1366" s="18"/>
      <c r="V1366" s="211"/>
      <c r="W1366" s="211"/>
      <c r="X1366" s="211"/>
      <c r="Y1366" s="211"/>
      <c r="Z1366" s="18"/>
      <c r="AA1366" s="182" t="s">
        <v>8122</v>
      </c>
      <c r="AB1366" s="18"/>
      <c r="AC1366" s="197" t="str">
        <f t="shared" si="138"/>
        <v>UCAS</v>
      </c>
      <c r="AD1366" s="263" t="str">
        <f t="shared" si="139"/>
        <v>UCAS-101</v>
      </c>
      <c r="AE1366" s="263" t="str">
        <f t="shared" si="140"/>
        <v>UCAS-101-5</v>
      </c>
      <c r="AF1366" s="119" t="s">
        <v>8122</v>
      </c>
      <c r="AG1366" s="64" t="str">
        <f t="shared" si="141"/>
        <v>101</v>
      </c>
      <c r="AH1366" s="18"/>
      <c r="AI1366" s="197" t="str">
        <f t="shared" si="142"/>
        <v>-</v>
      </c>
      <c r="AJ1366" s="64" t="str">
        <f t="shared" si="143"/>
        <v>-</v>
      </c>
      <c r="AK1366" s="18"/>
      <c r="AP1366" s="18"/>
    </row>
    <row r="1367" spans="9:42">
      <c r="I1367" s="18"/>
      <c r="L1367" s="18"/>
      <c r="M1367" s="18"/>
      <c r="N1367" s="18"/>
      <c r="O1367" s="18"/>
      <c r="P1367" s="18"/>
      <c r="Q1367" s="18"/>
      <c r="R1367" s="18"/>
      <c r="S1367" s="173" t="s">
        <v>1909</v>
      </c>
      <c r="T1367" s="17" t="s">
        <v>780</v>
      </c>
      <c r="U1367" s="18"/>
      <c r="V1367" s="211"/>
      <c r="W1367" s="211"/>
      <c r="X1367" s="211"/>
      <c r="Y1367" s="211"/>
      <c r="Z1367" s="18"/>
      <c r="AA1367" s="182" t="s">
        <v>10962</v>
      </c>
      <c r="AB1367" s="18"/>
      <c r="AC1367" s="197" t="str">
        <f t="shared" si="138"/>
        <v>UCAS</v>
      </c>
      <c r="AD1367" s="263" t="str">
        <f t="shared" si="139"/>
        <v>UCAS-101</v>
      </c>
      <c r="AE1367" s="263" t="str">
        <f t="shared" si="140"/>
        <v>UCAS-101-6</v>
      </c>
      <c r="AF1367" s="119" t="s">
        <v>10962</v>
      </c>
      <c r="AG1367" s="64" t="str">
        <f t="shared" si="141"/>
        <v>101</v>
      </c>
      <c r="AH1367" s="18"/>
      <c r="AI1367" s="197" t="str">
        <f t="shared" si="142"/>
        <v>-</v>
      </c>
      <c r="AJ1367" s="64" t="str">
        <f t="shared" si="143"/>
        <v>-</v>
      </c>
      <c r="AK1367" s="18"/>
      <c r="AP1367" s="18"/>
    </row>
    <row r="1368" spans="9:42">
      <c r="I1368" s="18"/>
      <c r="L1368" s="18"/>
      <c r="M1368" s="18"/>
      <c r="N1368" s="18"/>
      <c r="O1368" s="18"/>
      <c r="P1368" s="18"/>
      <c r="Q1368" s="18"/>
      <c r="R1368" s="18"/>
      <c r="S1368" s="173" t="s">
        <v>1911</v>
      </c>
      <c r="T1368" s="17" t="s">
        <v>780</v>
      </c>
      <c r="U1368" s="18"/>
      <c r="V1368" s="211"/>
      <c r="W1368" s="211"/>
      <c r="X1368" s="211"/>
      <c r="Y1368" s="211"/>
      <c r="Z1368" s="18"/>
      <c r="AA1368" s="182" t="s">
        <v>13307</v>
      </c>
      <c r="AB1368" s="18"/>
      <c r="AC1368" s="197" t="str">
        <f t="shared" si="138"/>
        <v>UCAS</v>
      </c>
      <c r="AD1368" s="263" t="str">
        <f t="shared" si="139"/>
        <v>UCAS-101</v>
      </c>
      <c r="AE1368" s="263" t="str">
        <f t="shared" si="140"/>
        <v>UCAS-101-7</v>
      </c>
      <c r="AF1368" s="119" t="s">
        <v>13307</v>
      </c>
      <c r="AG1368" s="64" t="str">
        <f t="shared" si="141"/>
        <v>101</v>
      </c>
      <c r="AH1368" s="18"/>
      <c r="AI1368" s="197" t="str">
        <f t="shared" si="142"/>
        <v>-</v>
      </c>
      <c r="AJ1368" s="64" t="str">
        <f t="shared" si="143"/>
        <v>-</v>
      </c>
      <c r="AK1368" s="18"/>
      <c r="AP1368" s="18"/>
    </row>
    <row r="1369" spans="9:42">
      <c r="I1369" s="18"/>
      <c r="L1369" s="18"/>
      <c r="M1369" s="18"/>
      <c r="N1369" s="18"/>
      <c r="O1369" s="18"/>
      <c r="P1369" s="18"/>
      <c r="Q1369" s="18"/>
      <c r="R1369" s="18"/>
      <c r="S1369" s="173" t="s">
        <v>1913</v>
      </c>
      <c r="T1369" s="17" t="s">
        <v>780</v>
      </c>
      <c r="U1369" s="18"/>
      <c r="V1369" s="211"/>
      <c r="W1369" s="211"/>
      <c r="X1369" s="211"/>
      <c r="Y1369" s="211"/>
      <c r="Z1369" s="18"/>
      <c r="AA1369" s="182" t="s">
        <v>8124</v>
      </c>
      <c r="AB1369" s="18"/>
      <c r="AC1369" s="197" t="str">
        <f t="shared" si="138"/>
        <v>PROVOST-Global_Strategies</v>
      </c>
      <c r="AD1369" s="263" t="str">
        <f t="shared" si="139"/>
        <v>PROVOST-Global_Strategies-101</v>
      </c>
      <c r="AE1369" s="263" t="str">
        <f t="shared" si="140"/>
        <v>PROVOST-Global_Strategies-101-3</v>
      </c>
      <c r="AF1369" s="119" t="s">
        <v>8124</v>
      </c>
      <c r="AG1369" s="64" t="str">
        <f t="shared" si="141"/>
        <v>101</v>
      </c>
      <c r="AH1369" s="18"/>
      <c r="AI1369" s="197" t="str">
        <f t="shared" si="142"/>
        <v>-</v>
      </c>
      <c r="AJ1369" s="64" t="str">
        <f t="shared" si="143"/>
        <v>-</v>
      </c>
      <c r="AK1369" s="18"/>
      <c r="AP1369" s="18"/>
    </row>
    <row r="1370" spans="9:42">
      <c r="I1370" s="18"/>
      <c r="L1370" s="18"/>
      <c r="M1370" s="18"/>
      <c r="N1370" s="18"/>
      <c r="O1370" s="18"/>
      <c r="P1370" s="18"/>
      <c r="Q1370" s="18"/>
      <c r="R1370" s="18"/>
      <c r="S1370" s="173" t="s">
        <v>1915</v>
      </c>
      <c r="T1370" s="17" t="s">
        <v>780</v>
      </c>
      <c r="U1370" s="18"/>
      <c r="V1370" s="211"/>
      <c r="W1370" s="211"/>
      <c r="X1370" s="211"/>
      <c r="Y1370" s="211"/>
      <c r="Z1370" s="18"/>
      <c r="AA1370" s="182" t="s">
        <v>14657</v>
      </c>
      <c r="AB1370" s="18"/>
      <c r="AC1370" s="197" t="str">
        <f t="shared" si="138"/>
        <v>GSO</v>
      </c>
      <c r="AD1370" s="263" t="str">
        <f t="shared" si="139"/>
        <v>GSO-101</v>
      </c>
      <c r="AE1370" s="263" t="str">
        <f t="shared" si="140"/>
        <v>GSO-101-1</v>
      </c>
      <c r="AF1370" s="119" t="s">
        <v>14657</v>
      </c>
      <c r="AG1370" s="64" t="str">
        <f t="shared" si="141"/>
        <v>101</v>
      </c>
      <c r="AH1370" s="18"/>
      <c r="AI1370" s="197" t="str">
        <f t="shared" si="142"/>
        <v>-</v>
      </c>
      <c r="AJ1370" s="64" t="str">
        <f t="shared" si="143"/>
        <v>-</v>
      </c>
      <c r="AK1370" s="18"/>
      <c r="AP1370" s="18"/>
    </row>
    <row r="1371" spans="9:42">
      <c r="I1371" s="18"/>
      <c r="L1371" s="18"/>
      <c r="M1371" s="18"/>
      <c r="N1371" s="18"/>
      <c r="O1371" s="18"/>
      <c r="P1371" s="18"/>
      <c r="Q1371" s="18"/>
      <c r="R1371" s="18"/>
      <c r="S1371" s="173" t="s">
        <v>1916</v>
      </c>
      <c r="T1371" s="17" t="s">
        <v>1917</v>
      </c>
      <c r="U1371" s="18"/>
      <c r="V1371" s="211"/>
      <c r="W1371" s="211"/>
      <c r="X1371" s="211"/>
      <c r="Y1371" s="211"/>
      <c r="Z1371" s="18"/>
      <c r="AA1371" s="182" t="s">
        <v>8125</v>
      </c>
      <c r="AB1371" s="18"/>
      <c r="AC1371" s="197" t="str">
        <f t="shared" si="138"/>
        <v>GSO</v>
      </c>
      <c r="AD1371" s="263" t="str">
        <f t="shared" si="139"/>
        <v>GSO-101</v>
      </c>
      <c r="AE1371" s="263" t="str">
        <f t="shared" si="140"/>
        <v>GSO-101-2</v>
      </c>
      <c r="AF1371" s="119" t="s">
        <v>8125</v>
      </c>
      <c r="AG1371" s="64" t="str">
        <f t="shared" si="141"/>
        <v>101</v>
      </c>
      <c r="AH1371" s="18"/>
      <c r="AI1371" s="197" t="str">
        <f t="shared" si="142"/>
        <v>-</v>
      </c>
      <c r="AJ1371" s="64" t="str">
        <f t="shared" si="143"/>
        <v>-</v>
      </c>
      <c r="AK1371" s="18"/>
      <c r="AP1371" s="18"/>
    </row>
    <row r="1372" spans="9:42">
      <c r="I1372" s="18"/>
      <c r="L1372" s="18"/>
      <c r="M1372" s="18"/>
      <c r="N1372" s="18"/>
      <c r="O1372" s="18"/>
      <c r="P1372" s="18"/>
      <c r="Q1372" s="18"/>
      <c r="R1372" s="18"/>
      <c r="S1372" s="173" t="s">
        <v>1918</v>
      </c>
      <c r="T1372" s="17" t="s">
        <v>780</v>
      </c>
      <c r="U1372" s="18"/>
      <c r="V1372" s="211"/>
      <c r="W1372" s="211"/>
      <c r="X1372" s="211"/>
      <c r="Y1372" s="211"/>
      <c r="Z1372" s="18"/>
      <c r="AA1372" s="182" t="s">
        <v>8127</v>
      </c>
      <c r="AB1372" s="18"/>
      <c r="AC1372" s="197" t="str">
        <f t="shared" si="138"/>
        <v>GSO</v>
      </c>
      <c r="AD1372" s="263" t="str">
        <f t="shared" si="139"/>
        <v>GSO-101</v>
      </c>
      <c r="AE1372" s="263" t="str">
        <f t="shared" si="140"/>
        <v>GSO-101-3</v>
      </c>
      <c r="AF1372" s="119" t="s">
        <v>8127</v>
      </c>
      <c r="AG1372" s="64" t="str">
        <f t="shared" si="141"/>
        <v>101</v>
      </c>
      <c r="AH1372" s="18"/>
      <c r="AI1372" s="197" t="str">
        <f t="shared" si="142"/>
        <v>-</v>
      </c>
      <c r="AJ1372" s="64" t="str">
        <f t="shared" si="143"/>
        <v>-</v>
      </c>
      <c r="AK1372" s="18"/>
      <c r="AP1372" s="18"/>
    </row>
    <row r="1373" spans="9:42">
      <c r="I1373" s="18"/>
      <c r="L1373" s="18"/>
      <c r="M1373" s="18"/>
      <c r="N1373" s="18"/>
      <c r="O1373" s="18"/>
      <c r="P1373" s="18"/>
      <c r="Q1373" s="18"/>
      <c r="R1373" s="18"/>
      <c r="S1373" s="173" t="s">
        <v>1919</v>
      </c>
      <c r="T1373" s="17" t="s">
        <v>780</v>
      </c>
      <c r="U1373" s="18"/>
      <c r="V1373" s="211"/>
      <c r="W1373" s="211"/>
      <c r="X1373" s="211"/>
      <c r="Y1373" s="211"/>
      <c r="Z1373" s="18"/>
      <c r="AA1373" s="182" t="s">
        <v>8128</v>
      </c>
      <c r="AB1373" s="18"/>
      <c r="AC1373" s="197" t="str">
        <f t="shared" si="138"/>
        <v>GSO</v>
      </c>
      <c r="AD1373" s="263" t="str">
        <f t="shared" si="139"/>
        <v>GSO-101</v>
      </c>
      <c r="AE1373" s="263" t="str">
        <f t="shared" si="140"/>
        <v>GSO-101-4</v>
      </c>
      <c r="AF1373" s="119" t="s">
        <v>8128</v>
      </c>
      <c r="AG1373" s="64" t="str">
        <f t="shared" si="141"/>
        <v>101</v>
      </c>
      <c r="AH1373" s="18"/>
      <c r="AI1373" s="197" t="str">
        <f t="shared" si="142"/>
        <v>-</v>
      </c>
      <c r="AJ1373" s="64" t="str">
        <f t="shared" si="143"/>
        <v>-</v>
      </c>
      <c r="AK1373" s="18"/>
      <c r="AP1373" s="18"/>
    </row>
    <row r="1374" spans="9:42">
      <c r="I1374" s="18"/>
      <c r="L1374" s="18"/>
      <c r="M1374" s="18"/>
      <c r="N1374" s="18"/>
      <c r="O1374" s="18"/>
      <c r="P1374" s="18"/>
      <c r="Q1374" s="18"/>
      <c r="R1374" s="18"/>
      <c r="S1374" s="173" t="s">
        <v>1921</v>
      </c>
      <c r="T1374" s="17" t="s">
        <v>2587</v>
      </c>
      <c r="U1374" s="18"/>
      <c r="V1374" s="211"/>
      <c r="W1374" s="211"/>
      <c r="X1374" s="211"/>
      <c r="Y1374" s="211"/>
      <c r="Z1374" s="18"/>
      <c r="AA1374" s="182" t="s">
        <v>10963</v>
      </c>
      <c r="AB1374" s="18"/>
      <c r="AC1374" s="197" t="str">
        <f t="shared" si="138"/>
        <v>GSO</v>
      </c>
      <c r="AD1374" s="263" t="str">
        <f t="shared" si="139"/>
        <v>GSO-101</v>
      </c>
      <c r="AE1374" s="263" t="str">
        <f t="shared" si="140"/>
        <v>GSO-101-5</v>
      </c>
      <c r="AF1374" s="119" t="s">
        <v>10963</v>
      </c>
      <c r="AG1374" s="64" t="str">
        <f t="shared" si="141"/>
        <v>101</v>
      </c>
      <c r="AH1374" s="18"/>
      <c r="AI1374" s="197" t="str">
        <f t="shared" si="142"/>
        <v>-</v>
      </c>
      <c r="AJ1374" s="64" t="str">
        <f t="shared" si="143"/>
        <v>-</v>
      </c>
      <c r="AK1374" s="18"/>
      <c r="AP1374" s="18"/>
    </row>
    <row r="1375" spans="9:42">
      <c r="I1375" s="18"/>
      <c r="L1375" s="18"/>
      <c r="M1375" s="18"/>
      <c r="N1375" s="18"/>
      <c r="O1375" s="18"/>
      <c r="P1375" s="18"/>
      <c r="Q1375" s="18"/>
      <c r="R1375" s="18"/>
      <c r="S1375" s="173" t="s">
        <v>8414</v>
      </c>
      <c r="T1375" s="17" t="s">
        <v>2588</v>
      </c>
      <c r="U1375" s="18"/>
      <c r="V1375" s="211"/>
      <c r="W1375" s="211"/>
      <c r="X1375" s="211"/>
      <c r="Y1375" s="211"/>
      <c r="Z1375" s="18"/>
      <c r="AA1375" s="182" t="s">
        <v>8129</v>
      </c>
      <c r="AB1375" s="18"/>
      <c r="AC1375" s="197" t="str">
        <f t="shared" si="138"/>
        <v>GSO</v>
      </c>
      <c r="AD1375" s="263" t="str">
        <f t="shared" si="139"/>
        <v>GSO-101</v>
      </c>
      <c r="AE1375" s="263" t="str">
        <f t="shared" si="140"/>
        <v>GSO-101-6</v>
      </c>
      <c r="AF1375" s="119" t="s">
        <v>8129</v>
      </c>
      <c r="AG1375" s="64" t="str">
        <f t="shared" si="141"/>
        <v>101</v>
      </c>
      <c r="AH1375" s="18"/>
      <c r="AI1375" s="197" t="str">
        <f t="shared" si="142"/>
        <v>-</v>
      </c>
      <c r="AJ1375" s="64" t="str">
        <f t="shared" si="143"/>
        <v>-</v>
      </c>
      <c r="AK1375" s="18"/>
      <c r="AP1375" s="18"/>
    </row>
    <row r="1376" spans="9:42">
      <c r="I1376" s="18"/>
      <c r="L1376" s="18"/>
      <c r="M1376" s="18"/>
      <c r="N1376" s="18"/>
      <c r="O1376" s="18"/>
      <c r="P1376" s="18"/>
      <c r="Q1376" s="18"/>
      <c r="R1376" s="18"/>
      <c r="S1376" s="173" t="s">
        <v>1454</v>
      </c>
      <c r="T1376" s="17" t="s">
        <v>2590</v>
      </c>
      <c r="U1376" s="18"/>
      <c r="V1376" s="211"/>
      <c r="W1376" s="211"/>
      <c r="X1376" s="211"/>
      <c r="Y1376" s="211"/>
      <c r="Z1376" s="18"/>
      <c r="AA1376" s="182" t="s">
        <v>8131</v>
      </c>
      <c r="AB1376" s="18"/>
      <c r="AC1376" s="197" t="str">
        <f t="shared" si="138"/>
        <v>GSO</v>
      </c>
      <c r="AD1376" s="263" t="str">
        <f t="shared" si="139"/>
        <v>GSO-101</v>
      </c>
      <c r="AE1376" s="263" t="str">
        <f t="shared" si="140"/>
        <v>GSO-101-7</v>
      </c>
      <c r="AF1376" s="119" t="s">
        <v>8131</v>
      </c>
      <c r="AG1376" s="64" t="str">
        <f t="shared" si="141"/>
        <v>101</v>
      </c>
      <c r="AH1376" s="18"/>
      <c r="AI1376" s="197" t="str">
        <f t="shared" si="142"/>
        <v>-</v>
      </c>
      <c r="AJ1376" s="64" t="str">
        <f t="shared" si="143"/>
        <v>-</v>
      </c>
      <c r="AK1376" s="18"/>
      <c r="AP1376" s="18"/>
    </row>
    <row r="1377" spans="9:42">
      <c r="I1377" s="18"/>
      <c r="L1377" s="18"/>
      <c r="M1377" s="18"/>
      <c r="N1377" s="18"/>
      <c r="O1377" s="18"/>
      <c r="P1377" s="18"/>
      <c r="Q1377" s="18"/>
      <c r="R1377" s="18"/>
      <c r="S1377" s="173" t="s">
        <v>1458</v>
      </c>
      <c r="T1377" s="17" t="s">
        <v>2591</v>
      </c>
      <c r="U1377" s="18"/>
      <c r="V1377" s="211"/>
      <c r="W1377" s="211"/>
      <c r="X1377" s="211"/>
      <c r="Y1377" s="211"/>
      <c r="Z1377" s="18"/>
      <c r="AA1377" s="182" t="s">
        <v>8132</v>
      </c>
      <c r="AB1377" s="18"/>
      <c r="AC1377" s="197" t="str">
        <f t="shared" si="138"/>
        <v>GSO</v>
      </c>
      <c r="AD1377" s="263" t="str">
        <f t="shared" si="139"/>
        <v>GSO-101</v>
      </c>
      <c r="AE1377" s="263" t="str">
        <f t="shared" si="140"/>
        <v>GSO-101-8</v>
      </c>
      <c r="AF1377" s="119" t="s">
        <v>8132</v>
      </c>
      <c r="AG1377" s="64" t="str">
        <f t="shared" si="141"/>
        <v>101</v>
      </c>
      <c r="AH1377" s="18"/>
      <c r="AI1377" s="197" t="str">
        <f t="shared" si="142"/>
        <v>-</v>
      </c>
      <c r="AJ1377" s="64" t="str">
        <f t="shared" si="143"/>
        <v>-</v>
      </c>
      <c r="AK1377" s="18"/>
      <c r="AP1377" s="18"/>
    </row>
    <row r="1378" spans="9:42">
      <c r="I1378" s="18"/>
      <c r="L1378" s="18"/>
      <c r="M1378" s="18"/>
      <c r="N1378" s="18"/>
      <c r="O1378" s="18"/>
      <c r="P1378" s="18"/>
      <c r="Q1378" s="18"/>
      <c r="R1378" s="18"/>
      <c r="S1378" s="173" t="s">
        <v>1462</v>
      </c>
      <c r="T1378" s="17" t="s">
        <v>2592</v>
      </c>
      <c r="U1378" s="18"/>
      <c r="V1378" s="211"/>
      <c r="W1378" s="211"/>
      <c r="X1378" s="211"/>
      <c r="Y1378" s="211"/>
      <c r="Z1378" s="18"/>
      <c r="AA1378" s="182" t="s">
        <v>8133</v>
      </c>
      <c r="AB1378" s="18"/>
      <c r="AC1378" s="197" t="str">
        <f t="shared" si="138"/>
        <v>GSO</v>
      </c>
      <c r="AD1378" s="263" t="str">
        <f t="shared" si="139"/>
        <v>GSO-101</v>
      </c>
      <c r="AE1378" s="263" t="str">
        <f t="shared" si="140"/>
        <v>GSO-101-9</v>
      </c>
      <c r="AF1378" s="119" t="s">
        <v>8133</v>
      </c>
      <c r="AG1378" s="64" t="str">
        <f t="shared" si="141"/>
        <v>101</v>
      </c>
      <c r="AH1378" s="18"/>
      <c r="AI1378" s="197" t="str">
        <f t="shared" si="142"/>
        <v>-</v>
      </c>
      <c r="AJ1378" s="64" t="str">
        <f t="shared" si="143"/>
        <v>-</v>
      </c>
      <c r="AK1378" s="18"/>
      <c r="AP1378" s="18"/>
    </row>
    <row r="1379" spans="9:42">
      <c r="I1379" s="18"/>
      <c r="L1379" s="18"/>
      <c r="M1379" s="18"/>
      <c r="N1379" s="18"/>
      <c r="O1379" s="18"/>
      <c r="P1379" s="18"/>
      <c r="Q1379" s="18"/>
      <c r="R1379" s="18"/>
      <c r="S1379" s="173" t="s">
        <v>4245</v>
      </c>
      <c r="T1379" s="17" t="s">
        <v>2594</v>
      </c>
      <c r="U1379" s="18"/>
      <c r="V1379" s="211"/>
      <c r="W1379" s="211"/>
      <c r="X1379" s="211"/>
      <c r="Y1379" s="211"/>
      <c r="Z1379" s="18"/>
      <c r="AA1379" s="182" t="s">
        <v>8134</v>
      </c>
      <c r="AB1379" s="18"/>
      <c r="AC1379" s="197" t="str">
        <f t="shared" si="138"/>
        <v>GSO</v>
      </c>
      <c r="AD1379" s="263" t="str">
        <f t="shared" si="139"/>
        <v>GSO-101</v>
      </c>
      <c r="AE1379" s="263" t="str">
        <f t="shared" si="140"/>
        <v>GSO-101-10</v>
      </c>
      <c r="AF1379" s="119" t="s">
        <v>8134</v>
      </c>
      <c r="AG1379" s="64" t="str">
        <f t="shared" si="141"/>
        <v>101</v>
      </c>
      <c r="AH1379" s="18"/>
      <c r="AI1379" s="197" t="str">
        <f t="shared" si="142"/>
        <v>-</v>
      </c>
      <c r="AJ1379" s="64" t="str">
        <f t="shared" si="143"/>
        <v>-</v>
      </c>
      <c r="AK1379" s="18"/>
      <c r="AP1379" s="18"/>
    </row>
    <row r="1380" spans="9:42">
      <c r="I1380" s="18"/>
      <c r="L1380" s="18"/>
      <c r="M1380" s="18"/>
      <c r="N1380" s="18"/>
      <c r="O1380" s="18"/>
      <c r="P1380" s="18"/>
      <c r="Q1380" s="18"/>
      <c r="R1380" s="18"/>
      <c r="S1380" s="173" t="s">
        <v>4250</v>
      </c>
      <c r="T1380" s="17" t="s">
        <v>14414</v>
      </c>
      <c r="U1380" s="18"/>
      <c r="V1380" s="211"/>
      <c r="W1380" s="211"/>
      <c r="X1380" s="211"/>
      <c r="Y1380" s="211"/>
      <c r="Z1380" s="18"/>
      <c r="AA1380" s="182" t="s">
        <v>8136</v>
      </c>
      <c r="AB1380" s="18"/>
      <c r="AC1380" s="197" t="str">
        <f t="shared" si="138"/>
        <v>GSO</v>
      </c>
      <c r="AD1380" s="263" t="str">
        <f t="shared" si="139"/>
        <v>GSO-101</v>
      </c>
      <c r="AE1380" s="263" t="str">
        <f t="shared" si="140"/>
        <v>GSO-101-11</v>
      </c>
      <c r="AF1380" s="119" t="s">
        <v>8136</v>
      </c>
      <c r="AG1380" s="64" t="str">
        <f t="shared" si="141"/>
        <v>101</v>
      </c>
      <c r="AH1380" s="18"/>
      <c r="AI1380" s="197" t="str">
        <f t="shared" si="142"/>
        <v>-</v>
      </c>
      <c r="AJ1380" s="64" t="str">
        <f t="shared" si="143"/>
        <v>-</v>
      </c>
      <c r="AK1380" s="18"/>
      <c r="AP1380" s="18"/>
    </row>
    <row r="1381" spans="9:42">
      <c r="I1381" s="18"/>
      <c r="L1381" s="18"/>
      <c r="M1381" s="18"/>
      <c r="N1381" s="18"/>
      <c r="O1381" s="18"/>
      <c r="P1381" s="18"/>
      <c r="Q1381" s="18"/>
      <c r="R1381" s="18"/>
      <c r="S1381" s="173" t="s">
        <v>4253</v>
      </c>
      <c r="T1381" s="17" t="s">
        <v>2597</v>
      </c>
      <c r="U1381" s="18"/>
      <c r="V1381" s="211"/>
      <c r="W1381" s="211"/>
      <c r="X1381" s="211"/>
      <c r="Y1381" s="211"/>
      <c r="Z1381" s="18"/>
      <c r="AA1381" s="182" t="s">
        <v>8137</v>
      </c>
      <c r="AB1381" s="18"/>
      <c r="AC1381" s="197" t="str">
        <f t="shared" si="138"/>
        <v>GSO</v>
      </c>
      <c r="AD1381" s="263" t="str">
        <f t="shared" si="139"/>
        <v>GSO-101</v>
      </c>
      <c r="AE1381" s="263" t="str">
        <f t="shared" si="140"/>
        <v>GSO-101-12</v>
      </c>
      <c r="AF1381" s="119" t="s">
        <v>8137</v>
      </c>
      <c r="AG1381" s="64" t="str">
        <f t="shared" si="141"/>
        <v>101</v>
      </c>
      <c r="AH1381" s="18"/>
      <c r="AI1381" s="197" t="str">
        <f t="shared" si="142"/>
        <v>-</v>
      </c>
      <c r="AJ1381" s="64" t="str">
        <f t="shared" si="143"/>
        <v>-</v>
      </c>
      <c r="AK1381" s="18"/>
      <c r="AP1381" s="18"/>
    </row>
    <row r="1382" spans="9:42">
      <c r="I1382" s="18"/>
      <c r="L1382" s="18"/>
      <c r="M1382" s="18"/>
      <c r="N1382" s="18"/>
      <c r="O1382" s="18"/>
      <c r="P1382" s="18"/>
      <c r="Q1382" s="18"/>
      <c r="R1382" s="18"/>
      <c r="S1382" s="173" t="s">
        <v>2598</v>
      </c>
      <c r="T1382" s="17" t="s">
        <v>13049</v>
      </c>
      <c r="U1382" s="18"/>
      <c r="V1382" s="211"/>
      <c r="W1382" s="211"/>
      <c r="X1382" s="211"/>
      <c r="Y1382" s="211"/>
      <c r="Z1382" s="18"/>
      <c r="AA1382" s="182" t="s">
        <v>14658</v>
      </c>
      <c r="AB1382" s="18"/>
      <c r="AC1382" s="197" t="str">
        <f t="shared" si="138"/>
        <v>GSO</v>
      </c>
      <c r="AD1382" s="263" t="str">
        <f t="shared" si="139"/>
        <v>GSO-101</v>
      </c>
      <c r="AE1382" s="263" t="str">
        <f t="shared" si="140"/>
        <v>GSO-101-13</v>
      </c>
      <c r="AF1382" s="119" t="s">
        <v>14658</v>
      </c>
      <c r="AG1382" s="64" t="str">
        <f t="shared" si="141"/>
        <v>101</v>
      </c>
      <c r="AH1382" s="18"/>
      <c r="AI1382" s="197" t="str">
        <f t="shared" si="142"/>
        <v>-</v>
      </c>
      <c r="AJ1382" s="64" t="str">
        <f t="shared" si="143"/>
        <v>-</v>
      </c>
      <c r="AK1382" s="18"/>
      <c r="AP1382" s="18"/>
    </row>
    <row r="1383" spans="9:42">
      <c r="I1383" s="18"/>
      <c r="L1383" s="18"/>
      <c r="M1383" s="18"/>
      <c r="N1383" s="18"/>
      <c r="O1383" s="18"/>
      <c r="P1383" s="18"/>
      <c r="Q1383" s="18"/>
      <c r="R1383" s="18"/>
      <c r="S1383" s="173" t="s">
        <v>2600</v>
      </c>
      <c r="T1383" s="17" t="s">
        <v>13050</v>
      </c>
      <c r="U1383" s="18"/>
      <c r="V1383" s="211"/>
      <c r="W1383" s="211"/>
      <c r="X1383" s="211"/>
      <c r="Y1383" s="211"/>
      <c r="Z1383" s="18"/>
      <c r="AA1383" s="182" t="s">
        <v>8139</v>
      </c>
      <c r="AB1383" s="18"/>
      <c r="AC1383" s="197" t="str">
        <f t="shared" si="138"/>
        <v>GSO</v>
      </c>
      <c r="AD1383" s="263" t="str">
        <f t="shared" si="139"/>
        <v>GSO-101</v>
      </c>
      <c r="AE1383" s="263" t="str">
        <f t="shared" si="140"/>
        <v>GSO-101-14</v>
      </c>
      <c r="AF1383" s="119" t="s">
        <v>8139</v>
      </c>
      <c r="AG1383" s="64" t="str">
        <f t="shared" si="141"/>
        <v>101</v>
      </c>
      <c r="AH1383" s="18"/>
      <c r="AI1383" s="197" t="str">
        <f t="shared" si="142"/>
        <v>-</v>
      </c>
      <c r="AJ1383" s="64" t="str">
        <f t="shared" si="143"/>
        <v>-</v>
      </c>
      <c r="AK1383" s="18"/>
      <c r="AP1383" s="18"/>
    </row>
    <row r="1384" spans="9:42">
      <c r="I1384" s="18"/>
      <c r="L1384" s="18"/>
      <c r="M1384" s="18"/>
      <c r="N1384" s="18"/>
      <c r="O1384" s="18"/>
      <c r="P1384" s="18"/>
      <c r="Q1384" s="18"/>
      <c r="R1384" s="18"/>
      <c r="S1384" s="173" t="s">
        <v>2602</v>
      </c>
      <c r="T1384" s="17" t="s">
        <v>2603</v>
      </c>
      <c r="U1384" s="18"/>
      <c r="V1384" s="211"/>
      <c r="W1384" s="211"/>
      <c r="X1384" s="211"/>
      <c r="Y1384" s="211"/>
      <c r="Z1384" s="18"/>
      <c r="AA1384" s="182" t="s">
        <v>12056</v>
      </c>
      <c r="AB1384" s="18"/>
      <c r="AC1384" s="197" t="str">
        <f t="shared" si="138"/>
        <v>GSO</v>
      </c>
      <c r="AD1384" s="263" t="str">
        <f t="shared" si="139"/>
        <v>GSO-101</v>
      </c>
      <c r="AE1384" s="263" t="str">
        <f t="shared" si="140"/>
        <v>GSO-101-15</v>
      </c>
      <c r="AF1384" s="119" t="s">
        <v>12056</v>
      </c>
      <c r="AG1384" s="64" t="str">
        <f t="shared" si="141"/>
        <v>101</v>
      </c>
      <c r="AH1384" s="18"/>
      <c r="AI1384" s="197" t="str">
        <f t="shared" si="142"/>
        <v>-</v>
      </c>
      <c r="AJ1384" s="64" t="str">
        <f t="shared" si="143"/>
        <v>-</v>
      </c>
      <c r="AK1384" s="18"/>
      <c r="AP1384" s="18"/>
    </row>
    <row r="1385" spans="9:42">
      <c r="I1385" s="18"/>
      <c r="L1385" s="18"/>
      <c r="M1385" s="18"/>
      <c r="N1385" s="18"/>
      <c r="O1385" s="18"/>
      <c r="P1385" s="18"/>
      <c r="Q1385" s="18"/>
      <c r="R1385" s="18"/>
      <c r="S1385" s="173" t="s">
        <v>2605</v>
      </c>
      <c r="T1385" s="17" t="s">
        <v>2606</v>
      </c>
      <c r="U1385" s="18"/>
      <c r="V1385" s="211"/>
      <c r="W1385" s="211"/>
      <c r="X1385" s="211"/>
      <c r="Y1385" s="211"/>
      <c r="Z1385" s="18"/>
      <c r="AA1385" s="182" t="s">
        <v>8145</v>
      </c>
      <c r="AB1385" s="18"/>
      <c r="AC1385" s="197" t="str">
        <f t="shared" si="138"/>
        <v>GSO</v>
      </c>
      <c r="AD1385" s="263" t="str">
        <f t="shared" si="139"/>
        <v>GSO-101</v>
      </c>
      <c r="AE1385" s="263" t="str">
        <f t="shared" si="140"/>
        <v>GSO-101-16</v>
      </c>
      <c r="AF1385" s="119" t="s">
        <v>8145</v>
      </c>
      <c r="AG1385" s="64" t="str">
        <f t="shared" si="141"/>
        <v>101</v>
      </c>
      <c r="AH1385" s="18"/>
      <c r="AI1385" s="197" t="str">
        <f t="shared" si="142"/>
        <v>-</v>
      </c>
      <c r="AJ1385" s="64" t="str">
        <f t="shared" si="143"/>
        <v>-</v>
      </c>
      <c r="AK1385" s="18"/>
      <c r="AP1385" s="18"/>
    </row>
    <row r="1386" spans="9:42">
      <c r="I1386" s="18"/>
      <c r="L1386" s="18"/>
      <c r="M1386" s="18"/>
      <c r="N1386" s="18"/>
      <c r="O1386" s="18"/>
      <c r="P1386" s="18"/>
      <c r="Q1386" s="18"/>
      <c r="R1386" s="18"/>
      <c r="S1386" s="173" t="s">
        <v>2607</v>
      </c>
      <c r="T1386" s="17" t="s">
        <v>2608</v>
      </c>
      <c r="U1386" s="18"/>
      <c r="V1386" s="211"/>
      <c r="W1386" s="211"/>
      <c r="X1386" s="211"/>
      <c r="Y1386" s="211"/>
      <c r="Z1386" s="18"/>
      <c r="AA1386" s="182" t="s">
        <v>8147</v>
      </c>
      <c r="AB1386" s="18"/>
      <c r="AC1386" s="197" t="str">
        <f t="shared" si="138"/>
        <v>GSO</v>
      </c>
      <c r="AD1386" s="263" t="str">
        <f t="shared" si="139"/>
        <v>GSO-101</v>
      </c>
      <c r="AE1386" s="263" t="str">
        <f t="shared" si="140"/>
        <v>GSO-101-17</v>
      </c>
      <c r="AF1386" s="119" t="s">
        <v>8147</v>
      </c>
      <c r="AG1386" s="64" t="str">
        <f t="shared" si="141"/>
        <v>101</v>
      </c>
      <c r="AH1386" s="18"/>
      <c r="AI1386" s="197" t="str">
        <f t="shared" si="142"/>
        <v>-</v>
      </c>
      <c r="AJ1386" s="64" t="str">
        <f t="shared" si="143"/>
        <v>-</v>
      </c>
      <c r="AK1386" s="18"/>
      <c r="AP1386" s="18"/>
    </row>
    <row r="1387" spans="9:42">
      <c r="I1387" s="18"/>
      <c r="L1387" s="18"/>
      <c r="M1387" s="18"/>
      <c r="N1387" s="18"/>
      <c r="O1387" s="18"/>
      <c r="P1387" s="18"/>
      <c r="Q1387" s="18"/>
      <c r="R1387" s="18"/>
      <c r="S1387" s="173" t="s">
        <v>2610</v>
      </c>
      <c r="T1387" s="17" t="s">
        <v>2611</v>
      </c>
      <c r="U1387" s="18"/>
      <c r="V1387" s="211"/>
      <c r="W1387" s="211"/>
      <c r="X1387" s="211"/>
      <c r="Y1387" s="211"/>
      <c r="Z1387" s="18"/>
      <c r="AA1387" s="182" t="s">
        <v>8151</v>
      </c>
      <c r="AB1387" s="18"/>
      <c r="AC1387" s="197" t="str">
        <f t="shared" si="138"/>
        <v>EDUCATION</v>
      </c>
      <c r="AD1387" s="263" t="str">
        <f t="shared" si="139"/>
        <v>EDUCATION-101</v>
      </c>
      <c r="AE1387" s="263" t="str">
        <f t="shared" si="140"/>
        <v>EDUCATION-101-9</v>
      </c>
      <c r="AF1387" s="119" t="s">
        <v>8151</v>
      </c>
      <c r="AG1387" s="64" t="str">
        <f t="shared" si="141"/>
        <v>101</v>
      </c>
      <c r="AH1387" s="18"/>
      <c r="AI1387" s="197" t="str">
        <f t="shared" si="142"/>
        <v>-</v>
      </c>
      <c r="AJ1387" s="64" t="str">
        <f t="shared" si="143"/>
        <v>-</v>
      </c>
      <c r="AK1387" s="18"/>
      <c r="AP1387" s="18"/>
    </row>
    <row r="1388" spans="9:42">
      <c r="I1388" s="18"/>
      <c r="L1388" s="18"/>
      <c r="M1388" s="18"/>
      <c r="N1388" s="18"/>
      <c r="O1388" s="18"/>
      <c r="P1388" s="18"/>
      <c r="Q1388" s="18"/>
      <c r="R1388" s="18"/>
      <c r="S1388" s="173" t="s">
        <v>10181</v>
      </c>
      <c r="T1388" s="17" t="s">
        <v>10182</v>
      </c>
      <c r="U1388" s="18"/>
      <c r="V1388" s="211"/>
      <c r="W1388" s="211"/>
      <c r="X1388" s="211"/>
      <c r="Y1388" s="211"/>
      <c r="Z1388" s="18"/>
      <c r="AA1388" s="182" t="s">
        <v>8152</v>
      </c>
      <c r="AB1388" s="18"/>
      <c r="AC1388" s="197" t="str">
        <f t="shared" si="138"/>
        <v>PROVOST-Online_Strategic_Ed_Init</v>
      </c>
      <c r="AD1388" s="263" t="str">
        <f t="shared" si="139"/>
        <v>PROVOST-Online_Strategic_Ed_Init-101</v>
      </c>
      <c r="AE1388" s="263" t="str">
        <f t="shared" si="140"/>
        <v>PROVOST-Online_Strategic_Ed_Init-101-2</v>
      </c>
      <c r="AF1388" s="119" t="s">
        <v>8152</v>
      </c>
      <c r="AG1388" s="64" t="str">
        <f t="shared" si="141"/>
        <v>101</v>
      </c>
      <c r="AH1388" s="18"/>
      <c r="AI1388" s="197" t="str">
        <f t="shared" si="142"/>
        <v>-</v>
      </c>
      <c r="AJ1388" s="64" t="str">
        <f t="shared" si="143"/>
        <v>-</v>
      </c>
      <c r="AK1388" s="18"/>
      <c r="AP1388" s="18"/>
    </row>
    <row r="1389" spans="9:42">
      <c r="I1389" s="18"/>
      <c r="L1389" s="18"/>
      <c r="M1389" s="18"/>
      <c r="N1389" s="18"/>
      <c r="O1389" s="18"/>
      <c r="P1389" s="18"/>
      <c r="Q1389" s="18"/>
      <c r="R1389" s="18"/>
      <c r="S1389" s="173" t="s">
        <v>2612</v>
      </c>
      <c r="T1389" s="17" t="s">
        <v>2613</v>
      </c>
      <c r="U1389" s="18"/>
      <c r="V1389" s="211"/>
      <c r="W1389" s="211"/>
      <c r="X1389" s="211"/>
      <c r="Y1389" s="211"/>
      <c r="Z1389" s="18"/>
      <c r="AA1389" s="182" t="s">
        <v>8154</v>
      </c>
      <c r="AB1389" s="18"/>
      <c r="AC1389" s="197" t="str">
        <f t="shared" si="138"/>
        <v>PROVOST-Online_Strategic_Ed_Init</v>
      </c>
      <c r="AD1389" s="263" t="str">
        <f t="shared" si="139"/>
        <v>PROVOST-Online_Strategic_Ed_Init-101</v>
      </c>
      <c r="AE1389" s="263" t="str">
        <f t="shared" si="140"/>
        <v>PROVOST-Online_Strategic_Ed_Init-101-3</v>
      </c>
      <c r="AF1389" s="119" t="s">
        <v>8154</v>
      </c>
      <c r="AG1389" s="64" t="str">
        <f t="shared" si="141"/>
        <v>101</v>
      </c>
      <c r="AH1389" s="18"/>
      <c r="AI1389" s="197" t="str">
        <f t="shared" si="142"/>
        <v>-</v>
      </c>
      <c r="AJ1389" s="64" t="str">
        <f t="shared" si="143"/>
        <v>-</v>
      </c>
      <c r="AK1389" s="18"/>
      <c r="AP1389" s="18"/>
    </row>
    <row r="1390" spans="9:42">
      <c r="I1390" s="18"/>
      <c r="L1390" s="18"/>
      <c r="M1390" s="18"/>
      <c r="N1390" s="18"/>
      <c r="O1390" s="18"/>
      <c r="P1390" s="18"/>
      <c r="Q1390" s="18"/>
      <c r="R1390" s="18"/>
      <c r="S1390" s="173" t="s">
        <v>2615</v>
      </c>
      <c r="T1390" s="17" t="s">
        <v>2616</v>
      </c>
      <c r="U1390" s="18"/>
      <c r="V1390" s="211"/>
      <c r="W1390" s="211"/>
      <c r="X1390" s="211"/>
      <c r="Y1390" s="211"/>
      <c r="Z1390" s="18"/>
      <c r="AA1390" s="182" t="s">
        <v>8155</v>
      </c>
      <c r="AB1390" s="18"/>
      <c r="AC1390" s="197" t="str">
        <f t="shared" si="138"/>
        <v>PROVOST-Online_Strategic_Ed_Init</v>
      </c>
      <c r="AD1390" s="263" t="str">
        <f t="shared" si="139"/>
        <v>PROVOST-Online_Strategic_Ed_Init-101</v>
      </c>
      <c r="AE1390" s="263" t="str">
        <f t="shared" si="140"/>
        <v>PROVOST-Online_Strategic_Ed_Init-101-4</v>
      </c>
      <c r="AF1390" s="119" t="s">
        <v>8155</v>
      </c>
      <c r="AG1390" s="64" t="str">
        <f t="shared" si="141"/>
        <v>101</v>
      </c>
      <c r="AH1390" s="18"/>
      <c r="AI1390" s="197" t="str">
        <f t="shared" si="142"/>
        <v>-</v>
      </c>
      <c r="AJ1390" s="64" t="str">
        <f t="shared" si="143"/>
        <v>-</v>
      </c>
      <c r="AK1390" s="18"/>
      <c r="AP1390" s="18"/>
    </row>
    <row r="1391" spans="9:42">
      <c r="I1391" s="18"/>
      <c r="L1391" s="18"/>
      <c r="M1391" s="18"/>
      <c r="N1391" s="18"/>
      <c r="O1391" s="18"/>
      <c r="P1391" s="18"/>
      <c r="Q1391" s="18"/>
      <c r="R1391" s="18"/>
      <c r="S1391" s="173" t="s">
        <v>2618</v>
      </c>
      <c r="T1391" s="17" t="s">
        <v>2619</v>
      </c>
      <c r="U1391" s="18"/>
      <c r="V1391" s="211"/>
      <c r="W1391" s="211"/>
      <c r="X1391" s="211"/>
      <c r="Y1391" s="211"/>
      <c r="Z1391" s="18"/>
      <c r="AA1391" s="182" t="s">
        <v>8157</v>
      </c>
      <c r="AB1391" s="18"/>
      <c r="AC1391" s="197" t="str">
        <f t="shared" si="138"/>
        <v>PROVOST-Online_Strategic_Ed_Init</v>
      </c>
      <c r="AD1391" s="263" t="str">
        <f t="shared" si="139"/>
        <v>PROVOST-Online_Strategic_Ed_Init-101</v>
      </c>
      <c r="AE1391" s="263" t="str">
        <f t="shared" si="140"/>
        <v>PROVOST-Online_Strategic_Ed_Init-101-5</v>
      </c>
      <c r="AF1391" s="119" t="s">
        <v>8157</v>
      </c>
      <c r="AG1391" s="64" t="str">
        <f t="shared" si="141"/>
        <v>101</v>
      </c>
      <c r="AH1391" s="18"/>
      <c r="AI1391" s="197" t="str">
        <f t="shared" si="142"/>
        <v>-</v>
      </c>
      <c r="AJ1391" s="64" t="str">
        <f t="shared" si="143"/>
        <v>-</v>
      </c>
      <c r="AK1391" s="18"/>
      <c r="AP1391" s="18"/>
    </row>
    <row r="1392" spans="9:42">
      <c r="I1392" s="18"/>
      <c r="L1392" s="18"/>
      <c r="M1392" s="18"/>
      <c r="N1392" s="18"/>
      <c r="O1392" s="18"/>
      <c r="P1392" s="18"/>
      <c r="Q1392" s="18"/>
      <c r="R1392" s="18"/>
      <c r="S1392" s="173" t="s">
        <v>2621</v>
      </c>
      <c r="T1392" s="17" t="s">
        <v>2622</v>
      </c>
      <c r="U1392" s="18"/>
      <c r="V1392" s="211"/>
      <c r="W1392" s="211"/>
      <c r="X1392" s="211"/>
      <c r="Y1392" s="211"/>
      <c r="Z1392" s="18"/>
      <c r="AA1392" s="182" t="s">
        <v>8158</v>
      </c>
      <c r="AB1392" s="18"/>
      <c r="AC1392" s="197" t="str">
        <f t="shared" si="138"/>
        <v>PROVOST-Online_Strategic_Ed_Init</v>
      </c>
      <c r="AD1392" s="263" t="str">
        <f t="shared" si="139"/>
        <v>PROVOST-Online_Strategic_Ed_Init-101</v>
      </c>
      <c r="AE1392" s="263" t="str">
        <f t="shared" si="140"/>
        <v>PROVOST-Online_Strategic_Ed_Init-101-6</v>
      </c>
      <c r="AF1392" s="119" t="s">
        <v>8158</v>
      </c>
      <c r="AG1392" s="64" t="str">
        <f t="shared" si="141"/>
        <v>101</v>
      </c>
      <c r="AH1392" s="18"/>
      <c r="AI1392" s="197" t="str">
        <f t="shared" si="142"/>
        <v>-</v>
      </c>
      <c r="AJ1392" s="64" t="str">
        <f t="shared" si="143"/>
        <v>-</v>
      </c>
      <c r="AK1392" s="18"/>
      <c r="AP1392" s="18"/>
    </row>
    <row r="1393" spans="9:42">
      <c r="I1393" s="18"/>
      <c r="L1393" s="18"/>
      <c r="M1393" s="18"/>
      <c r="N1393" s="18"/>
      <c r="O1393" s="18"/>
      <c r="P1393" s="18"/>
      <c r="Q1393" s="18"/>
      <c r="R1393" s="18"/>
      <c r="S1393" s="173" t="s">
        <v>2624</v>
      </c>
      <c r="T1393" s="17" t="s">
        <v>2625</v>
      </c>
      <c r="U1393" s="18"/>
      <c r="V1393" s="211"/>
      <c r="W1393" s="211"/>
      <c r="X1393" s="211"/>
      <c r="Y1393" s="211"/>
      <c r="Z1393" s="18"/>
      <c r="AA1393" s="182" t="s">
        <v>8160</v>
      </c>
      <c r="AB1393" s="18"/>
      <c r="AC1393" s="197" t="str">
        <f t="shared" si="138"/>
        <v>PROVOST-Online_Strategic_Ed_Init</v>
      </c>
      <c r="AD1393" s="263" t="str">
        <f t="shared" si="139"/>
        <v>PROVOST-Online_Strategic_Ed_Init-101</v>
      </c>
      <c r="AE1393" s="263" t="str">
        <f t="shared" si="140"/>
        <v>PROVOST-Online_Strategic_Ed_Init-101-7</v>
      </c>
      <c r="AF1393" s="119" t="s">
        <v>8160</v>
      </c>
      <c r="AG1393" s="64" t="str">
        <f t="shared" si="141"/>
        <v>101</v>
      </c>
      <c r="AH1393" s="18"/>
      <c r="AI1393" s="197" t="str">
        <f t="shared" si="142"/>
        <v>-</v>
      </c>
      <c r="AJ1393" s="64" t="str">
        <f t="shared" si="143"/>
        <v>-</v>
      </c>
      <c r="AK1393" s="18"/>
      <c r="AP1393" s="18"/>
    </row>
    <row r="1394" spans="9:42">
      <c r="I1394" s="18"/>
      <c r="L1394" s="18"/>
      <c r="M1394" s="18"/>
      <c r="N1394" s="18"/>
      <c r="O1394" s="18"/>
      <c r="P1394" s="18"/>
      <c r="Q1394" s="18"/>
      <c r="R1394" s="18"/>
      <c r="S1394" s="173" t="s">
        <v>2627</v>
      </c>
      <c r="T1394" s="17" t="s">
        <v>2628</v>
      </c>
      <c r="U1394" s="18"/>
      <c r="V1394" s="211"/>
      <c r="W1394" s="211"/>
      <c r="X1394" s="211"/>
      <c r="Y1394" s="211"/>
      <c r="Z1394" s="18"/>
      <c r="AA1394" s="182" t="s">
        <v>8161</v>
      </c>
      <c r="AB1394" s="18"/>
      <c r="AC1394" s="197" t="str">
        <f t="shared" si="138"/>
        <v>PROVOST-Online_Strategic_Ed_Init</v>
      </c>
      <c r="AD1394" s="263" t="str">
        <f t="shared" si="139"/>
        <v>PROVOST-Online_Strategic_Ed_Init-101</v>
      </c>
      <c r="AE1394" s="263" t="str">
        <f t="shared" si="140"/>
        <v>PROVOST-Online_Strategic_Ed_Init-101-8</v>
      </c>
      <c r="AF1394" s="119" t="s">
        <v>8161</v>
      </c>
      <c r="AG1394" s="64" t="str">
        <f t="shared" si="141"/>
        <v>101</v>
      </c>
      <c r="AH1394" s="18"/>
      <c r="AI1394" s="197" t="str">
        <f t="shared" si="142"/>
        <v>-</v>
      </c>
      <c r="AJ1394" s="64" t="str">
        <f t="shared" si="143"/>
        <v>-</v>
      </c>
      <c r="AK1394" s="18"/>
      <c r="AP1394" s="18"/>
    </row>
    <row r="1395" spans="9:42">
      <c r="I1395" s="18"/>
      <c r="L1395" s="18"/>
      <c r="M1395" s="18"/>
      <c r="N1395" s="18"/>
      <c r="O1395" s="18"/>
      <c r="P1395" s="18"/>
      <c r="Q1395" s="18"/>
      <c r="R1395" s="18"/>
      <c r="S1395" s="173" t="s">
        <v>2629</v>
      </c>
      <c r="T1395" s="17" t="s">
        <v>2630</v>
      </c>
      <c r="U1395" s="18"/>
      <c r="V1395" s="211"/>
      <c r="W1395" s="211"/>
      <c r="X1395" s="211"/>
      <c r="Y1395" s="211"/>
      <c r="Z1395" s="18"/>
      <c r="AA1395" s="182" t="s">
        <v>11453</v>
      </c>
      <c r="AB1395" s="18"/>
      <c r="AC1395" s="197" t="str">
        <f t="shared" si="138"/>
        <v>PROVOST-Online_Strategic_Ed_Init</v>
      </c>
      <c r="AD1395" s="263" t="str">
        <f t="shared" si="139"/>
        <v>PROVOST-Online_Strategic_Ed_Init-101</v>
      </c>
      <c r="AE1395" s="263" t="str">
        <f t="shared" si="140"/>
        <v>PROVOST-Online_Strategic_Ed_Init-101-9</v>
      </c>
      <c r="AF1395" s="119" t="s">
        <v>11453</v>
      </c>
      <c r="AG1395" s="64" t="str">
        <f t="shared" si="141"/>
        <v>101</v>
      </c>
      <c r="AH1395" s="18"/>
      <c r="AI1395" s="197" t="str">
        <f t="shared" si="142"/>
        <v>-</v>
      </c>
      <c r="AJ1395" s="64" t="str">
        <f t="shared" si="143"/>
        <v>-</v>
      </c>
      <c r="AK1395" s="18"/>
      <c r="AP1395" s="18"/>
    </row>
    <row r="1396" spans="9:42">
      <c r="I1396" s="18"/>
      <c r="L1396" s="18"/>
      <c r="M1396" s="18"/>
      <c r="N1396" s="18"/>
      <c r="O1396" s="18"/>
      <c r="P1396" s="18"/>
      <c r="Q1396" s="18"/>
      <c r="R1396" s="18"/>
      <c r="S1396" s="173" t="s">
        <v>2632</v>
      </c>
      <c r="T1396" s="17" t="s">
        <v>2633</v>
      </c>
      <c r="U1396" s="18"/>
      <c r="V1396" s="211"/>
      <c r="W1396" s="211"/>
      <c r="X1396" s="211"/>
      <c r="Y1396" s="211"/>
      <c r="Z1396" s="18"/>
      <c r="AA1396" s="182" t="s">
        <v>11454</v>
      </c>
      <c r="AB1396" s="18"/>
      <c r="AC1396" s="197" t="str">
        <f t="shared" si="138"/>
        <v>PROVOST-Online_Strategic_Ed_Init</v>
      </c>
      <c r="AD1396" s="263" t="str">
        <f t="shared" si="139"/>
        <v>PROVOST-Online_Strategic_Ed_Init-101</v>
      </c>
      <c r="AE1396" s="263" t="str">
        <f t="shared" si="140"/>
        <v>PROVOST-Online_Strategic_Ed_Init-101-10</v>
      </c>
      <c r="AF1396" s="119" t="s">
        <v>11454</v>
      </c>
      <c r="AG1396" s="64" t="str">
        <f t="shared" si="141"/>
        <v>101</v>
      </c>
      <c r="AH1396" s="18"/>
      <c r="AI1396" s="197" t="str">
        <f t="shared" si="142"/>
        <v>-</v>
      </c>
      <c r="AJ1396" s="64" t="str">
        <f t="shared" si="143"/>
        <v>-</v>
      </c>
      <c r="AK1396" s="18"/>
      <c r="AP1396" s="18"/>
    </row>
    <row r="1397" spans="9:42">
      <c r="I1397" s="18"/>
      <c r="L1397" s="18"/>
      <c r="M1397" s="18"/>
      <c r="N1397" s="18"/>
      <c r="O1397" s="18"/>
      <c r="P1397" s="18"/>
      <c r="Q1397" s="18"/>
      <c r="R1397" s="18"/>
      <c r="S1397" s="173" t="s">
        <v>2634</v>
      </c>
      <c r="T1397" s="17" t="s">
        <v>2635</v>
      </c>
      <c r="U1397" s="18"/>
      <c r="V1397" s="211"/>
      <c r="W1397" s="211"/>
      <c r="X1397" s="211"/>
      <c r="Y1397" s="211"/>
      <c r="Z1397" s="18"/>
      <c r="AA1397" s="182" t="s">
        <v>12057</v>
      </c>
      <c r="AB1397" s="18"/>
      <c r="AC1397" s="197" t="str">
        <f t="shared" si="138"/>
        <v>PROVOST-Online_Strategic_Ed_Init</v>
      </c>
      <c r="AD1397" s="263" t="str">
        <f t="shared" si="139"/>
        <v>PROVOST-Online_Strategic_Ed_Init-101</v>
      </c>
      <c r="AE1397" s="263" t="str">
        <f t="shared" si="140"/>
        <v>PROVOST-Online_Strategic_Ed_Init-101-11</v>
      </c>
      <c r="AF1397" s="119" t="s">
        <v>12057</v>
      </c>
      <c r="AG1397" s="64" t="str">
        <f t="shared" si="141"/>
        <v>101</v>
      </c>
      <c r="AH1397" s="18"/>
      <c r="AI1397" s="197" t="str">
        <f t="shared" si="142"/>
        <v>-</v>
      </c>
      <c r="AJ1397" s="64" t="str">
        <f t="shared" si="143"/>
        <v>-</v>
      </c>
      <c r="AK1397" s="18"/>
      <c r="AP1397" s="18"/>
    </row>
    <row r="1398" spans="9:42">
      <c r="I1398" s="18"/>
      <c r="L1398" s="18"/>
      <c r="M1398" s="18"/>
      <c r="N1398" s="18"/>
      <c r="O1398" s="18"/>
      <c r="P1398" s="18"/>
      <c r="Q1398" s="18"/>
      <c r="R1398" s="18"/>
      <c r="S1398" s="173" t="s">
        <v>2637</v>
      </c>
      <c r="T1398" s="17" t="s">
        <v>2638</v>
      </c>
      <c r="U1398" s="18"/>
      <c r="V1398" s="211"/>
      <c r="W1398" s="211"/>
      <c r="X1398" s="211"/>
      <c r="Y1398" s="211"/>
      <c r="Z1398" s="18"/>
      <c r="AA1398" s="182" t="s">
        <v>13308</v>
      </c>
      <c r="AB1398" s="18"/>
      <c r="AC1398" s="197" t="str">
        <f t="shared" si="138"/>
        <v>PROVOST-Online_Strategic_Ed_Init</v>
      </c>
      <c r="AD1398" s="263" t="str">
        <f t="shared" si="139"/>
        <v>PROVOST-Online_Strategic_Ed_Init-101</v>
      </c>
      <c r="AE1398" s="263" t="str">
        <f t="shared" si="140"/>
        <v>PROVOST-Online_Strategic_Ed_Init-101-12</v>
      </c>
      <c r="AF1398" s="119" t="s">
        <v>13308</v>
      </c>
      <c r="AG1398" s="64" t="str">
        <f t="shared" si="141"/>
        <v>101</v>
      </c>
      <c r="AH1398" s="18"/>
      <c r="AI1398" s="197" t="str">
        <f t="shared" si="142"/>
        <v>-</v>
      </c>
      <c r="AJ1398" s="64" t="str">
        <f t="shared" si="143"/>
        <v>-</v>
      </c>
      <c r="AK1398" s="18"/>
      <c r="AP1398" s="18"/>
    </row>
    <row r="1399" spans="9:42">
      <c r="I1399" s="18"/>
      <c r="L1399" s="18"/>
      <c r="M1399" s="18"/>
      <c r="N1399" s="18"/>
      <c r="O1399" s="18"/>
      <c r="P1399" s="18"/>
      <c r="Q1399" s="18"/>
      <c r="R1399" s="18"/>
      <c r="S1399" s="173" t="s">
        <v>2639</v>
      </c>
      <c r="T1399" s="17" t="s">
        <v>2640</v>
      </c>
      <c r="U1399" s="18"/>
      <c r="V1399" s="211"/>
      <c r="W1399" s="211"/>
      <c r="X1399" s="211"/>
      <c r="Y1399" s="211"/>
      <c r="Z1399" s="18"/>
      <c r="AA1399" s="182" t="s">
        <v>14175</v>
      </c>
      <c r="AB1399" s="18"/>
      <c r="AC1399" s="197" t="str">
        <f t="shared" si="138"/>
        <v>PROVOST-Online_Strategic_Ed_Init</v>
      </c>
      <c r="AD1399" s="263" t="str">
        <f t="shared" si="139"/>
        <v>PROVOST-Online_Strategic_Ed_Init-101</v>
      </c>
      <c r="AE1399" s="263" t="str">
        <f t="shared" si="140"/>
        <v>PROVOST-Online_Strategic_Ed_Init-101-13</v>
      </c>
      <c r="AF1399" s="119" t="s">
        <v>14175</v>
      </c>
      <c r="AG1399" s="64" t="str">
        <f t="shared" si="141"/>
        <v>101</v>
      </c>
      <c r="AH1399" s="18"/>
      <c r="AI1399" s="197" t="str">
        <f t="shared" si="142"/>
        <v>-</v>
      </c>
      <c r="AJ1399" s="64" t="str">
        <f t="shared" si="143"/>
        <v>-</v>
      </c>
      <c r="AK1399" s="18"/>
      <c r="AP1399" s="18"/>
    </row>
    <row r="1400" spans="9:42">
      <c r="I1400" s="18"/>
      <c r="L1400" s="18"/>
      <c r="M1400" s="18"/>
      <c r="N1400" s="18"/>
      <c r="O1400" s="18"/>
      <c r="P1400" s="18"/>
      <c r="Q1400" s="18"/>
      <c r="R1400" s="18"/>
      <c r="S1400" s="173" t="s">
        <v>2642</v>
      </c>
      <c r="T1400" s="17" t="s">
        <v>2643</v>
      </c>
      <c r="U1400" s="18"/>
      <c r="V1400" s="211"/>
      <c r="W1400" s="211"/>
      <c r="X1400" s="211"/>
      <c r="Y1400" s="211"/>
      <c r="Z1400" s="18"/>
      <c r="AA1400" s="182" t="s">
        <v>14176</v>
      </c>
      <c r="AB1400" s="18"/>
      <c r="AC1400" s="197" t="str">
        <f t="shared" si="138"/>
        <v>PROVOST-Online_Strategic_Ed_Init</v>
      </c>
      <c r="AD1400" s="263" t="str">
        <f t="shared" si="139"/>
        <v>PROVOST-Online_Strategic_Ed_Init-101</v>
      </c>
      <c r="AE1400" s="263" t="str">
        <f t="shared" si="140"/>
        <v>PROVOST-Online_Strategic_Ed_Init-101-14</v>
      </c>
      <c r="AF1400" s="119" t="s">
        <v>14176</v>
      </c>
      <c r="AG1400" s="64" t="str">
        <f t="shared" si="141"/>
        <v>101</v>
      </c>
      <c r="AH1400" s="18"/>
      <c r="AI1400" s="197" t="str">
        <f t="shared" si="142"/>
        <v>-</v>
      </c>
      <c r="AJ1400" s="64" t="str">
        <f t="shared" si="143"/>
        <v>-</v>
      </c>
      <c r="AK1400" s="18"/>
      <c r="AP1400" s="18"/>
    </row>
    <row r="1401" spans="9:42">
      <c r="I1401" s="18"/>
      <c r="L1401" s="18"/>
      <c r="M1401" s="18"/>
      <c r="N1401" s="18"/>
      <c r="O1401" s="18"/>
      <c r="P1401" s="18"/>
      <c r="Q1401" s="18"/>
      <c r="R1401" s="18"/>
      <c r="S1401" s="173" t="s">
        <v>2645</v>
      </c>
      <c r="T1401" s="17" t="s">
        <v>2646</v>
      </c>
      <c r="U1401" s="18"/>
      <c r="V1401" s="211"/>
      <c r="W1401" s="211"/>
      <c r="X1401" s="211"/>
      <c r="Y1401" s="211"/>
      <c r="Z1401" s="18"/>
      <c r="AA1401" s="182" t="s">
        <v>15610</v>
      </c>
      <c r="AB1401" s="18"/>
      <c r="AC1401" s="197" t="str">
        <f t="shared" si="138"/>
        <v>PROVOST-Online_Strategic_Ed_Init</v>
      </c>
      <c r="AD1401" s="263" t="str">
        <f t="shared" si="139"/>
        <v>PROVOST-Online_Strategic_Ed_Init-101</v>
      </c>
      <c r="AE1401" s="263" t="str">
        <f t="shared" si="140"/>
        <v>PROVOST-Online_Strategic_Ed_Init-101-15</v>
      </c>
      <c r="AF1401" s="119" t="s">
        <v>15610</v>
      </c>
      <c r="AG1401" s="64" t="str">
        <f t="shared" si="141"/>
        <v>101</v>
      </c>
      <c r="AH1401" s="18"/>
      <c r="AI1401" s="197" t="str">
        <f t="shared" si="142"/>
        <v>-</v>
      </c>
      <c r="AJ1401" s="64" t="str">
        <f t="shared" si="143"/>
        <v>-</v>
      </c>
      <c r="AK1401" s="18"/>
      <c r="AP1401" s="18"/>
    </row>
    <row r="1402" spans="9:42">
      <c r="I1402" s="18"/>
      <c r="L1402" s="18"/>
      <c r="M1402" s="18"/>
      <c r="N1402" s="18"/>
      <c r="O1402" s="18"/>
      <c r="P1402" s="18"/>
      <c r="Q1402" s="18"/>
      <c r="R1402" s="18"/>
      <c r="S1402" s="173" t="s">
        <v>2647</v>
      </c>
      <c r="T1402" s="17" t="s">
        <v>2648</v>
      </c>
      <c r="U1402" s="18"/>
      <c r="V1402" s="211"/>
      <c r="W1402" s="211"/>
      <c r="X1402" s="211"/>
      <c r="Y1402" s="211"/>
      <c r="Z1402" s="18"/>
      <c r="AA1402" s="182" t="s">
        <v>8162</v>
      </c>
      <c r="AB1402" s="18"/>
      <c r="AC1402" s="197" t="str">
        <f t="shared" si="138"/>
        <v>CEPS-OSI</v>
      </c>
      <c r="AD1402" s="263" t="str">
        <f t="shared" si="139"/>
        <v>CEPS-OSI-101</v>
      </c>
      <c r="AE1402" s="263" t="str">
        <f t="shared" si="140"/>
        <v>CEPS-OSI-101-1</v>
      </c>
      <c r="AF1402" s="119" t="s">
        <v>8162</v>
      </c>
      <c r="AG1402" s="64" t="str">
        <f t="shared" si="141"/>
        <v>101</v>
      </c>
      <c r="AH1402" s="18"/>
      <c r="AI1402" s="197" t="str">
        <f t="shared" si="142"/>
        <v>-</v>
      </c>
      <c r="AJ1402" s="64" t="str">
        <f t="shared" si="143"/>
        <v>-</v>
      </c>
      <c r="AK1402" s="18"/>
      <c r="AP1402" s="18"/>
    </row>
    <row r="1403" spans="9:42">
      <c r="I1403" s="18"/>
      <c r="L1403" s="18"/>
      <c r="M1403" s="18"/>
      <c r="N1403" s="18"/>
      <c r="O1403" s="18"/>
      <c r="P1403" s="18"/>
      <c r="Q1403" s="18"/>
      <c r="R1403" s="18"/>
      <c r="S1403" s="173" t="s">
        <v>2650</v>
      </c>
      <c r="T1403" s="17" t="s">
        <v>2651</v>
      </c>
      <c r="U1403" s="18"/>
      <c r="V1403" s="211"/>
      <c r="W1403" s="211"/>
      <c r="X1403" s="211"/>
      <c r="Y1403" s="211"/>
      <c r="Z1403" s="18"/>
      <c r="AA1403" s="182" t="s">
        <v>8163</v>
      </c>
      <c r="AB1403" s="18"/>
      <c r="AC1403" s="197" t="str">
        <f t="shared" si="138"/>
        <v>HEALTHSCI</v>
      </c>
      <c r="AD1403" s="263" t="str">
        <f t="shared" si="139"/>
        <v>HEALTHSCI-101</v>
      </c>
      <c r="AE1403" s="263" t="str">
        <f t="shared" si="140"/>
        <v>HEALTHSCI-101-27</v>
      </c>
      <c r="AF1403" s="119" t="s">
        <v>8163</v>
      </c>
      <c r="AG1403" s="64" t="str">
        <f t="shared" si="141"/>
        <v>101</v>
      </c>
      <c r="AH1403" s="18"/>
      <c r="AI1403" s="197" t="str">
        <f t="shared" si="142"/>
        <v>-</v>
      </c>
      <c r="AJ1403" s="64" t="str">
        <f t="shared" si="143"/>
        <v>-</v>
      </c>
      <c r="AK1403" s="18"/>
      <c r="AP1403" s="18"/>
    </row>
    <row r="1404" spans="9:42">
      <c r="I1404" s="18"/>
      <c r="L1404" s="18"/>
      <c r="M1404" s="18"/>
      <c r="N1404" s="18"/>
      <c r="O1404" s="18"/>
      <c r="P1404" s="18"/>
      <c r="Q1404" s="18"/>
      <c r="R1404" s="18"/>
      <c r="S1404" s="173" t="s">
        <v>14970</v>
      </c>
      <c r="T1404" s="17" t="s">
        <v>14971</v>
      </c>
      <c r="U1404" s="18"/>
      <c r="V1404" s="211"/>
      <c r="W1404" s="211"/>
      <c r="X1404" s="211"/>
      <c r="Y1404" s="211"/>
      <c r="Z1404" s="18"/>
      <c r="AA1404" s="182" t="s">
        <v>8165</v>
      </c>
      <c r="AB1404" s="18"/>
      <c r="AC1404" s="197" t="str">
        <f t="shared" si="138"/>
        <v>CEPS-OSI</v>
      </c>
      <c r="AD1404" s="263" t="str">
        <f t="shared" si="139"/>
        <v>CEPS-OSI-101</v>
      </c>
      <c r="AE1404" s="263" t="str">
        <f t="shared" si="140"/>
        <v>CEPS-OSI-101-2</v>
      </c>
      <c r="AF1404" s="119" t="s">
        <v>8165</v>
      </c>
      <c r="AG1404" s="64" t="str">
        <f t="shared" si="141"/>
        <v>101</v>
      </c>
      <c r="AH1404" s="18"/>
      <c r="AI1404" s="197" t="str">
        <f t="shared" si="142"/>
        <v>-</v>
      </c>
      <c r="AJ1404" s="64" t="str">
        <f t="shared" si="143"/>
        <v>-</v>
      </c>
      <c r="AK1404" s="18"/>
      <c r="AP1404" s="18"/>
    </row>
    <row r="1405" spans="9:42">
      <c r="I1405" s="18"/>
      <c r="L1405" s="18"/>
      <c r="M1405" s="18"/>
      <c r="N1405" s="18"/>
      <c r="O1405" s="18"/>
      <c r="P1405" s="18"/>
      <c r="Q1405" s="18"/>
      <c r="R1405" s="18"/>
      <c r="S1405" s="173" t="s">
        <v>14972</v>
      </c>
      <c r="T1405" s="17" t="s">
        <v>14973</v>
      </c>
      <c r="U1405" s="18"/>
      <c r="V1405" s="211"/>
      <c r="W1405" s="211"/>
      <c r="X1405" s="211"/>
      <c r="Y1405" s="211"/>
      <c r="Z1405" s="18"/>
      <c r="AA1405" s="182" t="s">
        <v>8166</v>
      </c>
      <c r="AB1405" s="18"/>
      <c r="AC1405" s="197" t="str">
        <f t="shared" si="138"/>
        <v>CEPS-OSI</v>
      </c>
      <c r="AD1405" s="263" t="str">
        <f t="shared" si="139"/>
        <v>CEPS-OSI-101</v>
      </c>
      <c r="AE1405" s="263" t="str">
        <f t="shared" si="140"/>
        <v>CEPS-OSI-101-3</v>
      </c>
      <c r="AF1405" s="119" t="s">
        <v>8166</v>
      </c>
      <c r="AG1405" s="64" t="str">
        <f t="shared" si="141"/>
        <v>101</v>
      </c>
      <c r="AH1405" s="18"/>
      <c r="AI1405" s="197" t="str">
        <f t="shared" si="142"/>
        <v>-</v>
      </c>
      <c r="AJ1405" s="64" t="str">
        <f t="shared" si="143"/>
        <v>-</v>
      </c>
      <c r="AK1405" s="18"/>
      <c r="AP1405" s="18"/>
    </row>
    <row r="1406" spans="9:42">
      <c r="I1406" s="18"/>
      <c r="L1406" s="18"/>
      <c r="M1406" s="18"/>
      <c r="N1406" s="18"/>
      <c r="O1406" s="18"/>
      <c r="P1406" s="18"/>
      <c r="Q1406" s="18"/>
      <c r="R1406" s="18"/>
      <c r="S1406" s="173" t="s">
        <v>15473</v>
      </c>
      <c r="T1406" s="17" t="s">
        <v>15474</v>
      </c>
      <c r="U1406" s="18"/>
      <c r="V1406" s="211"/>
      <c r="W1406" s="211"/>
      <c r="X1406" s="211"/>
      <c r="Y1406" s="211"/>
      <c r="Z1406" s="18"/>
      <c r="AA1406" s="182" t="s">
        <v>12058</v>
      </c>
      <c r="AB1406" s="18"/>
      <c r="AC1406" s="197" t="str">
        <f t="shared" si="138"/>
        <v>CEPS-PUBLICSVC</v>
      </c>
      <c r="AD1406" s="263" t="str">
        <f t="shared" si="139"/>
        <v>CEPS-PUBLICSVC-101</v>
      </c>
      <c r="AE1406" s="263" t="str">
        <f t="shared" si="140"/>
        <v>CEPS-PUBLICSVC-101-1</v>
      </c>
      <c r="AF1406" s="119" t="s">
        <v>12058</v>
      </c>
      <c r="AG1406" s="64" t="str">
        <f t="shared" si="141"/>
        <v>101</v>
      </c>
      <c r="AH1406" s="18"/>
      <c r="AI1406" s="197" t="str">
        <f t="shared" si="142"/>
        <v>-</v>
      </c>
      <c r="AJ1406" s="64" t="str">
        <f t="shared" si="143"/>
        <v>-</v>
      </c>
      <c r="AK1406" s="18"/>
      <c r="AP1406" s="18"/>
    </row>
    <row r="1407" spans="9:42">
      <c r="I1407" s="18"/>
      <c r="L1407" s="18"/>
      <c r="M1407" s="18"/>
      <c r="N1407" s="18"/>
      <c r="O1407" s="18"/>
      <c r="P1407" s="18"/>
      <c r="Q1407" s="18"/>
      <c r="R1407" s="18"/>
      <c r="S1407" s="173" t="s">
        <v>15475</v>
      </c>
      <c r="T1407" s="17" t="s">
        <v>15476</v>
      </c>
      <c r="U1407" s="18"/>
      <c r="V1407" s="211"/>
      <c r="W1407" s="211"/>
      <c r="X1407" s="211"/>
      <c r="Y1407" s="211"/>
      <c r="Z1407" s="18"/>
      <c r="AA1407" s="182" t="s">
        <v>678</v>
      </c>
      <c r="AB1407" s="18"/>
      <c r="AC1407" s="197" t="str">
        <f t="shared" si="138"/>
        <v>ENROLLSVCS</v>
      </c>
      <c r="AD1407" s="263" t="str">
        <f t="shared" si="139"/>
        <v>ENROLLSVCS-101</v>
      </c>
      <c r="AE1407" s="263" t="str">
        <f t="shared" si="140"/>
        <v>ENROLLSVCS-101-1</v>
      </c>
      <c r="AF1407" s="119" t="s">
        <v>678</v>
      </c>
      <c r="AG1407" s="64" t="str">
        <f t="shared" si="141"/>
        <v>101</v>
      </c>
      <c r="AH1407" s="18"/>
      <c r="AI1407" s="197" t="str">
        <f t="shared" si="142"/>
        <v>-</v>
      </c>
      <c r="AJ1407" s="64" t="str">
        <f t="shared" si="143"/>
        <v>-</v>
      </c>
      <c r="AK1407" s="18"/>
      <c r="AP1407" s="18"/>
    </row>
    <row r="1408" spans="9:42">
      <c r="I1408" s="18"/>
      <c r="L1408" s="18"/>
      <c r="M1408" s="18"/>
      <c r="N1408" s="18"/>
      <c r="O1408" s="18"/>
      <c r="P1408" s="18"/>
      <c r="Q1408" s="18"/>
      <c r="R1408" s="18"/>
      <c r="S1408" s="173" t="s">
        <v>2653</v>
      </c>
      <c r="T1408" s="17" t="s">
        <v>2654</v>
      </c>
      <c r="U1408" s="18"/>
      <c r="V1408" s="211"/>
      <c r="W1408" s="211"/>
      <c r="X1408" s="211"/>
      <c r="Y1408" s="211"/>
      <c r="Z1408" s="18"/>
      <c r="AA1408" s="182" t="s">
        <v>679</v>
      </c>
      <c r="AB1408" s="18"/>
      <c r="AC1408" s="197" t="str">
        <f t="shared" si="138"/>
        <v>ENROLLSVCS</v>
      </c>
      <c r="AD1408" s="263" t="str">
        <f t="shared" si="139"/>
        <v>ENROLLSVCS-101</v>
      </c>
      <c r="AE1408" s="263" t="str">
        <f t="shared" si="140"/>
        <v>ENROLLSVCS-101-2</v>
      </c>
      <c r="AF1408" s="119" t="s">
        <v>679</v>
      </c>
      <c r="AG1408" s="64" t="str">
        <f t="shared" si="141"/>
        <v>101</v>
      </c>
      <c r="AH1408" s="18"/>
      <c r="AI1408" s="197" t="str">
        <f t="shared" si="142"/>
        <v>-</v>
      </c>
      <c r="AJ1408" s="64" t="str">
        <f t="shared" si="143"/>
        <v>-</v>
      </c>
      <c r="AK1408" s="18"/>
      <c r="AP1408" s="18"/>
    </row>
    <row r="1409" spans="9:42">
      <c r="I1409" s="18"/>
      <c r="L1409" s="18"/>
      <c r="M1409" s="18"/>
      <c r="N1409" s="18"/>
      <c r="O1409" s="18"/>
      <c r="P1409" s="18"/>
      <c r="Q1409" s="18"/>
      <c r="R1409" s="18"/>
      <c r="S1409" s="173" t="s">
        <v>2656</v>
      </c>
      <c r="T1409" s="17" t="s">
        <v>2657</v>
      </c>
      <c r="U1409" s="18"/>
      <c r="V1409" s="211"/>
      <c r="W1409" s="211"/>
      <c r="X1409" s="211"/>
      <c r="Y1409" s="211"/>
      <c r="Z1409" s="18"/>
      <c r="AA1409" s="182" t="s">
        <v>1300</v>
      </c>
      <c r="AB1409" s="18"/>
      <c r="AC1409" s="197" t="str">
        <f t="shared" si="138"/>
        <v>ENROLLSVCS</v>
      </c>
      <c r="AD1409" s="263" t="str">
        <f t="shared" si="139"/>
        <v>ENROLLSVCS-101</v>
      </c>
      <c r="AE1409" s="263" t="str">
        <f t="shared" si="140"/>
        <v>ENROLLSVCS-101-3</v>
      </c>
      <c r="AF1409" s="119" t="s">
        <v>1300</v>
      </c>
      <c r="AG1409" s="64" t="str">
        <f t="shared" si="141"/>
        <v>101</v>
      </c>
      <c r="AH1409" s="18"/>
      <c r="AI1409" s="197" t="str">
        <f t="shared" si="142"/>
        <v>-</v>
      </c>
      <c r="AJ1409" s="64" t="str">
        <f t="shared" si="143"/>
        <v>-</v>
      </c>
      <c r="AK1409" s="18"/>
      <c r="AP1409" s="18"/>
    </row>
    <row r="1410" spans="9:42">
      <c r="I1410" s="18"/>
      <c r="L1410" s="18"/>
      <c r="M1410" s="18"/>
      <c r="N1410" s="18"/>
      <c r="O1410" s="18"/>
      <c r="P1410" s="18"/>
      <c r="Q1410" s="18"/>
      <c r="R1410" s="18"/>
      <c r="S1410" s="173" t="s">
        <v>2659</v>
      </c>
      <c r="T1410" s="17" t="s">
        <v>2660</v>
      </c>
      <c r="U1410" s="18"/>
      <c r="V1410" s="211"/>
      <c r="W1410" s="211"/>
      <c r="X1410" s="211"/>
      <c r="Y1410" s="211"/>
      <c r="Z1410" s="18"/>
      <c r="AA1410" s="182" t="s">
        <v>10964</v>
      </c>
      <c r="AB1410" s="18"/>
      <c r="AC1410" s="197" t="str">
        <f t="shared" si="138"/>
        <v>ENROLLSVCS</v>
      </c>
      <c r="AD1410" s="263" t="str">
        <f t="shared" si="139"/>
        <v>ENROLLSVCS-101</v>
      </c>
      <c r="AE1410" s="263" t="str">
        <f t="shared" si="140"/>
        <v>ENROLLSVCS-101-4</v>
      </c>
      <c r="AF1410" s="119" t="s">
        <v>10964</v>
      </c>
      <c r="AG1410" s="64" t="str">
        <f t="shared" si="141"/>
        <v>101</v>
      </c>
      <c r="AH1410" s="18"/>
      <c r="AI1410" s="197" t="str">
        <f t="shared" si="142"/>
        <v>-</v>
      </c>
      <c r="AJ1410" s="64" t="str">
        <f t="shared" si="143"/>
        <v>-</v>
      </c>
      <c r="AK1410" s="18"/>
      <c r="AP1410" s="18"/>
    </row>
    <row r="1411" spans="9:42">
      <c r="I1411" s="18"/>
      <c r="L1411" s="18"/>
      <c r="M1411" s="18"/>
      <c r="N1411" s="18"/>
      <c r="O1411" s="18"/>
      <c r="P1411" s="18"/>
      <c r="Q1411" s="18"/>
      <c r="R1411" s="18"/>
      <c r="S1411" s="173" t="s">
        <v>2662</v>
      </c>
      <c r="T1411" s="17" t="s">
        <v>2663</v>
      </c>
      <c r="U1411" s="18"/>
      <c r="V1411" s="211"/>
      <c r="W1411" s="211"/>
      <c r="X1411" s="211"/>
      <c r="Y1411" s="211"/>
      <c r="Z1411" s="18"/>
      <c r="AA1411" s="182" t="s">
        <v>10965</v>
      </c>
      <c r="AB1411" s="18"/>
      <c r="AC1411" s="197" t="str">
        <f t="shared" si="138"/>
        <v>ENROLLSVCS</v>
      </c>
      <c r="AD1411" s="263" t="str">
        <f t="shared" si="139"/>
        <v>ENROLLSVCS-101</v>
      </c>
      <c r="AE1411" s="263" t="str">
        <f t="shared" si="140"/>
        <v>ENROLLSVCS-101-5</v>
      </c>
      <c r="AF1411" s="119" t="s">
        <v>10965</v>
      </c>
      <c r="AG1411" s="64" t="str">
        <f t="shared" si="141"/>
        <v>101</v>
      </c>
      <c r="AH1411" s="18"/>
      <c r="AI1411" s="197" t="str">
        <f t="shared" si="142"/>
        <v>-</v>
      </c>
      <c r="AJ1411" s="64" t="str">
        <f t="shared" si="143"/>
        <v>-</v>
      </c>
      <c r="AK1411" s="18"/>
      <c r="AP1411" s="18"/>
    </row>
    <row r="1412" spans="9:42">
      <c r="I1412" s="18"/>
      <c r="L1412" s="18"/>
      <c r="M1412" s="18"/>
      <c r="N1412" s="18"/>
      <c r="O1412" s="18"/>
      <c r="P1412" s="18"/>
      <c r="Q1412" s="18"/>
      <c r="R1412" s="18"/>
      <c r="S1412" s="173" t="s">
        <v>2665</v>
      </c>
      <c r="T1412" s="17" t="s">
        <v>2666</v>
      </c>
      <c r="U1412" s="18"/>
      <c r="V1412" s="211"/>
      <c r="W1412" s="211"/>
      <c r="X1412" s="211"/>
      <c r="Y1412" s="211"/>
      <c r="Z1412" s="18"/>
      <c r="AA1412" s="182" t="s">
        <v>11455</v>
      </c>
      <c r="AB1412" s="18"/>
      <c r="AC1412" s="197" t="str">
        <f t="shared" si="138"/>
        <v>ENROLLSVCS</v>
      </c>
      <c r="AD1412" s="263" t="str">
        <f t="shared" si="139"/>
        <v>ENROLLSVCS-101</v>
      </c>
      <c r="AE1412" s="263" t="str">
        <f t="shared" si="140"/>
        <v>ENROLLSVCS-101-6</v>
      </c>
      <c r="AF1412" s="119" t="s">
        <v>11455</v>
      </c>
      <c r="AG1412" s="64" t="str">
        <f t="shared" si="141"/>
        <v>101</v>
      </c>
      <c r="AH1412" s="18"/>
      <c r="AI1412" s="197" t="str">
        <f t="shared" si="142"/>
        <v>-</v>
      </c>
      <c r="AJ1412" s="64" t="str">
        <f t="shared" si="143"/>
        <v>-</v>
      </c>
      <c r="AK1412" s="18"/>
      <c r="AP1412" s="18"/>
    </row>
    <row r="1413" spans="9:42">
      <c r="I1413" s="18"/>
      <c r="L1413" s="18"/>
      <c r="M1413" s="18"/>
      <c r="N1413" s="18"/>
      <c r="O1413" s="18"/>
      <c r="P1413" s="18"/>
      <c r="Q1413" s="18"/>
      <c r="R1413" s="18"/>
      <c r="S1413" s="173" t="s">
        <v>2668</v>
      </c>
      <c r="T1413" s="17" t="s">
        <v>2669</v>
      </c>
      <c r="U1413" s="18"/>
      <c r="V1413" s="211"/>
      <c r="W1413" s="211"/>
      <c r="X1413" s="211"/>
      <c r="Y1413" s="211"/>
      <c r="Z1413" s="18"/>
      <c r="AA1413" s="182" t="s">
        <v>11456</v>
      </c>
      <c r="AB1413" s="18"/>
      <c r="AC1413" s="197" t="str">
        <f t="shared" si="138"/>
        <v>ENROLLSVCS</v>
      </c>
      <c r="AD1413" s="263" t="str">
        <f t="shared" si="139"/>
        <v>ENROLLSVCS-101</v>
      </c>
      <c r="AE1413" s="263" t="str">
        <f t="shared" si="140"/>
        <v>ENROLLSVCS-101-7</v>
      </c>
      <c r="AF1413" s="119" t="s">
        <v>11456</v>
      </c>
      <c r="AG1413" s="64" t="str">
        <f t="shared" si="141"/>
        <v>101</v>
      </c>
      <c r="AH1413" s="18"/>
      <c r="AI1413" s="197" t="str">
        <f t="shared" si="142"/>
        <v>-</v>
      </c>
      <c r="AJ1413" s="64" t="str">
        <f t="shared" si="143"/>
        <v>-</v>
      </c>
      <c r="AK1413" s="18"/>
      <c r="AP1413" s="18"/>
    </row>
    <row r="1414" spans="9:42">
      <c r="I1414" s="18"/>
      <c r="L1414" s="18"/>
      <c r="M1414" s="18"/>
      <c r="N1414" s="18"/>
      <c r="O1414" s="18"/>
      <c r="P1414" s="18"/>
      <c r="Q1414" s="18"/>
      <c r="R1414" s="18"/>
      <c r="S1414" s="173" t="s">
        <v>2670</v>
      </c>
      <c r="T1414" s="17" t="s">
        <v>2671</v>
      </c>
      <c r="U1414" s="18"/>
      <c r="V1414" s="211"/>
      <c r="W1414" s="211"/>
      <c r="X1414" s="211"/>
      <c r="Y1414" s="211"/>
      <c r="Z1414" s="18"/>
      <c r="AA1414" s="182" t="s">
        <v>13309</v>
      </c>
      <c r="AB1414" s="18"/>
      <c r="AC1414" s="197" t="str">
        <f t="shared" ref="AC1414:AC1477" si="144">CodesFormula_1</f>
        <v>ENROLLSVCS</v>
      </c>
      <c r="AD1414" s="263" t="str">
        <f t="shared" ref="AD1414:AD1477" si="145">CodesFormula_2</f>
        <v>ENROLLSVCS-101</v>
      </c>
      <c r="AE1414" s="263" t="str">
        <f t="shared" ref="AE1414:AE1477" si="146">CodesFormula_3</f>
        <v>ENROLLSVCS-101-8</v>
      </c>
      <c r="AF1414" s="119" t="s">
        <v>13309</v>
      </c>
      <c r="AG1414" s="64" t="str">
        <f t="shared" ref="AG1414:AG1477" si="147">CodesFormula_4</f>
        <v>101</v>
      </c>
      <c r="AH1414" s="18"/>
      <c r="AI1414" s="197" t="str">
        <f t="shared" ref="AI1414:AI1477" si="148">CodesFormula_5</f>
        <v>-</v>
      </c>
      <c r="AJ1414" s="64" t="str">
        <f t="shared" ref="AJ1414:AJ1477" si="149">CodesFormula_6</f>
        <v>-</v>
      </c>
      <c r="AK1414" s="18"/>
      <c r="AP1414" s="18"/>
    </row>
    <row r="1415" spans="9:42">
      <c r="I1415" s="18"/>
      <c r="L1415" s="18"/>
      <c r="M1415" s="18"/>
      <c r="N1415" s="18"/>
      <c r="O1415" s="18"/>
      <c r="P1415" s="18"/>
      <c r="Q1415" s="18"/>
      <c r="R1415" s="18"/>
      <c r="S1415" s="173" t="s">
        <v>2673</v>
      </c>
      <c r="T1415" s="17" t="s">
        <v>2674</v>
      </c>
      <c r="U1415" s="18"/>
      <c r="V1415" s="211"/>
      <c r="W1415" s="211"/>
      <c r="X1415" s="211"/>
      <c r="Y1415" s="211"/>
      <c r="Z1415" s="18"/>
      <c r="AA1415" s="182" t="s">
        <v>8168</v>
      </c>
      <c r="AB1415" s="18"/>
      <c r="AC1415" s="197" t="str">
        <f t="shared" si="144"/>
        <v>ENROLLSVCS</v>
      </c>
      <c r="AD1415" s="263" t="str">
        <f t="shared" si="145"/>
        <v>ENROLLSVCS-101</v>
      </c>
      <c r="AE1415" s="263" t="str">
        <f t="shared" si="146"/>
        <v>ENROLLSVCS-101-9</v>
      </c>
      <c r="AF1415" s="119" t="s">
        <v>8168</v>
      </c>
      <c r="AG1415" s="64" t="str">
        <f t="shared" si="147"/>
        <v>101</v>
      </c>
      <c r="AH1415" s="18"/>
      <c r="AI1415" s="197" t="str">
        <f t="shared" si="148"/>
        <v>-</v>
      </c>
      <c r="AJ1415" s="64" t="str">
        <f t="shared" si="149"/>
        <v>-</v>
      </c>
      <c r="AK1415" s="18"/>
      <c r="AP1415" s="18"/>
    </row>
    <row r="1416" spans="9:42">
      <c r="I1416" s="18"/>
      <c r="L1416" s="18"/>
      <c r="M1416" s="18"/>
      <c r="N1416" s="18"/>
      <c r="O1416" s="18"/>
      <c r="P1416" s="18"/>
      <c r="Q1416" s="18"/>
      <c r="R1416" s="18"/>
      <c r="S1416" s="173" t="s">
        <v>2676</v>
      </c>
      <c r="T1416" s="17" t="s">
        <v>2677</v>
      </c>
      <c r="U1416" s="18"/>
      <c r="V1416" s="211"/>
      <c r="W1416" s="211"/>
      <c r="X1416" s="211"/>
      <c r="Y1416" s="211"/>
      <c r="Z1416" s="18"/>
      <c r="AA1416" s="182" t="s">
        <v>8169</v>
      </c>
      <c r="AB1416" s="18"/>
      <c r="AC1416" s="197" t="str">
        <f t="shared" si="144"/>
        <v>ENROLLSVCS</v>
      </c>
      <c r="AD1416" s="263" t="str">
        <f t="shared" si="145"/>
        <v>ENROLLSVCS-101</v>
      </c>
      <c r="AE1416" s="263" t="str">
        <f t="shared" si="146"/>
        <v>ENROLLSVCS-101-10</v>
      </c>
      <c r="AF1416" s="119" t="s">
        <v>8169</v>
      </c>
      <c r="AG1416" s="64" t="str">
        <f t="shared" si="147"/>
        <v>101</v>
      </c>
      <c r="AH1416" s="18"/>
      <c r="AI1416" s="197" t="str">
        <f t="shared" si="148"/>
        <v>-</v>
      </c>
      <c r="AJ1416" s="64" t="str">
        <f t="shared" si="149"/>
        <v>-</v>
      </c>
      <c r="AK1416" s="18"/>
      <c r="AP1416" s="18"/>
    </row>
    <row r="1417" spans="9:42">
      <c r="I1417" s="18"/>
      <c r="L1417" s="18"/>
      <c r="M1417" s="18"/>
      <c r="N1417" s="18"/>
      <c r="O1417" s="18"/>
      <c r="P1417" s="18"/>
      <c r="Q1417" s="18"/>
      <c r="R1417" s="18"/>
      <c r="S1417" s="173" t="s">
        <v>2679</v>
      </c>
      <c r="T1417" s="17" t="s">
        <v>2680</v>
      </c>
      <c r="U1417" s="18"/>
      <c r="V1417" s="211"/>
      <c r="W1417" s="211"/>
      <c r="X1417" s="211"/>
      <c r="Y1417" s="211"/>
      <c r="Z1417" s="18"/>
      <c r="AA1417" s="182" t="s">
        <v>8170</v>
      </c>
      <c r="AB1417" s="18"/>
      <c r="AC1417" s="197" t="str">
        <f t="shared" si="144"/>
        <v>BUSINESS</v>
      </c>
      <c r="AD1417" s="263" t="str">
        <f t="shared" si="145"/>
        <v>BUSINESS-101</v>
      </c>
      <c r="AE1417" s="263" t="str">
        <f t="shared" si="146"/>
        <v>BUSINESS-101-20</v>
      </c>
      <c r="AF1417" s="119" t="s">
        <v>8170</v>
      </c>
      <c r="AG1417" s="64" t="str">
        <f t="shared" si="147"/>
        <v>101</v>
      </c>
      <c r="AH1417" s="18"/>
      <c r="AI1417" s="197" t="str">
        <f t="shared" si="148"/>
        <v>-</v>
      </c>
      <c r="AJ1417" s="64" t="str">
        <f t="shared" si="149"/>
        <v>-</v>
      </c>
      <c r="AK1417" s="18"/>
      <c r="AP1417" s="18"/>
    </row>
    <row r="1418" spans="9:42">
      <c r="I1418" s="18"/>
      <c r="L1418" s="18"/>
      <c r="M1418" s="18"/>
      <c r="N1418" s="18"/>
      <c r="O1418" s="18"/>
      <c r="P1418" s="18"/>
      <c r="Q1418" s="18"/>
      <c r="R1418" s="18"/>
      <c r="S1418" s="173" t="s">
        <v>4656</v>
      </c>
      <c r="T1418" s="17" t="s">
        <v>4657</v>
      </c>
      <c r="U1418" s="18"/>
      <c r="V1418" s="211"/>
      <c r="W1418" s="211"/>
      <c r="X1418" s="211"/>
      <c r="Y1418" s="211"/>
      <c r="Z1418" s="18"/>
      <c r="AA1418" s="182" t="s">
        <v>8171</v>
      </c>
      <c r="AB1418" s="18"/>
      <c r="AC1418" s="197" t="str">
        <f t="shared" si="144"/>
        <v>BUSINESS</v>
      </c>
      <c r="AD1418" s="263" t="str">
        <f t="shared" si="145"/>
        <v>BUSINESS-101</v>
      </c>
      <c r="AE1418" s="263" t="str">
        <f t="shared" si="146"/>
        <v>BUSINESS-101-21</v>
      </c>
      <c r="AF1418" s="119" t="s">
        <v>8171</v>
      </c>
      <c r="AG1418" s="64" t="str">
        <f t="shared" si="147"/>
        <v>101</v>
      </c>
      <c r="AH1418" s="18"/>
      <c r="AI1418" s="197" t="str">
        <f t="shared" si="148"/>
        <v>-</v>
      </c>
      <c r="AJ1418" s="64" t="str">
        <f t="shared" si="149"/>
        <v>-</v>
      </c>
      <c r="AK1418" s="18"/>
      <c r="AP1418" s="18"/>
    </row>
    <row r="1419" spans="9:42">
      <c r="I1419" s="18"/>
      <c r="L1419" s="18"/>
      <c r="M1419" s="18"/>
      <c r="N1419" s="18"/>
      <c r="O1419" s="18"/>
      <c r="P1419" s="18"/>
      <c r="Q1419" s="18"/>
      <c r="R1419" s="18"/>
      <c r="S1419" s="173" t="s">
        <v>4659</v>
      </c>
      <c r="T1419" s="17" t="s">
        <v>4660</v>
      </c>
      <c r="U1419" s="18"/>
      <c r="V1419" s="211"/>
      <c r="W1419" s="211"/>
      <c r="X1419" s="211"/>
      <c r="Y1419" s="211"/>
      <c r="Z1419" s="18"/>
      <c r="AA1419" s="182" t="s">
        <v>8172</v>
      </c>
      <c r="AB1419" s="18"/>
      <c r="AC1419" s="197" t="str">
        <f t="shared" si="144"/>
        <v>ARTSCI</v>
      </c>
      <c r="AD1419" s="263" t="str">
        <f t="shared" si="145"/>
        <v>ARTSCI-101</v>
      </c>
      <c r="AE1419" s="263" t="str">
        <f t="shared" si="146"/>
        <v>ARTSCI-101-33</v>
      </c>
      <c r="AF1419" s="119" t="s">
        <v>8172</v>
      </c>
      <c r="AG1419" s="64" t="str">
        <f t="shared" si="147"/>
        <v>101</v>
      </c>
      <c r="AH1419" s="18"/>
      <c r="AI1419" s="197" t="str">
        <f t="shared" si="148"/>
        <v>-</v>
      </c>
      <c r="AJ1419" s="64" t="str">
        <f t="shared" si="149"/>
        <v>-</v>
      </c>
      <c r="AK1419" s="18"/>
      <c r="AP1419" s="18"/>
    </row>
    <row r="1420" spans="9:42">
      <c r="I1420" s="18"/>
      <c r="L1420" s="18"/>
      <c r="M1420" s="18"/>
      <c r="N1420" s="18"/>
      <c r="O1420" s="18"/>
      <c r="P1420" s="18"/>
      <c r="Q1420" s="18"/>
      <c r="R1420" s="18"/>
      <c r="S1420" s="173" t="s">
        <v>4662</v>
      </c>
      <c r="T1420" s="17" t="s">
        <v>4663</v>
      </c>
      <c r="U1420" s="18"/>
      <c r="V1420" s="211"/>
      <c r="W1420" s="211"/>
      <c r="X1420" s="211"/>
      <c r="Y1420" s="211"/>
      <c r="Z1420" s="18"/>
      <c r="AA1420" s="182" t="s">
        <v>8173</v>
      </c>
      <c r="AB1420" s="18"/>
      <c r="AC1420" s="197" t="str">
        <f t="shared" si="144"/>
        <v>RESECDEV</v>
      </c>
      <c r="AD1420" s="263" t="str">
        <f t="shared" si="145"/>
        <v>RESECDEV-101</v>
      </c>
      <c r="AE1420" s="263" t="str">
        <f t="shared" si="146"/>
        <v>RESECDEV-101-3</v>
      </c>
      <c r="AF1420" s="119" t="s">
        <v>8173</v>
      </c>
      <c r="AG1420" s="64" t="str">
        <f t="shared" si="147"/>
        <v>101</v>
      </c>
      <c r="AH1420" s="18"/>
      <c r="AI1420" s="197" t="str">
        <f t="shared" si="148"/>
        <v>-</v>
      </c>
      <c r="AJ1420" s="64" t="str">
        <f t="shared" si="149"/>
        <v>-</v>
      </c>
      <c r="AK1420" s="18"/>
      <c r="AP1420" s="18"/>
    </row>
    <row r="1421" spans="9:42">
      <c r="I1421" s="18"/>
      <c r="L1421" s="18"/>
      <c r="M1421" s="18"/>
      <c r="N1421" s="18"/>
      <c r="O1421" s="18"/>
      <c r="P1421" s="18"/>
      <c r="Q1421" s="18"/>
      <c r="R1421" s="18"/>
      <c r="S1421" s="173" t="s">
        <v>4665</v>
      </c>
      <c r="T1421" s="17" t="s">
        <v>4666</v>
      </c>
      <c r="U1421" s="18"/>
      <c r="V1421" s="211"/>
      <c r="W1421" s="211"/>
      <c r="X1421" s="211"/>
      <c r="Y1421" s="211"/>
      <c r="Z1421" s="18"/>
      <c r="AA1421" s="182" t="s">
        <v>10966</v>
      </c>
      <c r="AB1421" s="18"/>
      <c r="AC1421" s="197" t="str">
        <f t="shared" si="144"/>
        <v>RESECDEV</v>
      </c>
      <c r="AD1421" s="263" t="str">
        <f t="shared" si="145"/>
        <v>RESECDEV-101</v>
      </c>
      <c r="AE1421" s="263" t="str">
        <f t="shared" si="146"/>
        <v>RESECDEV-101-4</v>
      </c>
      <c r="AF1421" s="119" t="s">
        <v>10966</v>
      </c>
      <c r="AG1421" s="64" t="str">
        <f t="shared" si="147"/>
        <v>101</v>
      </c>
      <c r="AH1421" s="18"/>
      <c r="AI1421" s="197" t="str">
        <f t="shared" si="148"/>
        <v>-</v>
      </c>
      <c r="AJ1421" s="64" t="str">
        <f t="shared" si="149"/>
        <v>-</v>
      </c>
      <c r="AK1421" s="18"/>
      <c r="AP1421" s="18"/>
    </row>
    <row r="1422" spans="9:42">
      <c r="I1422" s="18"/>
      <c r="L1422" s="18"/>
      <c r="M1422" s="18"/>
      <c r="N1422" s="18"/>
      <c r="O1422" s="18"/>
      <c r="P1422" s="18"/>
      <c r="Q1422" s="18"/>
      <c r="R1422" s="18"/>
      <c r="S1422" s="173" t="s">
        <v>4668</v>
      </c>
      <c r="T1422" s="17" t="s">
        <v>4669</v>
      </c>
      <c r="U1422" s="18"/>
      <c r="V1422" s="211"/>
      <c r="W1422" s="211"/>
      <c r="X1422" s="211"/>
      <c r="Y1422" s="211"/>
      <c r="Z1422" s="18"/>
      <c r="AA1422" s="182" t="s">
        <v>11457</v>
      </c>
      <c r="AB1422" s="18"/>
      <c r="AC1422" s="197" t="str">
        <f t="shared" si="144"/>
        <v>RESECDEV</v>
      </c>
      <c r="AD1422" s="263" t="str">
        <f t="shared" si="145"/>
        <v>RESECDEV-101</v>
      </c>
      <c r="AE1422" s="263" t="str">
        <f t="shared" si="146"/>
        <v>RESECDEV-101-5</v>
      </c>
      <c r="AF1422" s="119" t="s">
        <v>11457</v>
      </c>
      <c r="AG1422" s="64" t="str">
        <f t="shared" si="147"/>
        <v>101</v>
      </c>
      <c r="AH1422" s="18"/>
      <c r="AI1422" s="197" t="str">
        <f t="shared" si="148"/>
        <v>-</v>
      </c>
      <c r="AJ1422" s="64" t="str">
        <f t="shared" si="149"/>
        <v>-</v>
      </c>
      <c r="AK1422" s="18"/>
      <c r="AP1422" s="18"/>
    </row>
    <row r="1423" spans="9:42">
      <c r="I1423" s="18"/>
      <c r="L1423" s="18"/>
      <c r="M1423" s="18"/>
      <c r="N1423" s="18"/>
      <c r="O1423" s="18"/>
      <c r="P1423" s="18"/>
      <c r="Q1423" s="18"/>
      <c r="R1423" s="18"/>
      <c r="S1423" s="173" t="s">
        <v>4671</v>
      </c>
      <c r="T1423" s="17" t="s">
        <v>4672</v>
      </c>
      <c r="U1423" s="18"/>
      <c r="V1423" s="211"/>
      <c r="W1423" s="211"/>
      <c r="X1423" s="211"/>
      <c r="Y1423" s="211"/>
      <c r="Z1423" s="18"/>
      <c r="AA1423" s="182" t="s">
        <v>13310</v>
      </c>
      <c r="AB1423" s="18"/>
      <c r="AC1423" s="197" t="str">
        <f t="shared" si="144"/>
        <v>RESECDEV</v>
      </c>
      <c r="AD1423" s="263" t="str">
        <f t="shared" si="145"/>
        <v>RESECDEV-101</v>
      </c>
      <c r="AE1423" s="263" t="str">
        <f t="shared" si="146"/>
        <v>RESECDEV-101-6</v>
      </c>
      <c r="AF1423" s="119" t="s">
        <v>13310</v>
      </c>
      <c r="AG1423" s="64" t="str">
        <f t="shared" si="147"/>
        <v>101</v>
      </c>
      <c r="AH1423" s="18"/>
      <c r="AI1423" s="197" t="str">
        <f t="shared" si="148"/>
        <v>-</v>
      </c>
      <c r="AJ1423" s="64" t="str">
        <f t="shared" si="149"/>
        <v>-</v>
      </c>
      <c r="AK1423" s="18"/>
      <c r="AP1423" s="18"/>
    </row>
    <row r="1424" spans="9:42">
      <c r="I1424" s="18"/>
      <c r="L1424" s="18"/>
      <c r="M1424" s="18"/>
      <c r="N1424" s="18"/>
      <c r="O1424" s="18"/>
      <c r="P1424" s="18"/>
      <c r="Q1424" s="18"/>
      <c r="R1424" s="18"/>
      <c r="S1424" s="173" t="s">
        <v>4673</v>
      </c>
      <c r="T1424" s="17" t="s">
        <v>4674</v>
      </c>
      <c r="U1424" s="18"/>
      <c r="V1424" s="211"/>
      <c r="W1424" s="211"/>
      <c r="X1424" s="211"/>
      <c r="Y1424" s="211"/>
      <c r="Z1424" s="18"/>
      <c r="AA1424" s="182" t="s">
        <v>14177</v>
      </c>
      <c r="AB1424" s="18"/>
      <c r="AC1424" s="197" t="str">
        <f t="shared" si="144"/>
        <v>GRADSTUDIES</v>
      </c>
      <c r="AD1424" s="263" t="str">
        <f t="shared" si="145"/>
        <v>GRADSTUDIES-101</v>
      </c>
      <c r="AE1424" s="263" t="str">
        <f t="shared" si="146"/>
        <v>GRADSTUDIES-101-1</v>
      </c>
      <c r="AF1424" s="119" t="s">
        <v>14177</v>
      </c>
      <c r="AG1424" s="64" t="str">
        <f t="shared" si="147"/>
        <v>101</v>
      </c>
      <c r="AH1424" s="18"/>
      <c r="AI1424" s="197" t="str">
        <f t="shared" si="148"/>
        <v>-</v>
      </c>
      <c r="AJ1424" s="64" t="str">
        <f t="shared" si="149"/>
        <v>-</v>
      </c>
      <c r="AK1424" s="18"/>
      <c r="AP1424" s="18"/>
    </row>
    <row r="1425" spans="9:42">
      <c r="I1425" s="18"/>
      <c r="L1425" s="18"/>
      <c r="M1425" s="18"/>
      <c r="N1425" s="18"/>
      <c r="O1425" s="18"/>
      <c r="P1425" s="18"/>
      <c r="Q1425" s="18"/>
      <c r="R1425" s="18"/>
      <c r="S1425" s="173" t="s">
        <v>4676</v>
      </c>
      <c r="T1425" s="17" t="s">
        <v>4677</v>
      </c>
      <c r="U1425" s="18"/>
      <c r="V1425" s="211"/>
      <c r="W1425" s="211"/>
      <c r="X1425" s="211"/>
      <c r="Y1425" s="211"/>
      <c r="Z1425" s="18"/>
      <c r="AA1425" s="182" t="s">
        <v>8174</v>
      </c>
      <c r="AB1425" s="18"/>
      <c r="AC1425" s="197" t="str">
        <f t="shared" si="144"/>
        <v>GRADSTUDIES</v>
      </c>
      <c r="AD1425" s="263" t="str">
        <f t="shared" si="145"/>
        <v>GRADSTUDIES-101</v>
      </c>
      <c r="AE1425" s="263" t="str">
        <f t="shared" si="146"/>
        <v>GRADSTUDIES-101-2</v>
      </c>
      <c r="AF1425" s="119" t="s">
        <v>8174</v>
      </c>
      <c r="AG1425" s="64" t="str">
        <f t="shared" si="147"/>
        <v>101</v>
      </c>
      <c r="AH1425" s="18"/>
      <c r="AI1425" s="197" t="str">
        <f t="shared" si="148"/>
        <v>-</v>
      </c>
      <c r="AJ1425" s="64" t="str">
        <f t="shared" si="149"/>
        <v>-</v>
      </c>
      <c r="AK1425" s="18"/>
      <c r="AP1425" s="18"/>
    </row>
    <row r="1426" spans="9:42">
      <c r="I1426" s="18"/>
      <c r="L1426" s="18"/>
      <c r="M1426" s="18"/>
      <c r="N1426" s="18"/>
      <c r="O1426" s="18"/>
      <c r="P1426" s="18"/>
      <c r="Q1426" s="18"/>
      <c r="R1426" s="18"/>
      <c r="S1426" s="173" t="s">
        <v>10183</v>
      </c>
      <c r="T1426" s="17" t="s">
        <v>10184</v>
      </c>
      <c r="U1426" s="18"/>
      <c r="V1426" s="211"/>
      <c r="W1426" s="211"/>
      <c r="X1426" s="211"/>
      <c r="Y1426" s="211"/>
      <c r="Z1426" s="18"/>
      <c r="AA1426" s="182" t="s">
        <v>10967</v>
      </c>
      <c r="AB1426" s="18"/>
      <c r="AC1426" s="197" t="str">
        <f t="shared" si="144"/>
        <v>GRADSTUDIES</v>
      </c>
      <c r="AD1426" s="263" t="str">
        <f t="shared" si="145"/>
        <v>GRADSTUDIES-101</v>
      </c>
      <c r="AE1426" s="263" t="str">
        <f t="shared" si="146"/>
        <v>GRADSTUDIES-101-3</v>
      </c>
      <c r="AF1426" s="119" t="s">
        <v>10967</v>
      </c>
      <c r="AG1426" s="64" t="str">
        <f t="shared" si="147"/>
        <v>101</v>
      </c>
      <c r="AH1426" s="18"/>
      <c r="AI1426" s="197" t="str">
        <f t="shared" si="148"/>
        <v>-</v>
      </c>
      <c r="AJ1426" s="64" t="str">
        <f t="shared" si="149"/>
        <v>-</v>
      </c>
      <c r="AK1426" s="18"/>
      <c r="AP1426" s="18"/>
    </row>
    <row r="1427" spans="9:42">
      <c r="I1427" s="18"/>
      <c r="L1427" s="18"/>
      <c r="M1427" s="18"/>
      <c r="N1427" s="18"/>
      <c r="O1427" s="18"/>
      <c r="P1427" s="18"/>
      <c r="Q1427" s="18"/>
      <c r="R1427" s="18"/>
      <c r="S1427" s="173" t="s">
        <v>10185</v>
      </c>
      <c r="T1427" s="17" t="s">
        <v>10186</v>
      </c>
      <c r="U1427" s="18"/>
      <c r="V1427" s="211"/>
      <c r="W1427" s="211"/>
      <c r="X1427" s="211"/>
      <c r="Y1427" s="211"/>
      <c r="Z1427" s="18"/>
      <c r="AA1427" s="182" t="s">
        <v>15208</v>
      </c>
      <c r="AB1427" s="18"/>
      <c r="AC1427" s="197" t="str">
        <f t="shared" si="144"/>
        <v>GRADSTUDIES</v>
      </c>
      <c r="AD1427" s="263" t="str">
        <f t="shared" si="145"/>
        <v>GRADSTUDIES-101</v>
      </c>
      <c r="AE1427" s="263" t="str">
        <f t="shared" si="146"/>
        <v>GRADSTUDIES-101-4</v>
      </c>
      <c r="AF1427" s="119" t="s">
        <v>15208</v>
      </c>
      <c r="AG1427" s="64" t="str">
        <f t="shared" si="147"/>
        <v>101</v>
      </c>
      <c r="AH1427" s="18"/>
      <c r="AI1427" s="197" t="str">
        <f t="shared" si="148"/>
        <v>-</v>
      </c>
      <c r="AJ1427" s="64" t="str">
        <f t="shared" si="149"/>
        <v>-</v>
      </c>
      <c r="AK1427" s="18"/>
      <c r="AP1427" s="18"/>
    </row>
    <row r="1428" spans="9:42">
      <c r="I1428" s="18"/>
      <c r="L1428" s="18"/>
      <c r="M1428" s="18"/>
      <c r="N1428" s="18"/>
      <c r="O1428" s="18"/>
      <c r="P1428" s="18"/>
      <c r="Q1428" s="18"/>
      <c r="R1428" s="18"/>
      <c r="S1428" s="173" t="s">
        <v>12296</v>
      </c>
      <c r="T1428" s="17" t="s">
        <v>12297</v>
      </c>
      <c r="U1428" s="18"/>
      <c r="V1428" s="211"/>
      <c r="W1428" s="211"/>
      <c r="X1428" s="211"/>
      <c r="Y1428" s="211"/>
      <c r="Z1428" s="18"/>
      <c r="AA1428" s="182" t="s">
        <v>8175</v>
      </c>
      <c r="AB1428" s="18"/>
      <c r="AC1428" s="197" t="str">
        <f t="shared" si="144"/>
        <v>CELS</v>
      </c>
      <c r="AD1428" s="263" t="str">
        <f t="shared" si="145"/>
        <v>CELS-101</v>
      </c>
      <c r="AE1428" s="263" t="str">
        <f t="shared" si="146"/>
        <v>CELS-101-80</v>
      </c>
      <c r="AF1428" s="119" t="s">
        <v>8175</v>
      </c>
      <c r="AG1428" s="64" t="str">
        <f t="shared" si="147"/>
        <v>101</v>
      </c>
      <c r="AH1428" s="18"/>
      <c r="AI1428" s="197" t="str">
        <f t="shared" si="148"/>
        <v>-</v>
      </c>
      <c r="AJ1428" s="64" t="str">
        <f t="shared" si="149"/>
        <v>-</v>
      </c>
      <c r="AK1428" s="18"/>
      <c r="AP1428" s="18"/>
    </row>
    <row r="1429" spans="9:42">
      <c r="I1429" s="18"/>
      <c r="L1429" s="18"/>
      <c r="M1429" s="18"/>
      <c r="N1429" s="18"/>
      <c r="O1429" s="18"/>
      <c r="P1429" s="18"/>
      <c r="Q1429" s="18"/>
      <c r="R1429" s="18"/>
      <c r="S1429" s="173" t="s">
        <v>14415</v>
      </c>
      <c r="T1429" s="17" t="s">
        <v>14416</v>
      </c>
      <c r="U1429" s="18"/>
      <c r="V1429" s="211"/>
      <c r="W1429" s="211"/>
      <c r="X1429" s="211"/>
      <c r="Y1429" s="211"/>
      <c r="Z1429" s="18"/>
      <c r="AA1429" s="182" t="s">
        <v>8177</v>
      </c>
      <c r="AB1429" s="18"/>
      <c r="AC1429" s="197" t="str">
        <f t="shared" si="144"/>
        <v>CELS</v>
      </c>
      <c r="AD1429" s="263" t="str">
        <f t="shared" si="145"/>
        <v>CELS-101</v>
      </c>
      <c r="AE1429" s="263" t="str">
        <f t="shared" si="146"/>
        <v>CELS-101-81</v>
      </c>
      <c r="AF1429" s="119" t="s">
        <v>8177</v>
      </c>
      <c r="AG1429" s="64" t="str">
        <f t="shared" si="147"/>
        <v>101</v>
      </c>
      <c r="AH1429" s="18"/>
      <c r="AI1429" s="197" t="str">
        <f t="shared" si="148"/>
        <v>-</v>
      </c>
      <c r="AJ1429" s="64" t="str">
        <f t="shared" si="149"/>
        <v>-</v>
      </c>
      <c r="AK1429" s="18"/>
      <c r="AP1429" s="18"/>
    </row>
    <row r="1430" spans="9:42">
      <c r="I1430" s="18"/>
      <c r="L1430" s="18"/>
      <c r="M1430" s="18"/>
      <c r="N1430" s="18"/>
      <c r="O1430" s="18"/>
      <c r="P1430" s="18"/>
      <c r="Q1430" s="18"/>
      <c r="R1430" s="18"/>
      <c r="S1430" s="173" t="s">
        <v>4679</v>
      </c>
      <c r="T1430" s="17" t="s">
        <v>4680</v>
      </c>
      <c r="U1430" s="18"/>
      <c r="V1430" s="211"/>
      <c r="W1430" s="211"/>
      <c r="X1430" s="211"/>
      <c r="Y1430" s="211"/>
      <c r="Z1430" s="18"/>
      <c r="AA1430" s="182" t="s">
        <v>8178</v>
      </c>
      <c r="AB1430" s="18"/>
      <c r="AC1430" s="197" t="str">
        <f t="shared" si="144"/>
        <v>CELS</v>
      </c>
      <c r="AD1430" s="263" t="str">
        <f t="shared" si="145"/>
        <v>CELS-101</v>
      </c>
      <c r="AE1430" s="263" t="str">
        <f t="shared" si="146"/>
        <v>CELS-101-82</v>
      </c>
      <c r="AF1430" s="119" t="s">
        <v>8178</v>
      </c>
      <c r="AG1430" s="64" t="str">
        <f t="shared" si="147"/>
        <v>101</v>
      </c>
      <c r="AH1430" s="18"/>
      <c r="AI1430" s="197" t="str">
        <f t="shared" si="148"/>
        <v>-</v>
      </c>
      <c r="AJ1430" s="64" t="str">
        <f t="shared" si="149"/>
        <v>-</v>
      </c>
      <c r="AK1430" s="18"/>
      <c r="AP1430" s="18"/>
    </row>
    <row r="1431" spans="9:42">
      <c r="I1431" s="18"/>
      <c r="L1431" s="18"/>
      <c r="M1431" s="18"/>
      <c r="N1431" s="18"/>
      <c r="O1431" s="18"/>
      <c r="P1431" s="18"/>
      <c r="Q1431" s="18"/>
      <c r="R1431" s="18"/>
      <c r="S1431" s="173" t="s">
        <v>4682</v>
      </c>
      <c r="T1431" s="17" t="s">
        <v>4683</v>
      </c>
      <c r="U1431" s="18"/>
      <c r="V1431" s="211"/>
      <c r="W1431" s="211"/>
      <c r="X1431" s="211"/>
      <c r="Y1431" s="211"/>
      <c r="Z1431" s="18"/>
      <c r="AA1431" s="182" t="s">
        <v>8180</v>
      </c>
      <c r="AB1431" s="18"/>
      <c r="AC1431" s="197" t="str">
        <f t="shared" si="144"/>
        <v>CELS</v>
      </c>
      <c r="AD1431" s="263" t="str">
        <f t="shared" si="145"/>
        <v>CELS-101</v>
      </c>
      <c r="AE1431" s="263" t="str">
        <f t="shared" si="146"/>
        <v>CELS-101-83</v>
      </c>
      <c r="AF1431" s="119" t="s">
        <v>8180</v>
      </c>
      <c r="AG1431" s="64" t="str">
        <f t="shared" si="147"/>
        <v>101</v>
      </c>
      <c r="AH1431" s="18"/>
      <c r="AI1431" s="197" t="str">
        <f t="shared" si="148"/>
        <v>-</v>
      </c>
      <c r="AJ1431" s="64" t="str">
        <f t="shared" si="149"/>
        <v>-</v>
      </c>
      <c r="AK1431" s="18"/>
      <c r="AP1431" s="18"/>
    </row>
    <row r="1432" spans="9:42">
      <c r="I1432" s="18"/>
      <c r="L1432" s="18"/>
      <c r="M1432" s="18"/>
      <c r="N1432" s="18"/>
      <c r="O1432" s="18"/>
      <c r="P1432" s="18"/>
      <c r="Q1432" s="18"/>
      <c r="R1432" s="18"/>
      <c r="S1432" s="173" t="s">
        <v>4685</v>
      </c>
      <c r="T1432" s="17" t="s">
        <v>4686</v>
      </c>
      <c r="U1432" s="18"/>
      <c r="V1432" s="211"/>
      <c r="W1432" s="211"/>
      <c r="X1432" s="211"/>
      <c r="Y1432" s="211"/>
      <c r="Z1432" s="18"/>
      <c r="AA1432" s="182" t="s">
        <v>8181</v>
      </c>
      <c r="AB1432" s="18"/>
      <c r="AC1432" s="197" t="str">
        <f t="shared" si="144"/>
        <v>CELS</v>
      </c>
      <c r="AD1432" s="263" t="str">
        <f t="shared" si="145"/>
        <v>CELS-101</v>
      </c>
      <c r="AE1432" s="263" t="str">
        <f t="shared" si="146"/>
        <v>CELS-101-84</v>
      </c>
      <c r="AF1432" s="119" t="s">
        <v>8181</v>
      </c>
      <c r="AG1432" s="64" t="str">
        <f t="shared" si="147"/>
        <v>101</v>
      </c>
      <c r="AH1432" s="18"/>
      <c r="AI1432" s="197" t="str">
        <f t="shared" si="148"/>
        <v>-</v>
      </c>
      <c r="AJ1432" s="64" t="str">
        <f t="shared" si="149"/>
        <v>-</v>
      </c>
      <c r="AK1432" s="18"/>
      <c r="AP1432" s="18"/>
    </row>
    <row r="1433" spans="9:42">
      <c r="I1433" s="18"/>
      <c r="L1433" s="18"/>
      <c r="M1433" s="18"/>
      <c r="N1433" s="18"/>
      <c r="O1433" s="18"/>
      <c r="P1433" s="18"/>
      <c r="Q1433" s="18"/>
      <c r="R1433" s="18"/>
      <c r="S1433" s="173" t="s">
        <v>4688</v>
      </c>
      <c r="T1433" s="17" t="s">
        <v>4689</v>
      </c>
      <c r="U1433" s="18"/>
      <c r="V1433" s="211"/>
      <c r="W1433" s="211"/>
      <c r="X1433" s="211"/>
      <c r="Y1433" s="211"/>
      <c r="Z1433" s="18"/>
      <c r="AA1433" s="182" t="s">
        <v>8182</v>
      </c>
      <c r="AB1433" s="18"/>
      <c r="AC1433" s="197" t="str">
        <f t="shared" si="144"/>
        <v>CELS</v>
      </c>
      <c r="AD1433" s="263" t="str">
        <f t="shared" si="145"/>
        <v>CELS-101</v>
      </c>
      <c r="AE1433" s="263" t="str">
        <f t="shared" si="146"/>
        <v>CELS-101-85</v>
      </c>
      <c r="AF1433" s="119" t="s">
        <v>8182</v>
      </c>
      <c r="AG1433" s="64" t="str">
        <f t="shared" si="147"/>
        <v>101</v>
      </c>
      <c r="AH1433" s="18"/>
      <c r="AI1433" s="197" t="str">
        <f t="shared" si="148"/>
        <v>-</v>
      </c>
      <c r="AJ1433" s="64" t="str">
        <f t="shared" si="149"/>
        <v>-</v>
      </c>
      <c r="AK1433" s="18"/>
      <c r="AP1433" s="18"/>
    </row>
    <row r="1434" spans="9:42">
      <c r="I1434" s="18"/>
      <c r="L1434" s="18"/>
      <c r="M1434" s="18"/>
      <c r="N1434" s="18"/>
      <c r="O1434" s="18"/>
      <c r="P1434" s="18"/>
      <c r="Q1434" s="18"/>
      <c r="R1434" s="18"/>
      <c r="S1434" s="173" t="s">
        <v>4690</v>
      </c>
      <c r="T1434" s="17" t="s">
        <v>4691</v>
      </c>
      <c r="U1434" s="18"/>
      <c r="V1434" s="211"/>
      <c r="W1434" s="211"/>
      <c r="X1434" s="211"/>
      <c r="Y1434" s="211"/>
      <c r="Z1434" s="18"/>
      <c r="AA1434" s="182" t="s">
        <v>8183</v>
      </c>
      <c r="AB1434" s="18"/>
      <c r="AC1434" s="197" t="str">
        <f t="shared" si="144"/>
        <v>CELS</v>
      </c>
      <c r="AD1434" s="263" t="str">
        <f t="shared" si="145"/>
        <v>CELS-101</v>
      </c>
      <c r="AE1434" s="263" t="str">
        <f t="shared" si="146"/>
        <v>CELS-101-86</v>
      </c>
      <c r="AF1434" s="119" t="s">
        <v>8183</v>
      </c>
      <c r="AG1434" s="64" t="str">
        <f t="shared" si="147"/>
        <v>101</v>
      </c>
      <c r="AH1434" s="18"/>
      <c r="AI1434" s="197" t="str">
        <f t="shared" si="148"/>
        <v>-</v>
      </c>
      <c r="AJ1434" s="64" t="str">
        <f t="shared" si="149"/>
        <v>-</v>
      </c>
      <c r="AK1434" s="18"/>
      <c r="AP1434" s="18"/>
    </row>
    <row r="1435" spans="9:42">
      <c r="I1435" s="18"/>
      <c r="L1435" s="18"/>
      <c r="M1435" s="18"/>
      <c r="N1435" s="18"/>
      <c r="O1435" s="18"/>
      <c r="P1435" s="18"/>
      <c r="Q1435" s="18"/>
      <c r="R1435" s="18"/>
      <c r="S1435" s="173" t="s">
        <v>4693</v>
      </c>
      <c r="T1435" s="17" t="s">
        <v>4694</v>
      </c>
      <c r="U1435" s="18"/>
      <c r="V1435" s="211"/>
      <c r="W1435" s="211"/>
      <c r="X1435" s="211"/>
      <c r="Y1435" s="211"/>
      <c r="Z1435" s="18"/>
      <c r="AA1435" s="182" t="s">
        <v>8185</v>
      </c>
      <c r="AB1435" s="18"/>
      <c r="AC1435" s="197" t="str">
        <f t="shared" si="144"/>
        <v>CELS</v>
      </c>
      <c r="AD1435" s="263" t="str">
        <f t="shared" si="145"/>
        <v>CELS-101</v>
      </c>
      <c r="AE1435" s="263" t="str">
        <f t="shared" si="146"/>
        <v>CELS-101-87</v>
      </c>
      <c r="AF1435" s="119" t="s">
        <v>8185</v>
      </c>
      <c r="AG1435" s="64" t="str">
        <f t="shared" si="147"/>
        <v>101</v>
      </c>
      <c r="AH1435" s="18"/>
      <c r="AI1435" s="197" t="str">
        <f t="shared" si="148"/>
        <v>-</v>
      </c>
      <c r="AJ1435" s="64" t="str">
        <f t="shared" si="149"/>
        <v>-</v>
      </c>
      <c r="AK1435" s="18"/>
      <c r="AP1435" s="18"/>
    </row>
    <row r="1436" spans="9:42">
      <c r="I1436" s="18"/>
      <c r="L1436" s="18"/>
      <c r="M1436" s="18"/>
      <c r="N1436" s="18"/>
      <c r="O1436" s="18"/>
      <c r="P1436" s="18"/>
      <c r="Q1436" s="18"/>
      <c r="R1436" s="18"/>
      <c r="S1436" s="173" t="s">
        <v>4695</v>
      </c>
      <c r="T1436" s="17" t="s">
        <v>4696</v>
      </c>
      <c r="U1436" s="18"/>
      <c r="V1436" s="211"/>
      <c r="W1436" s="211"/>
      <c r="X1436" s="211"/>
      <c r="Y1436" s="211"/>
      <c r="Z1436" s="18"/>
      <c r="AA1436" s="182" t="s">
        <v>8186</v>
      </c>
      <c r="AB1436" s="18"/>
      <c r="AC1436" s="197" t="str">
        <f t="shared" si="144"/>
        <v>PROVOST-Global_Strategies</v>
      </c>
      <c r="AD1436" s="263" t="str">
        <f t="shared" si="145"/>
        <v>PROVOST-Global_Strategies-101</v>
      </c>
      <c r="AE1436" s="263" t="str">
        <f t="shared" si="146"/>
        <v>PROVOST-Global_Strategies-101-4</v>
      </c>
      <c r="AF1436" s="119" t="s">
        <v>8186</v>
      </c>
      <c r="AG1436" s="64" t="str">
        <f t="shared" si="147"/>
        <v>101</v>
      </c>
      <c r="AH1436" s="18"/>
      <c r="AI1436" s="197" t="str">
        <f t="shared" si="148"/>
        <v>-</v>
      </c>
      <c r="AJ1436" s="64" t="str">
        <f t="shared" si="149"/>
        <v>-</v>
      </c>
      <c r="AK1436" s="18"/>
      <c r="AP1436" s="18"/>
    </row>
    <row r="1437" spans="9:42">
      <c r="I1437" s="18"/>
      <c r="L1437" s="18"/>
      <c r="M1437" s="18"/>
      <c r="N1437" s="18"/>
      <c r="O1437" s="18"/>
      <c r="P1437" s="18"/>
      <c r="Q1437" s="18"/>
      <c r="R1437" s="18"/>
      <c r="S1437" s="173" t="s">
        <v>4698</v>
      </c>
      <c r="T1437" s="17" t="s">
        <v>4699</v>
      </c>
      <c r="U1437" s="18"/>
      <c r="V1437" s="211"/>
      <c r="W1437" s="211"/>
      <c r="X1437" s="211"/>
      <c r="Y1437" s="211"/>
      <c r="Z1437" s="18"/>
      <c r="AA1437" s="182" t="s">
        <v>15611</v>
      </c>
      <c r="AB1437" s="18"/>
      <c r="AC1437" s="197" t="str">
        <f t="shared" si="144"/>
        <v>ENROLLMGMT-New_Student_Transitions</v>
      </c>
      <c r="AD1437" s="263" t="str">
        <f t="shared" si="145"/>
        <v>ENROLLMGMT-New_Student_Transitions-101</v>
      </c>
      <c r="AE1437" s="263" t="str">
        <f t="shared" si="146"/>
        <v>ENROLLMGMT-New_Student_Transitions-101-1</v>
      </c>
      <c r="AF1437" s="119" t="s">
        <v>15611</v>
      </c>
      <c r="AG1437" s="64" t="str">
        <f t="shared" si="147"/>
        <v>101</v>
      </c>
      <c r="AH1437" s="18"/>
      <c r="AI1437" s="197" t="str">
        <f t="shared" si="148"/>
        <v>-</v>
      </c>
      <c r="AJ1437" s="64" t="str">
        <f t="shared" si="149"/>
        <v>-</v>
      </c>
      <c r="AK1437" s="18"/>
      <c r="AP1437" s="18"/>
    </row>
    <row r="1438" spans="9:42">
      <c r="I1438" s="18"/>
      <c r="L1438" s="18"/>
      <c r="M1438" s="18"/>
      <c r="N1438" s="18"/>
      <c r="O1438" s="18"/>
      <c r="P1438" s="18"/>
      <c r="Q1438" s="18"/>
      <c r="R1438" s="18"/>
      <c r="S1438" s="173" t="s">
        <v>4700</v>
      </c>
      <c r="T1438" s="17" t="s">
        <v>4701</v>
      </c>
      <c r="U1438" s="18"/>
      <c r="V1438" s="211"/>
      <c r="W1438" s="211"/>
      <c r="X1438" s="211"/>
      <c r="Y1438" s="211"/>
      <c r="Z1438" s="18"/>
      <c r="AA1438" s="182" t="s">
        <v>14659</v>
      </c>
      <c r="AB1438" s="18"/>
      <c r="AC1438" s="197" t="str">
        <f t="shared" si="144"/>
        <v>ITS</v>
      </c>
      <c r="AD1438" s="263" t="str">
        <f t="shared" si="145"/>
        <v>ITS-101</v>
      </c>
      <c r="AE1438" s="263" t="str">
        <f t="shared" si="146"/>
        <v>ITS-101-1</v>
      </c>
      <c r="AF1438" s="119" t="s">
        <v>14659</v>
      </c>
      <c r="AG1438" s="64" t="str">
        <f t="shared" si="147"/>
        <v>101</v>
      </c>
      <c r="AH1438" s="18"/>
      <c r="AI1438" s="197" t="str">
        <f t="shared" si="148"/>
        <v>-</v>
      </c>
      <c r="AJ1438" s="64" t="str">
        <f t="shared" si="149"/>
        <v>-</v>
      </c>
      <c r="AK1438" s="18"/>
      <c r="AP1438" s="18"/>
    </row>
    <row r="1439" spans="9:42">
      <c r="I1439" s="18"/>
      <c r="L1439" s="18"/>
      <c r="M1439" s="18"/>
      <c r="N1439" s="18"/>
      <c r="O1439" s="18"/>
      <c r="P1439" s="18"/>
      <c r="Q1439" s="18"/>
      <c r="R1439" s="18"/>
      <c r="S1439" s="173" t="s">
        <v>4702</v>
      </c>
      <c r="T1439" s="17" t="s">
        <v>808</v>
      </c>
      <c r="U1439" s="18"/>
      <c r="V1439" s="211"/>
      <c r="W1439" s="211"/>
      <c r="X1439" s="211"/>
      <c r="Y1439" s="211"/>
      <c r="Z1439" s="18"/>
      <c r="AA1439" s="182" t="s">
        <v>15612</v>
      </c>
      <c r="AB1439" s="18"/>
      <c r="AC1439" s="197" t="str">
        <f t="shared" si="144"/>
        <v>ITS</v>
      </c>
      <c r="AD1439" s="263" t="str">
        <f t="shared" si="145"/>
        <v>ITS-101</v>
      </c>
      <c r="AE1439" s="263" t="str">
        <f t="shared" si="146"/>
        <v>ITS-101-2</v>
      </c>
      <c r="AF1439" s="119" t="s">
        <v>15612</v>
      </c>
      <c r="AG1439" s="64" t="str">
        <f t="shared" si="147"/>
        <v>101</v>
      </c>
      <c r="AH1439" s="18"/>
      <c r="AI1439" s="197" t="str">
        <f t="shared" si="148"/>
        <v>-</v>
      </c>
      <c r="AJ1439" s="64" t="str">
        <f t="shared" si="149"/>
        <v>-</v>
      </c>
      <c r="AK1439" s="18"/>
      <c r="AP1439" s="18"/>
    </row>
    <row r="1440" spans="9:42">
      <c r="I1440" s="18"/>
      <c r="L1440" s="18"/>
      <c r="M1440" s="18"/>
      <c r="N1440" s="18"/>
      <c r="O1440" s="18"/>
      <c r="P1440" s="18"/>
      <c r="Q1440" s="18"/>
      <c r="R1440" s="18"/>
      <c r="S1440" s="173" t="s">
        <v>4703</v>
      </c>
      <c r="T1440" s="17" t="s">
        <v>4704</v>
      </c>
      <c r="U1440" s="18"/>
      <c r="V1440" s="211"/>
      <c r="W1440" s="211"/>
      <c r="X1440" s="211"/>
      <c r="Y1440" s="211"/>
      <c r="Z1440" s="18"/>
      <c r="AA1440" s="182" t="s">
        <v>14660</v>
      </c>
      <c r="AB1440" s="18"/>
      <c r="AC1440" s="197" t="str">
        <f t="shared" si="144"/>
        <v>ITS</v>
      </c>
      <c r="AD1440" s="263" t="str">
        <f t="shared" si="145"/>
        <v>ITS-101</v>
      </c>
      <c r="AE1440" s="263" t="str">
        <f t="shared" si="146"/>
        <v>ITS-101-3</v>
      </c>
      <c r="AF1440" s="119" t="s">
        <v>14660</v>
      </c>
      <c r="AG1440" s="64" t="str">
        <f t="shared" si="147"/>
        <v>101</v>
      </c>
      <c r="AH1440" s="18"/>
      <c r="AI1440" s="197" t="str">
        <f t="shared" si="148"/>
        <v>-</v>
      </c>
      <c r="AJ1440" s="64" t="str">
        <f t="shared" si="149"/>
        <v>-</v>
      </c>
      <c r="AK1440" s="18"/>
      <c r="AP1440" s="18"/>
    </row>
    <row r="1441" spans="9:42">
      <c r="I1441" s="18"/>
      <c r="L1441" s="18"/>
      <c r="M1441" s="18"/>
      <c r="N1441" s="18"/>
      <c r="O1441" s="18"/>
      <c r="P1441" s="18"/>
      <c r="Q1441" s="18"/>
      <c r="R1441" s="18"/>
      <c r="S1441" s="173" t="s">
        <v>4705</v>
      </c>
      <c r="T1441" s="17" t="s">
        <v>4706</v>
      </c>
      <c r="U1441" s="18"/>
      <c r="V1441" s="211"/>
      <c r="W1441" s="211"/>
      <c r="X1441" s="211"/>
      <c r="Y1441" s="211"/>
      <c r="Z1441" s="18"/>
      <c r="AA1441" s="182" t="s">
        <v>13725</v>
      </c>
      <c r="AB1441" s="18"/>
      <c r="AC1441" s="197" t="str">
        <f t="shared" si="144"/>
        <v>LIBRARY</v>
      </c>
      <c r="AD1441" s="263" t="str">
        <f t="shared" si="145"/>
        <v>LIBRARY-101</v>
      </c>
      <c r="AE1441" s="263" t="str">
        <f t="shared" si="146"/>
        <v>LIBRARY-101-1</v>
      </c>
      <c r="AF1441" s="119" t="s">
        <v>13725</v>
      </c>
      <c r="AG1441" s="64" t="str">
        <f t="shared" si="147"/>
        <v>101</v>
      </c>
      <c r="AH1441" s="18"/>
      <c r="AI1441" s="197" t="str">
        <f t="shared" si="148"/>
        <v>-</v>
      </c>
      <c r="AJ1441" s="64" t="str">
        <f t="shared" si="149"/>
        <v>-</v>
      </c>
      <c r="AK1441" s="18"/>
      <c r="AP1441" s="18"/>
    </row>
    <row r="1442" spans="9:42">
      <c r="I1442" s="18"/>
      <c r="L1442" s="18"/>
      <c r="M1442" s="18"/>
      <c r="N1442" s="18"/>
      <c r="O1442" s="18"/>
      <c r="P1442" s="18"/>
      <c r="Q1442" s="18"/>
      <c r="R1442" s="18"/>
      <c r="S1442" s="173" t="s">
        <v>4707</v>
      </c>
      <c r="T1442" s="17" t="s">
        <v>4708</v>
      </c>
      <c r="U1442" s="18"/>
      <c r="V1442" s="211"/>
      <c r="W1442" s="211"/>
      <c r="X1442" s="211"/>
      <c r="Y1442" s="211"/>
      <c r="Z1442" s="18"/>
      <c r="AA1442" s="182" t="s">
        <v>8187</v>
      </c>
      <c r="AB1442" s="18"/>
      <c r="AC1442" s="197" t="str">
        <f t="shared" si="144"/>
        <v>LIBRARY</v>
      </c>
      <c r="AD1442" s="263" t="str">
        <f t="shared" si="145"/>
        <v>LIBRARY-101</v>
      </c>
      <c r="AE1442" s="263" t="str">
        <f t="shared" si="146"/>
        <v>LIBRARY-101-2</v>
      </c>
      <c r="AF1442" s="119" t="s">
        <v>8187</v>
      </c>
      <c r="AG1442" s="64" t="str">
        <f t="shared" si="147"/>
        <v>101</v>
      </c>
      <c r="AH1442" s="18"/>
      <c r="AI1442" s="197" t="str">
        <f t="shared" si="148"/>
        <v>-</v>
      </c>
      <c r="AJ1442" s="64" t="str">
        <f t="shared" si="149"/>
        <v>-</v>
      </c>
      <c r="AK1442" s="18"/>
      <c r="AP1442" s="18"/>
    </row>
    <row r="1443" spans="9:42">
      <c r="I1443" s="18"/>
      <c r="L1443" s="18"/>
      <c r="M1443" s="18"/>
      <c r="N1443" s="18"/>
      <c r="O1443" s="18"/>
      <c r="P1443" s="18"/>
      <c r="Q1443" s="18"/>
      <c r="R1443" s="18"/>
      <c r="S1443" s="173" t="s">
        <v>4709</v>
      </c>
      <c r="T1443" s="17" t="s">
        <v>4710</v>
      </c>
      <c r="U1443" s="18"/>
      <c r="V1443" s="211"/>
      <c r="W1443" s="211"/>
      <c r="X1443" s="211"/>
      <c r="Y1443" s="211"/>
      <c r="Z1443" s="18"/>
      <c r="AA1443" s="182" t="s">
        <v>8189</v>
      </c>
      <c r="AB1443" s="18"/>
      <c r="AC1443" s="197" t="str">
        <f t="shared" si="144"/>
        <v>LIBRARY</v>
      </c>
      <c r="AD1443" s="263" t="str">
        <f t="shared" si="145"/>
        <v>LIBRARY-101</v>
      </c>
      <c r="AE1443" s="263" t="str">
        <f t="shared" si="146"/>
        <v>LIBRARY-101-3</v>
      </c>
      <c r="AF1443" s="119" t="s">
        <v>8189</v>
      </c>
      <c r="AG1443" s="64" t="str">
        <f t="shared" si="147"/>
        <v>101</v>
      </c>
      <c r="AH1443" s="18"/>
      <c r="AI1443" s="197" t="str">
        <f t="shared" si="148"/>
        <v>-</v>
      </c>
      <c r="AJ1443" s="64" t="str">
        <f t="shared" si="149"/>
        <v>-</v>
      </c>
      <c r="AK1443" s="18"/>
      <c r="AP1443" s="18"/>
    </row>
    <row r="1444" spans="9:42">
      <c r="I1444" s="18"/>
      <c r="L1444" s="18"/>
      <c r="M1444" s="18"/>
      <c r="N1444" s="18"/>
      <c r="O1444" s="18"/>
      <c r="P1444" s="18"/>
      <c r="Q1444" s="18"/>
      <c r="R1444" s="18"/>
      <c r="S1444" s="173" t="s">
        <v>4711</v>
      </c>
      <c r="T1444" s="17" t="s">
        <v>4712</v>
      </c>
      <c r="U1444" s="18"/>
      <c r="V1444" s="211"/>
      <c r="W1444" s="211"/>
      <c r="X1444" s="211"/>
      <c r="Y1444" s="211"/>
      <c r="Z1444" s="18"/>
      <c r="AA1444" s="182" t="s">
        <v>8190</v>
      </c>
      <c r="AB1444" s="18"/>
      <c r="AC1444" s="197" t="str">
        <f t="shared" si="144"/>
        <v>LIBRARY</v>
      </c>
      <c r="AD1444" s="263" t="str">
        <f t="shared" si="145"/>
        <v>LIBRARY-101</v>
      </c>
      <c r="AE1444" s="263" t="str">
        <f t="shared" si="146"/>
        <v>LIBRARY-101-4</v>
      </c>
      <c r="AF1444" s="119" t="s">
        <v>8190</v>
      </c>
      <c r="AG1444" s="64" t="str">
        <f t="shared" si="147"/>
        <v>101</v>
      </c>
      <c r="AH1444" s="18"/>
      <c r="AI1444" s="197" t="str">
        <f t="shared" si="148"/>
        <v>-</v>
      </c>
      <c r="AJ1444" s="64" t="str">
        <f t="shared" si="149"/>
        <v>-</v>
      </c>
      <c r="AK1444" s="18"/>
      <c r="AP1444" s="18"/>
    </row>
    <row r="1445" spans="9:42">
      <c r="I1445" s="18"/>
      <c r="L1445" s="18"/>
      <c r="M1445" s="18"/>
      <c r="N1445" s="18"/>
      <c r="O1445" s="18"/>
      <c r="P1445" s="18"/>
      <c r="Q1445" s="18"/>
      <c r="R1445" s="18"/>
      <c r="S1445" s="173" t="s">
        <v>4713</v>
      </c>
      <c r="T1445" s="17" t="s">
        <v>4714</v>
      </c>
      <c r="U1445" s="18"/>
      <c r="V1445" s="211"/>
      <c r="W1445" s="211"/>
      <c r="X1445" s="211"/>
      <c r="Y1445" s="211"/>
      <c r="Z1445" s="18"/>
      <c r="AA1445" s="182" t="s">
        <v>8192</v>
      </c>
      <c r="AB1445" s="18"/>
      <c r="AC1445" s="197" t="str">
        <f t="shared" si="144"/>
        <v>LIBRARY</v>
      </c>
      <c r="AD1445" s="263" t="str">
        <f t="shared" si="145"/>
        <v>LIBRARY-101</v>
      </c>
      <c r="AE1445" s="263" t="str">
        <f t="shared" si="146"/>
        <v>LIBRARY-101-5</v>
      </c>
      <c r="AF1445" s="119" t="s">
        <v>8192</v>
      </c>
      <c r="AG1445" s="64" t="str">
        <f t="shared" si="147"/>
        <v>101</v>
      </c>
      <c r="AH1445" s="18"/>
      <c r="AI1445" s="197" t="str">
        <f t="shared" si="148"/>
        <v>-</v>
      </c>
      <c r="AJ1445" s="64" t="str">
        <f t="shared" si="149"/>
        <v>-</v>
      </c>
      <c r="AK1445" s="18"/>
      <c r="AP1445" s="18"/>
    </row>
    <row r="1446" spans="9:42">
      <c r="I1446" s="18"/>
      <c r="L1446" s="18"/>
      <c r="M1446" s="18"/>
      <c r="N1446" s="18"/>
      <c r="O1446" s="18"/>
      <c r="P1446" s="18"/>
      <c r="Q1446" s="18"/>
      <c r="R1446" s="18"/>
      <c r="S1446" s="173" t="s">
        <v>4715</v>
      </c>
      <c r="T1446" s="17" t="s">
        <v>4716</v>
      </c>
      <c r="U1446" s="18"/>
      <c r="V1446" s="211"/>
      <c r="W1446" s="211"/>
      <c r="X1446" s="211"/>
      <c r="Y1446" s="211"/>
      <c r="Z1446" s="18"/>
      <c r="AA1446" s="182" t="s">
        <v>1301</v>
      </c>
      <c r="AB1446" s="18"/>
      <c r="AC1446" s="197" t="str">
        <f t="shared" si="144"/>
        <v>LIBRARY</v>
      </c>
      <c r="AD1446" s="263" t="str">
        <f t="shared" si="145"/>
        <v>LIBRARY-101</v>
      </c>
      <c r="AE1446" s="263" t="str">
        <f t="shared" si="146"/>
        <v>LIBRARY-101-6</v>
      </c>
      <c r="AF1446" s="119" t="s">
        <v>1301</v>
      </c>
      <c r="AG1446" s="64" t="str">
        <f t="shared" si="147"/>
        <v>101</v>
      </c>
      <c r="AH1446" s="18"/>
      <c r="AI1446" s="197" t="str">
        <f t="shared" si="148"/>
        <v>-</v>
      </c>
      <c r="AJ1446" s="64" t="str">
        <f t="shared" si="149"/>
        <v>-</v>
      </c>
      <c r="AK1446" s="18"/>
      <c r="AP1446" s="18"/>
    </row>
    <row r="1447" spans="9:42">
      <c r="I1447" s="18"/>
      <c r="L1447" s="18"/>
      <c r="M1447" s="18"/>
      <c r="N1447" s="18"/>
      <c r="O1447" s="18"/>
      <c r="P1447" s="18"/>
      <c r="Q1447" s="18"/>
      <c r="R1447" s="18"/>
      <c r="S1447" s="173" t="s">
        <v>4717</v>
      </c>
      <c r="T1447" s="17" t="s">
        <v>4718</v>
      </c>
      <c r="U1447" s="18"/>
      <c r="V1447" s="211"/>
      <c r="W1447" s="211"/>
      <c r="X1447" s="211"/>
      <c r="Y1447" s="211"/>
      <c r="Z1447" s="18"/>
      <c r="AA1447" s="182" t="s">
        <v>8193</v>
      </c>
      <c r="AB1447" s="18"/>
      <c r="AC1447" s="197" t="str">
        <f t="shared" si="144"/>
        <v>LIBRARY</v>
      </c>
      <c r="AD1447" s="263" t="str">
        <f t="shared" si="145"/>
        <v>LIBRARY-101</v>
      </c>
      <c r="AE1447" s="263" t="str">
        <f t="shared" si="146"/>
        <v>LIBRARY-101-7</v>
      </c>
      <c r="AF1447" s="119" t="s">
        <v>8193</v>
      </c>
      <c r="AG1447" s="64" t="str">
        <f t="shared" si="147"/>
        <v>101</v>
      </c>
      <c r="AH1447" s="18"/>
      <c r="AI1447" s="197" t="str">
        <f t="shared" si="148"/>
        <v>-</v>
      </c>
      <c r="AJ1447" s="64" t="str">
        <f t="shared" si="149"/>
        <v>-</v>
      </c>
      <c r="AK1447" s="18"/>
      <c r="AP1447" s="18"/>
    </row>
    <row r="1448" spans="9:42">
      <c r="I1448" s="18"/>
      <c r="L1448" s="18"/>
      <c r="M1448" s="18"/>
      <c r="N1448" s="18"/>
      <c r="O1448" s="18"/>
      <c r="P1448" s="18"/>
      <c r="Q1448" s="18"/>
      <c r="R1448" s="18"/>
      <c r="S1448" s="173" t="s">
        <v>4719</v>
      </c>
      <c r="T1448" s="17" t="s">
        <v>4720</v>
      </c>
      <c r="U1448" s="18"/>
      <c r="V1448" s="211"/>
      <c r="W1448" s="211"/>
      <c r="X1448" s="211"/>
      <c r="Y1448" s="211"/>
      <c r="Z1448" s="18"/>
      <c r="AA1448" s="182" t="s">
        <v>8195</v>
      </c>
      <c r="AB1448" s="18"/>
      <c r="AC1448" s="197" t="str">
        <f t="shared" si="144"/>
        <v>ITS</v>
      </c>
      <c r="AD1448" s="263" t="str">
        <f t="shared" si="145"/>
        <v>ITS-101</v>
      </c>
      <c r="AE1448" s="263" t="str">
        <f t="shared" si="146"/>
        <v>ITS-101-4</v>
      </c>
      <c r="AF1448" s="119" t="s">
        <v>8195</v>
      </c>
      <c r="AG1448" s="64" t="str">
        <f t="shared" si="147"/>
        <v>101</v>
      </c>
      <c r="AH1448" s="18"/>
      <c r="AI1448" s="197" t="str">
        <f t="shared" si="148"/>
        <v>-</v>
      </c>
      <c r="AJ1448" s="64" t="str">
        <f t="shared" si="149"/>
        <v>-</v>
      </c>
      <c r="AK1448" s="18"/>
      <c r="AP1448" s="18"/>
    </row>
    <row r="1449" spans="9:42">
      <c r="I1449" s="18"/>
      <c r="L1449" s="18"/>
      <c r="M1449" s="18"/>
      <c r="N1449" s="18"/>
      <c r="O1449" s="18"/>
      <c r="P1449" s="18"/>
      <c r="Q1449" s="18"/>
      <c r="R1449" s="18"/>
      <c r="S1449" s="173" t="s">
        <v>4721</v>
      </c>
      <c r="T1449" s="17" t="s">
        <v>4722</v>
      </c>
      <c r="U1449" s="18"/>
      <c r="V1449" s="211"/>
      <c r="W1449" s="211"/>
      <c r="X1449" s="211"/>
      <c r="Y1449" s="211"/>
      <c r="Z1449" s="18"/>
      <c r="AA1449" s="182" t="s">
        <v>8197</v>
      </c>
      <c r="AB1449" s="18"/>
      <c r="AC1449" s="197" t="str">
        <f t="shared" si="144"/>
        <v>ITS</v>
      </c>
      <c r="AD1449" s="263" t="str">
        <f t="shared" si="145"/>
        <v>ITS-101</v>
      </c>
      <c r="AE1449" s="263" t="str">
        <f t="shared" si="146"/>
        <v>ITS-101-5</v>
      </c>
      <c r="AF1449" s="119" t="s">
        <v>8197</v>
      </c>
      <c r="AG1449" s="64" t="str">
        <f t="shared" si="147"/>
        <v>101</v>
      </c>
      <c r="AH1449" s="18"/>
      <c r="AI1449" s="197" t="str">
        <f t="shared" si="148"/>
        <v>-</v>
      </c>
      <c r="AJ1449" s="64" t="str">
        <f t="shared" si="149"/>
        <v>-</v>
      </c>
      <c r="AK1449" s="18"/>
      <c r="AP1449" s="18"/>
    </row>
    <row r="1450" spans="9:42">
      <c r="I1450" s="18"/>
      <c r="L1450" s="18"/>
      <c r="M1450" s="18"/>
      <c r="N1450" s="18"/>
      <c r="O1450" s="18"/>
      <c r="P1450" s="18"/>
      <c r="Q1450" s="18"/>
      <c r="R1450" s="18"/>
      <c r="S1450" s="173" t="s">
        <v>4723</v>
      </c>
      <c r="T1450" s="17" t="s">
        <v>4724</v>
      </c>
      <c r="U1450" s="18"/>
      <c r="V1450" s="211"/>
      <c r="W1450" s="211"/>
      <c r="X1450" s="211"/>
      <c r="Y1450" s="211"/>
      <c r="Z1450" s="18"/>
      <c r="AA1450" s="182" t="s">
        <v>8198</v>
      </c>
      <c r="AB1450" s="18"/>
      <c r="AC1450" s="197" t="str">
        <f t="shared" si="144"/>
        <v>ITS</v>
      </c>
      <c r="AD1450" s="263" t="str">
        <f t="shared" si="145"/>
        <v>ITS-101</v>
      </c>
      <c r="AE1450" s="263" t="str">
        <f t="shared" si="146"/>
        <v>ITS-101-6</v>
      </c>
      <c r="AF1450" s="119" t="s">
        <v>8198</v>
      </c>
      <c r="AG1450" s="64" t="str">
        <f t="shared" si="147"/>
        <v>101</v>
      </c>
      <c r="AH1450" s="18"/>
      <c r="AI1450" s="197" t="str">
        <f t="shared" si="148"/>
        <v>-</v>
      </c>
      <c r="AJ1450" s="64" t="str">
        <f t="shared" si="149"/>
        <v>-</v>
      </c>
      <c r="AK1450" s="18"/>
      <c r="AP1450" s="18"/>
    </row>
    <row r="1451" spans="9:42">
      <c r="I1451" s="18"/>
      <c r="L1451" s="18"/>
      <c r="M1451" s="18"/>
      <c r="N1451" s="18"/>
      <c r="O1451" s="18"/>
      <c r="P1451" s="18"/>
      <c r="Q1451" s="18"/>
      <c r="R1451" s="18"/>
      <c r="S1451" s="173" t="s">
        <v>4725</v>
      </c>
      <c r="T1451" s="17" t="s">
        <v>4726</v>
      </c>
      <c r="U1451" s="18"/>
      <c r="V1451" s="211"/>
      <c r="W1451" s="211"/>
      <c r="X1451" s="211"/>
      <c r="Y1451" s="211"/>
      <c r="Z1451" s="18"/>
      <c r="AA1451" s="182" t="s">
        <v>8200</v>
      </c>
      <c r="AB1451" s="18"/>
      <c r="AC1451" s="197" t="str">
        <f t="shared" si="144"/>
        <v>ITS</v>
      </c>
      <c r="AD1451" s="263" t="str">
        <f t="shared" si="145"/>
        <v>ITS-101</v>
      </c>
      <c r="AE1451" s="263" t="str">
        <f t="shared" si="146"/>
        <v>ITS-101-7</v>
      </c>
      <c r="AF1451" s="119" t="s">
        <v>8200</v>
      </c>
      <c r="AG1451" s="64" t="str">
        <f t="shared" si="147"/>
        <v>101</v>
      </c>
      <c r="AH1451" s="18"/>
      <c r="AI1451" s="197" t="str">
        <f t="shared" si="148"/>
        <v>-</v>
      </c>
      <c r="AJ1451" s="64" t="str">
        <f t="shared" si="149"/>
        <v>-</v>
      </c>
      <c r="AK1451" s="18"/>
      <c r="AP1451" s="18"/>
    </row>
    <row r="1452" spans="9:42">
      <c r="I1452" s="18"/>
      <c r="L1452" s="18"/>
      <c r="M1452" s="18"/>
      <c r="N1452" s="18"/>
      <c r="O1452" s="18"/>
      <c r="P1452" s="18"/>
      <c r="Q1452" s="18"/>
      <c r="R1452" s="18"/>
      <c r="S1452" s="173" t="s">
        <v>4727</v>
      </c>
      <c r="T1452" s="17" t="s">
        <v>4728</v>
      </c>
      <c r="U1452" s="18"/>
      <c r="V1452" s="211"/>
      <c r="W1452" s="211"/>
      <c r="X1452" s="211"/>
      <c r="Y1452" s="211"/>
      <c r="Z1452" s="18"/>
      <c r="AA1452" s="182" t="s">
        <v>8201</v>
      </c>
      <c r="AB1452" s="18"/>
      <c r="AC1452" s="197" t="str">
        <f t="shared" si="144"/>
        <v>ITS</v>
      </c>
      <c r="AD1452" s="263" t="str">
        <f t="shared" si="145"/>
        <v>ITS-101</v>
      </c>
      <c r="AE1452" s="263" t="str">
        <f t="shared" si="146"/>
        <v>ITS-101-8</v>
      </c>
      <c r="AF1452" s="119" t="s">
        <v>8201</v>
      </c>
      <c r="AG1452" s="64" t="str">
        <f t="shared" si="147"/>
        <v>101</v>
      </c>
      <c r="AH1452" s="18"/>
      <c r="AI1452" s="197" t="str">
        <f t="shared" si="148"/>
        <v>-</v>
      </c>
      <c r="AJ1452" s="64" t="str">
        <f t="shared" si="149"/>
        <v>-</v>
      </c>
      <c r="AK1452" s="18"/>
      <c r="AP1452" s="18"/>
    </row>
    <row r="1453" spans="9:42">
      <c r="I1453" s="18"/>
      <c r="L1453" s="18"/>
      <c r="M1453" s="18"/>
      <c r="N1453" s="18"/>
      <c r="O1453" s="18"/>
      <c r="P1453" s="18"/>
      <c r="Q1453" s="18"/>
      <c r="R1453" s="18"/>
      <c r="S1453" s="173" t="s">
        <v>4729</v>
      </c>
      <c r="T1453" s="17" t="s">
        <v>4730</v>
      </c>
      <c r="U1453" s="18"/>
      <c r="V1453" s="211"/>
      <c r="W1453" s="211"/>
      <c r="X1453" s="211"/>
      <c r="Y1453" s="211"/>
      <c r="Z1453" s="18"/>
      <c r="AA1453" s="182" t="s">
        <v>8203</v>
      </c>
      <c r="AB1453" s="18"/>
      <c r="AC1453" s="197" t="str">
        <f t="shared" si="144"/>
        <v>ITS</v>
      </c>
      <c r="AD1453" s="263" t="str">
        <f t="shared" si="145"/>
        <v>ITS-101</v>
      </c>
      <c r="AE1453" s="263" t="str">
        <f t="shared" si="146"/>
        <v>ITS-101-9</v>
      </c>
      <c r="AF1453" s="119" t="s">
        <v>8203</v>
      </c>
      <c r="AG1453" s="64" t="str">
        <f t="shared" si="147"/>
        <v>101</v>
      </c>
      <c r="AH1453" s="18"/>
      <c r="AI1453" s="197" t="str">
        <f t="shared" si="148"/>
        <v>-</v>
      </c>
      <c r="AJ1453" s="64" t="str">
        <f t="shared" si="149"/>
        <v>-</v>
      </c>
      <c r="AK1453" s="18"/>
      <c r="AP1453" s="18"/>
    </row>
    <row r="1454" spans="9:42">
      <c r="I1454" s="18"/>
      <c r="L1454" s="18"/>
      <c r="M1454" s="18"/>
      <c r="N1454" s="18"/>
      <c r="O1454" s="18"/>
      <c r="P1454" s="18"/>
      <c r="Q1454" s="18"/>
      <c r="R1454" s="18"/>
      <c r="S1454" s="173" t="s">
        <v>4731</v>
      </c>
      <c r="T1454" s="17" t="s">
        <v>4732</v>
      </c>
      <c r="U1454" s="18"/>
      <c r="V1454" s="211"/>
      <c r="W1454" s="211"/>
      <c r="X1454" s="211"/>
      <c r="Y1454" s="211"/>
      <c r="Z1454" s="18"/>
      <c r="AA1454" s="182" t="s">
        <v>8204</v>
      </c>
      <c r="AB1454" s="18"/>
      <c r="AC1454" s="197" t="str">
        <f t="shared" si="144"/>
        <v>ITS</v>
      </c>
      <c r="AD1454" s="263" t="str">
        <f t="shared" si="145"/>
        <v>ITS-101</v>
      </c>
      <c r="AE1454" s="263" t="str">
        <f t="shared" si="146"/>
        <v>ITS-101-10</v>
      </c>
      <c r="AF1454" s="119" t="s">
        <v>8204</v>
      </c>
      <c r="AG1454" s="64" t="str">
        <f t="shared" si="147"/>
        <v>101</v>
      </c>
      <c r="AH1454" s="18"/>
      <c r="AI1454" s="197" t="str">
        <f t="shared" si="148"/>
        <v>-</v>
      </c>
      <c r="AJ1454" s="64" t="str">
        <f t="shared" si="149"/>
        <v>-</v>
      </c>
      <c r="AK1454" s="18"/>
      <c r="AP1454" s="18"/>
    </row>
    <row r="1455" spans="9:42">
      <c r="I1455" s="18"/>
      <c r="L1455" s="18"/>
      <c r="M1455" s="18"/>
      <c r="N1455" s="18"/>
      <c r="O1455" s="18"/>
      <c r="P1455" s="18"/>
      <c r="Q1455" s="18"/>
      <c r="R1455" s="18"/>
      <c r="S1455" s="173" t="s">
        <v>4733</v>
      </c>
      <c r="T1455" s="17" t="s">
        <v>4734</v>
      </c>
      <c r="U1455" s="18"/>
      <c r="V1455" s="211"/>
      <c r="W1455" s="211"/>
      <c r="X1455" s="211"/>
      <c r="Y1455" s="211"/>
      <c r="Z1455" s="18"/>
      <c r="AA1455" s="182" t="s">
        <v>8205</v>
      </c>
      <c r="AB1455" s="18"/>
      <c r="AC1455" s="197" t="str">
        <f t="shared" si="144"/>
        <v>ITS</v>
      </c>
      <c r="AD1455" s="263" t="str">
        <f t="shared" si="145"/>
        <v>ITS-101</v>
      </c>
      <c r="AE1455" s="263" t="str">
        <f t="shared" si="146"/>
        <v>ITS-101-11</v>
      </c>
      <c r="AF1455" s="119" t="s">
        <v>8205</v>
      </c>
      <c r="AG1455" s="64" t="str">
        <f t="shared" si="147"/>
        <v>101</v>
      </c>
      <c r="AH1455" s="18"/>
      <c r="AI1455" s="197" t="str">
        <f t="shared" si="148"/>
        <v>-</v>
      </c>
      <c r="AJ1455" s="64" t="str">
        <f t="shared" si="149"/>
        <v>-</v>
      </c>
      <c r="AK1455" s="18"/>
      <c r="AP1455" s="18"/>
    </row>
    <row r="1456" spans="9:42">
      <c r="I1456" s="18"/>
      <c r="L1456" s="18"/>
      <c r="M1456" s="18"/>
      <c r="N1456" s="18"/>
      <c r="O1456" s="18"/>
      <c r="P1456" s="18"/>
      <c r="Q1456" s="18"/>
      <c r="R1456" s="18"/>
      <c r="S1456" s="173" t="s">
        <v>4736</v>
      </c>
      <c r="T1456" s="17" t="s">
        <v>14417</v>
      </c>
      <c r="U1456" s="18"/>
      <c r="V1456" s="211"/>
      <c r="W1456" s="211"/>
      <c r="X1456" s="211"/>
      <c r="Y1456" s="211"/>
      <c r="Z1456" s="18"/>
      <c r="AA1456" s="182" t="s">
        <v>8207</v>
      </c>
      <c r="AB1456" s="18"/>
      <c r="AC1456" s="197" t="str">
        <f t="shared" si="144"/>
        <v>ITS</v>
      </c>
      <c r="AD1456" s="263" t="str">
        <f t="shared" si="145"/>
        <v>ITS-101</v>
      </c>
      <c r="AE1456" s="263" t="str">
        <f t="shared" si="146"/>
        <v>ITS-101-12</v>
      </c>
      <c r="AF1456" s="119" t="s">
        <v>8207</v>
      </c>
      <c r="AG1456" s="64" t="str">
        <f t="shared" si="147"/>
        <v>101</v>
      </c>
      <c r="AH1456" s="18"/>
      <c r="AI1456" s="197" t="str">
        <f t="shared" si="148"/>
        <v>-</v>
      </c>
      <c r="AJ1456" s="64" t="str">
        <f t="shared" si="149"/>
        <v>-</v>
      </c>
      <c r="AK1456" s="18"/>
      <c r="AP1456" s="18"/>
    </row>
    <row r="1457" spans="9:42">
      <c r="I1457" s="18"/>
      <c r="L1457" s="18"/>
      <c r="M1457" s="18"/>
      <c r="N1457" s="18"/>
      <c r="O1457" s="18"/>
      <c r="P1457" s="18"/>
      <c r="Q1457" s="18"/>
      <c r="R1457" s="18"/>
      <c r="S1457" s="173" t="s">
        <v>4738</v>
      </c>
      <c r="T1457" s="17" t="s">
        <v>4739</v>
      </c>
      <c r="U1457" s="18"/>
      <c r="V1457" s="211"/>
      <c r="W1457" s="211"/>
      <c r="X1457" s="211"/>
      <c r="Y1457" s="211"/>
      <c r="Z1457" s="18"/>
      <c r="AA1457" s="182" t="s">
        <v>10968</v>
      </c>
      <c r="AB1457" s="18"/>
      <c r="AC1457" s="197" t="str">
        <f t="shared" si="144"/>
        <v>ITS</v>
      </c>
      <c r="AD1457" s="263" t="str">
        <f t="shared" si="145"/>
        <v>ITS-101</v>
      </c>
      <c r="AE1457" s="263" t="str">
        <f t="shared" si="146"/>
        <v>ITS-101-13</v>
      </c>
      <c r="AF1457" s="119" t="s">
        <v>10968</v>
      </c>
      <c r="AG1457" s="64" t="str">
        <f t="shared" si="147"/>
        <v>101</v>
      </c>
      <c r="AH1457" s="18"/>
      <c r="AI1457" s="197" t="str">
        <f t="shared" si="148"/>
        <v>-</v>
      </c>
      <c r="AJ1457" s="64" t="str">
        <f t="shared" si="149"/>
        <v>-</v>
      </c>
      <c r="AK1457" s="18"/>
      <c r="AP1457" s="18"/>
    </row>
    <row r="1458" spans="9:42">
      <c r="I1458" s="18"/>
      <c r="L1458" s="18"/>
      <c r="M1458" s="18"/>
      <c r="N1458" s="18"/>
      <c r="O1458" s="18"/>
      <c r="P1458" s="18"/>
      <c r="Q1458" s="18"/>
      <c r="R1458" s="18"/>
      <c r="S1458" s="173" t="s">
        <v>4741</v>
      </c>
      <c r="T1458" s="17" t="s">
        <v>4742</v>
      </c>
      <c r="U1458" s="18"/>
      <c r="V1458" s="211"/>
      <c r="W1458" s="211"/>
      <c r="X1458" s="211"/>
      <c r="Y1458" s="211"/>
      <c r="Z1458" s="18"/>
      <c r="AA1458" s="182" t="s">
        <v>8208</v>
      </c>
      <c r="AB1458" s="18"/>
      <c r="AC1458" s="197" t="str">
        <f t="shared" si="144"/>
        <v>ITS</v>
      </c>
      <c r="AD1458" s="263" t="str">
        <f t="shared" si="145"/>
        <v>ITS-101</v>
      </c>
      <c r="AE1458" s="263" t="str">
        <f t="shared" si="146"/>
        <v>ITS-101-14</v>
      </c>
      <c r="AF1458" s="119" t="s">
        <v>8208</v>
      </c>
      <c r="AG1458" s="64" t="str">
        <f t="shared" si="147"/>
        <v>101</v>
      </c>
      <c r="AH1458" s="18"/>
      <c r="AI1458" s="197" t="str">
        <f t="shared" si="148"/>
        <v>-</v>
      </c>
      <c r="AJ1458" s="64" t="str">
        <f t="shared" si="149"/>
        <v>-</v>
      </c>
      <c r="AK1458" s="18"/>
      <c r="AP1458" s="18"/>
    </row>
    <row r="1459" spans="9:42">
      <c r="I1459" s="18"/>
      <c r="L1459" s="18"/>
      <c r="M1459" s="18"/>
      <c r="N1459" s="18"/>
      <c r="O1459" s="18"/>
      <c r="P1459" s="18"/>
      <c r="Q1459" s="18"/>
      <c r="R1459" s="18"/>
      <c r="S1459" s="173" t="s">
        <v>809</v>
      </c>
      <c r="T1459" s="17" t="s">
        <v>810</v>
      </c>
      <c r="U1459" s="18"/>
      <c r="V1459" s="211"/>
      <c r="W1459" s="211"/>
      <c r="X1459" s="211"/>
      <c r="Y1459" s="211"/>
      <c r="Z1459" s="18"/>
      <c r="AA1459" s="182" t="s">
        <v>10969</v>
      </c>
      <c r="AB1459" s="18"/>
      <c r="AC1459" s="197" t="str">
        <f t="shared" si="144"/>
        <v>ITS</v>
      </c>
      <c r="AD1459" s="263" t="str">
        <f t="shared" si="145"/>
        <v>ITS-101</v>
      </c>
      <c r="AE1459" s="263" t="str">
        <f t="shared" si="146"/>
        <v>ITS-101-15</v>
      </c>
      <c r="AF1459" s="119" t="s">
        <v>10969</v>
      </c>
      <c r="AG1459" s="64" t="str">
        <f t="shared" si="147"/>
        <v>101</v>
      </c>
      <c r="AH1459" s="18"/>
      <c r="AI1459" s="197" t="str">
        <f t="shared" si="148"/>
        <v>-</v>
      </c>
      <c r="AJ1459" s="64" t="str">
        <f t="shared" si="149"/>
        <v>-</v>
      </c>
      <c r="AK1459" s="18"/>
      <c r="AP1459" s="18"/>
    </row>
    <row r="1460" spans="9:42">
      <c r="I1460" s="18"/>
      <c r="L1460" s="18"/>
      <c r="M1460" s="18"/>
      <c r="N1460" s="18"/>
      <c r="O1460" s="18"/>
      <c r="P1460" s="18"/>
      <c r="Q1460" s="18"/>
      <c r="R1460" s="18"/>
      <c r="S1460" s="173" t="s">
        <v>811</v>
      </c>
      <c r="T1460" s="17" t="s">
        <v>812</v>
      </c>
      <c r="U1460" s="18"/>
      <c r="V1460" s="211"/>
      <c r="W1460" s="211"/>
      <c r="X1460" s="211"/>
      <c r="Y1460" s="211"/>
      <c r="Z1460" s="18"/>
      <c r="AA1460" s="182" t="s">
        <v>8210</v>
      </c>
      <c r="AB1460" s="18"/>
      <c r="AC1460" s="197" t="str">
        <f t="shared" si="144"/>
        <v>ITS</v>
      </c>
      <c r="AD1460" s="263" t="str">
        <f t="shared" si="145"/>
        <v>ITS-101</v>
      </c>
      <c r="AE1460" s="263" t="str">
        <f t="shared" si="146"/>
        <v>ITS-101-16</v>
      </c>
      <c r="AF1460" s="119" t="s">
        <v>8210</v>
      </c>
      <c r="AG1460" s="64" t="str">
        <f t="shared" si="147"/>
        <v>101</v>
      </c>
      <c r="AH1460" s="18"/>
      <c r="AI1460" s="197" t="str">
        <f t="shared" si="148"/>
        <v>-</v>
      </c>
      <c r="AJ1460" s="64" t="str">
        <f t="shared" si="149"/>
        <v>-</v>
      </c>
      <c r="AK1460" s="18"/>
      <c r="AP1460" s="18"/>
    </row>
    <row r="1461" spans="9:42">
      <c r="I1461" s="18"/>
      <c r="L1461" s="18"/>
      <c r="M1461" s="18"/>
      <c r="N1461" s="18"/>
      <c r="O1461" s="18"/>
      <c r="P1461" s="18"/>
      <c r="Q1461" s="18"/>
      <c r="R1461" s="18"/>
      <c r="S1461" s="173" t="s">
        <v>1077</v>
      </c>
      <c r="T1461" s="17" t="s">
        <v>1078</v>
      </c>
      <c r="U1461" s="18"/>
      <c r="V1461" s="211"/>
      <c r="W1461" s="211"/>
      <c r="X1461" s="211"/>
      <c r="Y1461" s="211"/>
      <c r="Z1461" s="18"/>
      <c r="AA1461" s="182" t="s">
        <v>12660</v>
      </c>
      <c r="AB1461" s="18"/>
      <c r="AC1461" s="197" t="str">
        <f t="shared" si="144"/>
        <v>LIBRARY</v>
      </c>
      <c r="AD1461" s="263" t="str">
        <f t="shared" si="145"/>
        <v>LIBRARY-101</v>
      </c>
      <c r="AE1461" s="263" t="str">
        <f t="shared" si="146"/>
        <v>LIBRARY-101-8</v>
      </c>
      <c r="AF1461" s="119" t="s">
        <v>12660</v>
      </c>
      <c r="AG1461" s="64" t="str">
        <f t="shared" si="147"/>
        <v>101</v>
      </c>
      <c r="AH1461" s="18"/>
      <c r="AI1461" s="197" t="str">
        <f t="shared" si="148"/>
        <v>-</v>
      </c>
      <c r="AJ1461" s="64" t="str">
        <f t="shared" si="149"/>
        <v>-</v>
      </c>
      <c r="AK1461" s="18"/>
      <c r="AP1461" s="18"/>
    </row>
    <row r="1462" spans="9:42">
      <c r="I1462" s="18"/>
      <c r="L1462" s="18"/>
      <c r="M1462" s="18"/>
      <c r="N1462" s="18"/>
      <c r="O1462" s="18"/>
      <c r="P1462" s="18"/>
      <c r="Q1462" s="18"/>
      <c r="R1462" s="18"/>
      <c r="S1462" s="173" t="s">
        <v>10187</v>
      </c>
      <c r="T1462" s="17" t="s">
        <v>10188</v>
      </c>
      <c r="U1462" s="18"/>
      <c r="V1462" s="211"/>
      <c r="W1462" s="211"/>
      <c r="X1462" s="211"/>
      <c r="Y1462" s="211"/>
      <c r="Z1462" s="18"/>
      <c r="AA1462" s="182" t="s">
        <v>10970</v>
      </c>
      <c r="AB1462" s="18"/>
      <c r="AC1462" s="197" t="str">
        <f t="shared" si="144"/>
        <v>ADMINFINANCE</v>
      </c>
      <c r="AD1462" s="263" t="str">
        <f t="shared" si="145"/>
        <v>ADMINFINANCE-101</v>
      </c>
      <c r="AE1462" s="263" t="str">
        <f t="shared" si="146"/>
        <v>ADMINFINANCE-101-1</v>
      </c>
      <c r="AF1462" s="119" t="s">
        <v>10970</v>
      </c>
      <c r="AG1462" s="64" t="str">
        <f t="shared" si="147"/>
        <v>101</v>
      </c>
      <c r="AH1462" s="18"/>
      <c r="AI1462" s="197" t="str">
        <f t="shared" si="148"/>
        <v>-</v>
      </c>
      <c r="AJ1462" s="64" t="str">
        <f t="shared" si="149"/>
        <v>-</v>
      </c>
      <c r="AK1462" s="18"/>
      <c r="AP1462" s="18"/>
    </row>
    <row r="1463" spans="9:42">
      <c r="I1463" s="18"/>
      <c r="L1463" s="18"/>
      <c r="M1463" s="18"/>
      <c r="N1463" s="18"/>
      <c r="O1463" s="18"/>
      <c r="P1463" s="18"/>
      <c r="Q1463" s="18"/>
      <c r="R1463" s="18"/>
      <c r="S1463" s="173" t="s">
        <v>10189</v>
      </c>
      <c r="T1463" s="17" t="s">
        <v>10190</v>
      </c>
      <c r="U1463" s="18"/>
      <c r="V1463" s="211"/>
      <c r="W1463" s="211"/>
      <c r="X1463" s="211"/>
      <c r="Y1463" s="211"/>
      <c r="Z1463" s="18"/>
      <c r="AA1463" s="182" t="s">
        <v>12059</v>
      </c>
      <c r="AB1463" s="18"/>
      <c r="AC1463" s="197" t="str">
        <f t="shared" si="144"/>
        <v>ADMINFINANCE</v>
      </c>
      <c r="AD1463" s="263" t="str">
        <f t="shared" si="145"/>
        <v>ADMINFINANCE-101</v>
      </c>
      <c r="AE1463" s="263" t="str">
        <f t="shared" si="146"/>
        <v>ADMINFINANCE-101-2</v>
      </c>
      <c r="AF1463" s="119" t="s">
        <v>12059</v>
      </c>
      <c r="AG1463" s="64" t="str">
        <f t="shared" si="147"/>
        <v>101</v>
      </c>
      <c r="AH1463" s="18"/>
      <c r="AI1463" s="197" t="str">
        <f t="shared" si="148"/>
        <v>-</v>
      </c>
      <c r="AJ1463" s="64" t="str">
        <f t="shared" si="149"/>
        <v>-</v>
      </c>
      <c r="AK1463" s="18"/>
      <c r="AP1463" s="18"/>
    </row>
    <row r="1464" spans="9:42">
      <c r="I1464" s="18"/>
      <c r="L1464" s="18"/>
      <c r="M1464" s="18"/>
      <c r="N1464" s="18"/>
      <c r="O1464" s="18"/>
      <c r="P1464" s="18"/>
      <c r="Q1464" s="18"/>
      <c r="R1464" s="18"/>
      <c r="S1464" s="173" t="s">
        <v>11317</v>
      </c>
      <c r="T1464" s="17" t="s">
        <v>10361</v>
      </c>
      <c r="U1464" s="18"/>
      <c r="V1464" s="211"/>
      <c r="W1464" s="211"/>
      <c r="X1464" s="211"/>
      <c r="Y1464" s="211"/>
      <c r="Z1464" s="18"/>
      <c r="AA1464" s="182" t="s">
        <v>12060</v>
      </c>
      <c r="AB1464" s="18"/>
      <c r="AC1464" s="197" t="str">
        <f t="shared" si="144"/>
        <v>CONTROLLER</v>
      </c>
      <c r="AD1464" s="263" t="str">
        <f t="shared" si="145"/>
        <v>CONTROLLER-101</v>
      </c>
      <c r="AE1464" s="263" t="str">
        <f t="shared" si="146"/>
        <v>CONTROLLER-101-1</v>
      </c>
      <c r="AF1464" s="119" t="s">
        <v>12060</v>
      </c>
      <c r="AG1464" s="64" t="str">
        <f t="shared" si="147"/>
        <v>101</v>
      </c>
      <c r="AH1464" s="18"/>
      <c r="AI1464" s="197" t="str">
        <f t="shared" si="148"/>
        <v>-</v>
      </c>
      <c r="AJ1464" s="64" t="str">
        <f t="shared" si="149"/>
        <v>-</v>
      </c>
      <c r="AK1464" s="18"/>
      <c r="AP1464" s="18"/>
    </row>
    <row r="1465" spans="9:42">
      <c r="I1465" s="18"/>
      <c r="L1465" s="18"/>
      <c r="M1465" s="18"/>
      <c r="N1465" s="18"/>
      <c r="O1465" s="18"/>
      <c r="P1465" s="18"/>
      <c r="Q1465" s="18"/>
      <c r="R1465" s="18"/>
      <c r="S1465" s="173" t="s">
        <v>11318</v>
      </c>
      <c r="T1465" s="17" t="s">
        <v>10363</v>
      </c>
      <c r="U1465" s="18"/>
      <c r="V1465" s="211"/>
      <c r="W1465" s="211"/>
      <c r="X1465" s="211"/>
      <c r="Y1465" s="211"/>
      <c r="Z1465" s="18"/>
      <c r="AA1465" s="182" t="s">
        <v>12061</v>
      </c>
      <c r="AB1465" s="18"/>
      <c r="AC1465" s="197" t="str">
        <f t="shared" si="144"/>
        <v>AVP-FACILITIES</v>
      </c>
      <c r="AD1465" s="263" t="str">
        <f t="shared" si="145"/>
        <v>AVP-FACILITIES-101</v>
      </c>
      <c r="AE1465" s="263" t="str">
        <f t="shared" si="146"/>
        <v>AVP-FACILITIES-101-1</v>
      </c>
      <c r="AF1465" s="119" t="s">
        <v>12061</v>
      </c>
      <c r="AG1465" s="64" t="str">
        <f t="shared" si="147"/>
        <v>101</v>
      </c>
      <c r="AH1465" s="18"/>
      <c r="AI1465" s="197" t="str">
        <f t="shared" si="148"/>
        <v>-</v>
      </c>
      <c r="AJ1465" s="64" t="str">
        <f t="shared" si="149"/>
        <v>-</v>
      </c>
      <c r="AK1465" s="18"/>
      <c r="AP1465" s="18"/>
    </row>
    <row r="1466" spans="9:42">
      <c r="I1466" s="18"/>
      <c r="L1466" s="18"/>
      <c r="M1466" s="18"/>
      <c r="N1466" s="18"/>
      <c r="O1466" s="18"/>
      <c r="P1466" s="18"/>
      <c r="Q1466" s="18"/>
      <c r="R1466" s="18"/>
      <c r="S1466" s="173" t="s">
        <v>13051</v>
      </c>
      <c r="T1466" s="17" t="s">
        <v>13052</v>
      </c>
      <c r="U1466" s="18"/>
      <c r="V1466" s="211"/>
      <c r="W1466" s="211"/>
      <c r="X1466" s="211"/>
      <c r="Y1466" s="211"/>
      <c r="Z1466" s="18"/>
      <c r="AA1466" s="182" t="s">
        <v>8211</v>
      </c>
      <c r="AB1466" s="18"/>
      <c r="AC1466" s="197" t="str">
        <f t="shared" si="144"/>
        <v>PUBLICSAFETY</v>
      </c>
      <c r="AD1466" s="263" t="str">
        <f t="shared" si="145"/>
        <v>PUBLICSAFETY-101</v>
      </c>
      <c r="AE1466" s="263" t="str">
        <f t="shared" si="146"/>
        <v>PUBLICSAFETY-101-1</v>
      </c>
      <c r="AF1466" s="119" t="s">
        <v>8211</v>
      </c>
      <c r="AG1466" s="64" t="str">
        <f t="shared" si="147"/>
        <v>101</v>
      </c>
      <c r="AH1466" s="18"/>
      <c r="AI1466" s="197" t="str">
        <f t="shared" si="148"/>
        <v>-</v>
      </c>
      <c r="AJ1466" s="64" t="str">
        <f t="shared" si="149"/>
        <v>-</v>
      </c>
      <c r="AK1466" s="18"/>
      <c r="AP1466" s="18"/>
    </row>
    <row r="1467" spans="9:42">
      <c r="I1467" s="18"/>
      <c r="L1467" s="18"/>
      <c r="M1467" s="18"/>
      <c r="N1467" s="18"/>
      <c r="O1467" s="18"/>
      <c r="P1467" s="18"/>
      <c r="Q1467" s="18"/>
      <c r="R1467" s="18"/>
      <c r="S1467" s="173" t="s">
        <v>4744</v>
      </c>
      <c r="T1467" s="17" t="s">
        <v>4745</v>
      </c>
      <c r="U1467" s="18"/>
      <c r="V1467" s="211"/>
      <c r="W1467" s="211"/>
      <c r="X1467" s="211"/>
      <c r="Y1467" s="211"/>
      <c r="Z1467" s="18"/>
      <c r="AA1467" s="182" t="s">
        <v>8213</v>
      </c>
      <c r="AB1467" s="18"/>
      <c r="AC1467" s="197" t="str">
        <f t="shared" si="144"/>
        <v>PUBLICSAFETY</v>
      </c>
      <c r="AD1467" s="263" t="str">
        <f t="shared" si="145"/>
        <v>PUBLICSAFETY-101</v>
      </c>
      <c r="AE1467" s="263" t="str">
        <f t="shared" si="146"/>
        <v>PUBLICSAFETY-101-2</v>
      </c>
      <c r="AF1467" s="119" t="s">
        <v>8213</v>
      </c>
      <c r="AG1467" s="64" t="str">
        <f t="shared" si="147"/>
        <v>101</v>
      </c>
      <c r="AH1467" s="18"/>
      <c r="AI1467" s="197" t="str">
        <f t="shared" si="148"/>
        <v>-</v>
      </c>
      <c r="AJ1467" s="64" t="str">
        <f t="shared" si="149"/>
        <v>-</v>
      </c>
      <c r="AK1467" s="18"/>
      <c r="AP1467" s="18"/>
    </row>
    <row r="1468" spans="9:42">
      <c r="I1468" s="18"/>
      <c r="L1468" s="18"/>
      <c r="M1468" s="18"/>
      <c r="N1468" s="18"/>
      <c r="O1468" s="18"/>
      <c r="P1468" s="18"/>
      <c r="Q1468" s="18"/>
      <c r="R1468" s="18"/>
      <c r="S1468" s="173" t="s">
        <v>4746</v>
      </c>
      <c r="T1468" s="17" t="s">
        <v>4748</v>
      </c>
      <c r="U1468" s="18"/>
      <c r="V1468" s="211"/>
      <c r="W1468" s="211"/>
      <c r="X1468" s="211"/>
      <c r="Y1468" s="211"/>
      <c r="Z1468" s="18"/>
      <c r="AA1468" s="182" t="s">
        <v>8214</v>
      </c>
      <c r="AB1468" s="18"/>
      <c r="AC1468" s="197" t="str">
        <f t="shared" si="144"/>
        <v>PUBLICSAFETY</v>
      </c>
      <c r="AD1468" s="263" t="str">
        <f t="shared" si="145"/>
        <v>PUBLICSAFETY-101</v>
      </c>
      <c r="AE1468" s="263" t="str">
        <f t="shared" si="146"/>
        <v>PUBLICSAFETY-101-3</v>
      </c>
      <c r="AF1468" s="119" t="s">
        <v>8214</v>
      </c>
      <c r="AG1468" s="64" t="str">
        <f t="shared" si="147"/>
        <v>101</v>
      </c>
      <c r="AH1468" s="18"/>
      <c r="AI1468" s="197" t="str">
        <f t="shared" si="148"/>
        <v>-</v>
      </c>
      <c r="AJ1468" s="64" t="str">
        <f t="shared" si="149"/>
        <v>-</v>
      </c>
      <c r="AK1468" s="18"/>
      <c r="AP1468" s="18"/>
    </row>
    <row r="1469" spans="9:42">
      <c r="I1469" s="18"/>
      <c r="L1469" s="18"/>
      <c r="M1469" s="18"/>
      <c r="N1469" s="18"/>
      <c r="O1469" s="18"/>
      <c r="P1469" s="18"/>
      <c r="Q1469" s="18"/>
      <c r="R1469" s="18"/>
      <c r="S1469" s="173" t="s">
        <v>4749</v>
      </c>
      <c r="T1469" s="17" t="s">
        <v>4750</v>
      </c>
      <c r="U1469" s="18"/>
      <c r="V1469" s="211"/>
      <c r="W1469" s="211"/>
      <c r="X1469" s="211"/>
      <c r="Y1469" s="211"/>
      <c r="Z1469" s="18"/>
      <c r="AA1469" s="182" t="s">
        <v>10971</v>
      </c>
      <c r="AB1469" s="18"/>
      <c r="AC1469" s="197" t="str">
        <f t="shared" si="144"/>
        <v>PUBLICSAFETY</v>
      </c>
      <c r="AD1469" s="263" t="str">
        <f t="shared" si="145"/>
        <v>PUBLICSAFETY-101</v>
      </c>
      <c r="AE1469" s="263" t="str">
        <f t="shared" si="146"/>
        <v>PUBLICSAFETY-101-4</v>
      </c>
      <c r="AF1469" s="119" t="s">
        <v>10971</v>
      </c>
      <c r="AG1469" s="64" t="str">
        <f t="shared" si="147"/>
        <v>101</v>
      </c>
      <c r="AH1469" s="18"/>
      <c r="AI1469" s="197" t="str">
        <f t="shared" si="148"/>
        <v>-</v>
      </c>
      <c r="AJ1469" s="64" t="str">
        <f t="shared" si="149"/>
        <v>-</v>
      </c>
      <c r="AK1469" s="18"/>
      <c r="AP1469" s="18"/>
    </row>
    <row r="1470" spans="9:42">
      <c r="I1470" s="18"/>
      <c r="L1470" s="18"/>
      <c r="M1470" s="18"/>
      <c r="N1470" s="18"/>
      <c r="O1470" s="18"/>
      <c r="P1470" s="18"/>
      <c r="Q1470" s="18"/>
      <c r="R1470" s="18"/>
      <c r="S1470" s="173" t="s">
        <v>4752</v>
      </c>
      <c r="T1470" s="17" t="s">
        <v>4753</v>
      </c>
      <c r="U1470" s="18"/>
      <c r="V1470" s="211"/>
      <c r="W1470" s="211"/>
      <c r="X1470" s="211"/>
      <c r="Y1470" s="211"/>
      <c r="Z1470" s="18"/>
      <c r="AA1470" s="182" t="s">
        <v>14661</v>
      </c>
      <c r="AB1470" s="18"/>
      <c r="AC1470" s="197" t="str">
        <f t="shared" si="144"/>
        <v>PUBLICSAFETY</v>
      </c>
      <c r="AD1470" s="263" t="str">
        <f t="shared" si="145"/>
        <v>PUBLICSAFETY-101</v>
      </c>
      <c r="AE1470" s="263" t="str">
        <f t="shared" si="146"/>
        <v>PUBLICSAFETY-101-5</v>
      </c>
      <c r="AF1470" s="119" t="s">
        <v>14661</v>
      </c>
      <c r="AG1470" s="64" t="str">
        <f t="shared" si="147"/>
        <v>101</v>
      </c>
      <c r="AH1470" s="18"/>
      <c r="AI1470" s="197" t="str">
        <f t="shared" si="148"/>
        <v>-</v>
      </c>
      <c r="AJ1470" s="64" t="str">
        <f t="shared" si="149"/>
        <v>-</v>
      </c>
      <c r="AK1470" s="18"/>
      <c r="AP1470" s="18"/>
    </row>
    <row r="1471" spans="9:42">
      <c r="I1471" s="18"/>
      <c r="L1471" s="18"/>
      <c r="M1471" s="18"/>
      <c r="N1471" s="18"/>
      <c r="O1471" s="18"/>
      <c r="P1471" s="18"/>
      <c r="Q1471" s="18"/>
      <c r="R1471" s="18"/>
      <c r="S1471" s="173" t="s">
        <v>4754</v>
      </c>
      <c r="T1471" s="17" t="s">
        <v>4755</v>
      </c>
      <c r="U1471" s="18"/>
      <c r="V1471" s="211"/>
      <c r="W1471" s="211"/>
      <c r="X1471" s="211"/>
      <c r="Y1471" s="211"/>
      <c r="Z1471" s="18"/>
      <c r="AA1471" s="182" t="s">
        <v>15209</v>
      </c>
      <c r="AB1471" s="18"/>
      <c r="AC1471" s="197" t="str">
        <f t="shared" si="144"/>
        <v>PUBLICSAFETY</v>
      </c>
      <c r="AD1471" s="263" t="str">
        <f t="shared" si="145"/>
        <v>PUBLICSAFETY-101</v>
      </c>
      <c r="AE1471" s="263" t="str">
        <f t="shared" si="146"/>
        <v>PUBLICSAFETY-101-6</v>
      </c>
      <c r="AF1471" s="119" t="s">
        <v>15209</v>
      </c>
      <c r="AG1471" s="64" t="str">
        <f t="shared" si="147"/>
        <v>101</v>
      </c>
      <c r="AH1471" s="18"/>
      <c r="AI1471" s="197" t="str">
        <f t="shared" si="148"/>
        <v>-</v>
      </c>
      <c r="AJ1471" s="64" t="str">
        <f t="shared" si="149"/>
        <v>-</v>
      </c>
      <c r="AK1471" s="18"/>
      <c r="AP1471" s="18"/>
    </row>
    <row r="1472" spans="9:42">
      <c r="I1472" s="18"/>
      <c r="L1472" s="18"/>
      <c r="M1472" s="18"/>
      <c r="N1472" s="18"/>
      <c r="O1472" s="18"/>
      <c r="P1472" s="18"/>
      <c r="Q1472" s="18"/>
      <c r="R1472" s="18"/>
      <c r="S1472" s="173" t="s">
        <v>4756</v>
      </c>
      <c r="T1472" s="17" t="s">
        <v>4757</v>
      </c>
      <c r="U1472" s="18"/>
      <c r="V1472" s="211"/>
      <c r="W1472" s="211"/>
      <c r="X1472" s="211"/>
      <c r="Y1472" s="211"/>
      <c r="Z1472" s="18"/>
      <c r="AA1472" s="182" t="s">
        <v>8216</v>
      </c>
      <c r="AB1472" s="18"/>
      <c r="AC1472" s="197" t="str">
        <f t="shared" si="144"/>
        <v>FACILITIESOPER</v>
      </c>
      <c r="AD1472" s="263" t="str">
        <f t="shared" si="145"/>
        <v>FACILITIESOPER-101</v>
      </c>
      <c r="AE1472" s="263" t="str">
        <f t="shared" si="146"/>
        <v>FACILITIESOPER-101-1</v>
      </c>
      <c r="AF1472" s="119" t="s">
        <v>8216</v>
      </c>
      <c r="AG1472" s="64" t="str">
        <f t="shared" si="147"/>
        <v>101</v>
      </c>
      <c r="AH1472" s="18"/>
      <c r="AI1472" s="197" t="str">
        <f t="shared" si="148"/>
        <v>-</v>
      </c>
      <c r="AJ1472" s="64" t="str">
        <f t="shared" si="149"/>
        <v>-</v>
      </c>
      <c r="AK1472" s="18"/>
      <c r="AP1472" s="18"/>
    </row>
    <row r="1473" spans="9:42">
      <c r="I1473" s="18"/>
      <c r="L1473" s="18"/>
      <c r="M1473" s="18"/>
      <c r="N1473" s="18"/>
      <c r="O1473" s="18"/>
      <c r="P1473" s="18"/>
      <c r="Q1473" s="18"/>
      <c r="R1473" s="18"/>
      <c r="S1473" s="173" t="s">
        <v>4758</v>
      </c>
      <c r="T1473" s="17" t="s">
        <v>4759</v>
      </c>
      <c r="U1473" s="18"/>
      <c r="V1473" s="211"/>
      <c r="W1473" s="211"/>
      <c r="X1473" s="211"/>
      <c r="Y1473" s="211"/>
      <c r="Z1473" s="18"/>
      <c r="AA1473" s="182" t="s">
        <v>8217</v>
      </c>
      <c r="AB1473" s="18"/>
      <c r="AC1473" s="197" t="str">
        <f t="shared" si="144"/>
        <v>FACILITIESOPER</v>
      </c>
      <c r="AD1473" s="263" t="str">
        <f t="shared" si="145"/>
        <v>FACILITIESOPER-101</v>
      </c>
      <c r="AE1473" s="263" t="str">
        <f t="shared" si="146"/>
        <v>FACILITIESOPER-101-2</v>
      </c>
      <c r="AF1473" s="119" t="s">
        <v>8217</v>
      </c>
      <c r="AG1473" s="64" t="str">
        <f t="shared" si="147"/>
        <v>101</v>
      </c>
      <c r="AH1473" s="18"/>
      <c r="AI1473" s="197" t="str">
        <f t="shared" si="148"/>
        <v>-</v>
      </c>
      <c r="AJ1473" s="64" t="str">
        <f t="shared" si="149"/>
        <v>-</v>
      </c>
      <c r="AK1473" s="18"/>
      <c r="AP1473" s="18"/>
    </row>
    <row r="1474" spans="9:42">
      <c r="I1474" s="18"/>
      <c r="L1474" s="18"/>
      <c r="M1474" s="18"/>
      <c r="N1474" s="18"/>
      <c r="O1474" s="18"/>
      <c r="P1474" s="18"/>
      <c r="Q1474" s="18"/>
      <c r="R1474" s="18"/>
      <c r="S1474" s="173" t="s">
        <v>4761</v>
      </c>
      <c r="T1474" s="17" t="s">
        <v>4762</v>
      </c>
      <c r="U1474" s="18"/>
      <c r="V1474" s="211"/>
      <c r="W1474" s="211"/>
      <c r="X1474" s="211"/>
      <c r="Y1474" s="211"/>
      <c r="Z1474" s="18"/>
      <c r="AA1474" s="182" t="s">
        <v>8218</v>
      </c>
      <c r="AB1474" s="18"/>
      <c r="AC1474" s="197" t="str">
        <f t="shared" si="144"/>
        <v>FACILITIESOPER</v>
      </c>
      <c r="AD1474" s="263" t="str">
        <f t="shared" si="145"/>
        <v>FACILITIESOPER-101</v>
      </c>
      <c r="AE1474" s="263" t="str">
        <f t="shared" si="146"/>
        <v>FACILITIESOPER-101-3</v>
      </c>
      <c r="AF1474" s="119" t="s">
        <v>8218</v>
      </c>
      <c r="AG1474" s="64" t="str">
        <f t="shared" si="147"/>
        <v>101</v>
      </c>
      <c r="AH1474" s="18"/>
      <c r="AI1474" s="197" t="str">
        <f t="shared" si="148"/>
        <v>-</v>
      </c>
      <c r="AJ1474" s="64" t="str">
        <f t="shared" si="149"/>
        <v>-</v>
      </c>
      <c r="AK1474" s="18"/>
      <c r="AP1474" s="18"/>
    </row>
    <row r="1475" spans="9:42">
      <c r="I1475" s="18"/>
      <c r="L1475" s="18"/>
      <c r="M1475" s="18"/>
      <c r="N1475" s="18"/>
      <c r="O1475" s="18"/>
      <c r="P1475" s="18"/>
      <c r="Q1475" s="18"/>
      <c r="R1475" s="18"/>
      <c r="S1475" s="173" t="s">
        <v>4763</v>
      </c>
      <c r="T1475" s="17" t="s">
        <v>4764</v>
      </c>
      <c r="U1475" s="18"/>
      <c r="V1475" s="211"/>
      <c r="W1475" s="211"/>
      <c r="X1475" s="211"/>
      <c r="Y1475" s="211"/>
      <c r="Z1475" s="18"/>
      <c r="AA1475" s="182" t="s">
        <v>11458</v>
      </c>
      <c r="AB1475" s="18"/>
      <c r="AC1475" s="197" t="str">
        <f t="shared" si="144"/>
        <v>CAPITALPROJECTS</v>
      </c>
      <c r="AD1475" s="263" t="str">
        <f t="shared" si="145"/>
        <v>CAPITALPROJECTS-101</v>
      </c>
      <c r="AE1475" s="263" t="str">
        <f t="shared" si="146"/>
        <v>CAPITALPROJECTS-101-1</v>
      </c>
      <c r="AF1475" s="119" t="s">
        <v>11458</v>
      </c>
      <c r="AG1475" s="64" t="str">
        <f t="shared" si="147"/>
        <v>101</v>
      </c>
      <c r="AH1475" s="18"/>
      <c r="AI1475" s="197" t="str">
        <f t="shared" si="148"/>
        <v>-</v>
      </c>
      <c r="AJ1475" s="64" t="str">
        <f t="shared" si="149"/>
        <v>-</v>
      </c>
      <c r="AK1475" s="18"/>
      <c r="AP1475" s="18"/>
    </row>
    <row r="1476" spans="9:42">
      <c r="I1476" s="18"/>
      <c r="L1476" s="18"/>
      <c r="M1476" s="18"/>
      <c r="N1476" s="18"/>
      <c r="O1476" s="18"/>
      <c r="P1476" s="18"/>
      <c r="Q1476" s="18"/>
      <c r="R1476" s="18"/>
      <c r="S1476" s="173" t="s">
        <v>4765</v>
      </c>
      <c r="T1476" s="17" t="s">
        <v>4766</v>
      </c>
      <c r="U1476" s="18"/>
      <c r="V1476" s="211"/>
      <c r="W1476" s="211"/>
      <c r="X1476" s="211"/>
      <c r="Y1476" s="211"/>
      <c r="Z1476" s="18"/>
      <c r="AA1476" s="182" t="s">
        <v>11459</v>
      </c>
      <c r="AB1476" s="18"/>
      <c r="AC1476" s="197" t="str">
        <f t="shared" si="144"/>
        <v>CAPITALPROJECTS</v>
      </c>
      <c r="AD1476" s="263" t="str">
        <f t="shared" si="145"/>
        <v>CAPITALPROJECTS-101</v>
      </c>
      <c r="AE1476" s="263" t="str">
        <f t="shared" si="146"/>
        <v>CAPITALPROJECTS-101-2</v>
      </c>
      <c r="AF1476" s="119" t="s">
        <v>11459</v>
      </c>
      <c r="AG1476" s="64" t="str">
        <f t="shared" si="147"/>
        <v>101</v>
      </c>
      <c r="AH1476" s="18"/>
      <c r="AI1476" s="197" t="str">
        <f t="shared" si="148"/>
        <v>-</v>
      </c>
      <c r="AJ1476" s="64" t="str">
        <f t="shared" si="149"/>
        <v>-</v>
      </c>
      <c r="AK1476" s="18"/>
      <c r="AP1476" s="18"/>
    </row>
    <row r="1477" spans="9:42">
      <c r="I1477" s="18"/>
      <c r="L1477" s="18"/>
      <c r="M1477" s="18"/>
      <c r="N1477" s="18"/>
      <c r="O1477" s="18"/>
      <c r="P1477" s="18"/>
      <c r="Q1477" s="18"/>
      <c r="R1477" s="18"/>
      <c r="S1477" s="173" t="s">
        <v>4767</v>
      </c>
      <c r="T1477" s="17" t="s">
        <v>4768</v>
      </c>
      <c r="U1477" s="18"/>
      <c r="V1477" s="211"/>
      <c r="W1477" s="211"/>
      <c r="X1477" s="211"/>
      <c r="Y1477" s="211"/>
      <c r="Z1477" s="18"/>
      <c r="AA1477" s="182" t="s">
        <v>8219</v>
      </c>
      <c r="AB1477" s="18"/>
      <c r="AC1477" s="197" t="str">
        <f t="shared" si="144"/>
        <v>PROPSUPP</v>
      </c>
      <c r="AD1477" s="263" t="str">
        <f t="shared" si="145"/>
        <v>PROPSUPP-101</v>
      </c>
      <c r="AE1477" s="263" t="str">
        <f t="shared" si="146"/>
        <v>PROPSUPP-101-1</v>
      </c>
      <c r="AF1477" s="119" t="s">
        <v>8219</v>
      </c>
      <c r="AG1477" s="64" t="str">
        <f t="shared" si="147"/>
        <v>101</v>
      </c>
      <c r="AH1477" s="18"/>
      <c r="AI1477" s="197" t="str">
        <f t="shared" si="148"/>
        <v>-</v>
      </c>
      <c r="AJ1477" s="64" t="str">
        <f t="shared" si="149"/>
        <v>-</v>
      </c>
      <c r="AK1477" s="18"/>
      <c r="AP1477" s="18"/>
    </row>
    <row r="1478" spans="9:42">
      <c r="I1478" s="18"/>
      <c r="L1478" s="18"/>
      <c r="M1478" s="18"/>
      <c r="N1478" s="18"/>
      <c r="O1478" s="18"/>
      <c r="P1478" s="18"/>
      <c r="Q1478" s="18"/>
      <c r="R1478" s="18"/>
      <c r="S1478" s="173" t="s">
        <v>4769</v>
      </c>
      <c r="T1478" s="17" t="s">
        <v>4770</v>
      </c>
      <c r="U1478" s="18"/>
      <c r="V1478" s="211"/>
      <c r="W1478" s="211"/>
      <c r="X1478" s="211"/>
      <c r="Y1478" s="211"/>
      <c r="Z1478" s="18"/>
      <c r="AA1478" s="182" t="s">
        <v>8220</v>
      </c>
      <c r="AB1478" s="18"/>
      <c r="AC1478" s="197" t="str">
        <f t="shared" ref="AC1478:AC1541" si="150">CodesFormula_1</f>
        <v>PROPSUPP</v>
      </c>
      <c r="AD1478" s="263" t="str">
        <f t="shared" ref="AD1478:AD1541" si="151">CodesFormula_2</f>
        <v>PROPSUPP-101</v>
      </c>
      <c r="AE1478" s="263" t="str">
        <f t="shared" ref="AE1478:AE1541" si="152">CodesFormula_3</f>
        <v>PROPSUPP-101-2</v>
      </c>
      <c r="AF1478" s="119" t="s">
        <v>8220</v>
      </c>
      <c r="AG1478" s="64" t="str">
        <f t="shared" ref="AG1478:AG1541" si="153">CodesFormula_4</f>
        <v>101</v>
      </c>
      <c r="AH1478" s="18"/>
      <c r="AI1478" s="197" t="str">
        <f t="shared" ref="AI1478:AI1541" si="154">CodesFormula_5</f>
        <v>-</v>
      </c>
      <c r="AJ1478" s="64" t="str">
        <f t="shared" ref="AJ1478:AJ1541" si="155">CodesFormula_6</f>
        <v>-</v>
      </c>
      <c r="AK1478" s="18"/>
      <c r="AP1478" s="18"/>
    </row>
    <row r="1479" spans="9:42">
      <c r="I1479" s="18"/>
      <c r="L1479" s="18"/>
      <c r="M1479" s="18"/>
      <c r="N1479" s="18"/>
      <c r="O1479" s="18"/>
      <c r="P1479" s="18"/>
      <c r="Q1479" s="18"/>
      <c r="R1479" s="18"/>
      <c r="S1479" s="173" t="s">
        <v>4771</v>
      </c>
      <c r="T1479" s="17" t="s">
        <v>4772</v>
      </c>
      <c r="U1479" s="18"/>
      <c r="V1479" s="211"/>
      <c r="W1479" s="211"/>
      <c r="X1479" s="211"/>
      <c r="Y1479" s="211"/>
      <c r="Z1479" s="18"/>
      <c r="AA1479" s="182" t="s">
        <v>8222</v>
      </c>
      <c r="AB1479" s="18"/>
      <c r="AC1479" s="197" t="str">
        <f t="shared" si="150"/>
        <v>PUBLICSAFETY</v>
      </c>
      <c r="AD1479" s="263" t="str">
        <f t="shared" si="151"/>
        <v>PUBLICSAFETY-101</v>
      </c>
      <c r="AE1479" s="263" t="str">
        <f t="shared" si="152"/>
        <v>PUBLICSAFETY-101-7</v>
      </c>
      <c r="AF1479" s="119" t="s">
        <v>8222</v>
      </c>
      <c r="AG1479" s="64" t="str">
        <f t="shared" si="153"/>
        <v>101</v>
      </c>
      <c r="AH1479" s="18"/>
      <c r="AI1479" s="197" t="str">
        <f t="shared" si="154"/>
        <v>-</v>
      </c>
      <c r="AJ1479" s="64" t="str">
        <f t="shared" si="155"/>
        <v>-</v>
      </c>
      <c r="AK1479" s="18"/>
      <c r="AP1479" s="18"/>
    </row>
    <row r="1480" spans="9:42">
      <c r="I1480" s="18"/>
      <c r="L1480" s="18"/>
      <c r="M1480" s="18"/>
      <c r="N1480" s="18"/>
      <c r="O1480" s="18"/>
      <c r="P1480" s="18"/>
      <c r="Q1480" s="18"/>
      <c r="R1480" s="18"/>
      <c r="S1480" s="173" t="s">
        <v>4773</v>
      </c>
      <c r="T1480" s="17" t="s">
        <v>4774</v>
      </c>
      <c r="U1480" s="18"/>
      <c r="V1480" s="211"/>
      <c r="W1480" s="211"/>
      <c r="X1480" s="211"/>
      <c r="Y1480" s="211"/>
      <c r="Z1480" s="18"/>
      <c r="AA1480" s="182" t="s">
        <v>8223</v>
      </c>
      <c r="AB1480" s="18"/>
      <c r="AC1480" s="197" t="str">
        <f t="shared" si="150"/>
        <v>FACILITIESOPER</v>
      </c>
      <c r="AD1480" s="263" t="str">
        <f t="shared" si="151"/>
        <v>FACILITIESOPER-101</v>
      </c>
      <c r="AE1480" s="263" t="str">
        <f t="shared" si="152"/>
        <v>FACILITIESOPER-101-4</v>
      </c>
      <c r="AF1480" s="119" t="s">
        <v>8223</v>
      </c>
      <c r="AG1480" s="64" t="str">
        <f t="shared" si="153"/>
        <v>101</v>
      </c>
      <c r="AH1480" s="18"/>
      <c r="AI1480" s="197" t="str">
        <f t="shared" si="154"/>
        <v>-</v>
      </c>
      <c r="AJ1480" s="64" t="str">
        <f t="shared" si="155"/>
        <v>-</v>
      </c>
      <c r="AK1480" s="18"/>
      <c r="AP1480" s="18"/>
    </row>
    <row r="1481" spans="9:42">
      <c r="I1481" s="18"/>
      <c r="L1481" s="18"/>
      <c r="M1481" s="18"/>
      <c r="N1481" s="18"/>
      <c r="O1481" s="18"/>
      <c r="P1481" s="18"/>
      <c r="Q1481" s="18"/>
      <c r="R1481" s="18"/>
      <c r="S1481" s="173" t="s">
        <v>4775</v>
      </c>
      <c r="T1481" s="17" t="s">
        <v>4776</v>
      </c>
      <c r="U1481" s="18"/>
      <c r="V1481" s="211"/>
      <c r="W1481" s="211"/>
      <c r="X1481" s="211"/>
      <c r="Y1481" s="211"/>
      <c r="Z1481" s="18"/>
      <c r="AA1481" s="182" t="s">
        <v>12062</v>
      </c>
      <c r="AB1481" s="18"/>
      <c r="AC1481" s="197" t="str">
        <f t="shared" si="150"/>
        <v>FACILITIESOPER</v>
      </c>
      <c r="AD1481" s="263" t="str">
        <f t="shared" si="151"/>
        <v>FACILITIESOPER-101</v>
      </c>
      <c r="AE1481" s="263" t="str">
        <f t="shared" si="152"/>
        <v>FACILITIESOPER-101-5</v>
      </c>
      <c r="AF1481" s="119" t="s">
        <v>12062</v>
      </c>
      <c r="AG1481" s="64" t="str">
        <f t="shared" si="153"/>
        <v>101</v>
      </c>
      <c r="AH1481" s="18"/>
      <c r="AI1481" s="197" t="str">
        <f t="shared" si="154"/>
        <v>-</v>
      </c>
      <c r="AJ1481" s="64" t="str">
        <f t="shared" si="155"/>
        <v>-</v>
      </c>
      <c r="AK1481" s="18"/>
      <c r="AP1481" s="18"/>
    </row>
    <row r="1482" spans="9:42">
      <c r="I1482" s="18"/>
      <c r="L1482" s="18"/>
      <c r="M1482" s="18"/>
      <c r="N1482" s="18"/>
      <c r="O1482" s="18"/>
      <c r="P1482" s="18"/>
      <c r="Q1482" s="18"/>
      <c r="R1482" s="18"/>
      <c r="S1482" s="173" t="s">
        <v>4777</v>
      </c>
      <c r="T1482" s="17" t="s">
        <v>4778</v>
      </c>
      <c r="U1482" s="18"/>
      <c r="V1482" s="211"/>
      <c r="W1482" s="211"/>
      <c r="X1482" s="211"/>
      <c r="Y1482" s="211"/>
      <c r="Z1482" s="18"/>
      <c r="AA1482" s="182" t="s">
        <v>15613</v>
      </c>
      <c r="AB1482" s="18"/>
      <c r="AC1482" s="197" t="str">
        <f t="shared" si="150"/>
        <v>AVP-FACILITIES</v>
      </c>
      <c r="AD1482" s="263" t="str">
        <f t="shared" si="151"/>
        <v>AVP-FACILITIES-101</v>
      </c>
      <c r="AE1482" s="263" t="str">
        <f t="shared" si="152"/>
        <v>AVP-FACILITIES-101-2</v>
      </c>
      <c r="AF1482" s="119" t="s">
        <v>15613</v>
      </c>
      <c r="AG1482" s="64" t="str">
        <f t="shared" si="153"/>
        <v>101</v>
      </c>
      <c r="AH1482" s="18"/>
      <c r="AI1482" s="197" t="str">
        <f t="shared" si="154"/>
        <v>-</v>
      </c>
      <c r="AJ1482" s="64" t="str">
        <f t="shared" si="155"/>
        <v>-</v>
      </c>
      <c r="AK1482" s="18"/>
      <c r="AP1482" s="18"/>
    </row>
    <row r="1483" spans="9:42">
      <c r="I1483" s="18"/>
      <c r="L1483" s="18"/>
      <c r="M1483" s="18"/>
      <c r="N1483" s="18"/>
      <c r="O1483" s="18"/>
      <c r="P1483" s="18"/>
      <c r="Q1483" s="18"/>
      <c r="R1483" s="18"/>
      <c r="S1483" s="173" t="s">
        <v>4779</v>
      </c>
      <c r="T1483" s="17" t="s">
        <v>4780</v>
      </c>
      <c r="U1483" s="18"/>
      <c r="V1483" s="211"/>
      <c r="W1483" s="211"/>
      <c r="X1483" s="211"/>
      <c r="Y1483" s="211"/>
      <c r="Z1483" s="18"/>
      <c r="AA1483" s="182" t="s">
        <v>13726</v>
      </c>
      <c r="AB1483" s="18"/>
      <c r="AC1483" s="197" t="str">
        <f t="shared" si="150"/>
        <v>SMALLPROJECTS</v>
      </c>
      <c r="AD1483" s="263" t="str">
        <f t="shared" si="151"/>
        <v>SMALLPROJECTS-101</v>
      </c>
      <c r="AE1483" s="263" t="str">
        <f t="shared" si="152"/>
        <v>SMALLPROJECTS-101-1</v>
      </c>
      <c r="AF1483" s="119" t="s">
        <v>13726</v>
      </c>
      <c r="AG1483" s="64" t="str">
        <f t="shared" si="153"/>
        <v>101</v>
      </c>
      <c r="AH1483" s="18"/>
      <c r="AI1483" s="197" t="str">
        <f t="shared" si="154"/>
        <v>-</v>
      </c>
      <c r="AJ1483" s="64" t="str">
        <f t="shared" si="155"/>
        <v>-</v>
      </c>
      <c r="AK1483" s="18"/>
      <c r="AP1483" s="18"/>
    </row>
    <row r="1484" spans="9:42">
      <c r="I1484" s="18"/>
      <c r="L1484" s="18"/>
      <c r="M1484" s="18"/>
      <c r="N1484" s="18"/>
      <c r="O1484" s="18"/>
      <c r="P1484" s="18"/>
      <c r="Q1484" s="18"/>
      <c r="R1484" s="18"/>
      <c r="S1484" s="173" t="s">
        <v>4781</v>
      </c>
      <c r="T1484" s="17" t="s">
        <v>4782</v>
      </c>
      <c r="U1484" s="18"/>
      <c r="V1484" s="211"/>
      <c r="W1484" s="211"/>
      <c r="X1484" s="211"/>
      <c r="Y1484" s="211"/>
      <c r="Z1484" s="18"/>
      <c r="AA1484" s="182" t="s">
        <v>8224</v>
      </c>
      <c r="AB1484" s="18"/>
      <c r="AC1484" s="197" t="str">
        <f t="shared" si="150"/>
        <v>STAFFF-Vice_President</v>
      </c>
      <c r="AD1484" s="263" t="str">
        <f t="shared" si="151"/>
        <v>STAFFF-Vice_President-101</v>
      </c>
      <c r="AE1484" s="263" t="str">
        <f t="shared" si="152"/>
        <v>STAFFF-Vice_President-101-1</v>
      </c>
      <c r="AF1484" s="119" t="s">
        <v>8224</v>
      </c>
      <c r="AG1484" s="64" t="str">
        <f t="shared" si="153"/>
        <v>101</v>
      </c>
      <c r="AH1484" s="18"/>
      <c r="AI1484" s="197" t="str">
        <f t="shared" si="154"/>
        <v>-</v>
      </c>
      <c r="AJ1484" s="64" t="str">
        <f t="shared" si="155"/>
        <v>-</v>
      </c>
      <c r="AK1484" s="18"/>
      <c r="AP1484" s="18"/>
    </row>
    <row r="1485" spans="9:42">
      <c r="I1485" s="18"/>
      <c r="L1485" s="18"/>
      <c r="M1485" s="18"/>
      <c r="N1485" s="18"/>
      <c r="O1485" s="18"/>
      <c r="P1485" s="18"/>
      <c r="Q1485" s="18"/>
      <c r="R1485" s="18"/>
      <c r="S1485" s="173" t="s">
        <v>4784</v>
      </c>
      <c r="T1485" s="17" t="s">
        <v>4785</v>
      </c>
      <c r="U1485" s="18"/>
      <c r="V1485" s="211"/>
      <c r="W1485" s="211"/>
      <c r="X1485" s="211"/>
      <c r="Y1485" s="211"/>
      <c r="Z1485" s="18"/>
      <c r="AA1485" s="182" t="s">
        <v>8225</v>
      </c>
      <c r="AB1485" s="18"/>
      <c r="AC1485" s="197" t="str">
        <f t="shared" si="150"/>
        <v>STAFFF-Vice_President</v>
      </c>
      <c r="AD1485" s="263" t="str">
        <f t="shared" si="151"/>
        <v>STAFFF-Vice_President-101</v>
      </c>
      <c r="AE1485" s="263" t="str">
        <f t="shared" si="152"/>
        <v>STAFFF-Vice_President-101-2</v>
      </c>
      <c r="AF1485" s="119" t="s">
        <v>8225</v>
      </c>
      <c r="AG1485" s="64" t="str">
        <f t="shared" si="153"/>
        <v>101</v>
      </c>
      <c r="AH1485" s="18"/>
      <c r="AI1485" s="197" t="str">
        <f t="shared" si="154"/>
        <v>-</v>
      </c>
      <c r="AJ1485" s="64" t="str">
        <f t="shared" si="155"/>
        <v>-</v>
      </c>
      <c r="AK1485" s="18"/>
      <c r="AP1485" s="18"/>
    </row>
    <row r="1486" spans="9:42">
      <c r="I1486" s="18"/>
      <c r="L1486" s="18"/>
      <c r="M1486" s="18"/>
      <c r="N1486" s="18"/>
      <c r="O1486" s="18"/>
      <c r="P1486" s="18"/>
      <c r="Q1486" s="18"/>
      <c r="R1486" s="18"/>
      <c r="S1486" s="173" t="s">
        <v>4786</v>
      </c>
      <c r="T1486" s="17" t="s">
        <v>11520</v>
      </c>
      <c r="U1486" s="18"/>
      <c r="V1486" s="211"/>
      <c r="W1486" s="211"/>
      <c r="X1486" s="211"/>
      <c r="Y1486" s="211"/>
      <c r="Z1486" s="18"/>
      <c r="AA1486" s="182" t="s">
        <v>13727</v>
      </c>
      <c r="AB1486" s="18"/>
      <c r="AC1486" s="197" t="str">
        <f t="shared" si="150"/>
        <v>STAFFF-Vice_President</v>
      </c>
      <c r="AD1486" s="263" t="str">
        <f t="shared" si="151"/>
        <v>STAFFF-Vice_President-101</v>
      </c>
      <c r="AE1486" s="263" t="str">
        <f t="shared" si="152"/>
        <v>STAFFF-Vice_President-101-3</v>
      </c>
      <c r="AF1486" s="119" t="s">
        <v>13727</v>
      </c>
      <c r="AG1486" s="64" t="str">
        <f t="shared" si="153"/>
        <v>101</v>
      </c>
      <c r="AH1486" s="18"/>
      <c r="AI1486" s="197" t="str">
        <f t="shared" si="154"/>
        <v>-</v>
      </c>
      <c r="AJ1486" s="64" t="str">
        <f t="shared" si="155"/>
        <v>-</v>
      </c>
      <c r="AK1486" s="18"/>
      <c r="AP1486" s="18"/>
    </row>
    <row r="1487" spans="9:42">
      <c r="I1487" s="18"/>
      <c r="L1487" s="18"/>
      <c r="M1487" s="18"/>
      <c r="N1487" s="18"/>
      <c r="O1487" s="18"/>
      <c r="P1487" s="18"/>
      <c r="Q1487" s="18"/>
      <c r="R1487" s="18"/>
      <c r="S1487" s="173" t="s">
        <v>4788</v>
      </c>
      <c r="T1487" s="17" t="s">
        <v>1079</v>
      </c>
      <c r="U1487" s="18"/>
      <c r="V1487" s="211"/>
      <c r="W1487" s="211"/>
      <c r="X1487" s="211"/>
      <c r="Y1487" s="211"/>
      <c r="Z1487" s="18"/>
      <c r="AA1487" s="182" t="s">
        <v>14662</v>
      </c>
      <c r="AB1487" s="18"/>
      <c r="AC1487" s="197" t="str">
        <f t="shared" si="150"/>
        <v>STAFFF-Vice_President</v>
      </c>
      <c r="AD1487" s="263" t="str">
        <f t="shared" si="151"/>
        <v>STAFFF-Vice_President-101</v>
      </c>
      <c r="AE1487" s="263" t="str">
        <f t="shared" si="152"/>
        <v>STAFFF-Vice_President-101-4</v>
      </c>
      <c r="AF1487" s="119" t="s">
        <v>14662</v>
      </c>
      <c r="AG1487" s="64" t="str">
        <f t="shared" si="153"/>
        <v>101</v>
      </c>
      <c r="AH1487" s="18"/>
      <c r="AI1487" s="197" t="str">
        <f t="shared" si="154"/>
        <v>-</v>
      </c>
      <c r="AJ1487" s="64" t="str">
        <f t="shared" si="155"/>
        <v>-</v>
      </c>
      <c r="AK1487" s="18"/>
      <c r="AP1487" s="18"/>
    </row>
    <row r="1488" spans="9:42">
      <c r="I1488" s="18"/>
      <c r="L1488" s="18"/>
      <c r="M1488" s="18"/>
      <c r="N1488" s="18"/>
      <c r="O1488" s="18"/>
      <c r="P1488" s="18"/>
      <c r="Q1488" s="18"/>
      <c r="R1488" s="18"/>
      <c r="S1488" s="173" t="s">
        <v>4789</v>
      </c>
      <c r="T1488" s="17" t="s">
        <v>11521</v>
      </c>
      <c r="U1488" s="18"/>
      <c r="V1488" s="211"/>
      <c r="W1488" s="211"/>
      <c r="X1488" s="211"/>
      <c r="Y1488" s="211"/>
      <c r="Z1488" s="18"/>
      <c r="AA1488" s="182" t="s">
        <v>8865</v>
      </c>
      <c r="AB1488" s="18"/>
      <c r="AC1488" s="197" t="str">
        <f t="shared" si="150"/>
        <v>STAFFF-Campus Life</v>
      </c>
      <c r="AD1488" s="263" t="str">
        <f t="shared" si="151"/>
        <v>STAFFF-Campus Life-101</v>
      </c>
      <c r="AE1488" s="263" t="str">
        <f t="shared" si="152"/>
        <v>STAFFF-Campus Life-101-1</v>
      </c>
      <c r="AF1488" s="119" t="s">
        <v>8865</v>
      </c>
      <c r="AG1488" s="64" t="str">
        <f t="shared" si="153"/>
        <v>101</v>
      </c>
      <c r="AH1488" s="18"/>
      <c r="AI1488" s="197" t="str">
        <f t="shared" si="154"/>
        <v>-</v>
      </c>
      <c r="AJ1488" s="64" t="str">
        <f t="shared" si="155"/>
        <v>-</v>
      </c>
      <c r="AK1488" s="18"/>
      <c r="AP1488" s="18"/>
    </row>
    <row r="1489" spans="9:42">
      <c r="I1489" s="18"/>
      <c r="L1489" s="18"/>
      <c r="M1489" s="18"/>
      <c r="N1489" s="18"/>
      <c r="O1489" s="18"/>
      <c r="P1489" s="18"/>
      <c r="Q1489" s="18"/>
      <c r="R1489" s="18"/>
      <c r="S1489" s="173" t="s">
        <v>4791</v>
      </c>
      <c r="T1489" s="17" t="s">
        <v>4757</v>
      </c>
      <c r="U1489" s="18"/>
      <c r="V1489" s="211"/>
      <c r="W1489" s="211"/>
      <c r="X1489" s="211"/>
      <c r="Y1489" s="211"/>
      <c r="Z1489" s="18"/>
      <c r="AA1489" s="182" t="s">
        <v>8077</v>
      </c>
      <c r="AB1489" s="18"/>
      <c r="AC1489" s="197" t="str">
        <f t="shared" si="150"/>
        <v>STAFFF-Campus Life</v>
      </c>
      <c r="AD1489" s="263" t="str">
        <f t="shared" si="151"/>
        <v>STAFFF-Campus Life-101</v>
      </c>
      <c r="AE1489" s="263" t="str">
        <f t="shared" si="152"/>
        <v>STAFFF-Campus Life-101-2</v>
      </c>
      <c r="AF1489" s="119" t="s">
        <v>8077</v>
      </c>
      <c r="AG1489" s="64" t="str">
        <f t="shared" si="153"/>
        <v>101</v>
      </c>
      <c r="AH1489" s="18"/>
      <c r="AI1489" s="197" t="str">
        <f t="shared" si="154"/>
        <v>-</v>
      </c>
      <c r="AJ1489" s="64" t="str">
        <f t="shared" si="155"/>
        <v>-</v>
      </c>
      <c r="AK1489" s="18"/>
      <c r="AP1489" s="18"/>
    </row>
    <row r="1490" spans="9:42">
      <c r="I1490" s="18"/>
      <c r="L1490" s="18"/>
      <c r="M1490" s="18"/>
      <c r="N1490" s="18"/>
      <c r="O1490" s="18"/>
      <c r="P1490" s="18"/>
      <c r="Q1490" s="18"/>
      <c r="R1490" s="18"/>
      <c r="S1490" s="173" t="s">
        <v>1080</v>
      </c>
      <c r="T1490" s="17" t="s">
        <v>11697</v>
      </c>
      <c r="U1490" s="18"/>
      <c r="V1490" s="211"/>
      <c r="W1490" s="211"/>
      <c r="X1490" s="211"/>
      <c r="Y1490" s="211"/>
      <c r="Z1490" s="18"/>
      <c r="AA1490" s="182" t="s">
        <v>10972</v>
      </c>
      <c r="AB1490" s="18"/>
      <c r="AC1490" s="197" t="str">
        <f t="shared" si="150"/>
        <v>STAFFF-Campus Life</v>
      </c>
      <c r="AD1490" s="263" t="str">
        <f t="shared" si="151"/>
        <v>STAFFF-Campus Life-101</v>
      </c>
      <c r="AE1490" s="263" t="str">
        <f t="shared" si="152"/>
        <v>STAFFF-Campus Life-101-3</v>
      </c>
      <c r="AF1490" s="119" t="s">
        <v>10972</v>
      </c>
      <c r="AG1490" s="64" t="str">
        <f t="shared" si="153"/>
        <v>101</v>
      </c>
      <c r="AH1490" s="18"/>
      <c r="AI1490" s="197" t="str">
        <f t="shared" si="154"/>
        <v>-</v>
      </c>
      <c r="AJ1490" s="64" t="str">
        <f t="shared" si="155"/>
        <v>-</v>
      </c>
      <c r="AK1490" s="18"/>
      <c r="AP1490" s="18"/>
    </row>
    <row r="1491" spans="9:42">
      <c r="I1491" s="18"/>
      <c r="L1491" s="18"/>
      <c r="M1491" s="18"/>
      <c r="N1491" s="18"/>
      <c r="O1491" s="18"/>
      <c r="P1491" s="18"/>
      <c r="Q1491" s="18"/>
      <c r="R1491" s="18"/>
      <c r="S1491" s="173" t="s">
        <v>1081</v>
      </c>
      <c r="T1491" s="17" t="s">
        <v>1082</v>
      </c>
      <c r="U1491" s="18"/>
      <c r="V1491" s="211"/>
      <c r="W1491" s="211"/>
      <c r="X1491" s="211"/>
      <c r="Y1491" s="211"/>
      <c r="Z1491" s="18"/>
      <c r="AA1491" s="182" t="s">
        <v>8228</v>
      </c>
      <c r="AB1491" s="18"/>
      <c r="AC1491" s="197" t="str">
        <f t="shared" si="150"/>
        <v>STAFFF-Dean_of_Students</v>
      </c>
      <c r="AD1491" s="263" t="str">
        <f t="shared" si="151"/>
        <v>STAFFF-Dean_of_Students-101</v>
      </c>
      <c r="AE1491" s="263" t="str">
        <f t="shared" si="152"/>
        <v>STAFFF-Dean_of_Students-101-1</v>
      </c>
      <c r="AF1491" s="119" t="s">
        <v>8228</v>
      </c>
      <c r="AG1491" s="64" t="str">
        <f t="shared" si="153"/>
        <v>101</v>
      </c>
      <c r="AH1491" s="18"/>
      <c r="AI1491" s="197" t="str">
        <f t="shared" si="154"/>
        <v>-</v>
      </c>
      <c r="AJ1491" s="64" t="str">
        <f t="shared" si="155"/>
        <v>-</v>
      </c>
      <c r="AK1491" s="18"/>
      <c r="AP1491" s="18"/>
    </row>
    <row r="1492" spans="9:42">
      <c r="I1492" s="18"/>
      <c r="L1492" s="18"/>
      <c r="M1492" s="18"/>
      <c r="N1492" s="18"/>
      <c r="O1492" s="18"/>
      <c r="P1492" s="18"/>
      <c r="Q1492" s="18"/>
      <c r="R1492" s="18"/>
      <c r="S1492" s="173" t="s">
        <v>1083</v>
      </c>
      <c r="T1492" s="17" t="s">
        <v>1084</v>
      </c>
      <c r="U1492" s="18"/>
      <c r="V1492" s="211"/>
      <c r="W1492" s="211"/>
      <c r="X1492" s="211"/>
      <c r="Y1492" s="211"/>
      <c r="Z1492" s="18"/>
      <c r="AA1492" s="182" t="s">
        <v>1302</v>
      </c>
      <c r="AB1492" s="18"/>
      <c r="AC1492" s="197" t="str">
        <f t="shared" si="150"/>
        <v>UCAS</v>
      </c>
      <c r="AD1492" s="263" t="str">
        <f t="shared" si="151"/>
        <v>UCAS-101</v>
      </c>
      <c r="AE1492" s="263" t="str">
        <f t="shared" si="152"/>
        <v>UCAS-101-8</v>
      </c>
      <c r="AF1492" s="119" t="s">
        <v>1302</v>
      </c>
      <c r="AG1492" s="64" t="str">
        <f t="shared" si="153"/>
        <v>101</v>
      </c>
      <c r="AH1492" s="18"/>
      <c r="AI1492" s="197" t="str">
        <f t="shared" si="154"/>
        <v>-</v>
      </c>
      <c r="AJ1492" s="64" t="str">
        <f t="shared" si="155"/>
        <v>-</v>
      </c>
      <c r="AK1492" s="18"/>
      <c r="AP1492" s="18"/>
    </row>
    <row r="1493" spans="9:42">
      <c r="I1493" s="18"/>
      <c r="L1493" s="18"/>
      <c r="M1493" s="18"/>
      <c r="N1493" s="18"/>
      <c r="O1493" s="18"/>
      <c r="P1493" s="18"/>
      <c r="Q1493" s="18"/>
      <c r="R1493" s="18"/>
      <c r="S1493" s="173" t="s">
        <v>1085</v>
      </c>
      <c r="T1493" s="17" t="s">
        <v>1086</v>
      </c>
      <c r="U1493" s="18"/>
      <c r="V1493" s="211"/>
      <c r="W1493" s="211"/>
      <c r="X1493" s="211"/>
      <c r="Y1493" s="211"/>
      <c r="Z1493" s="18"/>
      <c r="AA1493" s="182" t="s">
        <v>8230</v>
      </c>
      <c r="AB1493" s="18"/>
      <c r="AC1493" s="197" t="str">
        <f t="shared" si="150"/>
        <v>STAFFF-Counseling_Ctr</v>
      </c>
      <c r="AD1493" s="263" t="str">
        <f t="shared" si="151"/>
        <v>STAFFF-Counseling_Ctr-101</v>
      </c>
      <c r="AE1493" s="263" t="str">
        <f t="shared" si="152"/>
        <v>STAFFF-Counseling_Ctr-101-1</v>
      </c>
      <c r="AF1493" s="119" t="s">
        <v>8230</v>
      </c>
      <c r="AG1493" s="64" t="str">
        <f t="shared" si="153"/>
        <v>101</v>
      </c>
      <c r="AH1493" s="18"/>
      <c r="AI1493" s="197" t="str">
        <f t="shared" si="154"/>
        <v>-</v>
      </c>
      <c r="AJ1493" s="64" t="str">
        <f t="shared" si="155"/>
        <v>-</v>
      </c>
      <c r="AK1493" s="18"/>
      <c r="AP1493" s="18"/>
    </row>
    <row r="1494" spans="9:42">
      <c r="I1494" s="18"/>
      <c r="L1494" s="18"/>
      <c r="M1494" s="18"/>
      <c r="N1494" s="18"/>
      <c r="O1494" s="18"/>
      <c r="P1494" s="18"/>
      <c r="Q1494" s="18"/>
      <c r="R1494" s="18"/>
      <c r="S1494" s="173" t="s">
        <v>1087</v>
      </c>
      <c r="T1494" s="17" t="s">
        <v>1088</v>
      </c>
      <c r="U1494" s="18"/>
      <c r="V1494" s="211"/>
      <c r="W1494" s="211"/>
      <c r="X1494" s="211"/>
      <c r="Y1494" s="211"/>
      <c r="Z1494" s="18"/>
      <c r="AA1494" s="182" t="s">
        <v>8231</v>
      </c>
      <c r="AB1494" s="18"/>
      <c r="AC1494" s="197" t="str">
        <f t="shared" si="150"/>
        <v>STAFFF-Counseling_Ctr</v>
      </c>
      <c r="AD1494" s="263" t="str">
        <f t="shared" si="151"/>
        <v>STAFFF-Counseling_Ctr-101</v>
      </c>
      <c r="AE1494" s="263" t="str">
        <f t="shared" si="152"/>
        <v>STAFFF-Counseling_Ctr-101-2</v>
      </c>
      <c r="AF1494" s="119" t="s">
        <v>8231</v>
      </c>
      <c r="AG1494" s="64" t="str">
        <f t="shared" si="153"/>
        <v>101</v>
      </c>
      <c r="AH1494" s="18"/>
      <c r="AI1494" s="197" t="str">
        <f t="shared" si="154"/>
        <v>-</v>
      </c>
      <c r="AJ1494" s="64" t="str">
        <f t="shared" si="155"/>
        <v>-</v>
      </c>
      <c r="AK1494" s="18"/>
      <c r="AP1494" s="18"/>
    </row>
    <row r="1495" spans="9:42">
      <c r="I1495" s="18"/>
      <c r="L1495" s="18"/>
      <c r="M1495" s="18"/>
      <c r="N1495" s="18"/>
      <c r="O1495" s="18"/>
      <c r="P1495" s="18"/>
      <c r="Q1495" s="18"/>
      <c r="R1495" s="18"/>
      <c r="S1495" s="173" t="s">
        <v>4261</v>
      </c>
      <c r="T1495" s="17" t="s">
        <v>4792</v>
      </c>
      <c r="U1495" s="18"/>
      <c r="V1495" s="211"/>
      <c r="W1495" s="211"/>
      <c r="X1495" s="211"/>
      <c r="Y1495" s="211"/>
      <c r="Z1495" s="18"/>
      <c r="AA1495" s="182" t="s">
        <v>8233</v>
      </c>
      <c r="AB1495" s="18"/>
      <c r="AC1495" s="197" t="str">
        <f t="shared" si="150"/>
        <v>PROVOST-Global_Strategies</v>
      </c>
      <c r="AD1495" s="263" t="str">
        <f t="shared" si="151"/>
        <v>PROVOST-Global_Strategies-101</v>
      </c>
      <c r="AE1495" s="263" t="str">
        <f t="shared" si="152"/>
        <v>PROVOST-Global_Strategies-101-5</v>
      </c>
      <c r="AF1495" s="119" t="s">
        <v>8233</v>
      </c>
      <c r="AG1495" s="64" t="str">
        <f t="shared" si="153"/>
        <v>101</v>
      </c>
      <c r="AH1495" s="18"/>
      <c r="AI1495" s="197" t="str">
        <f t="shared" si="154"/>
        <v>-</v>
      </c>
      <c r="AJ1495" s="64" t="str">
        <f t="shared" si="155"/>
        <v>-</v>
      </c>
      <c r="AK1495" s="18"/>
      <c r="AP1495" s="18"/>
    </row>
    <row r="1496" spans="9:42">
      <c r="I1496" s="18"/>
      <c r="L1496" s="18"/>
      <c r="M1496" s="18"/>
      <c r="N1496" s="18"/>
      <c r="O1496" s="18"/>
      <c r="P1496" s="18"/>
      <c r="Q1496" s="18"/>
      <c r="R1496" s="18"/>
      <c r="S1496" s="173" t="s">
        <v>4265</v>
      </c>
      <c r="T1496" s="17" t="s">
        <v>4793</v>
      </c>
      <c r="U1496" s="18"/>
      <c r="V1496" s="211"/>
      <c r="W1496" s="211"/>
      <c r="X1496" s="211"/>
      <c r="Y1496" s="211"/>
      <c r="Z1496" s="18"/>
      <c r="AA1496" s="182" t="s">
        <v>8234</v>
      </c>
      <c r="AB1496" s="18"/>
      <c r="AC1496" s="197" t="str">
        <f t="shared" si="150"/>
        <v>CED-Women_Center</v>
      </c>
      <c r="AD1496" s="263" t="str">
        <f t="shared" si="151"/>
        <v>CED-Women_Center-101</v>
      </c>
      <c r="AE1496" s="263" t="str">
        <f t="shared" si="152"/>
        <v>CED-Women_Center-101-1</v>
      </c>
      <c r="AF1496" s="119" t="s">
        <v>8234</v>
      </c>
      <c r="AG1496" s="64" t="str">
        <f t="shared" si="153"/>
        <v>101</v>
      </c>
      <c r="AH1496" s="18"/>
      <c r="AI1496" s="197" t="str">
        <f t="shared" si="154"/>
        <v>-</v>
      </c>
      <c r="AJ1496" s="64" t="str">
        <f t="shared" si="155"/>
        <v>-</v>
      </c>
      <c r="AK1496" s="18"/>
      <c r="AP1496" s="18"/>
    </row>
    <row r="1497" spans="9:42">
      <c r="I1497" s="18"/>
      <c r="L1497" s="18"/>
      <c r="M1497" s="18"/>
      <c r="N1497" s="18"/>
      <c r="O1497" s="18"/>
      <c r="P1497" s="18"/>
      <c r="Q1497" s="18"/>
      <c r="R1497" s="18"/>
      <c r="S1497" s="173" t="s">
        <v>4269</v>
      </c>
      <c r="T1497" s="17" t="s">
        <v>14007</v>
      </c>
      <c r="U1497" s="18"/>
      <c r="V1497" s="211"/>
      <c r="W1497" s="211"/>
      <c r="X1497" s="211"/>
      <c r="Y1497" s="211"/>
      <c r="Z1497" s="18"/>
      <c r="AA1497" s="182" t="s">
        <v>14663</v>
      </c>
      <c r="AB1497" s="18"/>
      <c r="AC1497" s="197" t="str">
        <f t="shared" si="150"/>
        <v>CED-Women_Center</v>
      </c>
      <c r="AD1497" s="263" t="str">
        <f t="shared" si="151"/>
        <v>CED-Women_Center-101</v>
      </c>
      <c r="AE1497" s="263" t="str">
        <f t="shared" si="152"/>
        <v>CED-Women_Center-101-2</v>
      </c>
      <c r="AF1497" s="119" t="s">
        <v>14663</v>
      </c>
      <c r="AG1497" s="64" t="str">
        <f t="shared" si="153"/>
        <v>101</v>
      </c>
      <c r="AH1497" s="18"/>
      <c r="AI1497" s="197" t="str">
        <f t="shared" si="154"/>
        <v>-</v>
      </c>
      <c r="AJ1497" s="64" t="str">
        <f t="shared" si="155"/>
        <v>-</v>
      </c>
      <c r="AK1497" s="18"/>
      <c r="AP1497" s="18"/>
    </row>
    <row r="1498" spans="9:42">
      <c r="I1498" s="18"/>
      <c r="L1498" s="18"/>
      <c r="M1498" s="18"/>
      <c r="N1498" s="18"/>
      <c r="O1498" s="18"/>
      <c r="P1498" s="18"/>
      <c r="Q1498" s="18"/>
      <c r="R1498" s="18"/>
      <c r="S1498" s="173" t="s">
        <v>4794</v>
      </c>
      <c r="T1498" s="17" t="s">
        <v>4795</v>
      </c>
      <c r="U1498" s="18"/>
      <c r="V1498" s="211"/>
      <c r="W1498" s="211"/>
      <c r="X1498" s="211"/>
      <c r="Y1498" s="211"/>
      <c r="Z1498" s="18"/>
      <c r="AA1498" s="182" t="s">
        <v>12063</v>
      </c>
      <c r="AB1498" s="18"/>
      <c r="AC1498" s="197" t="str">
        <f t="shared" si="150"/>
        <v>ATHLETICS</v>
      </c>
      <c r="AD1498" s="263" t="str">
        <f t="shared" si="151"/>
        <v>ATHLETICS-101</v>
      </c>
      <c r="AE1498" s="263" t="str">
        <f t="shared" si="152"/>
        <v>ATHLETICS-101-1</v>
      </c>
      <c r="AF1498" s="119" t="s">
        <v>12063</v>
      </c>
      <c r="AG1498" s="64" t="str">
        <f t="shared" si="153"/>
        <v>101</v>
      </c>
      <c r="AH1498" s="18"/>
      <c r="AI1498" s="197" t="str">
        <f t="shared" si="154"/>
        <v>-</v>
      </c>
      <c r="AJ1498" s="64" t="str">
        <f t="shared" si="155"/>
        <v>-</v>
      </c>
      <c r="AK1498" s="18"/>
      <c r="AP1498" s="18"/>
    </row>
    <row r="1499" spans="9:42">
      <c r="I1499" s="18"/>
      <c r="L1499" s="18"/>
      <c r="M1499" s="18"/>
      <c r="N1499" s="18"/>
      <c r="O1499" s="18"/>
      <c r="P1499" s="18"/>
      <c r="Q1499" s="18"/>
      <c r="R1499" s="18"/>
      <c r="S1499" s="173" t="s">
        <v>4796</v>
      </c>
      <c r="T1499" s="17" t="s">
        <v>4797</v>
      </c>
      <c r="U1499" s="18"/>
      <c r="V1499" s="211"/>
      <c r="W1499" s="211"/>
      <c r="X1499" s="211"/>
      <c r="Y1499" s="211"/>
      <c r="Z1499" s="18"/>
      <c r="AA1499" s="182" t="s">
        <v>8236</v>
      </c>
      <c r="AB1499" s="18"/>
      <c r="AC1499" s="197" t="str">
        <f t="shared" si="150"/>
        <v>ATHLETICS</v>
      </c>
      <c r="AD1499" s="263" t="str">
        <f t="shared" si="151"/>
        <v>ATHLETICS-101</v>
      </c>
      <c r="AE1499" s="263" t="str">
        <f t="shared" si="152"/>
        <v>ATHLETICS-101-2</v>
      </c>
      <c r="AF1499" s="119" t="s">
        <v>8236</v>
      </c>
      <c r="AG1499" s="64" t="str">
        <f t="shared" si="153"/>
        <v>101</v>
      </c>
      <c r="AH1499" s="18"/>
      <c r="AI1499" s="197" t="str">
        <f t="shared" si="154"/>
        <v>-</v>
      </c>
      <c r="AJ1499" s="64" t="str">
        <f t="shared" si="155"/>
        <v>-</v>
      </c>
      <c r="AK1499" s="18"/>
      <c r="AP1499" s="18"/>
    </row>
    <row r="1500" spans="9:42">
      <c r="I1500" s="18"/>
      <c r="L1500" s="18"/>
      <c r="M1500" s="18"/>
      <c r="N1500" s="18"/>
      <c r="O1500" s="18"/>
      <c r="P1500" s="18"/>
      <c r="Q1500" s="18"/>
      <c r="R1500" s="18"/>
      <c r="S1500" s="173" t="s">
        <v>4799</v>
      </c>
      <c r="T1500" s="17" t="s">
        <v>4800</v>
      </c>
      <c r="U1500" s="18"/>
      <c r="V1500" s="211"/>
      <c r="W1500" s="211"/>
      <c r="X1500" s="211"/>
      <c r="Y1500" s="211"/>
      <c r="Z1500" s="18"/>
      <c r="AA1500" s="182" t="s">
        <v>13311</v>
      </c>
      <c r="AB1500" s="18"/>
      <c r="AC1500" s="197" t="str">
        <f t="shared" si="150"/>
        <v>ATHLETICS</v>
      </c>
      <c r="AD1500" s="263" t="str">
        <f t="shared" si="151"/>
        <v>ATHLETICS-101</v>
      </c>
      <c r="AE1500" s="263" t="str">
        <f t="shared" si="152"/>
        <v>ATHLETICS-101-3</v>
      </c>
      <c r="AF1500" s="119" t="s">
        <v>13311</v>
      </c>
      <c r="AG1500" s="64" t="str">
        <f t="shared" si="153"/>
        <v>101</v>
      </c>
      <c r="AH1500" s="18"/>
      <c r="AI1500" s="197" t="str">
        <f t="shared" si="154"/>
        <v>-</v>
      </c>
      <c r="AJ1500" s="64" t="str">
        <f t="shared" si="155"/>
        <v>-</v>
      </c>
      <c r="AK1500" s="18"/>
      <c r="AP1500" s="18"/>
    </row>
    <row r="1501" spans="9:42">
      <c r="I1501" s="18"/>
      <c r="L1501" s="18"/>
      <c r="M1501" s="18"/>
      <c r="N1501" s="18"/>
      <c r="O1501" s="18"/>
      <c r="P1501" s="18"/>
      <c r="Q1501" s="18"/>
      <c r="R1501" s="18"/>
      <c r="S1501" s="173" t="s">
        <v>4802</v>
      </c>
      <c r="T1501" s="17" t="s">
        <v>4803</v>
      </c>
      <c r="U1501" s="18"/>
      <c r="V1501" s="211"/>
      <c r="W1501" s="211"/>
      <c r="X1501" s="211"/>
      <c r="Y1501" s="211"/>
      <c r="Z1501" s="18"/>
      <c r="AA1501" s="182" t="s">
        <v>13728</v>
      </c>
      <c r="AB1501" s="18"/>
      <c r="AC1501" s="197" t="str">
        <f t="shared" si="150"/>
        <v>ATHLETICS</v>
      </c>
      <c r="AD1501" s="263" t="str">
        <f t="shared" si="151"/>
        <v>ATHLETICS-101</v>
      </c>
      <c r="AE1501" s="263" t="str">
        <f t="shared" si="152"/>
        <v>ATHLETICS-101-4</v>
      </c>
      <c r="AF1501" s="119" t="s">
        <v>13728</v>
      </c>
      <c r="AG1501" s="64" t="str">
        <f t="shared" si="153"/>
        <v>101</v>
      </c>
      <c r="AH1501" s="18"/>
      <c r="AI1501" s="197" t="str">
        <f t="shared" si="154"/>
        <v>-</v>
      </c>
      <c r="AJ1501" s="64" t="str">
        <f t="shared" si="155"/>
        <v>-</v>
      </c>
      <c r="AK1501" s="18"/>
      <c r="AP1501" s="18"/>
    </row>
    <row r="1502" spans="9:42">
      <c r="I1502" s="18"/>
      <c r="L1502" s="18"/>
      <c r="M1502" s="18"/>
      <c r="N1502" s="18"/>
      <c r="O1502" s="18"/>
      <c r="P1502" s="18"/>
      <c r="Q1502" s="18"/>
      <c r="R1502" s="18"/>
      <c r="S1502" s="173" t="s">
        <v>4804</v>
      </c>
      <c r="T1502" s="17" t="s">
        <v>4805</v>
      </c>
      <c r="U1502" s="18"/>
      <c r="V1502" s="211"/>
      <c r="W1502" s="211"/>
      <c r="X1502" s="211"/>
      <c r="Y1502" s="211"/>
      <c r="Z1502" s="18"/>
      <c r="AA1502" s="182" t="s">
        <v>15210</v>
      </c>
      <c r="AB1502" s="18"/>
      <c r="AC1502" s="197" t="str">
        <f t="shared" si="150"/>
        <v>ATHLETICS</v>
      </c>
      <c r="AD1502" s="263" t="str">
        <f t="shared" si="151"/>
        <v>ATHLETICS-101</v>
      </c>
      <c r="AE1502" s="263" t="str">
        <f t="shared" si="152"/>
        <v>ATHLETICS-101-5</v>
      </c>
      <c r="AF1502" s="119" t="s">
        <v>15210</v>
      </c>
      <c r="AG1502" s="64" t="str">
        <f t="shared" si="153"/>
        <v>101</v>
      </c>
      <c r="AH1502" s="18"/>
      <c r="AI1502" s="197" t="str">
        <f t="shared" si="154"/>
        <v>-</v>
      </c>
      <c r="AJ1502" s="64" t="str">
        <f t="shared" si="155"/>
        <v>-</v>
      </c>
      <c r="AK1502" s="18"/>
      <c r="AP1502" s="18"/>
    </row>
    <row r="1503" spans="9:42">
      <c r="I1503" s="18"/>
      <c r="L1503" s="18"/>
      <c r="M1503" s="18"/>
      <c r="N1503" s="18"/>
      <c r="O1503" s="18"/>
      <c r="P1503" s="18"/>
      <c r="Q1503" s="18"/>
      <c r="R1503" s="18"/>
      <c r="S1503" s="173" t="s">
        <v>4807</v>
      </c>
      <c r="T1503" s="17" t="s">
        <v>4808</v>
      </c>
      <c r="U1503" s="18"/>
      <c r="V1503" s="211"/>
      <c r="W1503" s="211"/>
      <c r="X1503" s="211"/>
      <c r="Y1503" s="211"/>
      <c r="Z1503" s="18"/>
      <c r="AA1503" s="182" t="s">
        <v>8237</v>
      </c>
      <c r="AB1503" s="18"/>
      <c r="AC1503" s="197" t="str">
        <f t="shared" si="150"/>
        <v>ATHLETICS</v>
      </c>
      <c r="AD1503" s="263" t="str">
        <f t="shared" si="151"/>
        <v>ATHLETICS-101</v>
      </c>
      <c r="AE1503" s="263" t="str">
        <f t="shared" si="152"/>
        <v>ATHLETICS-101-6</v>
      </c>
      <c r="AF1503" s="119" t="s">
        <v>8237</v>
      </c>
      <c r="AG1503" s="64" t="str">
        <f t="shared" si="153"/>
        <v>101</v>
      </c>
      <c r="AH1503" s="18"/>
      <c r="AI1503" s="197" t="str">
        <f t="shared" si="154"/>
        <v>-</v>
      </c>
      <c r="AJ1503" s="64" t="str">
        <f t="shared" si="155"/>
        <v>-</v>
      </c>
      <c r="AK1503" s="18"/>
      <c r="AP1503" s="18"/>
    </row>
    <row r="1504" spans="9:42">
      <c r="I1504" s="18"/>
      <c r="L1504" s="18"/>
      <c r="M1504" s="18"/>
      <c r="N1504" s="18"/>
      <c r="O1504" s="18"/>
      <c r="P1504" s="18"/>
      <c r="Q1504" s="18"/>
      <c r="R1504" s="18"/>
      <c r="S1504" s="173" t="s">
        <v>4810</v>
      </c>
      <c r="T1504" s="17" t="s">
        <v>4811</v>
      </c>
      <c r="U1504" s="18"/>
      <c r="V1504" s="211"/>
      <c r="W1504" s="211"/>
      <c r="X1504" s="211"/>
      <c r="Y1504" s="211"/>
      <c r="Z1504" s="18"/>
      <c r="AA1504" s="182" t="s">
        <v>8239</v>
      </c>
      <c r="AB1504" s="18"/>
      <c r="AC1504" s="197" t="str">
        <f t="shared" si="150"/>
        <v>RECSVCS</v>
      </c>
      <c r="AD1504" s="263" t="str">
        <f t="shared" si="151"/>
        <v>RECSVCS-101</v>
      </c>
      <c r="AE1504" s="263" t="str">
        <f t="shared" si="152"/>
        <v>RECSVCS-101-1</v>
      </c>
      <c r="AF1504" s="119" t="s">
        <v>8239</v>
      </c>
      <c r="AG1504" s="64" t="str">
        <f t="shared" si="153"/>
        <v>101</v>
      </c>
      <c r="AH1504" s="18"/>
      <c r="AI1504" s="197" t="str">
        <f t="shared" si="154"/>
        <v>-</v>
      </c>
      <c r="AJ1504" s="64" t="str">
        <f t="shared" si="155"/>
        <v>-</v>
      </c>
      <c r="AK1504" s="18"/>
      <c r="AP1504" s="18"/>
    </row>
    <row r="1505" spans="9:42">
      <c r="I1505" s="18"/>
      <c r="L1505" s="18"/>
      <c r="M1505" s="18"/>
      <c r="N1505" s="18"/>
      <c r="O1505" s="18"/>
      <c r="P1505" s="18"/>
      <c r="Q1505" s="18"/>
      <c r="R1505" s="18"/>
      <c r="S1505" s="173" t="s">
        <v>4813</v>
      </c>
      <c r="T1505" s="17" t="s">
        <v>13528</v>
      </c>
      <c r="U1505" s="18"/>
      <c r="V1505" s="211"/>
      <c r="W1505" s="211"/>
      <c r="X1505" s="211"/>
      <c r="Y1505" s="211"/>
      <c r="Z1505" s="18"/>
      <c r="AA1505" s="182" t="s">
        <v>8240</v>
      </c>
      <c r="AB1505" s="18"/>
      <c r="AC1505" s="197" t="str">
        <f t="shared" si="150"/>
        <v>RECSVCS</v>
      </c>
      <c r="AD1505" s="263" t="str">
        <f t="shared" si="151"/>
        <v>RECSVCS-101</v>
      </c>
      <c r="AE1505" s="263" t="str">
        <f t="shared" si="152"/>
        <v>RECSVCS-101-2</v>
      </c>
      <c r="AF1505" s="119" t="s">
        <v>8240</v>
      </c>
      <c r="AG1505" s="64" t="str">
        <f t="shared" si="153"/>
        <v>101</v>
      </c>
      <c r="AH1505" s="18"/>
      <c r="AI1505" s="197" t="str">
        <f t="shared" si="154"/>
        <v>-</v>
      </c>
      <c r="AJ1505" s="64" t="str">
        <f t="shared" si="155"/>
        <v>-</v>
      </c>
      <c r="AK1505" s="18"/>
      <c r="AP1505" s="18"/>
    </row>
    <row r="1506" spans="9:42">
      <c r="I1506" s="18"/>
      <c r="L1506" s="18"/>
      <c r="M1506" s="18"/>
      <c r="N1506" s="18"/>
      <c r="O1506" s="18"/>
      <c r="P1506" s="18"/>
      <c r="Q1506" s="18"/>
      <c r="R1506" s="18"/>
      <c r="S1506" s="173" t="s">
        <v>4815</v>
      </c>
      <c r="T1506" s="17" t="s">
        <v>4816</v>
      </c>
      <c r="U1506" s="18"/>
      <c r="V1506" s="211"/>
      <c r="W1506" s="211"/>
      <c r="X1506" s="211"/>
      <c r="Y1506" s="211"/>
      <c r="Z1506" s="18"/>
      <c r="AA1506" s="182" t="s">
        <v>10973</v>
      </c>
      <c r="AB1506" s="18"/>
      <c r="AC1506" s="197" t="str">
        <f t="shared" si="150"/>
        <v>RECSVCS</v>
      </c>
      <c r="AD1506" s="263" t="str">
        <f t="shared" si="151"/>
        <v>RECSVCS-101</v>
      </c>
      <c r="AE1506" s="263" t="str">
        <f t="shared" si="152"/>
        <v>RECSVCS-101-3</v>
      </c>
      <c r="AF1506" s="119" t="s">
        <v>10973</v>
      </c>
      <c r="AG1506" s="64" t="str">
        <f t="shared" si="153"/>
        <v>101</v>
      </c>
      <c r="AH1506" s="18"/>
      <c r="AI1506" s="197" t="str">
        <f t="shared" si="154"/>
        <v>-</v>
      </c>
      <c r="AJ1506" s="64" t="str">
        <f t="shared" si="155"/>
        <v>-</v>
      </c>
      <c r="AK1506" s="18"/>
      <c r="AP1506" s="18"/>
    </row>
    <row r="1507" spans="9:42">
      <c r="I1507" s="18"/>
      <c r="L1507" s="18"/>
      <c r="M1507" s="18"/>
      <c r="N1507" s="18"/>
      <c r="O1507" s="18"/>
      <c r="P1507" s="18"/>
      <c r="Q1507" s="18"/>
      <c r="R1507" s="18"/>
      <c r="S1507" s="173" t="s">
        <v>4817</v>
      </c>
      <c r="T1507" s="17" t="s">
        <v>4819</v>
      </c>
      <c r="U1507" s="18"/>
      <c r="V1507" s="211"/>
      <c r="W1507" s="211"/>
      <c r="X1507" s="211"/>
      <c r="Y1507" s="211"/>
      <c r="Z1507" s="18"/>
      <c r="AA1507" s="182" t="s">
        <v>8241</v>
      </c>
      <c r="AB1507" s="18"/>
      <c r="AC1507" s="197" t="str">
        <f t="shared" si="150"/>
        <v>RECSVCS</v>
      </c>
      <c r="AD1507" s="263" t="str">
        <f t="shared" si="151"/>
        <v>RECSVCS-101</v>
      </c>
      <c r="AE1507" s="263" t="str">
        <f t="shared" si="152"/>
        <v>RECSVCS-101-4</v>
      </c>
      <c r="AF1507" s="119" t="s">
        <v>8241</v>
      </c>
      <c r="AG1507" s="64" t="str">
        <f t="shared" si="153"/>
        <v>101</v>
      </c>
      <c r="AH1507" s="18"/>
      <c r="AI1507" s="197" t="str">
        <f t="shared" si="154"/>
        <v>-</v>
      </c>
      <c r="AJ1507" s="64" t="str">
        <f t="shared" si="155"/>
        <v>-</v>
      </c>
      <c r="AK1507" s="18"/>
      <c r="AP1507" s="18"/>
    </row>
    <row r="1508" spans="9:42">
      <c r="I1508" s="18"/>
      <c r="L1508" s="18"/>
      <c r="M1508" s="18"/>
      <c r="N1508" s="18"/>
      <c r="O1508" s="18"/>
      <c r="P1508" s="18"/>
      <c r="Q1508" s="18"/>
      <c r="R1508" s="18"/>
      <c r="S1508" s="173" t="s">
        <v>4820</v>
      </c>
      <c r="T1508" s="17" t="s">
        <v>11522</v>
      </c>
      <c r="U1508" s="18"/>
      <c r="V1508" s="211"/>
      <c r="W1508" s="211"/>
      <c r="X1508" s="211"/>
      <c r="Y1508" s="211"/>
      <c r="Z1508" s="18"/>
      <c r="AA1508" s="182" t="s">
        <v>8242</v>
      </c>
      <c r="AB1508" s="18"/>
      <c r="AC1508" s="197" t="str">
        <f t="shared" si="150"/>
        <v>RECSVCS</v>
      </c>
      <c r="AD1508" s="263" t="str">
        <f t="shared" si="151"/>
        <v>RECSVCS-101</v>
      </c>
      <c r="AE1508" s="263" t="str">
        <f t="shared" si="152"/>
        <v>RECSVCS-101-5</v>
      </c>
      <c r="AF1508" s="119" t="s">
        <v>8242</v>
      </c>
      <c r="AG1508" s="64" t="str">
        <f t="shared" si="153"/>
        <v>101</v>
      </c>
      <c r="AH1508" s="18"/>
      <c r="AI1508" s="197" t="str">
        <f t="shared" si="154"/>
        <v>-</v>
      </c>
      <c r="AJ1508" s="64" t="str">
        <f t="shared" si="155"/>
        <v>-</v>
      </c>
      <c r="AK1508" s="18"/>
      <c r="AP1508" s="18"/>
    </row>
    <row r="1509" spans="9:42">
      <c r="I1509" s="18"/>
      <c r="L1509" s="18"/>
      <c r="M1509" s="18"/>
      <c r="N1509" s="18"/>
      <c r="O1509" s="18"/>
      <c r="P1509" s="18"/>
      <c r="Q1509" s="18"/>
      <c r="R1509" s="18"/>
      <c r="S1509" s="173" t="s">
        <v>4822</v>
      </c>
      <c r="T1509" s="17" t="s">
        <v>4823</v>
      </c>
      <c r="U1509" s="18"/>
      <c r="V1509" s="211"/>
      <c r="W1509" s="211"/>
      <c r="X1509" s="211"/>
      <c r="Y1509" s="211"/>
      <c r="Z1509" s="18"/>
      <c r="AA1509" s="182" t="s">
        <v>10974</v>
      </c>
      <c r="AB1509" s="18"/>
      <c r="AC1509" s="197" t="str">
        <f t="shared" si="150"/>
        <v>RECSVCS</v>
      </c>
      <c r="AD1509" s="263" t="str">
        <f t="shared" si="151"/>
        <v>RECSVCS-101</v>
      </c>
      <c r="AE1509" s="263" t="str">
        <f t="shared" si="152"/>
        <v>RECSVCS-101-6</v>
      </c>
      <c r="AF1509" s="119" t="s">
        <v>10974</v>
      </c>
      <c r="AG1509" s="64" t="str">
        <f t="shared" si="153"/>
        <v>101</v>
      </c>
      <c r="AH1509" s="18"/>
      <c r="AI1509" s="197" t="str">
        <f t="shared" si="154"/>
        <v>-</v>
      </c>
      <c r="AJ1509" s="64" t="str">
        <f t="shared" si="155"/>
        <v>-</v>
      </c>
      <c r="AK1509" s="18"/>
      <c r="AP1509" s="18"/>
    </row>
    <row r="1510" spans="9:42">
      <c r="I1510" s="18"/>
      <c r="L1510" s="18"/>
      <c r="M1510" s="18"/>
      <c r="N1510" s="18"/>
      <c r="O1510" s="18"/>
      <c r="P1510" s="18"/>
      <c r="Q1510" s="18"/>
      <c r="R1510" s="18"/>
      <c r="S1510" s="173" t="s">
        <v>4825</v>
      </c>
      <c r="T1510" s="17" t="s">
        <v>4826</v>
      </c>
      <c r="U1510" s="18"/>
      <c r="V1510" s="211"/>
      <c r="W1510" s="211"/>
      <c r="X1510" s="211"/>
      <c r="Y1510" s="211"/>
      <c r="Z1510" s="18"/>
      <c r="AA1510" s="182" t="s">
        <v>12064</v>
      </c>
      <c r="AB1510" s="18"/>
      <c r="AC1510" s="197" t="str">
        <f t="shared" si="150"/>
        <v>RECSVCS</v>
      </c>
      <c r="AD1510" s="263" t="str">
        <f t="shared" si="151"/>
        <v>RECSVCS-101</v>
      </c>
      <c r="AE1510" s="263" t="str">
        <f t="shared" si="152"/>
        <v>RECSVCS-101-7</v>
      </c>
      <c r="AF1510" s="119" t="s">
        <v>12064</v>
      </c>
      <c r="AG1510" s="64" t="str">
        <f t="shared" si="153"/>
        <v>101</v>
      </c>
      <c r="AH1510" s="18"/>
      <c r="AI1510" s="197" t="str">
        <f t="shared" si="154"/>
        <v>-</v>
      </c>
      <c r="AJ1510" s="64" t="str">
        <f t="shared" si="155"/>
        <v>-</v>
      </c>
      <c r="AK1510" s="18"/>
      <c r="AP1510" s="18"/>
    </row>
    <row r="1511" spans="9:42">
      <c r="I1511" s="18"/>
      <c r="L1511" s="18"/>
      <c r="M1511" s="18"/>
      <c r="N1511" s="18"/>
      <c r="O1511" s="18"/>
      <c r="P1511" s="18"/>
      <c r="Q1511" s="18"/>
      <c r="R1511" s="18"/>
      <c r="S1511" s="173" t="s">
        <v>4827</v>
      </c>
      <c r="T1511" s="17" t="s">
        <v>4828</v>
      </c>
      <c r="U1511" s="18"/>
      <c r="V1511" s="211"/>
      <c r="W1511" s="211"/>
      <c r="X1511" s="211"/>
      <c r="Y1511" s="211"/>
      <c r="Z1511" s="18"/>
      <c r="AA1511" s="182" t="s">
        <v>8244</v>
      </c>
      <c r="AB1511" s="18"/>
      <c r="AC1511" s="197" t="str">
        <f t="shared" si="150"/>
        <v>RECSVCS</v>
      </c>
      <c r="AD1511" s="263" t="str">
        <f t="shared" si="151"/>
        <v>RECSVCS-101</v>
      </c>
      <c r="AE1511" s="263" t="str">
        <f t="shared" si="152"/>
        <v>RECSVCS-101-8</v>
      </c>
      <c r="AF1511" s="119" t="s">
        <v>8244</v>
      </c>
      <c r="AG1511" s="64" t="str">
        <f t="shared" si="153"/>
        <v>101</v>
      </c>
      <c r="AH1511" s="18"/>
      <c r="AI1511" s="197" t="str">
        <f t="shared" si="154"/>
        <v>-</v>
      </c>
      <c r="AJ1511" s="64" t="str">
        <f t="shared" si="155"/>
        <v>-</v>
      </c>
      <c r="AK1511" s="18"/>
      <c r="AP1511" s="18"/>
    </row>
    <row r="1512" spans="9:42">
      <c r="I1512" s="18"/>
      <c r="L1512" s="18"/>
      <c r="M1512" s="18"/>
      <c r="N1512" s="18"/>
      <c r="O1512" s="18"/>
      <c r="P1512" s="18"/>
      <c r="Q1512" s="18"/>
      <c r="R1512" s="18"/>
      <c r="S1512" s="173" t="s">
        <v>4830</v>
      </c>
      <c r="T1512" s="17" t="s">
        <v>4831</v>
      </c>
      <c r="U1512" s="18"/>
      <c r="V1512" s="211"/>
      <c r="W1512" s="211"/>
      <c r="X1512" s="211"/>
      <c r="Y1512" s="211"/>
      <c r="Z1512" s="18"/>
      <c r="AA1512" s="182" t="s">
        <v>8245</v>
      </c>
      <c r="AB1512" s="18"/>
      <c r="AC1512" s="197" t="str">
        <f t="shared" si="150"/>
        <v>RECSVCS</v>
      </c>
      <c r="AD1512" s="263" t="str">
        <f t="shared" si="151"/>
        <v>RECSVCS-101</v>
      </c>
      <c r="AE1512" s="263" t="str">
        <f t="shared" si="152"/>
        <v>RECSVCS-101-9</v>
      </c>
      <c r="AF1512" s="119" t="s">
        <v>8245</v>
      </c>
      <c r="AG1512" s="64" t="str">
        <f t="shared" si="153"/>
        <v>101</v>
      </c>
      <c r="AH1512" s="18"/>
      <c r="AI1512" s="197" t="str">
        <f t="shared" si="154"/>
        <v>-</v>
      </c>
      <c r="AJ1512" s="64" t="str">
        <f t="shared" si="155"/>
        <v>-</v>
      </c>
      <c r="AK1512" s="18"/>
      <c r="AP1512" s="18"/>
    </row>
    <row r="1513" spans="9:42">
      <c r="I1513" s="18"/>
      <c r="L1513" s="18"/>
      <c r="M1513" s="18"/>
      <c r="N1513" s="18"/>
      <c r="O1513" s="18"/>
      <c r="P1513" s="18"/>
      <c r="Q1513" s="18"/>
      <c r="R1513" s="18"/>
      <c r="S1513" s="173" t="s">
        <v>4832</v>
      </c>
      <c r="T1513" s="17" t="s">
        <v>4833</v>
      </c>
      <c r="U1513" s="18"/>
      <c r="V1513" s="211"/>
      <c r="W1513" s="211"/>
      <c r="X1513" s="211"/>
      <c r="Y1513" s="211"/>
      <c r="Z1513" s="18"/>
      <c r="AA1513" s="182" t="s">
        <v>8247</v>
      </c>
      <c r="AB1513" s="18"/>
      <c r="AC1513" s="197" t="str">
        <f t="shared" si="150"/>
        <v>RECSVCS</v>
      </c>
      <c r="AD1513" s="263" t="str">
        <f t="shared" si="151"/>
        <v>RECSVCS-101</v>
      </c>
      <c r="AE1513" s="263" t="str">
        <f t="shared" si="152"/>
        <v>RECSVCS-101-10</v>
      </c>
      <c r="AF1513" s="119" t="s">
        <v>8247</v>
      </c>
      <c r="AG1513" s="64" t="str">
        <f t="shared" si="153"/>
        <v>101</v>
      </c>
      <c r="AH1513" s="18"/>
      <c r="AI1513" s="197" t="str">
        <f t="shared" si="154"/>
        <v>-</v>
      </c>
      <c r="AJ1513" s="64" t="str">
        <f t="shared" si="155"/>
        <v>-</v>
      </c>
      <c r="AK1513" s="18"/>
      <c r="AP1513" s="18"/>
    </row>
    <row r="1514" spans="9:42">
      <c r="I1514" s="18"/>
      <c r="L1514" s="18"/>
      <c r="M1514" s="18"/>
      <c r="N1514" s="18"/>
      <c r="O1514" s="18"/>
      <c r="P1514" s="18"/>
      <c r="Q1514" s="18"/>
      <c r="R1514" s="18"/>
      <c r="S1514" s="173" t="s">
        <v>4834</v>
      </c>
      <c r="T1514" s="17" t="s">
        <v>4835</v>
      </c>
      <c r="U1514" s="18"/>
      <c r="V1514" s="211"/>
      <c r="W1514" s="211"/>
      <c r="X1514" s="211"/>
      <c r="Y1514" s="211"/>
      <c r="Z1514" s="18"/>
      <c r="AA1514" s="182" t="s">
        <v>10975</v>
      </c>
      <c r="AB1514" s="18"/>
      <c r="AC1514" s="197" t="str">
        <f t="shared" si="150"/>
        <v>RECSVCS</v>
      </c>
      <c r="AD1514" s="263" t="str">
        <f t="shared" si="151"/>
        <v>RECSVCS-101</v>
      </c>
      <c r="AE1514" s="263" t="str">
        <f t="shared" si="152"/>
        <v>RECSVCS-101-11</v>
      </c>
      <c r="AF1514" s="119" t="s">
        <v>10975</v>
      </c>
      <c r="AG1514" s="64" t="str">
        <f t="shared" si="153"/>
        <v>101</v>
      </c>
      <c r="AH1514" s="18"/>
      <c r="AI1514" s="197" t="str">
        <f t="shared" si="154"/>
        <v>-</v>
      </c>
      <c r="AJ1514" s="64" t="str">
        <f t="shared" si="155"/>
        <v>-</v>
      </c>
      <c r="AK1514" s="18"/>
      <c r="AP1514" s="18"/>
    </row>
    <row r="1515" spans="9:42">
      <c r="I1515" s="18"/>
      <c r="L1515" s="18"/>
      <c r="M1515" s="18"/>
      <c r="N1515" s="18"/>
      <c r="O1515" s="18"/>
      <c r="P1515" s="18"/>
      <c r="Q1515" s="18"/>
      <c r="R1515" s="18"/>
      <c r="S1515" s="173" t="s">
        <v>4837</v>
      </c>
      <c r="T1515" s="17" t="s">
        <v>4838</v>
      </c>
      <c r="U1515" s="18"/>
      <c r="V1515" s="211"/>
      <c r="W1515" s="211"/>
      <c r="X1515" s="211"/>
      <c r="Y1515" s="211"/>
      <c r="Z1515" s="18"/>
      <c r="AA1515" s="182" t="s">
        <v>8248</v>
      </c>
      <c r="AB1515" s="18"/>
      <c r="AC1515" s="197" t="str">
        <f t="shared" si="150"/>
        <v>RECSVCS</v>
      </c>
      <c r="AD1515" s="263" t="str">
        <f t="shared" si="151"/>
        <v>RECSVCS-101</v>
      </c>
      <c r="AE1515" s="263" t="str">
        <f t="shared" si="152"/>
        <v>RECSVCS-101-12</v>
      </c>
      <c r="AF1515" s="119" t="s">
        <v>8248</v>
      </c>
      <c r="AG1515" s="64" t="str">
        <f t="shared" si="153"/>
        <v>101</v>
      </c>
      <c r="AH1515" s="18"/>
      <c r="AI1515" s="197" t="str">
        <f t="shared" si="154"/>
        <v>-</v>
      </c>
      <c r="AJ1515" s="64" t="str">
        <f t="shared" si="155"/>
        <v>-</v>
      </c>
      <c r="AK1515" s="18"/>
      <c r="AP1515" s="18"/>
    </row>
    <row r="1516" spans="9:42">
      <c r="I1516" s="18"/>
      <c r="L1516" s="18"/>
      <c r="M1516" s="18"/>
      <c r="N1516" s="18"/>
      <c r="O1516" s="18"/>
      <c r="P1516" s="18"/>
      <c r="Q1516" s="18"/>
      <c r="R1516" s="18"/>
      <c r="S1516" s="173" t="s">
        <v>4840</v>
      </c>
      <c r="T1516" s="17" t="s">
        <v>4841</v>
      </c>
      <c r="U1516" s="18"/>
      <c r="V1516" s="211"/>
      <c r="W1516" s="211"/>
      <c r="X1516" s="211"/>
      <c r="Y1516" s="211"/>
      <c r="Z1516" s="18"/>
      <c r="AA1516" s="182" t="s">
        <v>8250</v>
      </c>
      <c r="AB1516" s="18"/>
      <c r="AC1516" s="197" t="str">
        <f t="shared" si="150"/>
        <v>BOOKSTORE</v>
      </c>
      <c r="AD1516" s="263" t="str">
        <f t="shared" si="151"/>
        <v>BOOKSTORE-101</v>
      </c>
      <c r="AE1516" s="263" t="str">
        <f t="shared" si="152"/>
        <v>BOOKSTORE-101-1</v>
      </c>
      <c r="AF1516" s="119" t="s">
        <v>8250</v>
      </c>
      <c r="AG1516" s="64" t="str">
        <f t="shared" si="153"/>
        <v>101</v>
      </c>
      <c r="AH1516" s="18"/>
      <c r="AI1516" s="197" t="str">
        <f t="shared" si="154"/>
        <v>-</v>
      </c>
      <c r="AJ1516" s="64" t="str">
        <f t="shared" si="155"/>
        <v>-</v>
      </c>
      <c r="AK1516" s="18"/>
      <c r="AP1516" s="18"/>
    </row>
    <row r="1517" spans="9:42">
      <c r="I1517" s="18"/>
      <c r="L1517" s="18"/>
      <c r="M1517" s="18"/>
      <c r="N1517" s="18"/>
      <c r="O1517" s="18"/>
      <c r="P1517" s="18"/>
      <c r="Q1517" s="18"/>
      <c r="R1517" s="18"/>
      <c r="S1517" s="173" t="s">
        <v>4842</v>
      </c>
      <c r="T1517" s="17" t="s">
        <v>4843</v>
      </c>
      <c r="U1517" s="18"/>
      <c r="V1517" s="211"/>
      <c r="W1517" s="211"/>
      <c r="X1517" s="211"/>
      <c r="Y1517" s="211"/>
      <c r="Z1517" s="18"/>
      <c r="AA1517" s="182" t="s">
        <v>8251</v>
      </c>
      <c r="AB1517" s="18"/>
      <c r="AC1517" s="197" t="str">
        <f t="shared" si="150"/>
        <v>BOOKSTORE</v>
      </c>
      <c r="AD1517" s="263" t="str">
        <f t="shared" si="151"/>
        <v>BOOKSTORE-101</v>
      </c>
      <c r="AE1517" s="263" t="str">
        <f t="shared" si="152"/>
        <v>BOOKSTORE-101-2</v>
      </c>
      <c r="AF1517" s="119" t="s">
        <v>8251</v>
      </c>
      <c r="AG1517" s="64" t="str">
        <f t="shared" si="153"/>
        <v>101</v>
      </c>
      <c r="AH1517" s="18"/>
      <c r="AI1517" s="197" t="str">
        <f t="shared" si="154"/>
        <v>-</v>
      </c>
      <c r="AJ1517" s="64" t="str">
        <f t="shared" si="155"/>
        <v>-</v>
      </c>
      <c r="AK1517" s="18"/>
      <c r="AP1517" s="18"/>
    </row>
    <row r="1518" spans="9:42">
      <c r="I1518" s="18"/>
      <c r="L1518" s="18"/>
      <c r="M1518" s="18"/>
      <c r="N1518" s="18"/>
      <c r="O1518" s="18"/>
      <c r="P1518" s="18"/>
      <c r="Q1518" s="18"/>
      <c r="R1518" s="18"/>
      <c r="S1518" s="173" t="s">
        <v>4845</v>
      </c>
      <c r="T1518" s="17" t="s">
        <v>4846</v>
      </c>
      <c r="U1518" s="18"/>
      <c r="V1518" s="211"/>
      <c r="W1518" s="211"/>
      <c r="X1518" s="211"/>
      <c r="Y1518" s="211"/>
      <c r="Z1518" s="18"/>
      <c r="AA1518" s="182" t="s">
        <v>8252</v>
      </c>
      <c r="AB1518" s="18"/>
      <c r="AC1518" s="197" t="str">
        <f t="shared" si="150"/>
        <v>BOOKSTORE</v>
      </c>
      <c r="AD1518" s="263" t="str">
        <f t="shared" si="151"/>
        <v>BOOKSTORE-101</v>
      </c>
      <c r="AE1518" s="263" t="str">
        <f t="shared" si="152"/>
        <v>BOOKSTORE-101-3</v>
      </c>
      <c r="AF1518" s="119" t="s">
        <v>8252</v>
      </c>
      <c r="AG1518" s="64" t="str">
        <f t="shared" si="153"/>
        <v>101</v>
      </c>
      <c r="AH1518" s="18"/>
      <c r="AI1518" s="197" t="str">
        <f t="shared" si="154"/>
        <v>-</v>
      </c>
      <c r="AJ1518" s="64" t="str">
        <f t="shared" si="155"/>
        <v>-</v>
      </c>
      <c r="AK1518" s="18"/>
      <c r="AP1518" s="18"/>
    </row>
    <row r="1519" spans="9:42">
      <c r="I1519" s="18"/>
      <c r="L1519" s="18"/>
      <c r="M1519" s="18"/>
      <c r="N1519" s="18"/>
      <c r="O1519" s="18"/>
      <c r="P1519" s="18"/>
      <c r="Q1519" s="18"/>
      <c r="R1519" s="18"/>
      <c r="S1519" s="173" t="s">
        <v>4847</v>
      </c>
      <c r="T1519" s="17" t="s">
        <v>4848</v>
      </c>
      <c r="U1519" s="18"/>
      <c r="V1519" s="211"/>
      <c r="W1519" s="211"/>
      <c r="X1519" s="211"/>
      <c r="Y1519" s="211"/>
      <c r="Z1519" s="18"/>
      <c r="AA1519" s="182" t="s">
        <v>8253</v>
      </c>
      <c r="AB1519" s="18"/>
      <c r="AC1519" s="197" t="str">
        <f t="shared" si="150"/>
        <v>PRESIDENT-Communications</v>
      </c>
      <c r="AD1519" s="263" t="str">
        <f t="shared" si="151"/>
        <v>PRESIDENT-Communications-101</v>
      </c>
      <c r="AE1519" s="263" t="str">
        <f t="shared" si="152"/>
        <v>PRESIDENT-Communications-101-1</v>
      </c>
      <c r="AF1519" s="119" t="s">
        <v>8253</v>
      </c>
      <c r="AG1519" s="64" t="str">
        <f t="shared" si="153"/>
        <v>101</v>
      </c>
      <c r="AH1519" s="18"/>
      <c r="AI1519" s="197" t="str">
        <f t="shared" si="154"/>
        <v>-</v>
      </c>
      <c r="AJ1519" s="64" t="str">
        <f t="shared" si="155"/>
        <v>-</v>
      </c>
      <c r="AK1519" s="18"/>
      <c r="AP1519" s="18"/>
    </row>
    <row r="1520" spans="9:42">
      <c r="I1520" s="18"/>
      <c r="L1520" s="18"/>
      <c r="M1520" s="18"/>
      <c r="N1520" s="18"/>
      <c r="O1520" s="18"/>
      <c r="P1520" s="18"/>
      <c r="Q1520" s="18"/>
      <c r="R1520" s="18"/>
      <c r="S1520" s="173" t="s">
        <v>4849</v>
      </c>
      <c r="T1520" s="17" t="s">
        <v>5618</v>
      </c>
      <c r="U1520" s="18"/>
      <c r="V1520" s="211"/>
      <c r="W1520" s="211"/>
      <c r="X1520" s="211"/>
      <c r="Y1520" s="211"/>
      <c r="Z1520" s="18"/>
      <c r="AA1520" s="182" t="s">
        <v>8255</v>
      </c>
      <c r="AB1520" s="18"/>
      <c r="AC1520" s="197" t="str">
        <f t="shared" si="150"/>
        <v>PRESIDENT-Communications</v>
      </c>
      <c r="AD1520" s="263" t="str">
        <f t="shared" si="151"/>
        <v>PRESIDENT-Communications-101</v>
      </c>
      <c r="AE1520" s="263" t="str">
        <f t="shared" si="152"/>
        <v>PRESIDENT-Communications-101-2</v>
      </c>
      <c r="AF1520" s="119" t="s">
        <v>8255</v>
      </c>
      <c r="AG1520" s="64" t="str">
        <f t="shared" si="153"/>
        <v>101</v>
      </c>
      <c r="AH1520" s="18"/>
      <c r="AI1520" s="197" t="str">
        <f t="shared" si="154"/>
        <v>-</v>
      </c>
      <c r="AJ1520" s="64" t="str">
        <f t="shared" si="155"/>
        <v>-</v>
      </c>
      <c r="AK1520" s="18"/>
      <c r="AP1520" s="18"/>
    </row>
    <row r="1521" spans="9:42">
      <c r="I1521" s="18"/>
      <c r="L1521" s="18"/>
      <c r="M1521" s="18"/>
      <c r="N1521" s="18"/>
      <c r="O1521" s="18"/>
      <c r="P1521" s="18"/>
      <c r="Q1521" s="18"/>
      <c r="R1521" s="18"/>
      <c r="S1521" s="173" t="s">
        <v>4851</v>
      </c>
      <c r="T1521" s="17" t="s">
        <v>4852</v>
      </c>
      <c r="U1521" s="18"/>
      <c r="V1521" s="211"/>
      <c r="W1521" s="211"/>
      <c r="X1521" s="211"/>
      <c r="Y1521" s="211"/>
      <c r="Z1521" s="18"/>
      <c r="AA1521" s="182" t="s">
        <v>13729</v>
      </c>
      <c r="AB1521" s="18"/>
      <c r="AC1521" s="197" t="str">
        <f t="shared" si="150"/>
        <v>PRESIDENT-Communications</v>
      </c>
      <c r="AD1521" s="263" t="str">
        <f t="shared" si="151"/>
        <v>PRESIDENT-Communications-101</v>
      </c>
      <c r="AE1521" s="263" t="str">
        <f t="shared" si="152"/>
        <v>PRESIDENT-Communications-101-3</v>
      </c>
      <c r="AF1521" s="119" t="s">
        <v>13729</v>
      </c>
      <c r="AG1521" s="64" t="str">
        <f t="shared" si="153"/>
        <v>101</v>
      </c>
      <c r="AH1521" s="18"/>
      <c r="AI1521" s="197" t="str">
        <f t="shared" si="154"/>
        <v>-</v>
      </c>
      <c r="AJ1521" s="64" t="str">
        <f t="shared" si="155"/>
        <v>-</v>
      </c>
      <c r="AK1521" s="18"/>
      <c r="AP1521" s="18"/>
    </row>
    <row r="1522" spans="9:42">
      <c r="I1522" s="18"/>
      <c r="L1522" s="18"/>
      <c r="M1522" s="18"/>
      <c r="N1522" s="18"/>
      <c r="O1522" s="18"/>
      <c r="P1522" s="18"/>
      <c r="Q1522" s="18"/>
      <c r="R1522" s="18"/>
      <c r="S1522" s="173" t="s">
        <v>4854</v>
      </c>
      <c r="T1522" s="17" t="s">
        <v>4855</v>
      </c>
      <c r="U1522" s="18"/>
      <c r="V1522" s="211"/>
      <c r="W1522" s="211"/>
      <c r="X1522" s="211"/>
      <c r="Y1522" s="211"/>
      <c r="Z1522" s="18"/>
      <c r="AA1522" s="182" t="s">
        <v>8256</v>
      </c>
      <c r="AB1522" s="18"/>
      <c r="AC1522" s="197" t="str">
        <f t="shared" si="150"/>
        <v>RESECDEV</v>
      </c>
      <c r="AD1522" s="263" t="str">
        <f t="shared" si="151"/>
        <v>RESECDEV-101</v>
      </c>
      <c r="AE1522" s="263" t="str">
        <f t="shared" si="152"/>
        <v>RESECDEV-101-7</v>
      </c>
      <c r="AF1522" s="119" t="s">
        <v>8256</v>
      </c>
      <c r="AG1522" s="64" t="str">
        <f t="shared" si="153"/>
        <v>101</v>
      </c>
      <c r="AH1522" s="18"/>
      <c r="AI1522" s="197" t="str">
        <f t="shared" si="154"/>
        <v>-</v>
      </c>
      <c r="AJ1522" s="64" t="str">
        <f t="shared" si="155"/>
        <v>-</v>
      </c>
      <c r="AK1522" s="18"/>
      <c r="AP1522" s="18"/>
    </row>
    <row r="1523" spans="9:42">
      <c r="I1523" s="18"/>
      <c r="L1523" s="18"/>
      <c r="M1523" s="18"/>
      <c r="N1523" s="18"/>
      <c r="O1523" s="18"/>
      <c r="P1523" s="18"/>
      <c r="Q1523" s="18"/>
      <c r="R1523" s="18"/>
      <c r="S1523" s="173" t="s">
        <v>4856</v>
      </c>
      <c r="T1523" s="17" t="s">
        <v>4857</v>
      </c>
      <c r="U1523" s="18"/>
      <c r="V1523" s="211"/>
      <c r="W1523" s="211"/>
      <c r="X1523" s="211"/>
      <c r="Y1523" s="211"/>
      <c r="Z1523" s="18"/>
      <c r="AA1523" s="182" t="s">
        <v>15614</v>
      </c>
      <c r="AB1523" s="18"/>
      <c r="AC1523" s="197" t="str">
        <f t="shared" si="150"/>
        <v>RESECDEV</v>
      </c>
      <c r="AD1523" s="263" t="str">
        <f t="shared" si="151"/>
        <v>RESECDEV-101</v>
      </c>
      <c r="AE1523" s="263" t="str">
        <f t="shared" si="152"/>
        <v>RESECDEV-101-8</v>
      </c>
      <c r="AF1523" s="119" t="s">
        <v>15614</v>
      </c>
      <c r="AG1523" s="64" t="str">
        <f t="shared" si="153"/>
        <v>101</v>
      </c>
      <c r="AH1523" s="18"/>
      <c r="AI1523" s="197" t="str">
        <f t="shared" si="154"/>
        <v>-</v>
      </c>
      <c r="AJ1523" s="64" t="str">
        <f t="shared" si="155"/>
        <v>-</v>
      </c>
      <c r="AK1523" s="18"/>
      <c r="AP1523" s="18"/>
    </row>
    <row r="1524" spans="9:42">
      <c r="I1524" s="18"/>
      <c r="L1524" s="18"/>
      <c r="M1524" s="18"/>
      <c r="N1524" s="18"/>
      <c r="O1524" s="18"/>
      <c r="P1524" s="18"/>
      <c r="Q1524" s="18"/>
      <c r="R1524" s="18"/>
      <c r="S1524" s="173" t="s">
        <v>4859</v>
      </c>
      <c r="T1524" s="17" t="s">
        <v>4860</v>
      </c>
      <c r="U1524" s="18"/>
      <c r="V1524" s="211"/>
      <c r="W1524" s="211"/>
      <c r="X1524" s="211"/>
      <c r="Y1524" s="211"/>
      <c r="Z1524" s="18"/>
      <c r="AA1524" s="182" t="s">
        <v>8257</v>
      </c>
      <c r="AB1524" s="18"/>
      <c r="AC1524" s="197" t="str">
        <f t="shared" si="150"/>
        <v>CONFERENCE OFFICE</v>
      </c>
      <c r="AD1524" s="263" t="str">
        <f t="shared" si="151"/>
        <v>CONFERENCE OFFICE-101</v>
      </c>
      <c r="AE1524" s="263" t="str">
        <f t="shared" si="152"/>
        <v>CONFERENCE OFFICE-101-1</v>
      </c>
      <c r="AF1524" s="119" t="s">
        <v>8257</v>
      </c>
      <c r="AG1524" s="64" t="str">
        <f t="shared" si="153"/>
        <v>101</v>
      </c>
      <c r="AH1524" s="18"/>
      <c r="AI1524" s="197" t="str">
        <f t="shared" si="154"/>
        <v>-</v>
      </c>
      <c r="AJ1524" s="64" t="str">
        <f t="shared" si="155"/>
        <v>-</v>
      </c>
      <c r="AK1524" s="18"/>
      <c r="AP1524" s="18"/>
    </row>
    <row r="1525" spans="9:42">
      <c r="I1525" s="18"/>
      <c r="L1525" s="18"/>
      <c r="M1525" s="18"/>
      <c r="N1525" s="18"/>
      <c r="O1525" s="18"/>
      <c r="P1525" s="18"/>
      <c r="Q1525" s="18"/>
      <c r="R1525" s="18"/>
      <c r="S1525" s="173" t="s">
        <v>4862</v>
      </c>
      <c r="T1525" s="17" t="s">
        <v>4863</v>
      </c>
      <c r="U1525" s="18"/>
      <c r="V1525" s="211"/>
      <c r="W1525" s="211"/>
      <c r="X1525" s="211"/>
      <c r="Y1525" s="211"/>
      <c r="Z1525" s="18"/>
      <c r="AA1525" s="182" t="s">
        <v>941</v>
      </c>
      <c r="AB1525" s="18"/>
      <c r="AC1525" s="197" t="str">
        <f t="shared" si="150"/>
        <v>CRIMELAB</v>
      </c>
      <c r="AD1525" s="263" t="str">
        <f t="shared" si="151"/>
        <v>CRIMELAB-102</v>
      </c>
      <c r="AE1525" s="263" t="str">
        <f t="shared" si="152"/>
        <v>CRIMELAB-102-1</v>
      </c>
      <c r="AF1525" s="119" t="s">
        <v>941</v>
      </c>
      <c r="AG1525" s="64" t="str">
        <f t="shared" si="153"/>
        <v>102</v>
      </c>
      <c r="AH1525" s="18"/>
      <c r="AI1525" s="197" t="str">
        <f t="shared" si="154"/>
        <v>-</v>
      </c>
      <c r="AJ1525" s="64" t="str">
        <f t="shared" si="155"/>
        <v>-</v>
      </c>
      <c r="AK1525" s="18"/>
      <c r="AP1525" s="18"/>
    </row>
    <row r="1526" spans="9:42">
      <c r="I1526" s="18"/>
      <c r="L1526" s="18"/>
      <c r="M1526" s="18"/>
      <c r="N1526" s="18"/>
      <c r="O1526" s="18"/>
      <c r="P1526" s="18"/>
      <c r="Q1526" s="18"/>
      <c r="R1526" s="18"/>
      <c r="S1526" s="173" t="s">
        <v>4865</v>
      </c>
      <c r="T1526" s="17" t="s">
        <v>4866</v>
      </c>
      <c r="U1526" s="18"/>
      <c r="V1526" s="211"/>
      <c r="W1526" s="211"/>
      <c r="X1526" s="211"/>
      <c r="Y1526" s="211"/>
      <c r="Z1526" s="18"/>
      <c r="AA1526" s="182" t="s">
        <v>12065</v>
      </c>
      <c r="AB1526" s="18"/>
      <c r="AC1526" s="197" t="str">
        <f t="shared" si="150"/>
        <v>CONTROLLER-Other</v>
      </c>
      <c r="AD1526" s="263" t="str">
        <f t="shared" si="151"/>
        <v>CONTROLLER-Other-103</v>
      </c>
      <c r="AE1526" s="263" t="str">
        <f t="shared" si="152"/>
        <v>CONTROLLER-Other-103-1</v>
      </c>
      <c r="AF1526" s="119" t="s">
        <v>12065</v>
      </c>
      <c r="AG1526" s="64" t="str">
        <f t="shared" si="153"/>
        <v>103</v>
      </c>
      <c r="AH1526" s="18"/>
      <c r="AI1526" s="197" t="str">
        <f t="shared" si="154"/>
        <v>-</v>
      </c>
      <c r="AJ1526" s="64" t="str">
        <f t="shared" si="155"/>
        <v>-</v>
      </c>
      <c r="AK1526" s="18"/>
      <c r="AP1526" s="18"/>
    </row>
    <row r="1527" spans="9:42">
      <c r="I1527" s="18"/>
      <c r="L1527" s="18"/>
      <c r="M1527" s="18"/>
      <c r="N1527" s="18"/>
      <c r="O1527" s="18"/>
      <c r="P1527" s="18"/>
      <c r="Q1527" s="18"/>
      <c r="R1527" s="18"/>
      <c r="S1527" s="173" t="s">
        <v>4868</v>
      </c>
      <c r="T1527" s="17" t="s">
        <v>4869</v>
      </c>
      <c r="U1527" s="18"/>
      <c r="V1527" s="211"/>
      <c r="W1527" s="211"/>
      <c r="X1527" s="211"/>
      <c r="Y1527" s="211"/>
      <c r="Z1527" s="18"/>
      <c r="AA1527" s="182" t="s">
        <v>12066</v>
      </c>
      <c r="AB1527" s="18"/>
      <c r="AC1527" s="197" t="str">
        <f t="shared" si="150"/>
        <v>ARTSCI</v>
      </c>
      <c r="AD1527" s="263" t="str">
        <f t="shared" si="151"/>
        <v>ARTSCI-103</v>
      </c>
      <c r="AE1527" s="263" t="str">
        <f t="shared" si="152"/>
        <v>ARTSCI-103-1</v>
      </c>
      <c r="AF1527" s="119" t="s">
        <v>12066</v>
      </c>
      <c r="AG1527" s="64" t="str">
        <f t="shared" si="153"/>
        <v>103</v>
      </c>
      <c r="AH1527" s="18"/>
      <c r="AI1527" s="197" t="str">
        <f t="shared" si="154"/>
        <v>-</v>
      </c>
      <c r="AJ1527" s="64" t="str">
        <f t="shared" si="155"/>
        <v>-</v>
      </c>
      <c r="AK1527" s="18"/>
      <c r="AP1527" s="18"/>
    </row>
    <row r="1528" spans="9:42">
      <c r="I1528" s="18"/>
      <c r="L1528" s="18"/>
      <c r="M1528" s="18"/>
      <c r="N1528" s="18"/>
      <c r="O1528" s="18"/>
      <c r="P1528" s="18"/>
      <c r="Q1528" s="18"/>
      <c r="R1528" s="18"/>
      <c r="S1528" s="173" t="s">
        <v>4871</v>
      </c>
      <c r="T1528" s="17" t="s">
        <v>4872</v>
      </c>
      <c r="U1528" s="18"/>
      <c r="V1528" s="211"/>
      <c r="W1528" s="211"/>
      <c r="X1528" s="211"/>
      <c r="Y1528" s="211"/>
      <c r="Z1528" s="18"/>
      <c r="AA1528" s="182" t="s">
        <v>11460</v>
      </c>
      <c r="AB1528" s="18"/>
      <c r="AC1528" s="197" t="str">
        <f t="shared" si="150"/>
        <v>ARTSCI</v>
      </c>
      <c r="AD1528" s="263" t="str">
        <f t="shared" si="151"/>
        <v>ARTSCI-103</v>
      </c>
      <c r="AE1528" s="263" t="str">
        <f t="shared" si="152"/>
        <v>ARTSCI-103-2</v>
      </c>
      <c r="AF1528" s="119" t="s">
        <v>11460</v>
      </c>
      <c r="AG1528" s="64" t="str">
        <f t="shared" si="153"/>
        <v>103</v>
      </c>
      <c r="AH1528" s="18"/>
      <c r="AI1528" s="197" t="str">
        <f t="shared" si="154"/>
        <v>-</v>
      </c>
      <c r="AJ1528" s="64" t="str">
        <f t="shared" si="155"/>
        <v>-</v>
      </c>
      <c r="AK1528" s="18"/>
      <c r="AP1528" s="18"/>
    </row>
    <row r="1529" spans="9:42">
      <c r="I1529" s="18"/>
      <c r="L1529" s="18"/>
      <c r="M1529" s="18"/>
      <c r="N1529" s="18"/>
      <c r="O1529" s="18"/>
      <c r="P1529" s="18"/>
      <c r="Q1529" s="18"/>
      <c r="R1529" s="18"/>
      <c r="S1529" s="173" t="s">
        <v>4874</v>
      </c>
      <c r="T1529" s="17" t="s">
        <v>4875</v>
      </c>
      <c r="U1529" s="18"/>
      <c r="V1529" s="211"/>
      <c r="W1529" s="211"/>
      <c r="X1529" s="211"/>
      <c r="Y1529" s="211"/>
      <c r="Z1529" s="18"/>
      <c r="AA1529" s="182" t="s">
        <v>11461</v>
      </c>
      <c r="AB1529" s="18"/>
      <c r="AC1529" s="197" t="e">
        <f t="shared" si="150"/>
        <v>#N/A</v>
      </c>
      <c r="AD1529" s="263" t="e">
        <f t="shared" si="151"/>
        <v>#N/A</v>
      </c>
      <c r="AE1529" s="263" t="e">
        <f t="shared" si="152"/>
        <v>#N/A</v>
      </c>
      <c r="AF1529" s="119" t="s">
        <v>11461</v>
      </c>
      <c r="AG1529" s="64" t="str">
        <f t="shared" si="153"/>
        <v>103</v>
      </c>
      <c r="AH1529" s="18"/>
      <c r="AI1529" s="197" t="str">
        <f t="shared" si="154"/>
        <v>-</v>
      </c>
      <c r="AJ1529" s="64" t="str">
        <f t="shared" si="155"/>
        <v>-</v>
      </c>
      <c r="AK1529" s="18"/>
      <c r="AP1529" s="18"/>
    </row>
    <row r="1530" spans="9:42">
      <c r="I1530" s="18"/>
      <c r="L1530" s="18"/>
      <c r="M1530" s="18"/>
      <c r="N1530" s="18"/>
      <c r="O1530" s="18"/>
      <c r="P1530" s="18"/>
      <c r="Q1530" s="18"/>
      <c r="R1530" s="18"/>
      <c r="S1530" s="173" t="s">
        <v>4877</v>
      </c>
      <c r="T1530" s="17" t="s">
        <v>4878</v>
      </c>
      <c r="U1530" s="18"/>
      <c r="V1530" s="211"/>
      <c r="W1530" s="211"/>
      <c r="X1530" s="211"/>
      <c r="Y1530" s="211"/>
      <c r="Z1530" s="18"/>
      <c r="AA1530" s="182" t="s">
        <v>12067</v>
      </c>
      <c r="AB1530" s="18"/>
      <c r="AC1530" s="197" t="str">
        <f t="shared" si="150"/>
        <v>HEALTHSCI</v>
      </c>
      <c r="AD1530" s="263" t="str">
        <f t="shared" si="151"/>
        <v>HEALTHSCI-103</v>
      </c>
      <c r="AE1530" s="263" t="str">
        <f t="shared" si="152"/>
        <v>HEALTHSCI-103-1</v>
      </c>
      <c r="AF1530" s="119" t="s">
        <v>12067</v>
      </c>
      <c r="AG1530" s="64" t="str">
        <f t="shared" si="153"/>
        <v>103</v>
      </c>
      <c r="AH1530" s="18"/>
      <c r="AI1530" s="197" t="str">
        <f t="shared" si="154"/>
        <v>-</v>
      </c>
      <c r="AJ1530" s="64" t="str">
        <f t="shared" si="155"/>
        <v>-</v>
      </c>
      <c r="AK1530" s="18"/>
      <c r="AP1530" s="18"/>
    </row>
    <row r="1531" spans="9:42">
      <c r="I1531" s="18"/>
      <c r="L1531" s="18"/>
      <c r="M1531" s="18"/>
      <c r="N1531" s="18"/>
      <c r="O1531" s="18"/>
      <c r="P1531" s="18"/>
      <c r="Q1531" s="18"/>
      <c r="R1531" s="18"/>
      <c r="S1531" s="173" t="s">
        <v>4880</v>
      </c>
      <c r="T1531" s="17" t="s">
        <v>4881</v>
      </c>
      <c r="U1531" s="18"/>
      <c r="V1531" s="211"/>
      <c r="W1531" s="211"/>
      <c r="X1531" s="211"/>
      <c r="Y1531" s="211"/>
      <c r="Z1531" s="18"/>
      <c r="AA1531" s="182" t="s">
        <v>11462</v>
      </c>
      <c r="AB1531" s="18"/>
      <c r="AC1531" s="197" t="str">
        <f t="shared" si="150"/>
        <v>GSO</v>
      </c>
      <c r="AD1531" s="263" t="str">
        <f t="shared" si="151"/>
        <v>GSO-103</v>
      </c>
      <c r="AE1531" s="263" t="str">
        <f t="shared" si="152"/>
        <v>GSO-103-1</v>
      </c>
      <c r="AF1531" s="119" t="s">
        <v>11462</v>
      </c>
      <c r="AG1531" s="64" t="str">
        <f t="shared" si="153"/>
        <v>103</v>
      </c>
      <c r="AH1531" s="18"/>
      <c r="AI1531" s="197" t="str">
        <f t="shared" si="154"/>
        <v>-</v>
      </c>
      <c r="AJ1531" s="64" t="str">
        <f t="shared" si="155"/>
        <v>-</v>
      </c>
      <c r="AK1531" s="18"/>
      <c r="AP1531" s="18"/>
    </row>
    <row r="1532" spans="9:42">
      <c r="I1532" s="18"/>
      <c r="L1532" s="18"/>
      <c r="M1532" s="18"/>
      <c r="N1532" s="18"/>
      <c r="O1532" s="18"/>
      <c r="P1532" s="18"/>
      <c r="Q1532" s="18"/>
      <c r="R1532" s="18"/>
      <c r="S1532" s="173" t="s">
        <v>4883</v>
      </c>
      <c r="T1532" s="17" t="s">
        <v>4884</v>
      </c>
      <c r="U1532" s="18"/>
      <c r="V1532" s="211"/>
      <c r="W1532" s="211"/>
      <c r="X1532" s="211"/>
      <c r="Y1532" s="211"/>
      <c r="Z1532" s="18"/>
      <c r="AA1532" s="182" t="s">
        <v>11463</v>
      </c>
      <c r="AB1532" s="18"/>
      <c r="AC1532" s="197" t="str">
        <f t="shared" si="150"/>
        <v>GSO</v>
      </c>
      <c r="AD1532" s="263" t="str">
        <f t="shared" si="151"/>
        <v>GSO-103</v>
      </c>
      <c r="AE1532" s="263" t="str">
        <f t="shared" si="152"/>
        <v>GSO-103-2</v>
      </c>
      <c r="AF1532" s="119" t="s">
        <v>11463</v>
      </c>
      <c r="AG1532" s="64" t="str">
        <f t="shared" si="153"/>
        <v>103</v>
      </c>
      <c r="AH1532" s="18"/>
      <c r="AI1532" s="197" t="str">
        <f t="shared" si="154"/>
        <v>-</v>
      </c>
      <c r="AJ1532" s="64" t="str">
        <f t="shared" si="155"/>
        <v>-</v>
      </c>
      <c r="AK1532" s="18"/>
      <c r="AP1532" s="18"/>
    </row>
    <row r="1533" spans="9:42">
      <c r="I1533" s="18"/>
      <c r="L1533" s="18"/>
      <c r="M1533" s="18"/>
      <c r="N1533" s="18"/>
      <c r="O1533" s="18"/>
      <c r="P1533" s="18"/>
      <c r="Q1533" s="18"/>
      <c r="R1533" s="18"/>
      <c r="S1533" s="173" t="s">
        <v>4886</v>
      </c>
      <c r="T1533" s="17" t="s">
        <v>4887</v>
      </c>
      <c r="U1533" s="18"/>
      <c r="V1533" s="211"/>
      <c r="W1533" s="211"/>
      <c r="X1533" s="211"/>
      <c r="Y1533" s="211"/>
      <c r="Z1533" s="18"/>
      <c r="AA1533" s="182" t="s">
        <v>11464</v>
      </c>
      <c r="AB1533" s="18"/>
      <c r="AC1533" s="197" t="e">
        <f t="shared" si="150"/>
        <v>#N/A</v>
      </c>
      <c r="AD1533" s="263" t="e">
        <f t="shared" si="151"/>
        <v>#N/A</v>
      </c>
      <c r="AE1533" s="263" t="e">
        <f t="shared" si="152"/>
        <v>#N/A</v>
      </c>
      <c r="AF1533" s="119" t="s">
        <v>11464</v>
      </c>
      <c r="AG1533" s="64" t="str">
        <f t="shared" si="153"/>
        <v>103</v>
      </c>
      <c r="AH1533" s="18"/>
      <c r="AI1533" s="197" t="str">
        <f t="shared" si="154"/>
        <v>-</v>
      </c>
      <c r="AJ1533" s="64" t="str">
        <f t="shared" si="155"/>
        <v>-</v>
      </c>
      <c r="AK1533" s="18"/>
      <c r="AP1533" s="18"/>
    </row>
    <row r="1534" spans="9:42">
      <c r="I1534" s="18"/>
      <c r="L1534" s="18"/>
      <c r="M1534" s="18"/>
      <c r="N1534" s="18"/>
      <c r="O1534" s="18"/>
      <c r="P1534" s="18"/>
      <c r="Q1534" s="18"/>
      <c r="R1534" s="18"/>
      <c r="S1534" s="173" t="s">
        <v>4888</v>
      </c>
      <c r="T1534" s="17" t="s">
        <v>7318</v>
      </c>
      <c r="U1534" s="18"/>
      <c r="V1534" s="211"/>
      <c r="W1534" s="211"/>
      <c r="X1534" s="211"/>
      <c r="Y1534" s="211"/>
      <c r="Z1534" s="18"/>
      <c r="AA1534" s="182" t="s">
        <v>11465</v>
      </c>
      <c r="AB1534" s="18"/>
      <c r="AC1534" s="197" t="e">
        <f t="shared" si="150"/>
        <v>#N/A</v>
      </c>
      <c r="AD1534" s="263" t="e">
        <f t="shared" si="151"/>
        <v>#N/A</v>
      </c>
      <c r="AE1534" s="263" t="e">
        <f t="shared" si="152"/>
        <v>#N/A</v>
      </c>
      <c r="AF1534" s="119" t="s">
        <v>11465</v>
      </c>
      <c r="AG1534" s="64" t="str">
        <f t="shared" si="153"/>
        <v>103</v>
      </c>
      <c r="AH1534" s="18"/>
      <c r="AI1534" s="197" t="str">
        <f t="shared" si="154"/>
        <v>-</v>
      </c>
      <c r="AJ1534" s="64" t="str">
        <f t="shared" si="155"/>
        <v>-</v>
      </c>
      <c r="AK1534" s="18"/>
      <c r="AP1534" s="18"/>
    </row>
    <row r="1535" spans="9:42">
      <c r="I1535" s="18"/>
      <c r="L1535" s="18"/>
      <c r="M1535" s="18"/>
      <c r="N1535" s="18"/>
      <c r="O1535" s="18"/>
      <c r="P1535" s="18"/>
      <c r="Q1535" s="18"/>
      <c r="R1535" s="18"/>
      <c r="S1535" s="173" t="s">
        <v>7320</v>
      </c>
      <c r="T1535" s="17" t="s">
        <v>7321</v>
      </c>
      <c r="U1535" s="18"/>
      <c r="V1535" s="211"/>
      <c r="W1535" s="211"/>
      <c r="X1535" s="211"/>
      <c r="Y1535" s="211"/>
      <c r="Z1535" s="18"/>
      <c r="AA1535" s="182" t="s">
        <v>11466</v>
      </c>
      <c r="AB1535" s="18"/>
      <c r="AC1535" s="197" t="str">
        <f t="shared" si="150"/>
        <v>STAFFF-Talent_Dev</v>
      </c>
      <c r="AD1535" s="263" t="str">
        <f t="shared" si="151"/>
        <v>STAFFF-Talent_Dev-103</v>
      </c>
      <c r="AE1535" s="263" t="str">
        <f t="shared" si="152"/>
        <v>STAFFF-Talent_Dev-103-1</v>
      </c>
      <c r="AF1535" s="119" t="s">
        <v>11466</v>
      </c>
      <c r="AG1535" s="64" t="str">
        <f t="shared" si="153"/>
        <v>103</v>
      </c>
      <c r="AH1535" s="18"/>
      <c r="AI1535" s="197" t="str">
        <f t="shared" si="154"/>
        <v>-</v>
      </c>
      <c r="AJ1535" s="64" t="str">
        <f t="shared" si="155"/>
        <v>-</v>
      </c>
      <c r="AK1535" s="18"/>
      <c r="AP1535" s="18"/>
    </row>
    <row r="1536" spans="9:42">
      <c r="I1536" s="18"/>
      <c r="L1536" s="18"/>
      <c r="M1536" s="18"/>
      <c r="N1536" s="18"/>
      <c r="O1536" s="18"/>
      <c r="P1536" s="18"/>
      <c r="Q1536" s="18"/>
      <c r="R1536" s="18"/>
      <c r="S1536" s="173" t="s">
        <v>7323</v>
      </c>
      <c r="T1536" s="17" t="s">
        <v>7324</v>
      </c>
      <c r="U1536" s="18"/>
      <c r="V1536" s="211"/>
      <c r="W1536" s="211"/>
      <c r="X1536" s="211"/>
      <c r="Y1536" s="211"/>
      <c r="Z1536" s="18"/>
      <c r="AA1536" s="182" t="s">
        <v>11467</v>
      </c>
      <c r="AB1536" s="18"/>
      <c r="AC1536" s="197" t="e">
        <f t="shared" si="150"/>
        <v>#N/A</v>
      </c>
      <c r="AD1536" s="263" t="e">
        <f t="shared" si="151"/>
        <v>#N/A</v>
      </c>
      <c r="AE1536" s="263" t="e">
        <f t="shared" si="152"/>
        <v>#N/A</v>
      </c>
      <c r="AF1536" s="119" t="s">
        <v>11467</v>
      </c>
      <c r="AG1536" s="64" t="str">
        <f t="shared" si="153"/>
        <v>103</v>
      </c>
      <c r="AH1536" s="18"/>
      <c r="AI1536" s="197" t="str">
        <f t="shared" si="154"/>
        <v>-</v>
      </c>
      <c r="AJ1536" s="64" t="str">
        <f t="shared" si="155"/>
        <v>-</v>
      </c>
      <c r="AK1536" s="18"/>
      <c r="AP1536" s="18"/>
    </row>
    <row r="1537" spans="9:42">
      <c r="I1537" s="18"/>
      <c r="L1537" s="18"/>
      <c r="M1537" s="18"/>
      <c r="N1537" s="18"/>
      <c r="O1537" s="18"/>
      <c r="P1537" s="18"/>
      <c r="Q1537" s="18"/>
      <c r="R1537" s="18"/>
      <c r="S1537" s="173" t="s">
        <v>7326</v>
      </c>
      <c r="T1537" s="17" t="s">
        <v>7327</v>
      </c>
      <c r="U1537" s="18"/>
      <c r="V1537" s="211"/>
      <c r="W1537" s="211"/>
      <c r="X1537" s="211"/>
      <c r="Y1537" s="211"/>
      <c r="Z1537" s="18"/>
      <c r="AA1537" s="182" t="s">
        <v>13312</v>
      </c>
      <c r="AB1537" s="18"/>
      <c r="AC1537" s="197" t="str">
        <f t="shared" si="150"/>
        <v>RESECDEV-SBDC</v>
      </c>
      <c r="AD1537" s="263" t="str">
        <f t="shared" si="151"/>
        <v>RESECDEV-SBDC-103</v>
      </c>
      <c r="AE1537" s="263" t="str">
        <f t="shared" si="152"/>
        <v>RESECDEV-SBDC-103-1</v>
      </c>
      <c r="AF1537" s="119" t="s">
        <v>13312</v>
      </c>
      <c r="AG1537" s="64" t="str">
        <f t="shared" si="153"/>
        <v>103</v>
      </c>
      <c r="AH1537" s="18"/>
      <c r="AI1537" s="197" t="str">
        <f t="shared" si="154"/>
        <v>-</v>
      </c>
      <c r="AJ1537" s="64" t="str">
        <f t="shared" si="155"/>
        <v>-</v>
      </c>
      <c r="AK1537" s="18"/>
      <c r="AP1537" s="18"/>
    </row>
    <row r="1538" spans="9:42">
      <c r="I1538" s="18"/>
      <c r="L1538" s="18"/>
      <c r="M1538" s="18"/>
      <c r="N1538" s="18"/>
      <c r="O1538" s="18"/>
      <c r="P1538" s="18"/>
      <c r="Q1538" s="18"/>
      <c r="R1538" s="18"/>
      <c r="S1538" s="173" t="s">
        <v>7328</v>
      </c>
      <c r="T1538" s="17" t="s">
        <v>7329</v>
      </c>
      <c r="U1538" s="18"/>
      <c r="V1538" s="211"/>
      <c r="W1538" s="211"/>
      <c r="X1538" s="211"/>
      <c r="Y1538" s="211"/>
      <c r="Z1538" s="18"/>
      <c r="AA1538" s="182" t="s">
        <v>11468</v>
      </c>
      <c r="AB1538" s="18"/>
      <c r="AC1538" s="197" t="str">
        <f t="shared" si="150"/>
        <v>RESECDEV-SBDC</v>
      </c>
      <c r="AD1538" s="263" t="str">
        <f t="shared" si="151"/>
        <v>RESECDEV-SBDC-103</v>
      </c>
      <c r="AE1538" s="263" t="str">
        <f t="shared" si="152"/>
        <v>RESECDEV-SBDC-103-2</v>
      </c>
      <c r="AF1538" s="119" t="s">
        <v>11468</v>
      </c>
      <c r="AG1538" s="64" t="str">
        <f t="shared" si="153"/>
        <v>103</v>
      </c>
      <c r="AH1538" s="18"/>
      <c r="AI1538" s="197" t="str">
        <f t="shared" si="154"/>
        <v>-</v>
      </c>
      <c r="AJ1538" s="64" t="str">
        <f t="shared" si="155"/>
        <v>-</v>
      </c>
      <c r="AK1538" s="18"/>
      <c r="AP1538" s="18"/>
    </row>
    <row r="1539" spans="9:42">
      <c r="I1539" s="18"/>
      <c r="L1539" s="18"/>
      <c r="M1539" s="18"/>
      <c r="N1539" s="18"/>
      <c r="O1539" s="18"/>
      <c r="P1539" s="18"/>
      <c r="Q1539" s="18"/>
      <c r="R1539" s="18"/>
      <c r="S1539" s="173" t="s">
        <v>7331</v>
      </c>
      <c r="T1539" s="17" t="s">
        <v>9615</v>
      </c>
      <c r="U1539" s="18"/>
      <c r="V1539" s="211"/>
      <c r="W1539" s="211"/>
      <c r="X1539" s="211"/>
      <c r="Y1539" s="211"/>
      <c r="Z1539" s="18"/>
      <c r="AA1539" s="182" t="s">
        <v>12068</v>
      </c>
      <c r="AB1539" s="18"/>
      <c r="AC1539" s="197" t="str">
        <f t="shared" si="150"/>
        <v>GSO</v>
      </c>
      <c r="AD1539" s="263" t="str">
        <f t="shared" si="151"/>
        <v>GSO-104</v>
      </c>
      <c r="AE1539" s="263" t="str">
        <f t="shared" si="152"/>
        <v>GSO-104-1</v>
      </c>
      <c r="AF1539" s="119" t="s">
        <v>12068</v>
      </c>
      <c r="AG1539" s="64" t="str">
        <f t="shared" si="153"/>
        <v>104</v>
      </c>
      <c r="AH1539" s="18"/>
      <c r="AI1539" s="197" t="str">
        <f t="shared" si="154"/>
        <v>-</v>
      </c>
      <c r="AJ1539" s="64" t="str">
        <f t="shared" si="155"/>
        <v>-</v>
      </c>
      <c r="AK1539" s="18"/>
      <c r="AP1539" s="18"/>
    </row>
    <row r="1540" spans="9:42">
      <c r="I1540" s="18"/>
      <c r="L1540" s="18"/>
      <c r="M1540" s="18"/>
      <c r="N1540" s="18"/>
      <c r="O1540" s="18"/>
      <c r="P1540" s="18"/>
      <c r="Q1540" s="18"/>
      <c r="R1540" s="18"/>
      <c r="S1540" s="173" t="s">
        <v>9616</v>
      </c>
      <c r="T1540" s="17" t="s">
        <v>9617</v>
      </c>
      <c r="U1540" s="18"/>
      <c r="V1540" s="211"/>
      <c r="W1540" s="211"/>
      <c r="X1540" s="211"/>
      <c r="Y1540" s="211"/>
      <c r="Z1540" s="18"/>
      <c r="AA1540" s="182" t="s">
        <v>12069</v>
      </c>
      <c r="AB1540" s="18"/>
      <c r="AC1540" s="197" t="str">
        <f t="shared" si="150"/>
        <v>GSO</v>
      </c>
      <c r="AD1540" s="263" t="str">
        <f t="shared" si="151"/>
        <v>GSO-104</v>
      </c>
      <c r="AE1540" s="263" t="str">
        <f t="shared" si="152"/>
        <v>GSO-104-2</v>
      </c>
      <c r="AF1540" s="119" t="s">
        <v>12069</v>
      </c>
      <c r="AG1540" s="64" t="str">
        <f t="shared" si="153"/>
        <v>104</v>
      </c>
      <c r="AH1540" s="18"/>
      <c r="AI1540" s="197" t="str">
        <f t="shared" si="154"/>
        <v>-</v>
      </c>
      <c r="AJ1540" s="64" t="str">
        <f t="shared" si="155"/>
        <v>-</v>
      </c>
      <c r="AK1540" s="18"/>
      <c r="AP1540" s="18"/>
    </row>
    <row r="1541" spans="9:42">
      <c r="I1541" s="18"/>
      <c r="L1541" s="18"/>
      <c r="M1541" s="18"/>
      <c r="N1541" s="18"/>
      <c r="O1541" s="18"/>
      <c r="P1541" s="18"/>
      <c r="Q1541" s="18"/>
      <c r="R1541" s="18"/>
      <c r="S1541" s="173" t="s">
        <v>9619</v>
      </c>
      <c r="T1541" s="17" t="s">
        <v>9620</v>
      </c>
      <c r="U1541" s="18"/>
      <c r="V1541" s="211"/>
      <c r="W1541" s="211"/>
      <c r="X1541" s="211"/>
      <c r="Y1541" s="211"/>
      <c r="Z1541" s="18"/>
      <c r="AA1541" s="182" t="s">
        <v>10976</v>
      </c>
      <c r="AB1541" s="18"/>
      <c r="AC1541" s="197" t="str">
        <f t="shared" si="150"/>
        <v>GSO</v>
      </c>
      <c r="AD1541" s="263" t="str">
        <f t="shared" si="151"/>
        <v>GSO-104</v>
      </c>
      <c r="AE1541" s="263" t="str">
        <f t="shared" si="152"/>
        <v>GSO-104-3</v>
      </c>
      <c r="AF1541" s="119" t="s">
        <v>10976</v>
      </c>
      <c r="AG1541" s="64" t="str">
        <f t="shared" si="153"/>
        <v>104</v>
      </c>
      <c r="AH1541" s="18"/>
      <c r="AI1541" s="197" t="str">
        <f t="shared" si="154"/>
        <v>-</v>
      </c>
      <c r="AJ1541" s="64" t="str">
        <f t="shared" si="155"/>
        <v>-</v>
      </c>
      <c r="AK1541" s="18"/>
      <c r="AP1541" s="18"/>
    </row>
    <row r="1542" spans="9:42">
      <c r="I1542" s="18"/>
      <c r="L1542" s="18"/>
      <c r="M1542" s="18"/>
      <c r="N1542" s="18"/>
      <c r="O1542" s="18"/>
      <c r="P1542" s="18"/>
      <c r="Q1542" s="18"/>
      <c r="R1542" s="18"/>
      <c r="S1542" s="173" t="s">
        <v>9621</v>
      </c>
      <c r="T1542" s="17" t="s">
        <v>9622</v>
      </c>
      <c r="U1542" s="18"/>
      <c r="V1542" s="211"/>
      <c r="W1542" s="211"/>
      <c r="X1542" s="211"/>
      <c r="Y1542" s="211"/>
      <c r="Z1542" s="18"/>
      <c r="AA1542" s="182" t="s">
        <v>13730</v>
      </c>
      <c r="AB1542" s="18"/>
      <c r="AC1542" s="197" t="str">
        <f t="shared" ref="AC1542:AC1605" si="156">CodesFormula_1</f>
        <v>AHC-IIHI</v>
      </c>
      <c r="AD1542" s="263" t="str">
        <f t="shared" ref="AD1542:AD1605" si="157">CodesFormula_2</f>
        <v>AHC-IIHI-105</v>
      </c>
      <c r="AE1542" s="263" t="str">
        <f t="shared" ref="AE1542:AE1605" si="158">CodesFormula_3</f>
        <v>AHC-IIHI-105-1</v>
      </c>
      <c r="AF1542" s="119" t="s">
        <v>13730</v>
      </c>
      <c r="AG1542" s="64" t="str">
        <f t="shared" ref="AG1542:AG1605" si="159">CodesFormula_4</f>
        <v>105</v>
      </c>
      <c r="AH1542" s="18"/>
      <c r="AI1542" s="197" t="str">
        <f t="shared" ref="AI1542:AI1605" si="160">CodesFormula_5</f>
        <v>-</v>
      </c>
      <c r="AJ1542" s="64" t="str">
        <f t="shared" ref="AJ1542:AJ1605" si="161">CodesFormula_6</f>
        <v>-</v>
      </c>
      <c r="AK1542" s="18"/>
      <c r="AP1542" s="18"/>
    </row>
    <row r="1543" spans="9:42">
      <c r="I1543" s="18"/>
      <c r="L1543" s="18"/>
      <c r="M1543" s="18"/>
      <c r="N1543" s="18"/>
      <c r="O1543" s="18"/>
      <c r="P1543" s="18"/>
      <c r="Q1543" s="18"/>
      <c r="R1543" s="18"/>
      <c r="S1543" s="173" t="s">
        <v>9625</v>
      </c>
      <c r="T1543" s="17" t="s">
        <v>9626</v>
      </c>
      <c r="U1543" s="18"/>
      <c r="V1543" s="211"/>
      <c r="W1543" s="211"/>
      <c r="X1543" s="211"/>
      <c r="Y1543" s="211"/>
      <c r="Z1543" s="18"/>
      <c r="AA1543" s="182" t="s">
        <v>14178</v>
      </c>
      <c r="AB1543" s="18"/>
      <c r="AC1543" s="197" t="str">
        <f t="shared" si="156"/>
        <v>AHC-IIHI</v>
      </c>
      <c r="AD1543" s="263" t="str">
        <f t="shared" si="157"/>
        <v>AHC-IIHI-105</v>
      </c>
      <c r="AE1543" s="263" t="str">
        <f t="shared" si="158"/>
        <v>AHC-IIHI-105-2</v>
      </c>
      <c r="AF1543" s="119" t="s">
        <v>14178</v>
      </c>
      <c r="AG1543" s="64" t="str">
        <f t="shared" si="159"/>
        <v>105</v>
      </c>
      <c r="AH1543" s="18"/>
      <c r="AI1543" s="197" t="str">
        <f t="shared" si="160"/>
        <v>-</v>
      </c>
      <c r="AJ1543" s="64" t="str">
        <f t="shared" si="161"/>
        <v>-</v>
      </c>
      <c r="AK1543" s="18"/>
      <c r="AP1543" s="18"/>
    </row>
    <row r="1544" spans="9:42">
      <c r="I1544" s="18"/>
      <c r="L1544" s="18"/>
      <c r="M1544" s="18"/>
      <c r="N1544" s="18"/>
      <c r="O1544" s="18"/>
      <c r="P1544" s="18"/>
      <c r="Q1544" s="18"/>
      <c r="R1544" s="18"/>
      <c r="S1544" s="173" t="s">
        <v>9628</v>
      </c>
      <c r="T1544" s="17" t="s">
        <v>9629</v>
      </c>
      <c r="U1544" s="18"/>
      <c r="V1544" s="211"/>
      <c r="W1544" s="211"/>
      <c r="X1544" s="211"/>
      <c r="Y1544" s="211"/>
      <c r="Z1544" s="18"/>
      <c r="AA1544" s="182" t="s">
        <v>10977</v>
      </c>
      <c r="AB1544" s="18"/>
      <c r="AC1544" s="197" t="str">
        <f t="shared" si="156"/>
        <v>CELS</v>
      </c>
      <c r="AD1544" s="263" t="str">
        <f t="shared" si="157"/>
        <v>CELS-105</v>
      </c>
      <c r="AE1544" s="263" t="str">
        <f t="shared" si="158"/>
        <v>CELS-105-1</v>
      </c>
      <c r="AF1544" s="119" t="s">
        <v>10977</v>
      </c>
      <c r="AG1544" s="64" t="str">
        <f t="shared" si="159"/>
        <v>105</v>
      </c>
      <c r="AH1544" s="18"/>
      <c r="AI1544" s="197" t="str">
        <f t="shared" si="160"/>
        <v>-</v>
      </c>
      <c r="AJ1544" s="64" t="str">
        <f t="shared" si="161"/>
        <v>-</v>
      </c>
      <c r="AK1544" s="18"/>
      <c r="AP1544" s="18"/>
    </row>
    <row r="1545" spans="9:42">
      <c r="I1545" s="18"/>
      <c r="L1545" s="18"/>
      <c r="M1545" s="18"/>
      <c r="N1545" s="18"/>
      <c r="O1545" s="18"/>
      <c r="P1545" s="18"/>
      <c r="Q1545" s="18"/>
      <c r="R1545" s="18"/>
      <c r="S1545" s="173" t="s">
        <v>9631</v>
      </c>
      <c r="T1545" s="17" t="s">
        <v>9632</v>
      </c>
      <c r="U1545" s="18"/>
      <c r="V1545" s="211"/>
      <c r="W1545" s="211"/>
      <c r="X1545" s="211"/>
      <c r="Y1545" s="211"/>
      <c r="Z1545" s="18"/>
      <c r="AA1545" s="182" t="s">
        <v>10978</v>
      </c>
      <c r="AB1545" s="18"/>
      <c r="AC1545" s="197" t="str">
        <f t="shared" si="156"/>
        <v>CELS</v>
      </c>
      <c r="AD1545" s="263" t="str">
        <f t="shared" si="157"/>
        <v>CELS-105</v>
      </c>
      <c r="AE1545" s="263" t="str">
        <f t="shared" si="158"/>
        <v>CELS-105-2</v>
      </c>
      <c r="AF1545" s="119" t="s">
        <v>10978</v>
      </c>
      <c r="AG1545" s="64" t="str">
        <f t="shared" si="159"/>
        <v>105</v>
      </c>
      <c r="AH1545" s="18"/>
      <c r="AI1545" s="197" t="str">
        <f t="shared" si="160"/>
        <v>-</v>
      </c>
      <c r="AJ1545" s="64" t="str">
        <f t="shared" si="161"/>
        <v>-</v>
      </c>
      <c r="AK1545" s="18"/>
      <c r="AP1545" s="18"/>
    </row>
    <row r="1546" spans="9:42">
      <c r="I1546" s="18"/>
      <c r="L1546" s="18"/>
      <c r="M1546" s="18"/>
      <c r="N1546" s="18"/>
      <c r="O1546" s="18"/>
      <c r="P1546" s="18"/>
      <c r="Q1546" s="18"/>
      <c r="R1546" s="18"/>
      <c r="S1546" s="173" t="s">
        <v>9634</v>
      </c>
      <c r="T1546" s="17" t="s">
        <v>9635</v>
      </c>
      <c r="U1546" s="18"/>
      <c r="V1546" s="211"/>
      <c r="W1546" s="211"/>
      <c r="X1546" s="211"/>
      <c r="Y1546" s="211"/>
      <c r="Z1546" s="18"/>
      <c r="AA1546" s="182" t="s">
        <v>10979</v>
      </c>
      <c r="AB1546" s="18"/>
      <c r="AC1546" s="197" t="str">
        <f t="shared" si="156"/>
        <v>CELS</v>
      </c>
      <c r="AD1546" s="263" t="str">
        <f t="shared" si="157"/>
        <v>CELS-105</v>
      </c>
      <c r="AE1546" s="263" t="str">
        <f t="shared" si="158"/>
        <v>CELS-105-3</v>
      </c>
      <c r="AF1546" s="119" t="s">
        <v>10979</v>
      </c>
      <c r="AG1546" s="64" t="str">
        <f t="shared" si="159"/>
        <v>105</v>
      </c>
      <c r="AH1546" s="18"/>
      <c r="AI1546" s="197" t="str">
        <f t="shared" si="160"/>
        <v>-</v>
      </c>
      <c r="AJ1546" s="64" t="str">
        <f t="shared" si="161"/>
        <v>-</v>
      </c>
      <c r="AK1546" s="18"/>
      <c r="AP1546" s="18"/>
    </row>
    <row r="1547" spans="9:42">
      <c r="I1547" s="18"/>
      <c r="L1547" s="18"/>
      <c r="M1547" s="18"/>
      <c r="N1547" s="18"/>
      <c r="O1547" s="18"/>
      <c r="P1547" s="18"/>
      <c r="Q1547" s="18"/>
      <c r="R1547" s="18"/>
      <c r="S1547" s="173" t="s">
        <v>9636</v>
      </c>
      <c r="T1547" s="17" t="s">
        <v>9637</v>
      </c>
      <c r="U1547" s="18"/>
      <c r="V1547" s="211"/>
      <c r="W1547" s="211"/>
      <c r="X1547" s="211"/>
      <c r="Y1547" s="211"/>
      <c r="Z1547" s="18"/>
      <c r="AA1547" s="182" t="s">
        <v>10980</v>
      </c>
      <c r="AB1547" s="18"/>
      <c r="AC1547" s="197" t="str">
        <f t="shared" si="156"/>
        <v>CELS</v>
      </c>
      <c r="AD1547" s="263" t="str">
        <f t="shared" si="157"/>
        <v>CELS-105</v>
      </c>
      <c r="AE1547" s="263" t="str">
        <f t="shared" si="158"/>
        <v>CELS-105-4</v>
      </c>
      <c r="AF1547" s="119" t="s">
        <v>10980</v>
      </c>
      <c r="AG1547" s="64" t="str">
        <f t="shared" si="159"/>
        <v>105</v>
      </c>
      <c r="AH1547" s="18"/>
      <c r="AI1547" s="197" t="str">
        <f t="shared" si="160"/>
        <v>-</v>
      </c>
      <c r="AJ1547" s="64" t="str">
        <f t="shared" si="161"/>
        <v>-</v>
      </c>
      <c r="AK1547" s="18"/>
      <c r="AP1547" s="18"/>
    </row>
    <row r="1548" spans="9:42">
      <c r="I1548" s="18"/>
      <c r="L1548" s="18"/>
      <c r="M1548" s="18"/>
      <c r="N1548" s="18"/>
      <c r="O1548" s="18"/>
      <c r="P1548" s="18"/>
      <c r="Q1548" s="18"/>
      <c r="R1548" s="18"/>
      <c r="S1548" s="173" t="s">
        <v>9639</v>
      </c>
      <c r="T1548" s="17" t="s">
        <v>9640</v>
      </c>
      <c r="U1548" s="18"/>
      <c r="V1548" s="211"/>
      <c r="W1548" s="211"/>
      <c r="X1548" s="211"/>
      <c r="Y1548" s="211"/>
      <c r="Z1548" s="18"/>
      <c r="AA1548" s="182" t="s">
        <v>10981</v>
      </c>
      <c r="AB1548" s="18"/>
      <c r="AC1548" s="197" t="str">
        <f t="shared" si="156"/>
        <v>CELS</v>
      </c>
      <c r="AD1548" s="263" t="str">
        <f t="shared" si="157"/>
        <v>CELS-105</v>
      </c>
      <c r="AE1548" s="263" t="str">
        <f t="shared" si="158"/>
        <v>CELS-105-5</v>
      </c>
      <c r="AF1548" s="119" t="s">
        <v>10981</v>
      </c>
      <c r="AG1548" s="64" t="str">
        <f t="shared" si="159"/>
        <v>105</v>
      </c>
      <c r="AH1548" s="18"/>
      <c r="AI1548" s="197" t="str">
        <f t="shared" si="160"/>
        <v>-</v>
      </c>
      <c r="AJ1548" s="64" t="str">
        <f t="shared" si="161"/>
        <v>-</v>
      </c>
      <c r="AK1548" s="18"/>
      <c r="AP1548" s="18"/>
    </row>
    <row r="1549" spans="9:42">
      <c r="I1549" s="18"/>
      <c r="L1549" s="18"/>
      <c r="M1549" s="18"/>
      <c r="N1549" s="18"/>
      <c r="O1549" s="18"/>
      <c r="P1549" s="18"/>
      <c r="Q1549" s="18"/>
      <c r="R1549" s="18"/>
      <c r="S1549" s="173" t="s">
        <v>9642</v>
      </c>
      <c r="T1549" s="17" t="s">
        <v>9643</v>
      </c>
      <c r="U1549" s="18"/>
      <c r="V1549" s="211"/>
      <c r="W1549" s="211"/>
      <c r="X1549" s="211"/>
      <c r="Y1549" s="211"/>
      <c r="Z1549" s="18"/>
      <c r="AA1549" s="182" t="s">
        <v>10982</v>
      </c>
      <c r="AB1549" s="18"/>
      <c r="AC1549" s="197" t="str">
        <f t="shared" si="156"/>
        <v>CELS</v>
      </c>
      <c r="AD1549" s="263" t="str">
        <f t="shared" si="157"/>
        <v>CELS-105</v>
      </c>
      <c r="AE1549" s="263" t="str">
        <f t="shared" si="158"/>
        <v>CELS-105-6</v>
      </c>
      <c r="AF1549" s="119" t="s">
        <v>10982</v>
      </c>
      <c r="AG1549" s="64" t="str">
        <f t="shared" si="159"/>
        <v>105</v>
      </c>
      <c r="AH1549" s="18"/>
      <c r="AI1549" s="197" t="str">
        <f t="shared" si="160"/>
        <v>-</v>
      </c>
      <c r="AJ1549" s="64" t="str">
        <f t="shared" si="161"/>
        <v>-</v>
      </c>
      <c r="AK1549" s="18"/>
      <c r="AP1549" s="18"/>
    </row>
    <row r="1550" spans="9:42">
      <c r="I1550" s="18"/>
      <c r="L1550" s="18"/>
      <c r="M1550" s="18"/>
      <c r="N1550" s="18"/>
      <c r="O1550" s="18"/>
      <c r="P1550" s="18"/>
      <c r="Q1550" s="18"/>
      <c r="R1550" s="18"/>
      <c r="S1550" s="173" t="s">
        <v>9645</v>
      </c>
      <c r="T1550" s="17" t="s">
        <v>9646</v>
      </c>
      <c r="U1550" s="18"/>
      <c r="V1550" s="211"/>
      <c r="W1550" s="211"/>
      <c r="X1550" s="211"/>
      <c r="Y1550" s="211"/>
      <c r="Z1550" s="18"/>
      <c r="AA1550" s="182" t="s">
        <v>10983</v>
      </c>
      <c r="AB1550" s="18"/>
      <c r="AC1550" s="197" t="str">
        <f t="shared" si="156"/>
        <v>CELS</v>
      </c>
      <c r="AD1550" s="263" t="str">
        <f t="shared" si="157"/>
        <v>CELS-105</v>
      </c>
      <c r="AE1550" s="263" t="str">
        <f t="shared" si="158"/>
        <v>CELS-105-7</v>
      </c>
      <c r="AF1550" s="119" t="s">
        <v>10983</v>
      </c>
      <c r="AG1550" s="64" t="str">
        <f t="shared" si="159"/>
        <v>105</v>
      </c>
      <c r="AH1550" s="18"/>
      <c r="AI1550" s="197" t="str">
        <f t="shared" si="160"/>
        <v>-</v>
      </c>
      <c r="AJ1550" s="64" t="str">
        <f t="shared" si="161"/>
        <v>-</v>
      </c>
      <c r="AK1550" s="18"/>
      <c r="AP1550" s="18"/>
    </row>
    <row r="1551" spans="9:42">
      <c r="I1551" s="18"/>
      <c r="L1551" s="18"/>
      <c r="M1551" s="18"/>
      <c r="N1551" s="18"/>
      <c r="O1551" s="18"/>
      <c r="P1551" s="18"/>
      <c r="Q1551" s="18"/>
      <c r="R1551" s="18"/>
      <c r="S1551" s="173" t="s">
        <v>9648</v>
      </c>
      <c r="T1551" s="17" t="s">
        <v>9649</v>
      </c>
      <c r="U1551" s="18"/>
      <c r="V1551" s="211"/>
      <c r="W1551" s="211"/>
      <c r="X1551" s="211"/>
      <c r="Y1551" s="211"/>
      <c r="Z1551" s="18"/>
      <c r="AA1551" s="182" t="s">
        <v>11469</v>
      </c>
      <c r="AB1551" s="18"/>
      <c r="AC1551" s="197" t="str">
        <f t="shared" si="156"/>
        <v>CELS</v>
      </c>
      <c r="AD1551" s="263" t="str">
        <f t="shared" si="157"/>
        <v>CELS-105</v>
      </c>
      <c r="AE1551" s="263" t="str">
        <f t="shared" si="158"/>
        <v>CELS-105-8</v>
      </c>
      <c r="AF1551" s="119" t="s">
        <v>11469</v>
      </c>
      <c r="AG1551" s="64" t="str">
        <f t="shared" si="159"/>
        <v>105</v>
      </c>
      <c r="AH1551" s="18"/>
      <c r="AI1551" s="197" t="str">
        <f t="shared" si="160"/>
        <v>-</v>
      </c>
      <c r="AJ1551" s="64" t="str">
        <f t="shared" si="161"/>
        <v>-</v>
      </c>
      <c r="AK1551" s="18"/>
      <c r="AP1551" s="18"/>
    </row>
    <row r="1552" spans="9:42">
      <c r="I1552" s="18"/>
      <c r="L1552" s="18"/>
      <c r="M1552" s="18"/>
      <c r="N1552" s="18"/>
      <c r="O1552" s="18"/>
      <c r="P1552" s="18"/>
      <c r="Q1552" s="18"/>
      <c r="R1552" s="18"/>
      <c r="S1552" s="173" t="s">
        <v>9651</v>
      </c>
      <c r="T1552" s="17" t="s">
        <v>9652</v>
      </c>
      <c r="U1552" s="18"/>
      <c r="V1552" s="211"/>
      <c r="W1552" s="211"/>
      <c r="X1552" s="211"/>
      <c r="Y1552" s="211"/>
      <c r="Z1552" s="18"/>
      <c r="AA1552" s="182" t="s">
        <v>10984</v>
      </c>
      <c r="AB1552" s="18"/>
      <c r="AC1552" s="197" t="str">
        <f t="shared" si="156"/>
        <v>CELS</v>
      </c>
      <c r="AD1552" s="263" t="str">
        <f t="shared" si="157"/>
        <v>CELS-105</v>
      </c>
      <c r="AE1552" s="263" t="str">
        <f t="shared" si="158"/>
        <v>CELS-105-9</v>
      </c>
      <c r="AF1552" s="119" t="s">
        <v>10984</v>
      </c>
      <c r="AG1552" s="64" t="str">
        <f t="shared" si="159"/>
        <v>105</v>
      </c>
      <c r="AH1552" s="18"/>
      <c r="AI1552" s="197" t="str">
        <f t="shared" si="160"/>
        <v>-</v>
      </c>
      <c r="AJ1552" s="64" t="str">
        <f t="shared" si="161"/>
        <v>-</v>
      </c>
      <c r="AK1552" s="18"/>
      <c r="AP1552" s="18"/>
    </row>
    <row r="1553" spans="9:42">
      <c r="I1553" s="18"/>
      <c r="L1553" s="18"/>
      <c r="M1553" s="18"/>
      <c r="N1553" s="18"/>
      <c r="O1553" s="18"/>
      <c r="P1553" s="18"/>
      <c r="Q1553" s="18"/>
      <c r="R1553" s="18"/>
      <c r="S1553" s="173" t="s">
        <v>9654</v>
      </c>
      <c r="T1553" s="17" t="s">
        <v>9655</v>
      </c>
      <c r="U1553" s="18"/>
      <c r="V1553" s="211"/>
      <c r="W1553" s="211"/>
      <c r="X1553" s="211"/>
      <c r="Y1553" s="211"/>
      <c r="Z1553" s="18"/>
      <c r="AA1553" s="182" t="s">
        <v>10985</v>
      </c>
      <c r="AB1553" s="18"/>
      <c r="AC1553" s="197" t="str">
        <f t="shared" si="156"/>
        <v>CELS</v>
      </c>
      <c r="AD1553" s="263" t="str">
        <f t="shared" si="157"/>
        <v>CELS-105</v>
      </c>
      <c r="AE1553" s="263" t="str">
        <f t="shared" si="158"/>
        <v>CELS-105-10</v>
      </c>
      <c r="AF1553" s="119" t="s">
        <v>10985</v>
      </c>
      <c r="AG1553" s="64" t="str">
        <f t="shared" si="159"/>
        <v>105</v>
      </c>
      <c r="AH1553" s="18"/>
      <c r="AI1553" s="197" t="str">
        <f t="shared" si="160"/>
        <v>-</v>
      </c>
      <c r="AJ1553" s="64" t="str">
        <f t="shared" si="161"/>
        <v>-</v>
      </c>
      <c r="AK1553" s="18"/>
      <c r="AP1553" s="18"/>
    </row>
    <row r="1554" spans="9:42">
      <c r="I1554" s="18"/>
      <c r="L1554" s="18"/>
      <c r="M1554" s="18"/>
      <c r="N1554" s="18"/>
      <c r="O1554" s="18"/>
      <c r="P1554" s="18"/>
      <c r="Q1554" s="18"/>
      <c r="R1554" s="18"/>
      <c r="S1554" s="173" t="s">
        <v>9657</v>
      </c>
      <c r="T1554" s="17" t="s">
        <v>9658</v>
      </c>
      <c r="U1554" s="18"/>
      <c r="V1554" s="211"/>
      <c r="W1554" s="211"/>
      <c r="X1554" s="211"/>
      <c r="Y1554" s="211"/>
      <c r="Z1554" s="18"/>
      <c r="AA1554" s="182" t="s">
        <v>10986</v>
      </c>
      <c r="AB1554" s="18"/>
      <c r="AC1554" s="197" t="str">
        <f t="shared" si="156"/>
        <v>ARTSCI</v>
      </c>
      <c r="AD1554" s="263" t="str">
        <f t="shared" si="157"/>
        <v>ARTSCI-105</v>
      </c>
      <c r="AE1554" s="263" t="str">
        <f t="shared" si="158"/>
        <v>ARTSCI-105-1</v>
      </c>
      <c r="AF1554" s="119" t="s">
        <v>10986</v>
      </c>
      <c r="AG1554" s="64" t="str">
        <f t="shared" si="159"/>
        <v>105</v>
      </c>
      <c r="AH1554" s="18"/>
      <c r="AI1554" s="197" t="str">
        <f t="shared" si="160"/>
        <v>-</v>
      </c>
      <c r="AJ1554" s="64" t="str">
        <f t="shared" si="161"/>
        <v>-</v>
      </c>
      <c r="AK1554" s="18"/>
      <c r="AP1554" s="18"/>
    </row>
    <row r="1555" spans="9:42">
      <c r="I1555" s="18"/>
      <c r="L1555" s="18"/>
      <c r="M1555" s="18"/>
      <c r="N1555" s="18"/>
      <c r="O1555" s="18"/>
      <c r="P1555" s="18"/>
      <c r="Q1555" s="18"/>
      <c r="R1555" s="18"/>
      <c r="S1555" s="173" t="s">
        <v>9660</v>
      </c>
      <c r="T1555" s="17" t="s">
        <v>9661</v>
      </c>
      <c r="U1555" s="18"/>
      <c r="V1555" s="211"/>
      <c r="W1555" s="211"/>
      <c r="X1555" s="211"/>
      <c r="Y1555" s="211"/>
      <c r="Z1555" s="18"/>
      <c r="AA1555" s="182" t="s">
        <v>10987</v>
      </c>
      <c r="AB1555" s="18"/>
      <c r="AC1555" s="197" t="str">
        <f t="shared" si="156"/>
        <v>ARTSCI</v>
      </c>
      <c r="AD1555" s="263" t="str">
        <f t="shared" si="157"/>
        <v>ARTSCI-105</v>
      </c>
      <c r="AE1555" s="263" t="str">
        <f t="shared" si="158"/>
        <v>ARTSCI-105-2</v>
      </c>
      <c r="AF1555" s="119" t="s">
        <v>10987</v>
      </c>
      <c r="AG1555" s="64" t="str">
        <f t="shared" si="159"/>
        <v>105</v>
      </c>
      <c r="AH1555" s="18"/>
      <c r="AI1555" s="197" t="str">
        <f t="shared" si="160"/>
        <v>-</v>
      </c>
      <c r="AJ1555" s="64" t="str">
        <f t="shared" si="161"/>
        <v>-</v>
      </c>
      <c r="AK1555" s="18"/>
      <c r="AP1555" s="18"/>
    </row>
    <row r="1556" spans="9:42">
      <c r="I1556" s="18"/>
      <c r="L1556" s="18"/>
      <c r="M1556" s="18"/>
      <c r="N1556" s="18"/>
      <c r="O1556" s="18"/>
      <c r="P1556" s="18"/>
      <c r="Q1556" s="18"/>
      <c r="R1556" s="18"/>
      <c r="S1556" s="173" t="s">
        <v>9662</v>
      </c>
      <c r="T1556" s="17" t="s">
        <v>9663</v>
      </c>
      <c r="U1556" s="18"/>
      <c r="V1556" s="211"/>
      <c r="W1556" s="211"/>
      <c r="X1556" s="211"/>
      <c r="Y1556" s="211"/>
      <c r="Z1556" s="18"/>
      <c r="AA1556" s="182" t="s">
        <v>14664</v>
      </c>
      <c r="AB1556" s="18"/>
      <c r="AC1556" s="197" t="str">
        <f t="shared" si="156"/>
        <v>ENGINEERING</v>
      </c>
      <c r="AD1556" s="263" t="str">
        <f t="shared" si="157"/>
        <v>ENGINEERING-105</v>
      </c>
      <c r="AE1556" s="263" t="str">
        <f t="shared" si="158"/>
        <v>ENGINEERING-105-1</v>
      </c>
      <c r="AF1556" s="119" t="s">
        <v>14664</v>
      </c>
      <c r="AG1556" s="64" t="str">
        <f t="shared" si="159"/>
        <v>105</v>
      </c>
      <c r="AH1556" s="18"/>
      <c r="AI1556" s="197" t="str">
        <f t="shared" si="160"/>
        <v>-</v>
      </c>
      <c r="AJ1556" s="64" t="str">
        <f t="shared" si="161"/>
        <v>-</v>
      </c>
      <c r="AK1556" s="18"/>
      <c r="AP1556" s="18"/>
    </row>
    <row r="1557" spans="9:42">
      <c r="I1557" s="18"/>
      <c r="L1557" s="18"/>
      <c r="M1557" s="18"/>
      <c r="N1557" s="18"/>
      <c r="O1557" s="18"/>
      <c r="P1557" s="18"/>
      <c r="Q1557" s="18"/>
      <c r="R1557" s="18"/>
      <c r="S1557" s="173" t="s">
        <v>9664</v>
      </c>
      <c r="T1557" s="17" t="s">
        <v>9665</v>
      </c>
      <c r="U1557" s="18"/>
      <c r="V1557" s="211"/>
      <c r="W1557" s="211"/>
      <c r="X1557" s="211"/>
      <c r="Y1557" s="211"/>
      <c r="Z1557" s="18"/>
      <c r="AA1557" s="182" t="s">
        <v>10988</v>
      </c>
      <c r="AB1557" s="18"/>
      <c r="AC1557" s="197" t="str">
        <f t="shared" si="156"/>
        <v>ENGINEERING</v>
      </c>
      <c r="AD1557" s="263" t="str">
        <f t="shared" si="157"/>
        <v>ENGINEERING-105</v>
      </c>
      <c r="AE1557" s="263" t="str">
        <f t="shared" si="158"/>
        <v>ENGINEERING-105-2</v>
      </c>
      <c r="AF1557" s="119" t="s">
        <v>10988</v>
      </c>
      <c r="AG1557" s="64" t="str">
        <f t="shared" si="159"/>
        <v>105</v>
      </c>
      <c r="AH1557" s="18"/>
      <c r="AI1557" s="197" t="str">
        <f t="shared" si="160"/>
        <v>-</v>
      </c>
      <c r="AJ1557" s="64" t="str">
        <f t="shared" si="161"/>
        <v>-</v>
      </c>
      <c r="AK1557" s="18"/>
      <c r="AP1557" s="18"/>
    </row>
    <row r="1558" spans="9:42">
      <c r="I1558" s="18"/>
      <c r="L1558" s="18"/>
      <c r="M1558" s="18"/>
      <c r="N1558" s="18"/>
      <c r="O1558" s="18"/>
      <c r="P1558" s="18"/>
      <c r="Q1558" s="18"/>
      <c r="R1558" s="18"/>
      <c r="S1558" s="173" t="s">
        <v>9667</v>
      </c>
      <c r="T1558" s="17" t="s">
        <v>9668</v>
      </c>
      <c r="U1558" s="18"/>
      <c r="V1558" s="211"/>
      <c r="W1558" s="211"/>
      <c r="X1558" s="211"/>
      <c r="Y1558" s="211"/>
      <c r="Z1558" s="18"/>
      <c r="AA1558" s="182" t="s">
        <v>10989</v>
      </c>
      <c r="AB1558" s="18"/>
      <c r="AC1558" s="197" t="str">
        <f t="shared" si="156"/>
        <v>ENGINEERING</v>
      </c>
      <c r="AD1558" s="263" t="str">
        <f t="shared" si="157"/>
        <v>ENGINEERING-105</v>
      </c>
      <c r="AE1558" s="263" t="str">
        <f t="shared" si="158"/>
        <v>ENGINEERING-105-3</v>
      </c>
      <c r="AF1558" s="119" t="s">
        <v>10989</v>
      </c>
      <c r="AG1558" s="64" t="str">
        <f t="shared" si="159"/>
        <v>105</v>
      </c>
      <c r="AH1558" s="18"/>
      <c r="AI1558" s="197" t="str">
        <f t="shared" si="160"/>
        <v>-</v>
      </c>
      <c r="AJ1558" s="64" t="str">
        <f t="shared" si="161"/>
        <v>-</v>
      </c>
      <c r="AK1558" s="18"/>
      <c r="AP1558" s="18"/>
    </row>
    <row r="1559" spans="9:42">
      <c r="I1559" s="18"/>
      <c r="L1559" s="18"/>
      <c r="M1559" s="18"/>
      <c r="N1559" s="18"/>
      <c r="O1559" s="18"/>
      <c r="P1559" s="18"/>
      <c r="Q1559" s="18"/>
      <c r="R1559" s="18"/>
      <c r="S1559" s="173" t="s">
        <v>9670</v>
      </c>
      <c r="T1559" s="17" t="s">
        <v>9671</v>
      </c>
      <c r="U1559" s="18"/>
      <c r="V1559" s="211"/>
      <c r="W1559" s="211"/>
      <c r="X1559" s="211"/>
      <c r="Y1559" s="211"/>
      <c r="Z1559" s="18"/>
      <c r="AA1559" s="182" t="s">
        <v>10990</v>
      </c>
      <c r="AB1559" s="18"/>
      <c r="AC1559" s="197" t="str">
        <f t="shared" si="156"/>
        <v>ENGINEERING</v>
      </c>
      <c r="AD1559" s="263" t="str">
        <f t="shared" si="157"/>
        <v>ENGINEERING-105</v>
      </c>
      <c r="AE1559" s="263" t="str">
        <f t="shared" si="158"/>
        <v>ENGINEERING-105-4</v>
      </c>
      <c r="AF1559" s="119" t="s">
        <v>10990</v>
      </c>
      <c r="AG1559" s="64" t="str">
        <f t="shared" si="159"/>
        <v>105</v>
      </c>
      <c r="AH1559" s="18"/>
      <c r="AI1559" s="197" t="str">
        <f t="shared" si="160"/>
        <v>-</v>
      </c>
      <c r="AJ1559" s="64" t="str">
        <f t="shared" si="161"/>
        <v>-</v>
      </c>
      <c r="AK1559" s="18"/>
      <c r="AP1559" s="18"/>
    </row>
    <row r="1560" spans="9:42">
      <c r="I1560" s="18"/>
      <c r="L1560" s="18"/>
      <c r="M1560" s="18"/>
      <c r="N1560" s="18"/>
      <c r="O1560" s="18"/>
      <c r="P1560" s="18"/>
      <c r="Q1560" s="18"/>
      <c r="R1560" s="18"/>
      <c r="S1560" s="173" t="s">
        <v>9672</v>
      </c>
      <c r="T1560" s="17" t="s">
        <v>9673</v>
      </c>
      <c r="U1560" s="18"/>
      <c r="V1560" s="211"/>
      <c r="W1560" s="211"/>
      <c r="X1560" s="211"/>
      <c r="Y1560" s="211"/>
      <c r="Z1560" s="18"/>
      <c r="AA1560" s="182" t="s">
        <v>10991</v>
      </c>
      <c r="AB1560" s="18"/>
      <c r="AC1560" s="197" t="str">
        <f t="shared" si="156"/>
        <v>ENGINEERING</v>
      </c>
      <c r="AD1560" s="263" t="str">
        <f t="shared" si="157"/>
        <v>ENGINEERING-105</v>
      </c>
      <c r="AE1560" s="263" t="str">
        <f t="shared" si="158"/>
        <v>ENGINEERING-105-5</v>
      </c>
      <c r="AF1560" s="119" t="s">
        <v>10991</v>
      </c>
      <c r="AG1560" s="64" t="str">
        <f t="shared" si="159"/>
        <v>105</v>
      </c>
      <c r="AH1560" s="18"/>
      <c r="AI1560" s="197" t="str">
        <f t="shared" si="160"/>
        <v>-</v>
      </c>
      <c r="AJ1560" s="64" t="str">
        <f t="shared" si="161"/>
        <v>-</v>
      </c>
      <c r="AK1560" s="18"/>
      <c r="AP1560" s="18"/>
    </row>
    <row r="1561" spans="9:42">
      <c r="I1561" s="18"/>
      <c r="L1561" s="18"/>
      <c r="M1561" s="18"/>
      <c r="N1561" s="18"/>
      <c r="O1561" s="18"/>
      <c r="P1561" s="18"/>
      <c r="Q1561" s="18"/>
      <c r="R1561" s="18"/>
      <c r="S1561" s="173" t="s">
        <v>9675</v>
      </c>
      <c r="T1561" s="17" t="s">
        <v>9676</v>
      </c>
      <c r="U1561" s="18"/>
      <c r="V1561" s="211"/>
      <c r="W1561" s="211"/>
      <c r="X1561" s="211"/>
      <c r="Y1561" s="211"/>
      <c r="Z1561" s="18"/>
      <c r="AA1561" s="182" t="s">
        <v>10992</v>
      </c>
      <c r="AB1561" s="18"/>
      <c r="AC1561" s="197" t="str">
        <f t="shared" si="156"/>
        <v>ENGINEERING</v>
      </c>
      <c r="AD1561" s="263" t="str">
        <f t="shared" si="157"/>
        <v>ENGINEERING-105</v>
      </c>
      <c r="AE1561" s="263" t="str">
        <f t="shared" si="158"/>
        <v>ENGINEERING-105-6</v>
      </c>
      <c r="AF1561" s="119" t="s">
        <v>10992</v>
      </c>
      <c r="AG1561" s="64" t="str">
        <f t="shared" si="159"/>
        <v>105</v>
      </c>
      <c r="AH1561" s="18"/>
      <c r="AI1561" s="197" t="str">
        <f t="shared" si="160"/>
        <v>-</v>
      </c>
      <c r="AJ1561" s="64" t="str">
        <f t="shared" si="161"/>
        <v>-</v>
      </c>
      <c r="AK1561" s="18"/>
      <c r="AP1561" s="18"/>
    </row>
    <row r="1562" spans="9:42">
      <c r="I1562" s="18"/>
      <c r="L1562" s="18"/>
      <c r="M1562" s="18"/>
      <c r="N1562" s="18"/>
      <c r="O1562" s="18"/>
      <c r="P1562" s="18"/>
      <c r="Q1562" s="18"/>
      <c r="R1562" s="18"/>
      <c r="S1562" s="173" t="s">
        <v>9678</v>
      </c>
      <c r="T1562" s="17" t="s">
        <v>9679</v>
      </c>
      <c r="U1562" s="18"/>
      <c r="V1562" s="211"/>
      <c r="W1562" s="211"/>
      <c r="X1562" s="211"/>
      <c r="Y1562" s="211"/>
      <c r="Z1562" s="18"/>
      <c r="AA1562" s="182" t="s">
        <v>10993</v>
      </c>
      <c r="AB1562" s="18"/>
      <c r="AC1562" s="197" t="str">
        <f t="shared" si="156"/>
        <v>ENGINEERING</v>
      </c>
      <c r="AD1562" s="263" t="str">
        <f t="shared" si="157"/>
        <v>ENGINEERING-105</v>
      </c>
      <c r="AE1562" s="263" t="str">
        <f t="shared" si="158"/>
        <v>ENGINEERING-105-7</v>
      </c>
      <c r="AF1562" s="119" t="s">
        <v>10993</v>
      </c>
      <c r="AG1562" s="64" t="str">
        <f t="shared" si="159"/>
        <v>105</v>
      </c>
      <c r="AH1562" s="18"/>
      <c r="AI1562" s="197" t="str">
        <f t="shared" si="160"/>
        <v>-</v>
      </c>
      <c r="AJ1562" s="64" t="str">
        <f t="shared" si="161"/>
        <v>-</v>
      </c>
      <c r="AK1562" s="18"/>
      <c r="AP1562" s="18"/>
    </row>
    <row r="1563" spans="9:42">
      <c r="I1563" s="18"/>
      <c r="L1563" s="18"/>
      <c r="M1563" s="18"/>
      <c r="N1563" s="18"/>
      <c r="O1563" s="18"/>
      <c r="P1563" s="18"/>
      <c r="Q1563" s="18"/>
      <c r="R1563" s="18"/>
      <c r="S1563" s="173" t="s">
        <v>9680</v>
      </c>
      <c r="T1563" s="17" t="s">
        <v>9681</v>
      </c>
      <c r="U1563" s="18"/>
      <c r="V1563" s="211"/>
      <c r="W1563" s="211"/>
      <c r="X1563" s="211"/>
      <c r="Y1563" s="211"/>
      <c r="Z1563" s="18"/>
      <c r="AA1563" s="182" t="s">
        <v>15211</v>
      </c>
      <c r="AB1563" s="18"/>
      <c r="AC1563" s="197" t="str">
        <f t="shared" si="156"/>
        <v>ENGINEERING</v>
      </c>
      <c r="AD1563" s="263" t="str">
        <f t="shared" si="157"/>
        <v>ENGINEERING-105</v>
      </c>
      <c r="AE1563" s="263" t="str">
        <f t="shared" si="158"/>
        <v>ENGINEERING-105-8</v>
      </c>
      <c r="AF1563" s="119" t="s">
        <v>15211</v>
      </c>
      <c r="AG1563" s="64" t="str">
        <f t="shared" si="159"/>
        <v>105</v>
      </c>
      <c r="AH1563" s="18"/>
      <c r="AI1563" s="197" t="str">
        <f t="shared" si="160"/>
        <v>-</v>
      </c>
      <c r="AJ1563" s="64" t="str">
        <f t="shared" si="161"/>
        <v>-</v>
      </c>
      <c r="AK1563" s="18"/>
      <c r="AP1563" s="18"/>
    </row>
    <row r="1564" spans="9:42">
      <c r="I1564" s="18"/>
      <c r="L1564" s="18"/>
      <c r="M1564" s="18"/>
      <c r="N1564" s="18"/>
      <c r="O1564" s="18"/>
      <c r="P1564" s="18"/>
      <c r="Q1564" s="18"/>
      <c r="R1564" s="18"/>
      <c r="S1564" s="173" t="s">
        <v>9683</v>
      </c>
      <c r="T1564" s="17" t="s">
        <v>10191</v>
      </c>
      <c r="U1564" s="18"/>
      <c r="V1564" s="211"/>
      <c r="W1564" s="211"/>
      <c r="X1564" s="211"/>
      <c r="Y1564" s="211"/>
      <c r="Z1564" s="18"/>
      <c r="AA1564" s="182" t="s">
        <v>10994</v>
      </c>
      <c r="AB1564" s="18"/>
      <c r="AC1564" s="197" t="str">
        <f t="shared" si="156"/>
        <v>EDUCATION</v>
      </c>
      <c r="AD1564" s="263" t="str">
        <f t="shared" si="157"/>
        <v>EDUCATION-105</v>
      </c>
      <c r="AE1564" s="263" t="str">
        <f t="shared" si="158"/>
        <v>EDUCATION-105-1</v>
      </c>
      <c r="AF1564" s="119" t="s">
        <v>10994</v>
      </c>
      <c r="AG1564" s="64" t="str">
        <f t="shared" si="159"/>
        <v>105</v>
      </c>
      <c r="AH1564" s="18"/>
      <c r="AI1564" s="197" t="str">
        <f t="shared" si="160"/>
        <v>-</v>
      </c>
      <c r="AJ1564" s="64" t="str">
        <f t="shared" si="161"/>
        <v>-</v>
      </c>
      <c r="AK1564" s="18"/>
      <c r="AP1564" s="18"/>
    </row>
    <row r="1565" spans="9:42">
      <c r="I1565" s="18"/>
      <c r="L1565" s="18"/>
      <c r="M1565" s="18"/>
      <c r="N1565" s="18"/>
      <c r="O1565" s="18"/>
      <c r="P1565" s="18"/>
      <c r="Q1565" s="18"/>
      <c r="R1565" s="18"/>
      <c r="S1565" s="173" t="s">
        <v>9685</v>
      </c>
      <c r="T1565" s="17" t="s">
        <v>9686</v>
      </c>
      <c r="U1565" s="18"/>
      <c r="V1565" s="211"/>
      <c r="W1565" s="211"/>
      <c r="X1565" s="211"/>
      <c r="Y1565" s="211"/>
      <c r="Z1565" s="18"/>
      <c r="AA1565" s="182" t="s">
        <v>11470</v>
      </c>
      <c r="AB1565" s="18"/>
      <c r="AC1565" s="197" t="str">
        <f t="shared" si="156"/>
        <v>PROVOST-Online_Strategic_Ed_Init</v>
      </c>
      <c r="AD1565" s="263" t="str">
        <f t="shared" si="157"/>
        <v>PROVOST-Online_Strategic_Ed_Init-105</v>
      </c>
      <c r="AE1565" s="263" t="str">
        <f t="shared" si="158"/>
        <v>PROVOST-Online_Strategic_Ed_Init-105-1</v>
      </c>
      <c r="AF1565" s="119" t="s">
        <v>11470</v>
      </c>
      <c r="AG1565" s="64" t="str">
        <f t="shared" si="159"/>
        <v>105</v>
      </c>
      <c r="AH1565" s="18"/>
      <c r="AI1565" s="197" t="str">
        <f t="shared" si="160"/>
        <v>-</v>
      </c>
      <c r="AJ1565" s="64" t="str">
        <f t="shared" si="161"/>
        <v>-</v>
      </c>
      <c r="AK1565" s="18"/>
      <c r="AP1565" s="18"/>
    </row>
    <row r="1566" spans="9:42">
      <c r="I1566" s="18"/>
      <c r="L1566" s="18"/>
      <c r="M1566" s="18"/>
      <c r="N1566" s="18"/>
      <c r="O1566" s="18"/>
      <c r="P1566" s="18"/>
      <c r="Q1566" s="18"/>
      <c r="R1566" s="18"/>
      <c r="S1566" s="173" t="s">
        <v>9687</v>
      </c>
      <c r="T1566" s="17" t="s">
        <v>9688</v>
      </c>
      <c r="U1566" s="18"/>
      <c r="V1566" s="211"/>
      <c r="W1566" s="211"/>
      <c r="X1566" s="211"/>
      <c r="Y1566" s="211"/>
      <c r="Z1566" s="18"/>
      <c r="AA1566" s="182" t="s">
        <v>10995</v>
      </c>
      <c r="AB1566" s="18"/>
      <c r="AC1566" s="197" t="str">
        <f t="shared" si="156"/>
        <v>PHARMACY</v>
      </c>
      <c r="AD1566" s="263" t="str">
        <f t="shared" si="157"/>
        <v>PHARMACY-105</v>
      </c>
      <c r="AE1566" s="263" t="str">
        <f t="shared" si="158"/>
        <v>PHARMACY-105-1</v>
      </c>
      <c r="AF1566" s="119" t="s">
        <v>10995</v>
      </c>
      <c r="AG1566" s="64" t="str">
        <f t="shared" si="159"/>
        <v>105</v>
      </c>
      <c r="AH1566" s="18"/>
      <c r="AI1566" s="197" t="str">
        <f t="shared" si="160"/>
        <v>-</v>
      </c>
      <c r="AJ1566" s="64" t="str">
        <f t="shared" si="161"/>
        <v>-</v>
      </c>
      <c r="AK1566" s="18"/>
      <c r="AP1566" s="18"/>
    </row>
    <row r="1567" spans="9:42">
      <c r="I1567" s="18"/>
      <c r="L1567" s="18"/>
      <c r="M1567" s="18"/>
      <c r="N1567" s="18"/>
      <c r="O1567" s="18"/>
      <c r="P1567" s="18"/>
      <c r="Q1567" s="18"/>
      <c r="R1567" s="18"/>
      <c r="S1567" s="173" t="s">
        <v>9690</v>
      </c>
      <c r="T1567" s="17" t="s">
        <v>587</v>
      </c>
      <c r="U1567" s="18"/>
      <c r="V1567" s="211"/>
      <c r="W1567" s="211"/>
      <c r="X1567" s="211"/>
      <c r="Y1567" s="211"/>
      <c r="Z1567" s="18"/>
      <c r="AA1567" s="182" t="s">
        <v>10996</v>
      </c>
      <c r="AB1567" s="18"/>
      <c r="AC1567" s="197" t="str">
        <f t="shared" si="156"/>
        <v>PHARMACY</v>
      </c>
      <c r="AD1567" s="263" t="str">
        <f t="shared" si="157"/>
        <v>PHARMACY-105</v>
      </c>
      <c r="AE1567" s="263" t="str">
        <f t="shared" si="158"/>
        <v>PHARMACY-105-2</v>
      </c>
      <c r="AF1567" s="119" t="s">
        <v>10996</v>
      </c>
      <c r="AG1567" s="64" t="str">
        <f t="shared" si="159"/>
        <v>105</v>
      </c>
      <c r="AH1567" s="18"/>
      <c r="AI1567" s="197" t="str">
        <f t="shared" si="160"/>
        <v>-</v>
      </c>
      <c r="AJ1567" s="64" t="str">
        <f t="shared" si="161"/>
        <v>-</v>
      </c>
      <c r="AK1567" s="18"/>
      <c r="AP1567" s="18"/>
    </row>
    <row r="1568" spans="9:42">
      <c r="I1568" s="18"/>
      <c r="L1568" s="18"/>
      <c r="M1568" s="18"/>
      <c r="N1568" s="18"/>
      <c r="O1568" s="18"/>
      <c r="P1568" s="18"/>
      <c r="Q1568" s="18"/>
      <c r="R1568" s="18"/>
      <c r="S1568" s="173" t="s">
        <v>9692</v>
      </c>
      <c r="T1568" s="17" t="s">
        <v>9693</v>
      </c>
      <c r="U1568" s="18"/>
      <c r="V1568" s="211"/>
      <c r="W1568" s="211"/>
      <c r="X1568" s="211"/>
      <c r="Y1568" s="211"/>
      <c r="Z1568" s="18"/>
      <c r="AA1568" s="182" t="s">
        <v>13313</v>
      </c>
      <c r="AB1568" s="18"/>
      <c r="AC1568" s="197" t="str">
        <f t="shared" si="156"/>
        <v>PHARMACY</v>
      </c>
      <c r="AD1568" s="263" t="str">
        <f t="shared" si="157"/>
        <v>PHARMACY-105</v>
      </c>
      <c r="AE1568" s="263" t="str">
        <f t="shared" si="158"/>
        <v>PHARMACY-105-3</v>
      </c>
      <c r="AF1568" s="119" t="s">
        <v>13313</v>
      </c>
      <c r="AG1568" s="64" t="str">
        <f t="shared" si="159"/>
        <v>105</v>
      </c>
      <c r="AH1568" s="18"/>
      <c r="AI1568" s="197" t="str">
        <f t="shared" si="160"/>
        <v>-</v>
      </c>
      <c r="AJ1568" s="64" t="str">
        <f t="shared" si="161"/>
        <v>-</v>
      </c>
      <c r="AK1568" s="18"/>
      <c r="AP1568" s="18"/>
    </row>
    <row r="1569" spans="9:42">
      <c r="I1569" s="18"/>
      <c r="L1569" s="18"/>
      <c r="M1569" s="18"/>
      <c r="N1569" s="18"/>
      <c r="O1569" s="18"/>
      <c r="P1569" s="18"/>
      <c r="Q1569" s="18"/>
      <c r="R1569" s="18"/>
      <c r="S1569" s="173" t="s">
        <v>9695</v>
      </c>
      <c r="T1569" s="17" t="s">
        <v>9696</v>
      </c>
      <c r="U1569" s="18"/>
      <c r="V1569" s="211"/>
      <c r="W1569" s="211"/>
      <c r="X1569" s="211"/>
      <c r="Y1569" s="211"/>
      <c r="Z1569" s="18"/>
      <c r="AA1569" s="182" t="s">
        <v>14665</v>
      </c>
      <c r="AB1569" s="18"/>
      <c r="AC1569" s="197" t="str">
        <f t="shared" si="156"/>
        <v>PHARMACY</v>
      </c>
      <c r="AD1569" s="263" t="str">
        <f t="shared" si="157"/>
        <v>PHARMACY-105</v>
      </c>
      <c r="AE1569" s="263" t="str">
        <f t="shared" si="158"/>
        <v>PHARMACY-105-4</v>
      </c>
      <c r="AF1569" s="119" t="s">
        <v>14665</v>
      </c>
      <c r="AG1569" s="64" t="str">
        <f t="shared" si="159"/>
        <v>105</v>
      </c>
      <c r="AH1569" s="18"/>
      <c r="AI1569" s="197" t="str">
        <f t="shared" si="160"/>
        <v>-</v>
      </c>
      <c r="AJ1569" s="64" t="str">
        <f t="shared" si="161"/>
        <v>-</v>
      </c>
      <c r="AK1569" s="18"/>
      <c r="AP1569" s="18"/>
    </row>
    <row r="1570" spans="9:42">
      <c r="I1570" s="18"/>
      <c r="L1570" s="18"/>
      <c r="M1570" s="18"/>
      <c r="N1570" s="18"/>
      <c r="O1570" s="18"/>
      <c r="P1570" s="18"/>
      <c r="Q1570" s="18"/>
      <c r="R1570" s="18"/>
      <c r="S1570" s="173" t="s">
        <v>9698</v>
      </c>
      <c r="T1570" s="17" t="s">
        <v>9699</v>
      </c>
      <c r="U1570" s="18"/>
      <c r="V1570" s="211"/>
      <c r="W1570" s="211"/>
      <c r="X1570" s="211"/>
      <c r="Y1570" s="211"/>
      <c r="Z1570" s="18"/>
      <c r="AA1570" s="182" t="s">
        <v>10997</v>
      </c>
      <c r="AB1570" s="18"/>
      <c r="AC1570" s="197" t="str">
        <f t="shared" si="156"/>
        <v>PHARMACY</v>
      </c>
      <c r="AD1570" s="263" t="str">
        <f t="shared" si="157"/>
        <v>PHARMACY-105</v>
      </c>
      <c r="AE1570" s="263" t="str">
        <f t="shared" si="158"/>
        <v>PHARMACY-105-5</v>
      </c>
      <c r="AF1570" s="119" t="s">
        <v>10997</v>
      </c>
      <c r="AG1570" s="64" t="str">
        <f t="shared" si="159"/>
        <v>105</v>
      </c>
      <c r="AH1570" s="18"/>
      <c r="AI1570" s="197" t="str">
        <f t="shared" si="160"/>
        <v>-</v>
      </c>
      <c r="AJ1570" s="64" t="str">
        <f t="shared" si="161"/>
        <v>-</v>
      </c>
      <c r="AK1570" s="18"/>
      <c r="AP1570" s="18"/>
    </row>
    <row r="1571" spans="9:42">
      <c r="I1571" s="18"/>
      <c r="L1571" s="18"/>
      <c r="M1571" s="18"/>
      <c r="N1571" s="18"/>
      <c r="O1571" s="18"/>
      <c r="P1571" s="18"/>
      <c r="Q1571" s="18"/>
      <c r="R1571" s="18"/>
      <c r="S1571" s="173" t="s">
        <v>9701</v>
      </c>
      <c r="T1571" s="17" t="s">
        <v>9702</v>
      </c>
      <c r="U1571" s="18"/>
      <c r="V1571" s="211"/>
      <c r="W1571" s="211"/>
      <c r="X1571" s="211"/>
      <c r="Y1571" s="211"/>
      <c r="Z1571" s="18"/>
      <c r="AA1571" s="182" t="s">
        <v>10998</v>
      </c>
      <c r="AB1571" s="18"/>
      <c r="AC1571" s="197" t="str">
        <f t="shared" si="156"/>
        <v>PHARMACY</v>
      </c>
      <c r="AD1571" s="263" t="str">
        <f t="shared" si="157"/>
        <v>PHARMACY-105</v>
      </c>
      <c r="AE1571" s="263" t="str">
        <f t="shared" si="158"/>
        <v>PHARMACY-105-6</v>
      </c>
      <c r="AF1571" s="119" t="s">
        <v>10998</v>
      </c>
      <c r="AG1571" s="64" t="str">
        <f t="shared" si="159"/>
        <v>105</v>
      </c>
      <c r="AH1571" s="18"/>
      <c r="AI1571" s="197" t="str">
        <f t="shared" si="160"/>
        <v>-</v>
      </c>
      <c r="AJ1571" s="64" t="str">
        <f t="shared" si="161"/>
        <v>-</v>
      </c>
      <c r="AK1571" s="18"/>
      <c r="AP1571" s="18"/>
    </row>
    <row r="1572" spans="9:42">
      <c r="I1572" s="18"/>
      <c r="L1572" s="18"/>
      <c r="M1572" s="18"/>
      <c r="N1572" s="18"/>
      <c r="O1572" s="18"/>
      <c r="P1572" s="18"/>
      <c r="Q1572" s="18"/>
      <c r="R1572" s="18"/>
      <c r="S1572" s="173" t="s">
        <v>9704</v>
      </c>
      <c r="T1572" s="17" t="s">
        <v>9705</v>
      </c>
      <c r="U1572" s="18"/>
      <c r="V1572" s="211"/>
      <c r="W1572" s="211"/>
      <c r="X1572" s="211"/>
      <c r="Y1572" s="211"/>
      <c r="Z1572" s="18"/>
      <c r="AA1572" s="182" t="s">
        <v>10999</v>
      </c>
      <c r="AB1572" s="18"/>
      <c r="AC1572" s="197" t="str">
        <f t="shared" si="156"/>
        <v>PHARMACY</v>
      </c>
      <c r="AD1572" s="263" t="str">
        <f t="shared" si="157"/>
        <v>PHARMACY-105</v>
      </c>
      <c r="AE1572" s="263" t="str">
        <f t="shared" si="158"/>
        <v>PHARMACY-105-7</v>
      </c>
      <c r="AF1572" s="119" t="s">
        <v>10999</v>
      </c>
      <c r="AG1572" s="64" t="str">
        <f t="shared" si="159"/>
        <v>105</v>
      </c>
      <c r="AH1572" s="18"/>
      <c r="AI1572" s="197" t="str">
        <f t="shared" si="160"/>
        <v>-</v>
      </c>
      <c r="AJ1572" s="64" t="str">
        <f t="shared" si="161"/>
        <v>-</v>
      </c>
      <c r="AK1572" s="18"/>
      <c r="AP1572" s="18"/>
    </row>
    <row r="1573" spans="9:42">
      <c r="I1573" s="18"/>
      <c r="L1573" s="18"/>
      <c r="M1573" s="18"/>
      <c r="N1573" s="18"/>
      <c r="O1573" s="18"/>
      <c r="P1573" s="18"/>
      <c r="Q1573" s="18"/>
      <c r="R1573" s="18"/>
      <c r="S1573" s="173" t="s">
        <v>9706</v>
      </c>
      <c r="T1573" s="17" t="s">
        <v>9707</v>
      </c>
      <c r="U1573" s="18"/>
      <c r="V1573" s="211"/>
      <c r="W1573" s="211"/>
      <c r="X1573" s="211"/>
      <c r="Y1573" s="211"/>
      <c r="Z1573" s="18"/>
      <c r="AA1573" s="182" t="s">
        <v>11000</v>
      </c>
      <c r="AB1573" s="18"/>
      <c r="AC1573" s="197" t="str">
        <f t="shared" si="156"/>
        <v>PHARMACY</v>
      </c>
      <c r="AD1573" s="263" t="str">
        <f t="shared" si="157"/>
        <v>PHARMACY-105</v>
      </c>
      <c r="AE1573" s="263" t="str">
        <f t="shared" si="158"/>
        <v>PHARMACY-105-8</v>
      </c>
      <c r="AF1573" s="119" t="s">
        <v>11000</v>
      </c>
      <c r="AG1573" s="64" t="str">
        <f t="shared" si="159"/>
        <v>105</v>
      </c>
      <c r="AH1573" s="18"/>
      <c r="AI1573" s="197" t="str">
        <f t="shared" si="160"/>
        <v>-</v>
      </c>
      <c r="AJ1573" s="64" t="str">
        <f t="shared" si="161"/>
        <v>-</v>
      </c>
      <c r="AK1573" s="18"/>
      <c r="AP1573" s="18"/>
    </row>
    <row r="1574" spans="9:42">
      <c r="I1574" s="18"/>
      <c r="L1574" s="18"/>
      <c r="M1574" s="18"/>
      <c r="N1574" s="18"/>
      <c r="O1574" s="18"/>
      <c r="P1574" s="18"/>
      <c r="Q1574" s="18"/>
      <c r="R1574" s="18"/>
      <c r="S1574" s="173" t="s">
        <v>9709</v>
      </c>
      <c r="T1574" s="17" t="s">
        <v>9710</v>
      </c>
      <c r="U1574" s="18"/>
      <c r="V1574" s="211"/>
      <c r="W1574" s="211"/>
      <c r="X1574" s="211"/>
      <c r="Y1574" s="211"/>
      <c r="Z1574" s="18"/>
      <c r="AA1574" s="182" t="s">
        <v>11001</v>
      </c>
      <c r="AB1574" s="18"/>
      <c r="AC1574" s="197" t="str">
        <f t="shared" si="156"/>
        <v>PHARMACY</v>
      </c>
      <c r="AD1574" s="263" t="str">
        <f t="shared" si="157"/>
        <v>PHARMACY-105</v>
      </c>
      <c r="AE1574" s="263" t="str">
        <f t="shared" si="158"/>
        <v>PHARMACY-105-9</v>
      </c>
      <c r="AF1574" s="119" t="s">
        <v>11001</v>
      </c>
      <c r="AG1574" s="64" t="str">
        <f t="shared" si="159"/>
        <v>105</v>
      </c>
      <c r="AH1574" s="18"/>
      <c r="AI1574" s="197" t="str">
        <f t="shared" si="160"/>
        <v>-</v>
      </c>
      <c r="AJ1574" s="64" t="str">
        <f t="shared" si="161"/>
        <v>-</v>
      </c>
      <c r="AK1574" s="18"/>
      <c r="AP1574" s="18"/>
    </row>
    <row r="1575" spans="9:42">
      <c r="I1575" s="18"/>
      <c r="L1575" s="18"/>
      <c r="M1575" s="18"/>
      <c r="N1575" s="18"/>
      <c r="O1575" s="18"/>
      <c r="P1575" s="18"/>
      <c r="Q1575" s="18"/>
      <c r="R1575" s="18"/>
      <c r="S1575" s="173" t="s">
        <v>9712</v>
      </c>
      <c r="T1575" s="17" t="s">
        <v>9713</v>
      </c>
      <c r="U1575" s="18"/>
      <c r="V1575" s="211"/>
      <c r="W1575" s="211"/>
      <c r="X1575" s="211"/>
      <c r="Y1575" s="211"/>
      <c r="Z1575" s="18"/>
      <c r="AA1575" s="182" t="s">
        <v>11002</v>
      </c>
      <c r="AB1575" s="18"/>
      <c r="AC1575" s="197" t="str">
        <f t="shared" si="156"/>
        <v>GSO</v>
      </c>
      <c r="AD1575" s="263" t="str">
        <f t="shared" si="157"/>
        <v>GSO-105</v>
      </c>
      <c r="AE1575" s="263" t="str">
        <f t="shared" si="158"/>
        <v>GSO-105-1</v>
      </c>
      <c r="AF1575" s="119" t="s">
        <v>11002</v>
      </c>
      <c r="AG1575" s="64" t="str">
        <f t="shared" si="159"/>
        <v>105</v>
      </c>
      <c r="AH1575" s="18"/>
      <c r="AI1575" s="197" t="str">
        <f t="shared" si="160"/>
        <v>-</v>
      </c>
      <c r="AJ1575" s="64" t="str">
        <f t="shared" si="161"/>
        <v>-</v>
      </c>
      <c r="AK1575" s="18"/>
      <c r="AP1575" s="18"/>
    </row>
    <row r="1576" spans="9:42">
      <c r="I1576" s="18"/>
      <c r="L1576" s="18"/>
      <c r="M1576" s="18"/>
      <c r="N1576" s="18"/>
      <c r="O1576" s="18"/>
      <c r="P1576" s="18"/>
      <c r="Q1576" s="18"/>
      <c r="R1576" s="18"/>
      <c r="S1576" s="173" t="s">
        <v>9716</v>
      </c>
      <c r="T1576" s="17" t="s">
        <v>9717</v>
      </c>
      <c r="U1576" s="18"/>
      <c r="V1576" s="211"/>
      <c r="W1576" s="211"/>
      <c r="X1576" s="211"/>
      <c r="Y1576" s="211"/>
      <c r="Z1576" s="18"/>
      <c r="AA1576" s="182" t="s">
        <v>11003</v>
      </c>
      <c r="AB1576" s="18"/>
      <c r="AC1576" s="197" t="str">
        <f t="shared" si="156"/>
        <v>GSO</v>
      </c>
      <c r="AD1576" s="263" t="str">
        <f t="shared" si="157"/>
        <v>GSO-105</v>
      </c>
      <c r="AE1576" s="263" t="str">
        <f t="shared" si="158"/>
        <v>GSO-105-2</v>
      </c>
      <c r="AF1576" s="119" t="s">
        <v>11003</v>
      </c>
      <c r="AG1576" s="64" t="str">
        <f t="shared" si="159"/>
        <v>105</v>
      </c>
      <c r="AH1576" s="18"/>
      <c r="AI1576" s="197" t="str">
        <f t="shared" si="160"/>
        <v>-</v>
      </c>
      <c r="AJ1576" s="64" t="str">
        <f t="shared" si="161"/>
        <v>-</v>
      </c>
      <c r="AK1576" s="18"/>
      <c r="AP1576" s="18"/>
    </row>
    <row r="1577" spans="9:42">
      <c r="I1577" s="18"/>
      <c r="L1577" s="18"/>
      <c r="M1577" s="18"/>
      <c r="N1577" s="18"/>
      <c r="O1577" s="18"/>
      <c r="P1577" s="18"/>
      <c r="Q1577" s="18"/>
      <c r="R1577" s="18"/>
      <c r="S1577" s="173" t="s">
        <v>9719</v>
      </c>
      <c r="T1577" s="17" t="s">
        <v>9720</v>
      </c>
      <c r="U1577" s="18"/>
      <c r="V1577" s="211"/>
      <c r="W1577" s="211"/>
      <c r="X1577" s="211"/>
      <c r="Y1577" s="211"/>
      <c r="Z1577" s="18"/>
      <c r="AA1577" s="182" t="s">
        <v>11004</v>
      </c>
      <c r="AB1577" s="18"/>
      <c r="AC1577" s="197" t="str">
        <f t="shared" si="156"/>
        <v>GSO</v>
      </c>
      <c r="AD1577" s="263" t="str">
        <f t="shared" si="157"/>
        <v>GSO-105</v>
      </c>
      <c r="AE1577" s="263" t="str">
        <f t="shared" si="158"/>
        <v>GSO-105-3</v>
      </c>
      <c r="AF1577" s="119" t="s">
        <v>11004</v>
      </c>
      <c r="AG1577" s="64" t="str">
        <f t="shared" si="159"/>
        <v>105</v>
      </c>
      <c r="AH1577" s="18"/>
      <c r="AI1577" s="197" t="str">
        <f t="shared" si="160"/>
        <v>-</v>
      </c>
      <c r="AJ1577" s="64" t="str">
        <f t="shared" si="161"/>
        <v>-</v>
      </c>
      <c r="AK1577" s="18"/>
      <c r="AP1577" s="18"/>
    </row>
    <row r="1578" spans="9:42">
      <c r="I1578" s="18"/>
      <c r="L1578" s="18"/>
      <c r="M1578" s="18"/>
      <c r="N1578" s="18"/>
      <c r="O1578" s="18"/>
      <c r="P1578" s="18"/>
      <c r="Q1578" s="18"/>
      <c r="R1578" s="18"/>
      <c r="S1578" s="173" t="s">
        <v>9722</v>
      </c>
      <c r="T1578" s="17" t="s">
        <v>9723</v>
      </c>
      <c r="U1578" s="18"/>
      <c r="V1578" s="211"/>
      <c r="W1578" s="211"/>
      <c r="X1578" s="211"/>
      <c r="Y1578" s="211"/>
      <c r="Z1578" s="18"/>
      <c r="AA1578" s="182" t="s">
        <v>11005</v>
      </c>
      <c r="AB1578" s="18"/>
      <c r="AC1578" s="197" t="str">
        <f t="shared" si="156"/>
        <v>GSO</v>
      </c>
      <c r="AD1578" s="263" t="str">
        <f t="shared" si="157"/>
        <v>GSO-105</v>
      </c>
      <c r="AE1578" s="263" t="str">
        <f t="shared" si="158"/>
        <v>GSO-105-4</v>
      </c>
      <c r="AF1578" s="119" t="s">
        <v>11005</v>
      </c>
      <c r="AG1578" s="64" t="str">
        <f t="shared" si="159"/>
        <v>105</v>
      </c>
      <c r="AH1578" s="18"/>
      <c r="AI1578" s="197" t="str">
        <f t="shared" si="160"/>
        <v>-</v>
      </c>
      <c r="AJ1578" s="64" t="str">
        <f t="shared" si="161"/>
        <v>-</v>
      </c>
      <c r="AK1578" s="18"/>
      <c r="AP1578" s="18"/>
    </row>
    <row r="1579" spans="9:42">
      <c r="I1579" s="18"/>
      <c r="L1579" s="18"/>
      <c r="M1579" s="18"/>
      <c r="N1579" s="18"/>
      <c r="O1579" s="18"/>
      <c r="P1579" s="18"/>
      <c r="Q1579" s="18"/>
      <c r="R1579" s="18"/>
      <c r="S1579" s="173" t="s">
        <v>9725</v>
      </c>
      <c r="T1579" s="17" t="s">
        <v>9726</v>
      </c>
      <c r="U1579" s="18"/>
      <c r="V1579" s="211"/>
      <c r="W1579" s="211"/>
      <c r="X1579" s="211"/>
      <c r="Y1579" s="211"/>
      <c r="Z1579" s="18"/>
      <c r="AA1579" s="182" t="s">
        <v>11006</v>
      </c>
      <c r="AB1579" s="18"/>
      <c r="AC1579" s="197" t="str">
        <f t="shared" si="156"/>
        <v>GSO</v>
      </c>
      <c r="AD1579" s="263" t="str">
        <f t="shared" si="157"/>
        <v>GSO-105</v>
      </c>
      <c r="AE1579" s="263" t="str">
        <f t="shared" si="158"/>
        <v>GSO-105-5</v>
      </c>
      <c r="AF1579" s="119" t="s">
        <v>11006</v>
      </c>
      <c r="AG1579" s="64" t="str">
        <f t="shared" si="159"/>
        <v>105</v>
      </c>
      <c r="AH1579" s="18"/>
      <c r="AI1579" s="197" t="str">
        <f t="shared" si="160"/>
        <v>-</v>
      </c>
      <c r="AJ1579" s="64" t="str">
        <f t="shared" si="161"/>
        <v>-</v>
      </c>
      <c r="AK1579" s="18"/>
      <c r="AP1579" s="18"/>
    </row>
    <row r="1580" spans="9:42">
      <c r="I1580" s="18"/>
      <c r="L1580" s="18"/>
      <c r="M1580" s="18"/>
      <c r="N1580" s="18"/>
      <c r="O1580" s="18"/>
      <c r="P1580" s="18"/>
      <c r="Q1580" s="18"/>
      <c r="R1580" s="18"/>
      <c r="S1580" s="173" t="s">
        <v>9728</v>
      </c>
      <c r="T1580" s="17" t="s">
        <v>9729</v>
      </c>
      <c r="U1580" s="18"/>
      <c r="V1580" s="211"/>
      <c r="W1580" s="211"/>
      <c r="X1580" s="211"/>
      <c r="Y1580" s="211"/>
      <c r="Z1580" s="18"/>
      <c r="AA1580" s="182" t="s">
        <v>11007</v>
      </c>
      <c r="AB1580" s="18"/>
      <c r="AC1580" s="197" t="str">
        <f t="shared" si="156"/>
        <v>GSO</v>
      </c>
      <c r="AD1580" s="263" t="str">
        <f t="shared" si="157"/>
        <v>GSO-105</v>
      </c>
      <c r="AE1580" s="263" t="str">
        <f t="shared" si="158"/>
        <v>GSO-105-6</v>
      </c>
      <c r="AF1580" s="119" t="s">
        <v>11007</v>
      </c>
      <c r="AG1580" s="64" t="str">
        <f t="shared" si="159"/>
        <v>105</v>
      </c>
      <c r="AH1580" s="18"/>
      <c r="AI1580" s="197" t="str">
        <f t="shared" si="160"/>
        <v>-</v>
      </c>
      <c r="AJ1580" s="64" t="str">
        <f t="shared" si="161"/>
        <v>-</v>
      </c>
      <c r="AK1580" s="18"/>
      <c r="AP1580" s="18"/>
    </row>
    <row r="1581" spans="9:42">
      <c r="I1581" s="18"/>
      <c r="L1581" s="18"/>
      <c r="M1581" s="18"/>
      <c r="N1581" s="18"/>
      <c r="O1581" s="18"/>
      <c r="P1581" s="18"/>
      <c r="Q1581" s="18"/>
      <c r="R1581" s="18"/>
      <c r="S1581" s="173" t="s">
        <v>9731</v>
      </c>
      <c r="T1581" s="17" t="s">
        <v>9732</v>
      </c>
      <c r="U1581" s="18"/>
      <c r="V1581" s="211"/>
      <c r="W1581" s="211"/>
      <c r="X1581" s="211"/>
      <c r="Y1581" s="211"/>
      <c r="Z1581" s="18"/>
      <c r="AA1581" s="182" t="s">
        <v>11008</v>
      </c>
      <c r="AB1581" s="18"/>
      <c r="AC1581" s="197" t="str">
        <f t="shared" si="156"/>
        <v>GSO</v>
      </c>
      <c r="AD1581" s="263" t="str">
        <f t="shared" si="157"/>
        <v>GSO-105</v>
      </c>
      <c r="AE1581" s="263" t="str">
        <f t="shared" si="158"/>
        <v>GSO-105-7</v>
      </c>
      <c r="AF1581" s="119" t="s">
        <v>11008</v>
      </c>
      <c r="AG1581" s="64" t="str">
        <f t="shared" si="159"/>
        <v>105</v>
      </c>
      <c r="AH1581" s="18"/>
      <c r="AI1581" s="197" t="str">
        <f t="shared" si="160"/>
        <v>-</v>
      </c>
      <c r="AJ1581" s="64" t="str">
        <f t="shared" si="161"/>
        <v>-</v>
      </c>
      <c r="AK1581" s="18"/>
      <c r="AP1581" s="18"/>
    </row>
    <row r="1582" spans="9:42">
      <c r="I1582" s="18"/>
      <c r="L1582" s="18"/>
      <c r="M1582" s="18"/>
      <c r="N1582" s="18"/>
      <c r="O1582" s="18"/>
      <c r="P1582" s="18"/>
      <c r="Q1582" s="18"/>
      <c r="R1582" s="18"/>
      <c r="S1582" s="173" t="s">
        <v>9734</v>
      </c>
      <c r="T1582" s="17" t="s">
        <v>9735</v>
      </c>
      <c r="U1582" s="18"/>
      <c r="V1582" s="211"/>
      <c r="W1582" s="211"/>
      <c r="X1582" s="211"/>
      <c r="Y1582" s="211"/>
      <c r="Z1582" s="18"/>
      <c r="AA1582" s="182" t="s">
        <v>11009</v>
      </c>
      <c r="AB1582" s="18"/>
      <c r="AC1582" s="197" t="str">
        <f t="shared" si="156"/>
        <v>GSO</v>
      </c>
      <c r="AD1582" s="263" t="str">
        <f t="shared" si="157"/>
        <v>GSO-105</v>
      </c>
      <c r="AE1582" s="263" t="str">
        <f t="shared" si="158"/>
        <v>GSO-105-8</v>
      </c>
      <c r="AF1582" s="119" t="s">
        <v>11009</v>
      </c>
      <c r="AG1582" s="64" t="str">
        <f t="shared" si="159"/>
        <v>105</v>
      </c>
      <c r="AH1582" s="18"/>
      <c r="AI1582" s="197" t="str">
        <f t="shared" si="160"/>
        <v>-</v>
      </c>
      <c r="AJ1582" s="64" t="str">
        <f t="shared" si="161"/>
        <v>-</v>
      </c>
      <c r="AK1582" s="18"/>
      <c r="AP1582" s="18"/>
    </row>
    <row r="1583" spans="9:42">
      <c r="I1583" s="18"/>
      <c r="L1583" s="18"/>
      <c r="M1583" s="18"/>
      <c r="N1583" s="18"/>
      <c r="O1583" s="18"/>
      <c r="P1583" s="18"/>
      <c r="Q1583" s="18"/>
      <c r="R1583" s="18"/>
      <c r="S1583" s="173" t="s">
        <v>9737</v>
      </c>
      <c r="T1583" s="17" t="s">
        <v>9738</v>
      </c>
      <c r="U1583" s="18"/>
      <c r="V1583" s="211"/>
      <c r="W1583" s="211"/>
      <c r="X1583" s="211"/>
      <c r="Y1583" s="211"/>
      <c r="Z1583" s="18"/>
      <c r="AA1583" s="182" t="s">
        <v>12070</v>
      </c>
      <c r="AB1583" s="18"/>
      <c r="AC1583" s="197" t="str">
        <f t="shared" si="156"/>
        <v>GSO</v>
      </c>
      <c r="AD1583" s="263" t="str">
        <f t="shared" si="157"/>
        <v>GSO-105</v>
      </c>
      <c r="AE1583" s="263" t="str">
        <f t="shared" si="158"/>
        <v>GSO-105-9</v>
      </c>
      <c r="AF1583" s="119" t="s">
        <v>12070</v>
      </c>
      <c r="AG1583" s="64" t="str">
        <f t="shared" si="159"/>
        <v>105</v>
      </c>
      <c r="AH1583" s="18"/>
      <c r="AI1583" s="197" t="str">
        <f t="shared" si="160"/>
        <v>-</v>
      </c>
      <c r="AJ1583" s="64" t="str">
        <f t="shared" si="161"/>
        <v>-</v>
      </c>
      <c r="AK1583" s="18"/>
      <c r="AP1583" s="18"/>
    </row>
    <row r="1584" spans="9:42">
      <c r="I1584" s="18"/>
      <c r="L1584" s="18"/>
      <c r="M1584" s="18"/>
      <c r="N1584" s="18"/>
      <c r="O1584" s="18"/>
      <c r="P1584" s="18"/>
      <c r="Q1584" s="18"/>
      <c r="R1584" s="18"/>
      <c r="S1584" s="173" t="s">
        <v>9740</v>
      </c>
      <c r="T1584" s="17" t="s">
        <v>9741</v>
      </c>
      <c r="U1584" s="18"/>
      <c r="V1584" s="211"/>
      <c r="W1584" s="211"/>
      <c r="X1584" s="211"/>
      <c r="Y1584" s="211"/>
      <c r="Z1584" s="18"/>
      <c r="AA1584" s="182" t="s">
        <v>13314</v>
      </c>
      <c r="AB1584" s="18"/>
      <c r="AC1584" s="197" t="str">
        <f t="shared" si="156"/>
        <v>GSO</v>
      </c>
      <c r="AD1584" s="263" t="str">
        <f t="shared" si="157"/>
        <v>GSO-105</v>
      </c>
      <c r="AE1584" s="263" t="str">
        <f t="shared" si="158"/>
        <v>GSO-105-10</v>
      </c>
      <c r="AF1584" s="119" t="s">
        <v>13314</v>
      </c>
      <c r="AG1584" s="64" t="str">
        <f t="shared" si="159"/>
        <v>105</v>
      </c>
      <c r="AH1584" s="18"/>
      <c r="AI1584" s="197" t="str">
        <f t="shared" si="160"/>
        <v>-</v>
      </c>
      <c r="AJ1584" s="64" t="str">
        <f t="shared" si="161"/>
        <v>-</v>
      </c>
      <c r="AK1584" s="18"/>
      <c r="AP1584" s="18"/>
    </row>
    <row r="1585" spans="9:42">
      <c r="I1585" s="18"/>
      <c r="L1585" s="18"/>
      <c r="M1585" s="18"/>
      <c r="N1585" s="18"/>
      <c r="O1585" s="18"/>
      <c r="P1585" s="18"/>
      <c r="Q1585" s="18"/>
      <c r="R1585" s="18"/>
      <c r="S1585" s="173" t="s">
        <v>9743</v>
      </c>
      <c r="T1585" s="17" t="s">
        <v>9744</v>
      </c>
      <c r="U1585" s="18"/>
      <c r="V1585" s="211"/>
      <c r="W1585" s="211"/>
      <c r="X1585" s="211"/>
      <c r="Y1585" s="211"/>
      <c r="Z1585" s="18"/>
      <c r="AA1585" s="182" t="s">
        <v>14666</v>
      </c>
      <c r="AB1585" s="18"/>
      <c r="AC1585" s="197" t="str">
        <f t="shared" si="156"/>
        <v>GSO</v>
      </c>
      <c r="AD1585" s="263" t="str">
        <f t="shared" si="157"/>
        <v>GSO-105</v>
      </c>
      <c r="AE1585" s="263" t="str">
        <f t="shared" si="158"/>
        <v>GSO-105-11</v>
      </c>
      <c r="AF1585" s="119" t="s">
        <v>14666</v>
      </c>
      <c r="AG1585" s="64" t="str">
        <f t="shared" si="159"/>
        <v>105</v>
      </c>
      <c r="AH1585" s="18"/>
      <c r="AI1585" s="197" t="str">
        <f t="shared" si="160"/>
        <v>-</v>
      </c>
      <c r="AJ1585" s="64" t="str">
        <f t="shared" si="161"/>
        <v>-</v>
      </c>
      <c r="AK1585" s="18"/>
      <c r="AP1585" s="18"/>
    </row>
    <row r="1586" spans="9:42">
      <c r="I1586" s="18"/>
      <c r="L1586" s="18"/>
      <c r="M1586" s="18"/>
      <c r="N1586" s="18"/>
      <c r="O1586" s="18"/>
      <c r="P1586" s="18"/>
      <c r="Q1586" s="18"/>
      <c r="R1586" s="18"/>
      <c r="S1586" s="173" t="s">
        <v>9745</v>
      </c>
      <c r="T1586" s="17" t="s">
        <v>9746</v>
      </c>
      <c r="U1586" s="18"/>
      <c r="V1586" s="211"/>
      <c r="W1586" s="211"/>
      <c r="X1586" s="211"/>
      <c r="Y1586" s="211"/>
      <c r="Z1586" s="18"/>
      <c r="AA1586" s="182" t="s">
        <v>11010</v>
      </c>
      <c r="AB1586" s="18"/>
      <c r="AC1586" s="197" t="str">
        <f t="shared" si="156"/>
        <v>GSO</v>
      </c>
      <c r="AD1586" s="263" t="str">
        <f t="shared" si="157"/>
        <v>GSO-105</v>
      </c>
      <c r="AE1586" s="263" t="str">
        <f t="shared" si="158"/>
        <v>GSO-105-12</v>
      </c>
      <c r="AF1586" s="119" t="s">
        <v>11010</v>
      </c>
      <c r="AG1586" s="64" t="str">
        <f t="shared" si="159"/>
        <v>105</v>
      </c>
      <c r="AH1586" s="18"/>
      <c r="AI1586" s="197" t="str">
        <f t="shared" si="160"/>
        <v>-</v>
      </c>
      <c r="AJ1586" s="64" t="str">
        <f t="shared" si="161"/>
        <v>-</v>
      </c>
      <c r="AK1586" s="18"/>
      <c r="AP1586" s="18"/>
    </row>
    <row r="1587" spans="9:42">
      <c r="I1587" s="18"/>
      <c r="L1587" s="18"/>
      <c r="M1587" s="18"/>
      <c r="N1587" s="18"/>
      <c r="O1587" s="18"/>
      <c r="P1587" s="18"/>
      <c r="Q1587" s="18"/>
      <c r="R1587" s="18"/>
      <c r="S1587" s="173" t="s">
        <v>9748</v>
      </c>
      <c r="T1587" s="17" t="s">
        <v>9749</v>
      </c>
      <c r="U1587" s="18"/>
      <c r="V1587" s="211"/>
      <c r="W1587" s="211"/>
      <c r="X1587" s="211"/>
      <c r="Y1587" s="211"/>
      <c r="Z1587" s="18"/>
      <c r="AA1587" s="182" t="s">
        <v>11011</v>
      </c>
      <c r="AB1587" s="18"/>
      <c r="AC1587" s="197" t="str">
        <f t="shared" si="156"/>
        <v>RESECDEV</v>
      </c>
      <c r="AD1587" s="263" t="str">
        <f t="shared" si="157"/>
        <v>RESECDEV-105</v>
      </c>
      <c r="AE1587" s="263" t="str">
        <f t="shared" si="158"/>
        <v>RESECDEV-105-1</v>
      </c>
      <c r="AF1587" s="119" t="s">
        <v>11011</v>
      </c>
      <c r="AG1587" s="64" t="str">
        <f t="shared" si="159"/>
        <v>105</v>
      </c>
      <c r="AH1587" s="18"/>
      <c r="AI1587" s="197" t="str">
        <f t="shared" si="160"/>
        <v>-</v>
      </c>
      <c r="AJ1587" s="64" t="str">
        <f t="shared" si="161"/>
        <v>-</v>
      </c>
      <c r="AK1587" s="18"/>
      <c r="AP1587" s="18"/>
    </row>
    <row r="1588" spans="9:42">
      <c r="I1588" s="18"/>
      <c r="L1588" s="18"/>
      <c r="M1588" s="18"/>
      <c r="N1588" s="18"/>
      <c r="O1588" s="18"/>
      <c r="P1588" s="18"/>
      <c r="Q1588" s="18"/>
      <c r="R1588" s="18"/>
      <c r="S1588" s="173" t="s">
        <v>9750</v>
      </c>
      <c r="T1588" s="17" t="s">
        <v>9751</v>
      </c>
      <c r="U1588" s="18"/>
      <c r="V1588" s="211"/>
      <c r="W1588" s="211"/>
      <c r="X1588" s="211"/>
      <c r="Y1588" s="211"/>
      <c r="Z1588" s="18"/>
      <c r="AA1588" s="182" t="s">
        <v>11012</v>
      </c>
      <c r="AB1588" s="18"/>
      <c r="AC1588" s="197" t="str">
        <f t="shared" si="156"/>
        <v>CELS</v>
      </c>
      <c r="AD1588" s="263" t="str">
        <f t="shared" si="157"/>
        <v>CELS-105</v>
      </c>
      <c r="AE1588" s="263" t="str">
        <f t="shared" si="158"/>
        <v>CELS-105-11</v>
      </c>
      <c r="AF1588" s="119" t="s">
        <v>11012</v>
      </c>
      <c r="AG1588" s="64" t="str">
        <f t="shared" si="159"/>
        <v>105</v>
      </c>
      <c r="AH1588" s="18"/>
      <c r="AI1588" s="197" t="str">
        <f t="shared" si="160"/>
        <v>-</v>
      </c>
      <c r="AJ1588" s="64" t="str">
        <f t="shared" si="161"/>
        <v>-</v>
      </c>
      <c r="AK1588" s="18"/>
      <c r="AP1588" s="18"/>
    </row>
    <row r="1589" spans="9:42">
      <c r="I1589" s="18"/>
      <c r="L1589" s="18"/>
      <c r="M1589" s="18"/>
      <c r="N1589" s="18"/>
      <c r="O1589" s="18"/>
      <c r="P1589" s="18"/>
      <c r="Q1589" s="18"/>
      <c r="R1589" s="18"/>
      <c r="S1589" s="173" t="s">
        <v>9753</v>
      </c>
      <c r="T1589" s="17" t="s">
        <v>9754</v>
      </c>
      <c r="U1589" s="18"/>
      <c r="V1589" s="211"/>
      <c r="W1589" s="211"/>
      <c r="X1589" s="211"/>
      <c r="Y1589" s="211"/>
      <c r="Z1589" s="18"/>
      <c r="AA1589" s="182" t="s">
        <v>11013</v>
      </c>
      <c r="AB1589" s="18"/>
      <c r="AC1589" s="197" t="str">
        <f t="shared" si="156"/>
        <v>ITS</v>
      </c>
      <c r="AD1589" s="263" t="str">
        <f t="shared" si="157"/>
        <v>ITS-105</v>
      </c>
      <c r="AE1589" s="263" t="str">
        <f t="shared" si="158"/>
        <v>ITS-105-1</v>
      </c>
      <c r="AF1589" s="119" t="s">
        <v>11013</v>
      </c>
      <c r="AG1589" s="64" t="str">
        <f t="shared" si="159"/>
        <v>105</v>
      </c>
      <c r="AH1589" s="18"/>
      <c r="AI1589" s="197" t="str">
        <f t="shared" si="160"/>
        <v>-</v>
      </c>
      <c r="AJ1589" s="64" t="str">
        <f t="shared" si="161"/>
        <v>-</v>
      </c>
      <c r="AK1589" s="18"/>
      <c r="AP1589" s="18"/>
    </row>
    <row r="1590" spans="9:42">
      <c r="I1590" s="18"/>
      <c r="L1590" s="18"/>
      <c r="M1590" s="18"/>
      <c r="N1590" s="18"/>
      <c r="O1590" s="18"/>
      <c r="P1590" s="18"/>
      <c r="Q1590" s="18"/>
      <c r="R1590" s="18"/>
      <c r="S1590" s="173" t="s">
        <v>9755</v>
      </c>
      <c r="T1590" s="17" t="s">
        <v>9756</v>
      </c>
      <c r="U1590" s="18"/>
      <c r="V1590" s="211"/>
      <c r="W1590" s="211"/>
      <c r="X1590" s="211"/>
      <c r="Y1590" s="211"/>
      <c r="Z1590" s="18"/>
      <c r="AA1590" s="182" t="s">
        <v>11014</v>
      </c>
      <c r="AB1590" s="18"/>
      <c r="AC1590" s="197" t="str">
        <f t="shared" si="156"/>
        <v>ITS</v>
      </c>
      <c r="AD1590" s="263" t="str">
        <f t="shared" si="157"/>
        <v>ITS-105</v>
      </c>
      <c r="AE1590" s="263" t="str">
        <f t="shared" si="158"/>
        <v>ITS-105-2</v>
      </c>
      <c r="AF1590" s="119" t="s">
        <v>11014</v>
      </c>
      <c r="AG1590" s="64" t="str">
        <f t="shared" si="159"/>
        <v>105</v>
      </c>
      <c r="AH1590" s="18"/>
      <c r="AI1590" s="197" t="str">
        <f t="shared" si="160"/>
        <v>-</v>
      </c>
      <c r="AJ1590" s="64" t="str">
        <f t="shared" si="161"/>
        <v>-</v>
      </c>
      <c r="AK1590" s="18"/>
      <c r="AP1590" s="18"/>
    </row>
    <row r="1591" spans="9:42">
      <c r="I1591" s="18"/>
      <c r="L1591" s="18"/>
      <c r="M1591" s="18"/>
      <c r="N1591" s="18"/>
      <c r="O1591" s="18"/>
      <c r="P1591" s="18"/>
      <c r="Q1591" s="18"/>
      <c r="R1591" s="18"/>
      <c r="S1591" s="173" t="s">
        <v>9758</v>
      </c>
      <c r="T1591" s="17" t="s">
        <v>9759</v>
      </c>
      <c r="U1591" s="18"/>
      <c r="V1591" s="211"/>
      <c r="W1591" s="211"/>
      <c r="X1591" s="211"/>
      <c r="Y1591" s="211"/>
      <c r="Z1591" s="18"/>
      <c r="AA1591" s="182" t="s">
        <v>12661</v>
      </c>
      <c r="AB1591" s="18"/>
      <c r="AC1591" s="197" t="str">
        <f t="shared" si="156"/>
        <v>LIBRARY</v>
      </c>
      <c r="AD1591" s="263" t="str">
        <f t="shared" si="157"/>
        <v>LIBRARY-105</v>
      </c>
      <c r="AE1591" s="263" t="str">
        <f t="shared" si="158"/>
        <v>LIBRARY-105-1</v>
      </c>
      <c r="AF1591" s="119" t="s">
        <v>12661</v>
      </c>
      <c r="AG1591" s="64" t="str">
        <f t="shared" si="159"/>
        <v>105</v>
      </c>
      <c r="AH1591" s="18"/>
      <c r="AI1591" s="197" t="str">
        <f t="shared" si="160"/>
        <v>-</v>
      </c>
      <c r="AJ1591" s="64" t="str">
        <f t="shared" si="161"/>
        <v>-</v>
      </c>
      <c r="AK1591" s="18"/>
      <c r="AP1591" s="18"/>
    </row>
    <row r="1592" spans="9:42">
      <c r="I1592" s="18"/>
      <c r="L1592" s="18"/>
      <c r="M1592" s="18"/>
      <c r="N1592" s="18"/>
      <c r="O1592" s="18"/>
      <c r="P1592" s="18"/>
      <c r="Q1592" s="18"/>
      <c r="R1592" s="18"/>
      <c r="S1592" s="173" t="s">
        <v>9761</v>
      </c>
      <c r="T1592" s="17" t="s">
        <v>9762</v>
      </c>
      <c r="U1592" s="18"/>
      <c r="V1592" s="211"/>
      <c r="W1592" s="211"/>
      <c r="X1592" s="211"/>
      <c r="Y1592" s="211"/>
      <c r="Z1592" s="18"/>
      <c r="AA1592" s="182" t="s">
        <v>15212</v>
      </c>
      <c r="AB1592" s="18"/>
      <c r="AC1592" s="197" t="str">
        <f t="shared" si="156"/>
        <v>PROPSUPP</v>
      </c>
      <c r="AD1592" s="263" t="str">
        <f t="shared" si="157"/>
        <v>PROPSUPP-105</v>
      </c>
      <c r="AE1592" s="263" t="str">
        <f t="shared" si="158"/>
        <v>PROPSUPP-105-1</v>
      </c>
      <c r="AF1592" s="119" t="s">
        <v>15212</v>
      </c>
      <c r="AG1592" s="64" t="str">
        <f t="shared" si="159"/>
        <v>105</v>
      </c>
      <c r="AH1592" s="18"/>
      <c r="AI1592" s="197" t="str">
        <f t="shared" si="160"/>
        <v>-</v>
      </c>
      <c r="AJ1592" s="64" t="str">
        <f t="shared" si="161"/>
        <v>-</v>
      </c>
      <c r="AK1592" s="18"/>
      <c r="AP1592" s="18"/>
    </row>
    <row r="1593" spans="9:42">
      <c r="I1593" s="18"/>
      <c r="L1593" s="18"/>
      <c r="M1593" s="18"/>
      <c r="N1593" s="18"/>
      <c r="O1593" s="18"/>
      <c r="P1593" s="18"/>
      <c r="Q1593" s="18"/>
      <c r="R1593" s="18"/>
      <c r="S1593" s="173" t="s">
        <v>9764</v>
      </c>
      <c r="T1593" s="17" t="s">
        <v>9765</v>
      </c>
      <c r="U1593" s="18"/>
      <c r="V1593" s="211"/>
      <c r="W1593" s="211"/>
      <c r="X1593" s="211"/>
      <c r="Y1593" s="211"/>
      <c r="Z1593" s="18"/>
      <c r="AA1593" s="182" t="s">
        <v>13731</v>
      </c>
      <c r="AB1593" s="18"/>
      <c r="AC1593" s="197" t="str">
        <f t="shared" si="156"/>
        <v>ALLOTHER</v>
      </c>
      <c r="AD1593" s="263" t="str">
        <f t="shared" si="157"/>
        <v>ALLOTHER-106</v>
      </c>
      <c r="AE1593" s="263" t="str">
        <f t="shared" si="158"/>
        <v>ALLOTHER-106-1</v>
      </c>
      <c r="AF1593" s="119" t="s">
        <v>13731</v>
      </c>
      <c r="AG1593" s="64" t="str">
        <f t="shared" si="159"/>
        <v>106</v>
      </c>
      <c r="AH1593" s="18"/>
      <c r="AI1593" s="197" t="str">
        <f t="shared" si="160"/>
        <v>-</v>
      </c>
      <c r="AJ1593" s="64" t="str">
        <f t="shared" si="161"/>
        <v>-</v>
      </c>
      <c r="AK1593" s="18"/>
      <c r="AP1593" s="18"/>
    </row>
    <row r="1594" spans="9:42">
      <c r="I1594" s="18"/>
      <c r="L1594" s="18"/>
      <c r="M1594" s="18"/>
      <c r="N1594" s="18"/>
      <c r="O1594" s="18"/>
      <c r="P1594" s="18"/>
      <c r="Q1594" s="18"/>
      <c r="R1594" s="18"/>
      <c r="S1594" s="173" t="s">
        <v>9767</v>
      </c>
      <c r="T1594" s="17" t="s">
        <v>10192</v>
      </c>
      <c r="U1594" s="18"/>
      <c r="V1594" s="211"/>
      <c r="W1594" s="211"/>
      <c r="X1594" s="211"/>
      <c r="Y1594" s="211"/>
      <c r="Z1594" s="18"/>
      <c r="AA1594" s="182" t="s">
        <v>14179</v>
      </c>
      <c r="AB1594" s="18"/>
      <c r="AC1594" s="197" t="str">
        <f t="shared" si="156"/>
        <v>ALLOTHER</v>
      </c>
      <c r="AD1594" s="263" t="str">
        <f t="shared" si="157"/>
        <v>ALLOTHER-106</v>
      </c>
      <c r="AE1594" s="263" t="str">
        <f t="shared" si="158"/>
        <v>ALLOTHER-106-2</v>
      </c>
      <c r="AF1594" s="119" t="s">
        <v>14179</v>
      </c>
      <c r="AG1594" s="64" t="str">
        <f t="shared" si="159"/>
        <v>106</v>
      </c>
      <c r="AH1594" s="18"/>
      <c r="AI1594" s="197" t="str">
        <f t="shared" si="160"/>
        <v>-</v>
      </c>
      <c r="AJ1594" s="64" t="str">
        <f t="shared" si="161"/>
        <v>-</v>
      </c>
      <c r="AK1594" s="18"/>
      <c r="AP1594" s="18"/>
    </row>
    <row r="1595" spans="9:42">
      <c r="I1595" s="18"/>
      <c r="L1595" s="18"/>
      <c r="M1595" s="18"/>
      <c r="N1595" s="18"/>
      <c r="O1595" s="18"/>
      <c r="P1595" s="18"/>
      <c r="Q1595" s="18"/>
      <c r="R1595" s="18"/>
      <c r="S1595" s="173" t="s">
        <v>9768</v>
      </c>
      <c r="T1595" s="17" t="s">
        <v>9769</v>
      </c>
      <c r="U1595" s="18"/>
      <c r="V1595" s="211"/>
      <c r="W1595" s="211"/>
      <c r="X1595" s="211"/>
      <c r="Y1595" s="211"/>
      <c r="Z1595" s="18"/>
      <c r="AA1595" s="182" t="s">
        <v>14667</v>
      </c>
      <c r="AB1595" s="18"/>
      <c r="AC1595" s="197" t="str">
        <f t="shared" si="156"/>
        <v>ALLOTHER</v>
      </c>
      <c r="AD1595" s="263" t="str">
        <f t="shared" si="157"/>
        <v>ALLOTHER-106</v>
      </c>
      <c r="AE1595" s="263" t="str">
        <f t="shared" si="158"/>
        <v>ALLOTHER-106-3</v>
      </c>
      <c r="AF1595" s="119" t="s">
        <v>14667</v>
      </c>
      <c r="AG1595" s="64" t="str">
        <f t="shared" si="159"/>
        <v>106</v>
      </c>
      <c r="AH1595" s="18"/>
      <c r="AI1595" s="197" t="str">
        <f t="shared" si="160"/>
        <v>-</v>
      </c>
      <c r="AJ1595" s="64" t="str">
        <f t="shared" si="161"/>
        <v>-</v>
      </c>
      <c r="AK1595" s="18"/>
      <c r="AP1595" s="18"/>
    </row>
    <row r="1596" spans="9:42">
      <c r="I1596" s="18"/>
      <c r="L1596" s="18"/>
      <c r="M1596" s="18"/>
      <c r="N1596" s="18"/>
      <c r="O1596" s="18"/>
      <c r="P1596" s="18"/>
      <c r="Q1596" s="18"/>
      <c r="R1596" s="18"/>
      <c r="S1596" s="173" t="s">
        <v>9771</v>
      </c>
      <c r="T1596" s="17" t="s">
        <v>9772</v>
      </c>
      <c r="U1596" s="18"/>
      <c r="V1596" s="211"/>
      <c r="W1596" s="211"/>
      <c r="X1596" s="211"/>
      <c r="Y1596" s="211"/>
      <c r="Z1596" s="18"/>
      <c r="AA1596" s="182" t="s">
        <v>14668</v>
      </c>
      <c r="AB1596" s="18"/>
      <c r="AC1596" s="197" t="str">
        <f t="shared" si="156"/>
        <v>ALLOTHER</v>
      </c>
      <c r="AD1596" s="263" t="str">
        <f t="shared" si="157"/>
        <v>ALLOTHER-106</v>
      </c>
      <c r="AE1596" s="263" t="str">
        <f t="shared" si="158"/>
        <v>ALLOTHER-106-4</v>
      </c>
      <c r="AF1596" s="119" t="s">
        <v>14668</v>
      </c>
      <c r="AG1596" s="64" t="str">
        <f t="shared" si="159"/>
        <v>106</v>
      </c>
      <c r="AH1596" s="18"/>
      <c r="AI1596" s="197" t="str">
        <f t="shared" si="160"/>
        <v>-</v>
      </c>
      <c r="AJ1596" s="64" t="str">
        <f t="shared" si="161"/>
        <v>-</v>
      </c>
      <c r="AK1596" s="18"/>
      <c r="AP1596" s="18"/>
    </row>
    <row r="1597" spans="9:42">
      <c r="I1597" s="18"/>
      <c r="L1597" s="18"/>
      <c r="M1597" s="18"/>
      <c r="N1597" s="18"/>
      <c r="O1597" s="18"/>
      <c r="P1597" s="18"/>
      <c r="Q1597" s="18"/>
      <c r="R1597" s="18"/>
      <c r="S1597" s="173" t="s">
        <v>9774</v>
      </c>
      <c r="T1597" s="17" t="s">
        <v>9775</v>
      </c>
      <c r="U1597" s="18"/>
      <c r="V1597" s="211"/>
      <c r="W1597" s="211"/>
      <c r="X1597" s="211"/>
      <c r="Y1597" s="211"/>
      <c r="Z1597" s="18"/>
      <c r="AA1597" s="182" t="s">
        <v>14669</v>
      </c>
      <c r="AB1597" s="18"/>
      <c r="AC1597" s="197" t="str">
        <f t="shared" si="156"/>
        <v>ALLOTHER</v>
      </c>
      <c r="AD1597" s="263" t="str">
        <f t="shared" si="157"/>
        <v>ALLOTHER-106</v>
      </c>
      <c r="AE1597" s="263" t="str">
        <f t="shared" si="158"/>
        <v>ALLOTHER-106-5</v>
      </c>
      <c r="AF1597" s="119" t="s">
        <v>14669</v>
      </c>
      <c r="AG1597" s="64" t="str">
        <f t="shared" si="159"/>
        <v>106</v>
      </c>
      <c r="AH1597" s="18"/>
      <c r="AI1597" s="197" t="str">
        <f t="shared" si="160"/>
        <v>-</v>
      </c>
      <c r="AJ1597" s="64" t="str">
        <f t="shared" si="161"/>
        <v>-</v>
      </c>
      <c r="AK1597" s="18"/>
      <c r="AP1597" s="18"/>
    </row>
    <row r="1598" spans="9:42">
      <c r="I1598" s="18"/>
      <c r="L1598" s="18"/>
      <c r="M1598" s="18"/>
      <c r="N1598" s="18"/>
      <c r="O1598" s="18"/>
      <c r="P1598" s="18"/>
      <c r="Q1598" s="18"/>
      <c r="R1598" s="18"/>
      <c r="S1598" s="173" t="s">
        <v>9777</v>
      </c>
      <c r="T1598" s="17" t="s">
        <v>9778</v>
      </c>
      <c r="U1598" s="18"/>
      <c r="V1598" s="211"/>
      <c r="W1598" s="211"/>
      <c r="X1598" s="211"/>
      <c r="Y1598" s="211"/>
      <c r="Z1598" s="18"/>
      <c r="AA1598" s="182" t="s">
        <v>14670</v>
      </c>
      <c r="AB1598" s="18"/>
      <c r="AC1598" s="197" t="str">
        <f t="shared" si="156"/>
        <v>ALLOTHER</v>
      </c>
      <c r="AD1598" s="263" t="str">
        <f t="shared" si="157"/>
        <v>ALLOTHER-106</v>
      </c>
      <c r="AE1598" s="263" t="str">
        <f t="shared" si="158"/>
        <v>ALLOTHER-106-6</v>
      </c>
      <c r="AF1598" s="119" t="s">
        <v>14670</v>
      </c>
      <c r="AG1598" s="64" t="str">
        <f t="shared" si="159"/>
        <v>106</v>
      </c>
      <c r="AH1598" s="18"/>
      <c r="AI1598" s="197" t="str">
        <f t="shared" si="160"/>
        <v>-</v>
      </c>
      <c r="AJ1598" s="64" t="str">
        <f t="shared" si="161"/>
        <v>-</v>
      </c>
      <c r="AK1598" s="18"/>
      <c r="AP1598" s="18"/>
    </row>
    <row r="1599" spans="9:42">
      <c r="I1599" s="18"/>
      <c r="L1599" s="18"/>
      <c r="M1599" s="18"/>
      <c r="N1599" s="18"/>
      <c r="O1599" s="18"/>
      <c r="P1599" s="18"/>
      <c r="Q1599" s="18"/>
      <c r="R1599" s="18"/>
      <c r="S1599" s="173" t="s">
        <v>9780</v>
      </c>
      <c r="T1599" s="17" t="s">
        <v>9781</v>
      </c>
      <c r="U1599" s="18"/>
      <c r="V1599" s="211"/>
      <c r="W1599" s="211"/>
      <c r="X1599" s="211"/>
      <c r="Y1599" s="211"/>
      <c r="Z1599" s="18"/>
      <c r="AA1599" s="182" t="s">
        <v>13732</v>
      </c>
      <c r="AB1599" s="18"/>
      <c r="AC1599" s="197" t="str">
        <f t="shared" si="156"/>
        <v>PROVOST-Faculty_Affairs</v>
      </c>
      <c r="AD1599" s="263" t="str">
        <f t="shared" si="157"/>
        <v>PROVOST-Faculty_Affairs-106</v>
      </c>
      <c r="AE1599" s="263" t="str">
        <f t="shared" si="158"/>
        <v>PROVOST-Faculty_Affairs-106-1</v>
      </c>
      <c r="AF1599" s="119" t="s">
        <v>13732</v>
      </c>
      <c r="AG1599" s="64" t="str">
        <f t="shared" si="159"/>
        <v>106</v>
      </c>
      <c r="AH1599" s="18"/>
      <c r="AI1599" s="197" t="str">
        <f t="shared" si="160"/>
        <v>-</v>
      </c>
      <c r="AJ1599" s="64" t="str">
        <f t="shared" si="161"/>
        <v>-</v>
      </c>
      <c r="AK1599" s="18"/>
      <c r="AP1599" s="18"/>
    </row>
    <row r="1600" spans="9:42">
      <c r="I1600" s="18"/>
      <c r="L1600" s="18"/>
      <c r="M1600" s="18"/>
      <c r="N1600" s="18"/>
      <c r="O1600" s="18"/>
      <c r="P1600" s="18"/>
      <c r="Q1600" s="18"/>
      <c r="R1600" s="18"/>
      <c r="S1600" s="173" t="s">
        <v>9783</v>
      </c>
      <c r="T1600" s="17" t="s">
        <v>9784</v>
      </c>
      <c r="U1600" s="18"/>
      <c r="V1600" s="211"/>
      <c r="W1600" s="211"/>
      <c r="X1600" s="211"/>
      <c r="Y1600" s="211"/>
      <c r="Z1600" s="18"/>
      <c r="AA1600" s="182" t="s">
        <v>13733</v>
      </c>
      <c r="AB1600" s="18"/>
      <c r="AC1600" s="197" t="str">
        <f t="shared" si="156"/>
        <v>PROVOST-Online_Strategic_Ed_Init</v>
      </c>
      <c r="AD1600" s="263" t="str">
        <f t="shared" si="157"/>
        <v>PROVOST-Online_Strategic_Ed_Init-106</v>
      </c>
      <c r="AE1600" s="263" t="str">
        <f t="shared" si="158"/>
        <v>PROVOST-Online_Strategic_Ed_Init-106-1</v>
      </c>
      <c r="AF1600" s="119" t="s">
        <v>13733</v>
      </c>
      <c r="AG1600" s="64" t="str">
        <f t="shared" si="159"/>
        <v>106</v>
      </c>
      <c r="AH1600" s="18"/>
      <c r="AI1600" s="197" t="str">
        <f t="shared" si="160"/>
        <v>-</v>
      </c>
      <c r="AJ1600" s="64" t="str">
        <f t="shared" si="161"/>
        <v>-</v>
      </c>
      <c r="AK1600" s="18"/>
      <c r="AP1600" s="18"/>
    </row>
    <row r="1601" spans="9:42">
      <c r="I1601" s="18"/>
      <c r="L1601" s="18"/>
      <c r="M1601" s="18"/>
      <c r="N1601" s="18"/>
      <c r="O1601" s="18"/>
      <c r="P1601" s="18"/>
      <c r="Q1601" s="18"/>
      <c r="R1601" s="18"/>
      <c r="S1601" s="173" t="s">
        <v>9785</v>
      </c>
      <c r="T1601" s="17" t="s">
        <v>9786</v>
      </c>
      <c r="U1601" s="18"/>
      <c r="V1601" s="211"/>
      <c r="W1601" s="211"/>
      <c r="X1601" s="211"/>
      <c r="Y1601" s="211"/>
      <c r="Z1601" s="18"/>
      <c r="AA1601" s="182" t="s">
        <v>14180</v>
      </c>
      <c r="AB1601" s="18"/>
      <c r="AC1601" s="197" t="str">
        <f t="shared" si="156"/>
        <v>PROVOST-Online_Strategic_Ed_Init</v>
      </c>
      <c r="AD1601" s="263" t="str">
        <f t="shared" si="157"/>
        <v>PROVOST-Online_Strategic_Ed_Init-106</v>
      </c>
      <c r="AE1601" s="263" t="str">
        <f t="shared" si="158"/>
        <v>PROVOST-Online_Strategic_Ed_Init-106-2</v>
      </c>
      <c r="AF1601" s="119" t="s">
        <v>14180</v>
      </c>
      <c r="AG1601" s="64" t="str">
        <f t="shared" si="159"/>
        <v>106</v>
      </c>
      <c r="AH1601" s="18"/>
      <c r="AI1601" s="197" t="str">
        <f t="shared" si="160"/>
        <v>-</v>
      </c>
      <c r="AJ1601" s="64" t="str">
        <f t="shared" si="161"/>
        <v>-</v>
      </c>
      <c r="AK1601" s="18"/>
      <c r="AP1601" s="18"/>
    </row>
    <row r="1602" spans="9:42">
      <c r="I1602" s="18"/>
      <c r="L1602" s="18"/>
      <c r="M1602" s="18"/>
      <c r="N1602" s="18"/>
      <c r="O1602" s="18"/>
      <c r="P1602" s="18"/>
      <c r="Q1602" s="18"/>
      <c r="R1602" s="18"/>
      <c r="S1602" s="173" t="s">
        <v>9788</v>
      </c>
      <c r="T1602" s="17" t="s">
        <v>9789</v>
      </c>
      <c r="U1602" s="18"/>
      <c r="V1602" s="211"/>
      <c r="W1602" s="211"/>
      <c r="X1602" s="211"/>
      <c r="Y1602" s="211"/>
      <c r="Z1602" s="18"/>
      <c r="AA1602" s="182" t="s">
        <v>15213</v>
      </c>
      <c r="AB1602" s="18"/>
      <c r="AC1602" s="197" t="str">
        <f t="shared" si="156"/>
        <v>PROVOST-Online_Strategic_Ed_Init</v>
      </c>
      <c r="AD1602" s="263" t="str">
        <f t="shared" si="157"/>
        <v>PROVOST-Online_Strategic_Ed_Init-106</v>
      </c>
      <c r="AE1602" s="263" t="str">
        <f t="shared" si="158"/>
        <v>PROVOST-Online_Strategic_Ed_Init-106-3</v>
      </c>
      <c r="AF1602" s="119" t="s">
        <v>15213</v>
      </c>
      <c r="AG1602" s="64" t="str">
        <f t="shared" si="159"/>
        <v>106</v>
      </c>
      <c r="AH1602" s="18"/>
      <c r="AI1602" s="197" t="str">
        <f t="shared" si="160"/>
        <v>-</v>
      </c>
      <c r="AJ1602" s="64" t="str">
        <f t="shared" si="161"/>
        <v>-</v>
      </c>
      <c r="AK1602" s="18"/>
      <c r="AP1602" s="18"/>
    </row>
    <row r="1603" spans="9:42">
      <c r="I1603" s="18"/>
      <c r="L1603" s="18"/>
      <c r="M1603" s="18"/>
      <c r="N1603" s="18"/>
      <c r="O1603" s="18"/>
      <c r="P1603" s="18"/>
      <c r="Q1603" s="18"/>
      <c r="R1603" s="18"/>
      <c r="S1603" s="173" t="s">
        <v>9791</v>
      </c>
      <c r="T1603" s="17" t="s">
        <v>9792</v>
      </c>
      <c r="U1603" s="18"/>
      <c r="V1603" s="211"/>
      <c r="W1603" s="211"/>
      <c r="X1603" s="211"/>
      <c r="Y1603" s="211"/>
      <c r="Z1603" s="18"/>
      <c r="AA1603" s="182" t="s">
        <v>14181</v>
      </c>
      <c r="AB1603" s="18"/>
      <c r="AC1603" s="197" t="str">
        <f t="shared" si="156"/>
        <v>PROVOST-AA_Investments</v>
      </c>
      <c r="AD1603" s="263" t="str">
        <f t="shared" si="157"/>
        <v>PROVOST-AA_Investments-106</v>
      </c>
      <c r="AE1603" s="263" t="str">
        <f t="shared" si="158"/>
        <v>PROVOST-AA_Investments-106-1</v>
      </c>
      <c r="AF1603" s="119" t="s">
        <v>14181</v>
      </c>
      <c r="AG1603" s="64" t="str">
        <f t="shared" si="159"/>
        <v>106</v>
      </c>
      <c r="AH1603" s="18"/>
      <c r="AI1603" s="197" t="str">
        <f t="shared" si="160"/>
        <v>-</v>
      </c>
      <c r="AJ1603" s="64" t="str">
        <f t="shared" si="161"/>
        <v>-</v>
      </c>
      <c r="AK1603" s="18"/>
      <c r="AP1603" s="18"/>
    </row>
    <row r="1604" spans="9:42">
      <c r="I1604" s="18"/>
      <c r="L1604" s="18"/>
      <c r="M1604" s="18"/>
      <c r="N1604" s="18"/>
      <c r="O1604" s="18"/>
      <c r="P1604" s="18"/>
      <c r="Q1604" s="18"/>
      <c r="R1604" s="18"/>
      <c r="S1604" s="173" t="s">
        <v>9793</v>
      </c>
      <c r="T1604" s="17" t="s">
        <v>9794</v>
      </c>
      <c r="U1604" s="18"/>
      <c r="V1604" s="211"/>
      <c r="W1604" s="211"/>
      <c r="X1604" s="211"/>
      <c r="Y1604" s="211"/>
      <c r="Z1604" s="18"/>
      <c r="AA1604" s="182" t="s">
        <v>14671</v>
      </c>
      <c r="AB1604" s="18"/>
      <c r="AC1604" s="197" t="str">
        <f t="shared" si="156"/>
        <v>CELS</v>
      </c>
      <c r="AD1604" s="263" t="str">
        <f t="shared" si="157"/>
        <v>CELS-106</v>
      </c>
      <c r="AE1604" s="263" t="str">
        <f t="shared" si="158"/>
        <v>CELS-106-1</v>
      </c>
      <c r="AF1604" s="119" t="s">
        <v>14671</v>
      </c>
      <c r="AG1604" s="64" t="str">
        <f t="shared" si="159"/>
        <v>106</v>
      </c>
      <c r="AH1604" s="18"/>
      <c r="AI1604" s="197" t="str">
        <f t="shared" si="160"/>
        <v>-</v>
      </c>
      <c r="AJ1604" s="64" t="str">
        <f t="shared" si="161"/>
        <v>-</v>
      </c>
      <c r="AK1604" s="18"/>
      <c r="AP1604" s="18"/>
    </row>
    <row r="1605" spans="9:42">
      <c r="I1605" s="18"/>
      <c r="L1605" s="18"/>
      <c r="M1605" s="18"/>
      <c r="N1605" s="18"/>
      <c r="O1605" s="18"/>
      <c r="P1605" s="18"/>
      <c r="Q1605" s="18"/>
      <c r="R1605" s="18"/>
      <c r="S1605" s="173" t="s">
        <v>9795</v>
      </c>
      <c r="T1605" s="17" t="s">
        <v>10193</v>
      </c>
      <c r="U1605" s="18"/>
      <c r="V1605" s="211"/>
      <c r="W1605" s="211"/>
      <c r="X1605" s="211"/>
      <c r="Y1605" s="211"/>
      <c r="Z1605" s="18"/>
      <c r="AA1605" s="182" t="s">
        <v>13734</v>
      </c>
      <c r="AB1605" s="18"/>
      <c r="AC1605" s="197" t="str">
        <f t="shared" si="156"/>
        <v>CELS</v>
      </c>
      <c r="AD1605" s="263" t="str">
        <f t="shared" si="157"/>
        <v>CELS-106</v>
      </c>
      <c r="AE1605" s="263" t="str">
        <f t="shared" si="158"/>
        <v>CELS-106-2</v>
      </c>
      <c r="AF1605" s="119" t="s">
        <v>13734</v>
      </c>
      <c r="AG1605" s="64" t="str">
        <f t="shared" si="159"/>
        <v>106</v>
      </c>
      <c r="AH1605" s="18"/>
      <c r="AI1605" s="197" t="str">
        <f t="shared" si="160"/>
        <v>-</v>
      </c>
      <c r="AJ1605" s="64" t="str">
        <f t="shared" si="161"/>
        <v>-</v>
      </c>
      <c r="AK1605" s="18"/>
      <c r="AP1605" s="18"/>
    </row>
    <row r="1606" spans="9:42">
      <c r="I1606" s="18"/>
      <c r="L1606" s="18"/>
      <c r="M1606" s="18"/>
      <c r="N1606" s="18"/>
      <c r="O1606" s="18"/>
      <c r="P1606" s="18"/>
      <c r="Q1606" s="18"/>
      <c r="R1606" s="18"/>
      <c r="S1606" s="173" t="s">
        <v>9796</v>
      </c>
      <c r="T1606" s="17" t="s">
        <v>9797</v>
      </c>
      <c r="U1606" s="18"/>
      <c r="V1606" s="211"/>
      <c r="W1606" s="211"/>
      <c r="X1606" s="211"/>
      <c r="Y1606" s="211"/>
      <c r="Z1606" s="18"/>
      <c r="AA1606" s="182" t="s">
        <v>14182</v>
      </c>
      <c r="AB1606" s="18"/>
      <c r="AC1606" s="197" t="str">
        <f t="shared" ref="AC1606:AC1669" si="162">CodesFormula_1</f>
        <v>CELS</v>
      </c>
      <c r="AD1606" s="263" t="str">
        <f t="shared" ref="AD1606:AD1669" si="163">CodesFormula_2</f>
        <v>CELS-106</v>
      </c>
      <c r="AE1606" s="263" t="str">
        <f t="shared" ref="AE1606:AE1669" si="164">CodesFormula_3</f>
        <v>CELS-106-3</v>
      </c>
      <c r="AF1606" s="119" t="s">
        <v>14182</v>
      </c>
      <c r="AG1606" s="64" t="str">
        <f t="shared" ref="AG1606:AG1669" si="165">CodesFormula_4</f>
        <v>106</v>
      </c>
      <c r="AH1606" s="18"/>
      <c r="AI1606" s="197" t="str">
        <f t="shared" ref="AI1606:AI1669" si="166">CodesFormula_5</f>
        <v>-</v>
      </c>
      <c r="AJ1606" s="64" t="str">
        <f t="shared" ref="AJ1606:AJ1669" si="167">CodesFormula_6</f>
        <v>-</v>
      </c>
      <c r="AK1606" s="18"/>
      <c r="AP1606" s="18"/>
    </row>
    <row r="1607" spans="9:42">
      <c r="I1607" s="18"/>
      <c r="L1607" s="18"/>
      <c r="M1607" s="18"/>
      <c r="N1607" s="18"/>
      <c r="O1607" s="18"/>
      <c r="P1607" s="18"/>
      <c r="Q1607" s="18"/>
      <c r="R1607" s="18"/>
      <c r="S1607" s="173" t="s">
        <v>9799</v>
      </c>
      <c r="T1607" s="17" t="s">
        <v>9800</v>
      </c>
      <c r="U1607" s="18"/>
      <c r="V1607" s="211"/>
      <c r="W1607" s="211"/>
      <c r="X1607" s="211"/>
      <c r="Y1607" s="211"/>
      <c r="Z1607" s="18"/>
      <c r="AA1607" s="182" t="s">
        <v>14672</v>
      </c>
      <c r="AB1607" s="18"/>
      <c r="AC1607" s="197" t="str">
        <f t="shared" si="162"/>
        <v>CELS</v>
      </c>
      <c r="AD1607" s="263" t="str">
        <f t="shared" si="163"/>
        <v>CELS-106</v>
      </c>
      <c r="AE1607" s="263" t="str">
        <f t="shared" si="164"/>
        <v>CELS-106-4</v>
      </c>
      <c r="AF1607" s="119" t="s">
        <v>14672</v>
      </c>
      <c r="AG1607" s="64" t="str">
        <f t="shared" si="165"/>
        <v>106</v>
      </c>
      <c r="AH1607" s="18"/>
      <c r="AI1607" s="197" t="str">
        <f t="shared" si="166"/>
        <v>-</v>
      </c>
      <c r="AJ1607" s="64" t="str">
        <f t="shared" si="167"/>
        <v>-</v>
      </c>
      <c r="AK1607" s="18"/>
      <c r="AP1607" s="18"/>
    </row>
    <row r="1608" spans="9:42">
      <c r="I1608" s="18"/>
      <c r="L1608" s="18"/>
      <c r="M1608" s="18"/>
      <c r="N1608" s="18"/>
      <c r="O1608" s="18"/>
      <c r="P1608" s="18"/>
      <c r="Q1608" s="18"/>
      <c r="R1608" s="18"/>
      <c r="S1608" s="173" t="s">
        <v>9802</v>
      </c>
      <c r="T1608" s="17" t="s">
        <v>9803</v>
      </c>
      <c r="U1608" s="18"/>
      <c r="V1608" s="211"/>
      <c r="W1608" s="211"/>
      <c r="X1608" s="211"/>
      <c r="Y1608" s="211"/>
      <c r="Z1608" s="18"/>
      <c r="AA1608" s="182" t="s">
        <v>13735</v>
      </c>
      <c r="AB1608" s="18"/>
      <c r="AC1608" s="197" t="str">
        <f t="shared" si="162"/>
        <v>ARTSCI</v>
      </c>
      <c r="AD1608" s="263" t="str">
        <f t="shared" si="163"/>
        <v>ARTSCI-106</v>
      </c>
      <c r="AE1608" s="263" t="str">
        <f t="shared" si="164"/>
        <v>ARTSCI-106-1</v>
      </c>
      <c r="AF1608" s="119" t="s">
        <v>13735</v>
      </c>
      <c r="AG1608" s="64" t="str">
        <f t="shared" si="165"/>
        <v>106</v>
      </c>
      <c r="AH1608" s="18"/>
      <c r="AI1608" s="197" t="str">
        <f t="shared" si="166"/>
        <v>-</v>
      </c>
      <c r="AJ1608" s="64" t="str">
        <f t="shared" si="167"/>
        <v>-</v>
      </c>
      <c r="AK1608" s="18"/>
      <c r="AP1608" s="18"/>
    </row>
    <row r="1609" spans="9:42">
      <c r="I1609" s="18"/>
      <c r="L1609" s="18"/>
      <c r="M1609" s="18"/>
      <c r="N1609" s="18"/>
      <c r="O1609" s="18"/>
      <c r="P1609" s="18"/>
      <c r="Q1609" s="18"/>
      <c r="R1609" s="18"/>
      <c r="S1609" s="173" t="s">
        <v>9805</v>
      </c>
      <c r="T1609" s="17" t="s">
        <v>9806</v>
      </c>
      <c r="U1609" s="18"/>
      <c r="V1609" s="211"/>
      <c r="W1609" s="211"/>
      <c r="X1609" s="211"/>
      <c r="Y1609" s="211"/>
      <c r="Z1609" s="18"/>
      <c r="AA1609" s="182" t="s">
        <v>14183</v>
      </c>
      <c r="AB1609" s="18"/>
      <c r="AC1609" s="197" t="str">
        <f t="shared" si="162"/>
        <v>ARTSCI</v>
      </c>
      <c r="AD1609" s="263" t="str">
        <f t="shared" si="163"/>
        <v>ARTSCI-106</v>
      </c>
      <c r="AE1609" s="263" t="str">
        <f t="shared" si="164"/>
        <v>ARTSCI-106-2</v>
      </c>
      <c r="AF1609" s="119" t="s">
        <v>14183</v>
      </c>
      <c r="AG1609" s="64" t="str">
        <f t="shared" si="165"/>
        <v>106</v>
      </c>
      <c r="AH1609" s="18"/>
      <c r="AI1609" s="197" t="str">
        <f t="shared" si="166"/>
        <v>-</v>
      </c>
      <c r="AJ1609" s="64" t="str">
        <f t="shared" si="167"/>
        <v>-</v>
      </c>
      <c r="AK1609" s="18"/>
      <c r="AP1609" s="18"/>
    </row>
    <row r="1610" spans="9:42">
      <c r="I1610" s="18"/>
      <c r="L1610" s="18"/>
      <c r="M1610" s="18"/>
      <c r="N1610" s="18"/>
      <c r="O1610" s="18"/>
      <c r="P1610" s="18"/>
      <c r="Q1610" s="18"/>
      <c r="R1610" s="18"/>
      <c r="S1610" s="173" t="s">
        <v>9808</v>
      </c>
      <c r="T1610" s="17" t="s">
        <v>9809</v>
      </c>
      <c r="U1610" s="18"/>
      <c r="V1610" s="211"/>
      <c r="W1610" s="211"/>
      <c r="X1610" s="211"/>
      <c r="Y1610" s="211"/>
      <c r="Z1610" s="18"/>
      <c r="AA1610" s="182" t="s">
        <v>14673</v>
      </c>
      <c r="AB1610" s="18"/>
      <c r="AC1610" s="197" t="str">
        <f t="shared" si="162"/>
        <v>ARTSCI</v>
      </c>
      <c r="AD1610" s="263" t="str">
        <f t="shared" si="163"/>
        <v>ARTSCI-106</v>
      </c>
      <c r="AE1610" s="263" t="str">
        <f t="shared" si="164"/>
        <v>ARTSCI-106-3</v>
      </c>
      <c r="AF1610" s="119" t="s">
        <v>14673</v>
      </c>
      <c r="AG1610" s="64" t="str">
        <f t="shared" si="165"/>
        <v>106</v>
      </c>
      <c r="AH1610" s="18"/>
      <c r="AI1610" s="197" t="str">
        <f t="shared" si="166"/>
        <v>-</v>
      </c>
      <c r="AJ1610" s="64" t="str">
        <f t="shared" si="167"/>
        <v>-</v>
      </c>
      <c r="AK1610" s="18"/>
      <c r="AP1610" s="18"/>
    </row>
    <row r="1611" spans="9:42">
      <c r="I1611" s="18"/>
      <c r="L1611" s="18"/>
      <c r="M1611" s="18"/>
      <c r="N1611" s="18"/>
      <c r="O1611" s="18"/>
      <c r="P1611" s="18"/>
      <c r="Q1611" s="18"/>
      <c r="R1611" s="18"/>
      <c r="S1611" s="173" t="s">
        <v>9811</v>
      </c>
      <c r="T1611" s="17" t="s">
        <v>9812</v>
      </c>
      <c r="U1611" s="18"/>
      <c r="V1611" s="211"/>
      <c r="W1611" s="211"/>
      <c r="X1611" s="211"/>
      <c r="Y1611" s="211"/>
      <c r="Z1611" s="18"/>
      <c r="AA1611" s="182" t="s">
        <v>14674</v>
      </c>
      <c r="AB1611" s="18"/>
      <c r="AC1611" s="197" t="str">
        <f t="shared" si="162"/>
        <v>ARTSCI</v>
      </c>
      <c r="AD1611" s="263" t="str">
        <f t="shared" si="163"/>
        <v>ARTSCI-106</v>
      </c>
      <c r="AE1611" s="263" t="str">
        <f t="shared" si="164"/>
        <v>ARTSCI-106-4</v>
      </c>
      <c r="AF1611" s="119" t="s">
        <v>14674</v>
      </c>
      <c r="AG1611" s="64" t="str">
        <f t="shared" si="165"/>
        <v>106</v>
      </c>
      <c r="AH1611" s="18"/>
      <c r="AI1611" s="197" t="str">
        <f t="shared" si="166"/>
        <v>-</v>
      </c>
      <c r="AJ1611" s="64" t="str">
        <f t="shared" si="167"/>
        <v>-</v>
      </c>
      <c r="AK1611" s="18"/>
      <c r="AP1611" s="18"/>
    </row>
    <row r="1612" spans="9:42">
      <c r="I1612" s="18"/>
      <c r="L1612" s="18"/>
      <c r="M1612" s="18"/>
      <c r="N1612" s="18"/>
      <c r="O1612" s="18"/>
      <c r="P1612" s="18"/>
      <c r="Q1612" s="18"/>
      <c r="R1612" s="18"/>
      <c r="S1612" s="173" t="s">
        <v>9814</v>
      </c>
      <c r="T1612" s="17" t="s">
        <v>9815</v>
      </c>
      <c r="U1612" s="18"/>
      <c r="V1612" s="211"/>
      <c r="W1612" s="211"/>
      <c r="X1612" s="211"/>
      <c r="Y1612" s="211"/>
      <c r="Z1612" s="18"/>
      <c r="AA1612" s="182" t="s">
        <v>14675</v>
      </c>
      <c r="AB1612" s="18"/>
      <c r="AC1612" s="197" t="str">
        <f t="shared" si="162"/>
        <v>ARTSCI</v>
      </c>
      <c r="AD1612" s="263" t="str">
        <f t="shared" si="163"/>
        <v>ARTSCI-106</v>
      </c>
      <c r="AE1612" s="263" t="str">
        <f t="shared" si="164"/>
        <v>ARTSCI-106-5</v>
      </c>
      <c r="AF1612" s="119" t="s">
        <v>14675</v>
      </c>
      <c r="AG1612" s="64" t="str">
        <f t="shared" si="165"/>
        <v>106</v>
      </c>
      <c r="AH1612" s="18"/>
      <c r="AI1612" s="197" t="str">
        <f t="shared" si="166"/>
        <v>-</v>
      </c>
      <c r="AJ1612" s="64" t="str">
        <f t="shared" si="167"/>
        <v>-</v>
      </c>
      <c r="AK1612" s="18"/>
      <c r="AP1612" s="18"/>
    </row>
    <row r="1613" spans="9:42">
      <c r="I1613" s="18"/>
      <c r="L1613" s="18"/>
      <c r="M1613" s="18"/>
      <c r="N1613" s="18"/>
      <c r="O1613" s="18"/>
      <c r="P1613" s="18"/>
      <c r="Q1613" s="18"/>
      <c r="R1613" s="18"/>
      <c r="S1613" s="173" t="s">
        <v>9816</v>
      </c>
      <c r="T1613" s="17" t="s">
        <v>9817</v>
      </c>
      <c r="U1613" s="18"/>
      <c r="V1613" s="211"/>
      <c r="W1613" s="211"/>
      <c r="X1613" s="211"/>
      <c r="Y1613" s="211"/>
      <c r="Z1613" s="18"/>
      <c r="AA1613" s="182" t="s">
        <v>15214</v>
      </c>
      <c r="AB1613" s="18"/>
      <c r="AC1613" s="197" t="str">
        <f t="shared" si="162"/>
        <v>ARTSCI</v>
      </c>
      <c r="AD1613" s="263" t="str">
        <f t="shared" si="163"/>
        <v>ARTSCI-106</v>
      </c>
      <c r="AE1613" s="263" t="str">
        <f t="shared" si="164"/>
        <v>ARTSCI-106-6</v>
      </c>
      <c r="AF1613" s="119" t="s">
        <v>15214</v>
      </c>
      <c r="AG1613" s="64" t="str">
        <f t="shared" si="165"/>
        <v>106</v>
      </c>
      <c r="AH1613" s="18"/>
      <c r="AI1613" s="197" t="str">
        <f t="shared" si="166"/>
        <v>-</v>
      </c>
      <c r="AJ1613" s="64" t="str">
        <f t="shared" si="167"/>
        <v>-</v>
      </c>
      <c r="AK1613" s="18"/>
      <c r="AP1613" s="18"/>
    </row>
    <row r="1614" spans="9:42">
      <c r="I1614" s="18"/>
      <c r="L1614" s="18"/>
      <c r="M1614" s="18"/>
      <c r="N1614" s="18"/>
      <c r="O1614" s="18"/>
      <c r="P1614" s="18"/>
      <c r="Q1614" s="18"/>
      <c r="R1614" s="18"/>
      <c r="S1614" s="173" t="s">
        <v>9819</v>
      </c>
      <c r="T1614" s="17" t="s">
        <v>9820</v>
      </c>
      <c r="U1614" s="18"/>
      <c r="V1614" s="211"/>
      <c r="W1614" s="211"/>
      <c r="X1614" s="211"/>
      <c r="Y1614" s="211"/>
      <c r="Z1614" s="18"/>
      <c r="AA1614" s="182" t="s">
        <v>15215</v>
      </c>
      <c r="AB1614" s="18"/>
      <c r="AC1614" s="197" t="str">
        <f t="shared" si="162"/>
        <v>ARTSCI</v>
      </c>
      <c r="AD1614" s="263" t="str">
        <f t="shared" si="163"/>
        <v>ARTSCI-106</v>
      </c>
      <c r="AE1614" s="263" t="str">
        <f t="shared" si="164"/>
        <v>ARTSCI-106-7</v>
      </c>
      <c r="AF1614" s="119" t="s">
        <v>15215</v>
      </c>
      <c r="AG1614" s="64" t="str">
        <f t="shared" si="165"/>
        <v>106</v>
      </c>
      <c r="AH1614" s="18"/>
      <c r="AI1614" s="197" t="str">
        <f t="shared" si="166"/>
        <v>-</v>
      </c>
      <c r="AJ1614" s="64" t="str">
        <f t="shared" si="167"/>
        <v>-</v>
      </c>
      <c r="AK1614" s="18"/>
      <c r="AP1614" s="18"/>
    </row>
    <row r="1615" spans="9:42">
      <c r="I1615" s="18"/>
      <c r="L1615" s="18"/>
      <c r="M1615" s="18"/>
      <c r="N1615" s="18"/>
      <c r="O1615" s="18"/>
      <c r="P1615" s="18"/>
      <c r="Q1615" s="18"/>
      <c r="R1615" s="18"/>
      <c r="S1615" s="173" t="s">
        <v>9822</v>
      </c>
      <c r="T1615" s="17" t="s">
        <v>9823</v>
      </c>
      <c r="U1615" s="18"/>
      <c r="V1615" s="211"/>
      <c r="W1615" s="211"/>
      <c r="X1615" s="211"/>
      <c r="Y1615" s="211"/>
      <c r="Z1615" s="18"/>
      <c r="AA1615" s="182" t="s">
        <v>15216</v>
      </c>
      <c r="AB1615" s="18"/>
      <c r="AC1615" s="197" t="str">
        <f t="shared" si="162"/>
        <v>ARTSCI</v>
      </c>
      <c r="AD1615" s="263" t="str">
        <f t="shared" si="163"/>
        <v>ARTSCI-106</v>
      </c>
      <c r="AE1615" s="263" t="str">
        <f t="shared" si="164"/>
        <v>ARTSCI-106-8</v>
      </c>
      <c r="AF1615" s="119" t="s">
        <v>15216</v>
      </c>
      <c r="AG1615" s="64" t="str">
        <f t="shared" si="165"/>
        <v>106</v>
      </c>
      <c r="AH1615" s="18"/>
      <c r="AI1615" s="197" t="str">
        <f t="shared" si="166"/>
        <v>-</v>
      </c>
      <c r="AJ1615" s="64" t="str">
        <f t="shared" si="167"/>
        <v>-</v>
      </c>
      <c r="AK1615" s="18"/>
      <c r="AP1615" s="18"/>
    </row>
    <row r="1616" spans="9:42">
      <c r="I1616" s="18"/>
      <c r="L1616" s="18"/>
      <c r="M1616" s="18"/>
      <c r="N1616" s="18"/>
      <c r="O1616" s="18"/>
      <c r="P1616" s="18"/>
      <c r="Q1616" s="18"/>
      <c r="R1616" s="18"/>
      <c r="S1616" s="173" t="s">
        <v>9825</v>
      </c>
      <c r="T1616" s="17" t="s">
        <v>9826</v>
      </c>
      <c r="U1616" s="18"/>
      <c r="V1616" s="211"/>
      <c r="W1616" s="211"/>
      <c r="X1616" s="211"/>
      <c r="Y1616" s="211"/>
      <c r="Z1616" s="18"/>
      <c r="AA1616" s="182" t="s">
        <v>14676</v>
      </c>
      <c r="AB1616" s="18"/>
      <c r="AC1616" s="197" t="str">
        <f t="shared" si="162"/>
        <v>ARTSCI</v>
      </c>
      <c r="AD1616" s="263" t="str">
        <f t="shared" si="163"/>
        <v>ARTSCI-106</v>
      </c>
      <c r="AE1616" s="263" t="str">
        <f t="shared" si="164"/>
        <v>ARTSCI-106-9</v>
      </c>
      <c r="AF1616" s="119" t="s">
        <v>14676</v>
      </c>
      <c r="AG1616" s="64" t="str">
        <f t="shared" si="165"/>
        <v>106</v>
      </c>
      <c r="AH1616" s="18"/>
      <c r="AI1616" s="197" t="str">
        <f t="shared" si="166"/>
        <v>-</v>
      </c>
      <c r="AJ1616" s="64" t="str">
        <f t="shared" si="167"/>
        <v>-</v>
      </c>
      <c r="AK1616" s="18"/>
      <c r="AP1616" s="18"/>
    </row>
    <row r="1617" spans="9:42">
      <c r="I1617" s="18"/>
      <c r="L1617" s="18"/>
      <c r="M1617" s="18"/>
      <c r="N1617" s="18"/>
      <c r="O1617" s="18"/>
      <c r="P1617" s="18"/>
      <c r="Q1617" s="18"/>
      <c r="R1617" s="18"/>
      <c r="S1617" s="173" t="s">
        <v>9827</v>
      </c>
      <c r="T1617" s="17" t="s">
        <v>9828</v>
      </c>
      <c r="U1617" s="18"/>
      <c r="V1617" s="211"/>
      <c r="W1617" s="211"/>
      <c r="X1617" s="211"/>
      <c r="Y1617" s="211"/>
      <c r="Z1617" s="18"/>
      <c r="AA1617" s="182" t="s">
        <v>14184</v>
      </c>
      <c r="AB1617" s="18"/>
      <c r="AC1617" s="197" t="str">
        <f t="shared" si="162"/>
        <v>ARTSCI</v>
      </c>
      <c r="AD1617" s="263" t="str">
        <f t="shared" si="163"/>
        <v>ARTSCI-106</v>
      </c>
      <c r="AE1617" s="263" t="str">
        <f t="shared" si="164"/>
        <v>ARTSCI-106-10</v>
      </c>
      <c r="AF1617" s="119" t="s">
        <v>14184</v>
      </c>
      <c r="AG1617" s="64" t="str">
        <f t="shared" si="165"/>
        <v>106</v>
      </c>
      <c r="AH1617" s="18"/>
      <c r="AI1617" s="197" t="str">
        <f t="shared" si="166"/>
        <v>-</v>
      </c>
      <c r="AJ1617" s="64" t="str">
        <f t="shared" si="167"/>
        <v>-</v>
      </c>
      <c r="AK1617" s="18"/>
      <c r="AP1617" s="18"/>
    </row>
    <row r="1618" spans="9:42">
      <c r="I1618" s="18"/>
      <c r="L1618" s="18"/>
      <c r="M1618" s="18"/>
      <c r="N1618" s="18"/>
      <c r="O1618" s="18"/>
      <c r="P1618" s="18"/>
      <c r="Q1618" s="18"/>
      <c r="R1618" s="18"/>
      <c r="S1618" s="173" t="s">
        <v>9830</v>
      </c>
      <c r="T1618" s="17" t="s">
        <v>9831</v>
      </c>
      <c r="U1618" s="18"/>
      <c r="V1618" s="211"/>
      <c r="W1618" s="211"/>
      <c r="X1618" s="211"/>
      <c r="Y1618" s="211"/>
      <c r="Z1618" s="18"/>
      <c r="AA1618" s="182" t="s">
        <v>14677</v>
      </c>
      <c r="AB1618" s="18"/>
      <c r="AC1618" s="197" t="str">
        <f t="shared" si="162"/>
        <v>ARTSCI</v>
      </c>
      <c r="AD1618" s="263" t="str">
        <f t="shared" si="163"/>
        <v>ARTSCI-106</v>
      </c>
      <c r="AE1618" s="263" t="str">
        <f t="shared" si="164"/>
        <v>ARTSCI-106-11</v>
      </c>
      <c r="AF1618" s="119" t="s">
        <v>14677</v>
      </c>
      <c r="AG1618" s="64" t="str">
        <f t="shared" si="165"/>
        <v>106</v>
      </c>
      <c r="AH1618" s="18"/>
      <c r="AI1618" s="197" t="str">
        <f t="shared" si="166"/>
        <v>-</v>
      </c>
      <c r="AJ1618" s="64" t="str">
        <f t="shared" si="167"/>
        <v>-</v>
      </c>
      <c r="AK1618" s="18"/>
      <c r="AP1618" s="18"/>
    </row>
    <row r="1619" spans="9:42">
      <c r="I1619" s="18"/>
      <c r="L1619" s="18"/>
      <c r="M1619" s="18"/>
      <c r="N1619" s="18"/>
      <c r="O1619" s="18"/>
      <c r="P1619" s="18"/>
      <c r="Q1619" s="18"/>
      <c r="R1619" s="18"/>
      <c r="S1619" s="173" t="s">
        <v>9833</v>
      </c>
      <c r="T1619" s="17" t="s">
        <v>9834</v>
      </c>
      <c r="U1619" s="18"/>
      <c r="V1619" s="211"/>
      <c r="W1619" s="211"/>
      <c r="X1619" s="211"/>
      <c r="Y1619" s="211"/>
      <c r="Z1619" s="18"/>
      <c r="AA1619" s="182" t="s">
        <v>14678</v>
      </c>
      <c r="AB1619" s="18"/>
      <c r="AC1619" s="197" t="str">
        <f t="shared" si="162"/>
        <v>ARTSCI</v>
      </c>
      <c r="AD1619" s="263" t="str">
        <f t="shared" si="163"/>
        <v>ARTSCI-106</v>
      </c>
      <c r="AE1619" s="263" t="str">
        <f t="shared" si="164"/>
        <v>ARTSCI-106-12</v>
      </c>
      <c r="AF1619" s="119" t="s">
        <v>14678</v>
      </c>
      <c r="AG1619" s="64" t="str">
        <f t="shared" si="165"/>
        <v>106</v>
      </c>
      <c r="AH1619" s="18"/>
      <c r="AI1619" s="197" t="str">
        <f t="shared" si="166"/>
        <v>-</v>
      </c>
      <c r="AJ1619" s="64" t="str">
        <f t="shared" si="167"/>
        <v>-</v>
      </c>
      <c r="AK1619" s="18"/>
      <c r="AP1619" s="18"/>
    </row>
    <row r="1620" spans="9:42">
      <c r="I1620" s="18"/>
      <c r="L1620" s="18"/>
      <c r="M1620" s="18"/>
      <c r="N1620" s="18"/>
      <c r="O1620" s="18"/>
      <c r="P1620" s="18"/>
      <c r="Q1620" s="18"/>
      <c r="R1620" s="18"/>
      <c r="S1620" s="173" t="s">
        <v>9835</v>
      </c>
      <c r="T1620" s="17" t="s">
        <v>9836</v>
      </c>
      <c r="U1620" s="18"/>
      <c r="V1620" s="211"/>
      <c r="W1620" s="211"/>
      <c r="X1620" s="211"/>
      <c r="Y1620" s="211"/>
      <c r="Z1620" s="18"/>
      <c r="AA1620" s="182" t="s">
        <v>14679</v>
      </c>
      <c r="AB1620" s="18"/>
      <c r="AC1620" s="197" t="str">
        <f t="shared" si="162"/>
        <v>ARTSCI</v>
      </c>
      <c r="AD1620" s="263" t="str">
        <f t="shared" si="163"/>
        <v>ARTSCI-106</v>
      </c>
      <c r="AE1620" s="263" t="str">
        <f t="shared" si="164"/>
        <v>ARTSCI-106-13</v>
      </c>
      <c r="AF1620" s="119" t="s">
        <v>14679</v>
      </c>
      <c r="AG1620" s="64" t="str">
        <f t="shared" si="165"/>
        <v>106</v>
      </c>
      <c r="AH1620" s="18"/>
      <c r="AI1620" s="197" t="str">
        <f t="shared" si="166"/>
        <v>-</v>
      </c>
      <c r="AJ1620" s="64" t="str">
        <f t="shared" si="167"/>
        <v>-</v>
      </c>
      <c r="AK1620" s="18"/>
      <c r="AP1620" s="18"/>
    </row>
    <row r="1621" spans="9:42">
      <c r="I1621" s="18"/>
      <c r="L1621" s="18"/>
      <c r="M1621" s="18"/>
      <c r="N1621" s="18"/>
      <c r="O1621" s="18"/>
      <c r="P1621" s="18"/>
      <c r="Q1621" s="18"/>
      <c r="R1621" s="18"/>
      <c r="S1621" s="173" t="s">
        <v>9838</v>
      </c>
      <c r="T1621" s="17" t="s">
        <v>9839</v>
      </c>
      <c r="U1621" s="18"/>
      <c r="V1621" s="211"/>
      <c r="W1621" s="211"/>
      <c r="X1621" s="211"/>
      <c r="Y1621" s="211"/>
      <c r="Z1621" s="18"/>
      <c r="AA1621" s="182" t="s">
        <v>14680</v>
      </c>
      <c r="AB1621" s="18"/>
      <c r="AC1621" s="197" t="str">
        <f t="shared" si="162"/>
        <v>ARTSCI</v>
      </c>
      <c r="AD1621" s="263" t="str">
        <f t="shared" si="163"/>
        <v>ARTSCI-106</v>
      </c>
      <c r="AE1621" s="263" t="str">
        <f t="shared" si="164"/>
        <v>ARTSCI-106-14</v>
      </c>
      <c r="AF1621" s="119" t="s">
        <v>14680</v>
      </c>
      <c r="AG1621" s="64" t="str">
        <f t="shared" si="165"/>
        <v>106</v>
      </c>
      <c r="AH1621" s="18"/>
      <c r="AI1621" s="197" t="str">
        <f t="shared" si="166"/>
        <v>-</v>
      </c>
      <c r="AJ1621" s="64" t="str">
        <f t="shared" si="167"/>
        <v>-</v>
      </c>
      <c r="AK1621" s="18"/>
      <c r="AP1621" s="18"/>
    </row>
    <row r="1622" spans="9:42">
      <c r="I1622" s="18"/>
      <c r="L1622" s="18"/>
      <c r="M1622" s="18"/>
      <c r="N1622" s="18"/>
      <c r="O1622" s="18"/>
      <c r="P1622" s="18"/>
      <c r="Q1622" s="18"/>
      <c r="R1622" s="18"/>
      <c r="S1622" s="173" t="s">
        <v>9841</v>
      </c>
      <c r="T1622" s="17" t="s">
        <v>9842</v>
      </c>
      <c r="U1622" s="18"/>
      <c r="V1622" s="211"/>
      <c r="W1622" s="211"/>
      <c r="X1622" s="211"/>
      <c r="Y1622" s="211"/>
      <c r="Z1622" s="18"/>
      <c r="AA1622" s="182" t="s">
        <v>15217</v>
      </c>
      <c r="AB1622" s="18"/>
      <c r="AC1622" s="197" t="str">
        <f t="shared" si="162"/>
        <v>ARTSCI</v>
      </c>
      <c r="AD1622" s="263" t="str">
        <f t="shared" si="163"/>
        <v>ARTSCI-106</v>
      </c>
      <c r="AE1622" s="263" t="str">
        <f t="shared" si="164"/>
        <v>ARTSCI-106-15</v>
      </c>
      <c r="AF1622" s="119" t="s">
        <v>15217</v>
      </c>
      <c r="AG1622" s="64" t="str">
        <f t="shared" si="165"/>
        <v>106</v>
      </c>
      <c r="AH1622" s="18"/>
      <c r="AI1622" s="197" t="str">
        <f t="shared" si="166"/>
        <v>-</v>
      </c>
      <c r="AJ1622" s="64" t="str">
        <f t="shared" si="167"/>
        <v>-</v>
      </c>
      <c r="AK1622" s="18"/>
      <c r="AP1622" s="18"/>
    </row>
    <row r="1623" spans="9:42">
      <c r="I1623" s="18"/>
      <c r="L1623" s="18"/>
      <c r="M1623" s="18"/>
      <c r="N1623" s="18"/>
      <c r="O1623" s="18"/>
      <c r="P1623" s="18"/>
      <c r="Q1623" s="18"/>
      <c r="R1623" s="18"/>
      <c r="S1623" s="173" t="s">
        <v>9844</v>
      </c>
      <c r="T1623" s="17" t="s">
        <v>9845</v>
      </c>
      <c r="U1623" s="18"/>
      <c r="V1623" s="211"/>
      <c r="W1623" s="211"/>
      <c r="X1623" s="211"/>
      <c r="Y1623" s="211"/>
      <c r="Z1623" s="18"/>
      <c r="AA1623" s="182" t="s">
        <v>14681</v>
      </c>
      <c r="AB1623" s="18"/>
      <c r="AC1623" s="197" t="str">
        <f t="shared" si="162"/>
        <v>ARTSCI</v>
      </c>
      <c r="AD1623" s="263" t="str">
        <f t="shared" si="163"/>
        <v>ARTSCI-106</v>
      </c>
      <c r="AE1623" s="263" t="str">
        <f t="shared" si="164"/>
        <v>ARTSCI-106-16</v>
      </c>
      <c r="AF1623" s="119" t="s">
        <v>14681</v>
      </c>
      <c r="AG1623" s="64" t="str">
        <f t="shared" si="165"/>
        <v>106</v>
      </c>
      <c r="AH1623" s="18"/>
      <c r="AI1623" s="197" t="str">
        <f t="shared" si="166"/>
        <v>-</v>
      </c>
      <c r="AJ1623" s="64" t="str">
        <f t="shared" si="167"/>
        <v>-</v>
      </c>
      <c r="AK1623" s="18"/>
      <c r="AP1623" s="18"/>
    </row>
    <row r="1624" spans="9:42">
      <c r="I1624" s="18"/>
      <c r="L1624" s="18"/>
      <c r="M1624" s="18"/>
      <c r="N1624" s="18"/>
      <c r="O1624" s="18"/>
      <c r="P1624" s="18"/>
      <c r="Q1624" s="18"/>
      <c r="R1624" s="18"/>
      <c r="S1624" s="173" t="s">
        <v>9847</v>
      </c>
      <c r="T1624" s="17" t="s">
        <v>9848</v>
      </c>
      <c r="U1624" s="18"/>
      <c r="V1624" s="211"/>
      <c r="W1624" s="211"/>
      <c r="X1624" s="211"/>
      <c r="Y1624" s="211"/>
      <c r="Z1624" s="18"/>
      <c r="AA1624" s="182" t="s">
        <v>14682</v>
      </c>
      <c r="AB1624" s="18"/>
      <c r="AC1624" s="197" t="str">
        <f t="shared" si="162"/>
        <v>ARTSCI</v>
      </c>
      <c r="AD1624" s="263" t="str">
        <f t="shared" si="163"/>
        <v>ARTSCI-106</v>
      </c>
      <c r="AE1624" s="263" t="str">
        <f t="shared" si="164"/>
        <v>ARTSCI-106-17</v>
      </c>
      <c r="AF1624" s="119" t="s">
        <v>14682</v>
      </c>
      <c r="AG1624" s="64" t="str">
        <f t="shared" si="165"/>
        <v>106</v>
      </c>
      <c r="AH1624" s="18"/>
      <c r="AI1624" s="197" t="str">
        <f t="shared" si="166"/>
        <v>-</v>
      </c>
      <c r="AJ1624" s="64" t="str">
        <f t="shared" si="167"/>
        <v>-</v>
      </c>
      <c r="AK1624" s="18"/>
      <c r="AP1624" s="18"/>
    </row>
    <row r="1625" spans="9:42">
      <c r="I1625" s="18"/>
      <c r="L1625" s="18"/>
      <c r="M1625" s="18"/>
      <c r="N1625" s="18"/>
      <c r="O1625" s="18"/>
      <c r="P1625" s="18"/>
      <c r="Q1625" s="18"/>
      <c r="R1625" s="18"/>
      <c r="S1625" s="173" t="s">
        <v>9850</v>
      </c>
      <c r="T1625" s="17" t="s">
        <v>9851</v>
      </c>
      <c r="U1625" s="18"/>
      <c r="V1625" s="211"/>
      <c r="W1625" s="211"/>
      <c r="X1625" s="211"/>
      <c r="Y1625" s="211"/>
      <c r="Z1625" s="18"/>
      <c r="AA1625" s="182" t="s">
        <v>14683</v>
      </c>
      <c r="AB1625" s="18"/>
      <c r="AC1625" s="197" t="str">
        <f t="shared" si="162"/>
        <v>ARTSCI</v>
      </c>
      <c r="AD1625" s="263" t="str">
        <f t="shared" si="163"/>
        <v>ARTSCI-106</v>
      </c>
      <c r="AE1625" s="263" t="str">
        <f t="shared" si="164"/>
        <v>ARTSCI-106-18</v>
      </c>
      <c r="AF1625" s="119" t="s">
        <v>14683</v>
      </c>
      <c r="AG1625" s="64" t="str">
        <f t="shared" si="165"/>
        <v>106</v>
      </c>
      <c r="AH1625" s="18"/>
      <c r="AI1625" s="197" t="str">
        <f t="shared" si="166"/>
        <v>-</v>
      </c>
      <c r="AJ1625" s="64" t="str">
        <f t="shared" si="167"/>
        <v>-</v>
      </c>
      <c r="AK1625" s="18"/>
      <c r="AP1625" s="18"/>
    </row>
    <row r="1626" spans="9:42">
      <c r="I1626" s="18"/>
      <c r="L1626" s="18"/>
      <c r="M1626" s="18"/>
      <c r="N1626" s="18"/>
      <c r="O1626" s="18"/>
      <c r="P1626" s="18"/>
      <c r="Q1626" s="18"/>
      <c r="R1626" s="18"/>
      <c r="S1626" s="173" t="s">
        <v>9852</v>
      </c>
      <c r="T1626" s="17" t="s">
        <v>9853</v>
      </c>
      <c r="U1626" s="18"/>
      <c r="V1626" s="211"/>
      <c r="W1626" s="211"/>
      <c r="X1626" s="211"/>
      <c r="Y1626" s="211"/>
      <c r="Z1626" s="18"/>
      <c r="AA1626" s="182" t="s">
        <v>14684</v>
      </c>
      <c r="AB1626" s="18"/>
      <c r="AC1626" s="197" t="str">
        <f t="shared" si="162"/>
        <v>ARTSCI</v>
      </c>
      <c r="AD1626" s="263" t="str">
        <f t="shared" si="163"/>
        <v>ARTSCI-106</v>
      </c>
      <c r="AE1626" s="263" t="str">
        <f t="shared" si="164"/>
        <v>ARTSCI-106-19</v>
      </c>
      <c r="AF1626" s="119" t="s">
        <v>14684</v>
      </c>
      <c r="AG1626" s="64" t="str">
        <f t="shared" si="165"/>
        <v>106</v>
      </c>
      <c r="AH1626" s="18"/>
      <c r="AI1626" s="197" t="str">
        <f t="shared" si="166"/>
        <v>-</v>
      </c>
      <c r="AJ1626" s="64" t="str">
        <f t="shared" si="167"/>
        <v>-</v>
      </c>
      <c r="AK1626" s="18"/>
      <c r="AP1626" s="18"/>
    </row>
    <row r="1627" spans="9:42">
      <c r="I1627" s="18"/>
      <c r="L1627" s="18"/>
      <c r="M1627" s="18"/>
      <c r="N1627" s="18"/>
      <c r="O1627" s="18"/>
      <c r="P1627" s="18"/>
      <c r="Q1627" s="18"/>
      <c r="R1627" s="18"/>
      <c r="S1627" s="173" t="s">
        <v>9855</v>
      </c>
      <c r="T1627" s="17" t="s">
        <v>7582</v>
      </c>
      <c r="U1627" s="18"/>
      <c r="V1627" s="211"/>
      <c r="W1627" s="211"/>
      <c r="X1627" s="211"/>
      <c r="Y1627" s="211"/>
      <c r="Z1627" s="18"/>
      <c r="AA1627" s="182" t="s">
        <v>15218</v>
      </c>
      <c r="AB1627" s="18"/>
      <c r="AC1627" s="197" t="str">
        <f t="shared" si="162"/>
        <v>ARTSCI</v>
      </c>
      <c r="AD1627" s="263" t="str">
        <f t="shared" si="163"/>
        <v>ARTSCI-106</v>
      </c>
      <c r="AE1627" s="263" t="str">
        <f t="shared" si="164"/>
        <v>ARTSCI-106-20</v>
      </c>
      <c r="AF1627" s="119" t="s">
        <v>15218</v>
      </c>
      <c r="AG1627" s="64" t="str">
        <f t="shared" si="165"/>
        <v>106</v>
      </c>
      <c r="AH1627" s="18"/>
      <c r="AI1627" s="197" t="str">
        <f t="shared" si="166"/>
        <v>-</v>
      </c>
      <c r="AJ1627" s="64" t="str">
        <f t="shared" si="167"/>
        <v>-</v>
      </c>
      <c r="AK1627" s="18"/>
      <c r="AP1627" s="18"/>
    </row>
    <row r="1628" spans="9:42">
      <c r="I1628" s="18"/>
      <c r="L1628" s="18"/>
      <c r="M1628" s="18"/>
      <c r="N1628" s="18"/>
      <c r="O1628" s="18"/>
      <c r="P1628" s="18"/>
      <c r="Q1628" s="18"/>
      <c r="R1628" s="18"/>
      <c r="S1628" s="173" t="s">
        <v>7584</v>
      </c>
      <c r="T1628" s="17" t="s">
        <v>7585</v>
      </c>
      <c r="U1628" s="18"/>
      <c r="V1628" s="211"/>
      <c r="W1628" s="211"/>
      <c r="X1628" s="211"/>
      <c r="Y1628" s="211"/>
      <c r="Z1628" s="18"/>
      <c r="AA1628" s="182" t="s">
        <v>14685</v>
      </c>
      <c r="AB1628" s="18"/>
      <c r="AC1628" s="197" t="str">
        <f t="shared" si="162"/>
        <v>ARTSCI</v>
      </c>
      <c r="AD1628" s="263" t="str">
        <f t="shared" si="163"/>
        <v>ARTSCI-106</v>
      </c>
      <c r="AE1628" s="263" t="str">
        <f t="shared" si="164"/>
        <v>ARTSCI-106-21</v>
      </c>
      <c r="AF1628" s="119" t="s">
        <v>14685</v>
      </c>
      <c r="AG1628" s="64" t="str">
        <f t="shared" si="165"/>
        <v>106</v>
      </c>
      <c r="AH1628" s="18"/>
      <c r="AI1628" s="197" t="str">
        <f t="shared" si="166"/>
        <v>-</v>
      </c>
      <c r="AJ1628" s="64" t="str">
        <f t="shared" si="167"/>
        <v>-</v>
      </c>
      <c r="AK1628" s="18"/>
      <c r="AP1628" s="18"/>
    </row>
    <row r="1629" spans="9:42">
      <c r="I1629" s="18"/>
      <c r="L1629" s="18"/>
      <c r="M1629" s="18"/>
      <c r="N1629" s="18"/>
      <c r="O1629" s="18"/>
      <c r="P1629" s="18"/>
      <c r="Q1629" s="18"/>
      <c r="R1629" s="18"/>
      <c r="S1629" s="173" t="s">
        <v>7587</v>
      </c>
      <c r="T1629" s="17" t="s">
        <v>7588</v>
      </c>
      <c r="U1629" s="18"/>
      <c r="V1629" s="211"/>
      <c r="W1629" s="211"/>
      <c r="X1629" s="211"/>
      <c r="Y1629" s="211"/>
      <c r="Z1629" s="18"/>
      <c r="AA1629" s="182" t="s">
        <v>14686</v>
      </c>
      <c r="AB1629" s="18"/>
      <c r="AC1629" s="197" t="str">
        <f t="shared" si="162"/>
        <v>ARTSCI</v>
      </c>
      <c r="AD1629" s="263" t="str">
        <f t="shared" si="163"/>
        <v>ARTSCI-106</v>
      </c>
      <c r="AE1629" s="263" t="str">
        <f t="shared" si="164"/>
        <v>ARTSCI-106-22</v>
      </c>
      <c r="AF1629" s="119" t="s">
        <v>14686</v>
      </c>
      <c r="AG1629" s="64" t="str">
        <f t="shared" si="165"/>
        <v>106</v>
      </c>
      <c r="AH1629" s="18"/>
      <c r="AI1629" s="197" t="str">
        <f t="shared" si="166"/>
        <v>-</v>
      </c>
      <c r="AJ1629" s="64" t="str">
        <f t="shared" si="167"/>
        <v>-</v>
      </c>
      <c r="AK1629" s="18"/>
      <c r="AP1629" s="18"/>
    </row>
    <row r="1630" spans="9:42">
      <c r="I1630" s="18"/>
      <c r="L1630" s="18"/>
      <c r="M1630" s="18"/>
      <c r="N1630" s="18"/>
      <c r="O1630" s="18"/>
      <c r="P1630" s="18"/>
      <c r="Q1630" s="18"/>
      <c r="R1630" s="18"/>
      <c r="S1630" s="173" t="s">
        <v>7590</v>
      </c>
      <c r="T1630" s="17" t="s">
        <v>7591</v>
      </c>
      <c r="U1630" s="18"/>
      <c r="V1630" s="211"/>
      <c r="W1630" s="211"/>
      <c r="X1630" s="211"/>
      <c r="Y1630" s="211"/>
      <c r="Z1630" s="18"/>
      <c r="AA1630" s="182" t="s">
        <v>15219</v>
      </c>
      <c r="AB1630" s="18"/>
      <c r="AC1630" s="197" t="str">
        <f t="shared" si="162"/>
        <v>ARTSCI</v>
      </c>
      <c r="AD1630" s="263" t="str">
        <f t="shared" si="163"/>
        <v>ARTSCI-106</v>
      </c>
      <c r="AE1630" s="263" t="str">
        <f t="shared" si="164"/>
        <v>ARTSCI-106-23</v>
      </c>
      <c r="AF1630" s="119" t="s">
        <v>15219</v>
      </c>
      <c r="AG1630" s="64" t="str">
        <f t="shared" si="165"/>
        <v>106</v>
      </c>
      <c r="AH1630" s="18"/>
      <c r="AI1630" s="197" t="str">
        <f t="shared" si="166"/>
        <v>-</v>
      </c>
      <c r="AJ1630" s="64" t="str">
        <f t="shared" si="167"/>
        <v>-</v>
      </c>
      <c r="AK1630" s="18"/>
      <c r="AP1630" s="18"/>
    </row>
    <row r="1631" spans="9:42">
      <c r="I1631" s="18"/>
      <c r="L1631" s="18"/>
      <c r="M1631" s="18"/>
      <c r="N1631" s="18"/>
      <c r="O1631" s="18"/>
      <c r="P1631" s="18"/>
      <c r="Q1631" s="18"/>
      <c r="R1631" s="18"/>
      <c r="S1631" s="173" t="s">
        <v>7592</v>
      </c>
      <c r="T1631" s="17" t="s">
        <v>7593</v>
      </c>
      <c r="U1631" s="18"/>
      <c r="V1631" s="211"/>
      <c r="W1631" s="211"/>
      <c r="X1631" s="211"/>
      <c r="Y1631" s="211"/>
      <c r="Z1631" s="18"/>
      <c r="AA1631" s="182" t="s">
        <v>13736</v>
      </c>
      <c r="AB1631" s="18"/>
      <c r="AC1631" s="197" t="str">
        <f t="shared" si="162"/>
        <v>BUSINESS</v>
      </c>
      <c r="AD1631" s="263" t="str">
        <f t="shared" si="163"/>
        <v>BUSINESS-106</v>
      </c>
      <c r="AE1631" s="263" t="str">
        <f t="shared" si="164"/>
        <v>BUSINESS-106-1</v>
      </c>
      <c r="AF1631" s="119" t="s">
        <v>13736</v>
      </c>
      <c r="AG1631" s="64" t="str">
        <f t="shared" si="165"/>
        <v>106</v>
      </c>
      <c r="AH1631" s="18"/>
      <c r="AI1631" s="197" t="str">
        <f t="shared" si="166"/>
        <v>-</v>
      </c>
      <c r="AJ1631" s="64" t="str">
        <f t="shared" si="167"/>
        <v>-</v>
      </c>
      <c r="AK1631" s="18"/>
      <c r="AP1631" s="18"/>
    </row>
    <row r="1632" spans="9:42">
      <c r="I1632" s="18"/>
      <c r="L1632" s="18"/>
      <c r="M1632" s="18"/>
      <c r="N1632" s="18"/>
      <c r="O1632" s="18"/>
      <c r="P1632" s="18"/>
      <c r="Q1632" s="18"/>
      <c r="R1632" s="18"/>
      <c r="S1632" s="173" t="s">
        <v>7595</v>
      </c>
      <c r="T1632" s="17" t="s">
        <v>7596</v>
      </c>
      <c r="U1632" s="18"/>
      <c r="V1632" s="211"/>
      <c r="W1632" s="211"/>
      <c r="X1632" s="211"/>
      <c r="Y1632" s="211"/>
      <c r="Z1632" s="18"/>
      <c r="AA1632" s="182" t="s">
        <v>14185</v>
      </c>
      <c r="AB1632" s="18"/>
      <c r="AC1632" s="197" t="str">
        <f t="shared" si="162"/>
        <v>BUSINESS</v>
      </c>
      <c r="AD1632" s="263" t="str">
        <f t="shared" si="163"/>
        <v>BUSINESS-106</v>
      </c>
      <c r="AE1632" s="263" t="str">
        <f t="shared" si="164"/>
        <v>BUSINESS-106-2</v>
      </c>
      <c r="AF1632" s="119" t="s">
        <v>14185</v>
      </c>
      <c r="AG1632" s="64" t="str">
        <f t="shared" si="165"/>
        <v>106</v>
      </c>
      <c r="AH1632" s="18"/>
      <c r="AI1632" s="197" t="str">
        <f t="shared" si="166"/>
        <v>-</v>
      </c>
      <c r="AJ1632" s="64" t="str">
        <f t="shared" si="167"/>
        <v>-</v>
      </c>
      <c r="AK1632" s="18"/>
      <c r="AP1632" s="18"/>
    </row>
    <row r="1633" spans="9:42">
      <c r="I1633" s="18"/>
      <c r="L1633" s="18"/>
      <c r="M1633" s="18"/>
      <c r="N1633" s="18"/>
      <c r="O1633" s="18"/>
      <c r="P1633" s="18"/>
      <c r="Q1633" s="18"/>
      <c r="R1633" s="18"/>
      <c r="S1633" s="173" t="s">
        <v>7598</v>
      </c>
      <c r="T1633" s="17" t="s">
        <v>7599</v>
      </c>
      <c r="U1633" s="18"/>
      <c r="V1633" s="211"/>
      <c r="W1633" s="211"/>
      <c r="X1633" s="211"/>
      <c r="Y1633" s="211"/>
      <c r="Z1633" s="18"/>
      <c r="AA1633" s="182" t="s">
        <v>14186</v>
      </c>
      <c r="AB1633" s="18"/>
      <c r="AC1633" s="197" t="str">
        <f t="shared" si="162"/>
        <v>BUSINESS</v>
      </c>
      <c r="AD1633" s="263" t="str">
        <f t="shared" si="163"/>
        <v>BUSINESS-106</v>
      </c>
      <c r="AE1633" s="263" t="str">
        <f t="shared" si="164"/>
        <v>BUSINESS-106-3</v>
      </c>
      <c r="AF1633" s="119" t="s">
        <v>14186</v>
      </c>
      <c r="AG1633" s="64" t="str">
        <f t="shared" si="165"/>
        <v>106</v>
      </c>
      <c r="AH1633" s="18"/>
      <c r="AI1633" s="197" t="str">
        <f t="shared" si="166"/>
        <v>-</v>
      </c>
      <c r="AJ1633" s="64" t="str">
        <f t="shared" si="167"/>
        <v>-</v>
      </c>
      <c r="AK1633" s="18"/>
      <c r="AP1633" s="18"/>
    </row>
    <row r="1634" spans="9:42">
      <c r="I1634" s="18"/>
      <c r="L1634" s="18"/>
      <c r="M1634" s="18"/>
      <c r="N1634" s="18"/>
      <c r="O1634" s="18"/>
      <c r="P1634" s="18"/>
      <c r="Q1634" s="18"/>
      <c r="R1634" s="18"/>
      <c r="S1634" s="173" t="s">
        <v>7601</v>
      </c>
      <c r="T1634" s="17" t="s">
        <v>7602</v>
      </c>
      <c r="U1634" s="18"/>
      <c r="V1634" s="211"/>
      <c r="W1634" s="211"/>
      <c r="X1634" s="211"/>
      <c r="Y1634" s="211"/>
      <c r="Z1634" s="18"/>
      <c r="AA1634" s="182" t="s">
        <v>14687</v>
      </c>
      <c r="AB1634" s="18"/>
      <c r="AC1634" s="197" t="str">
        <f t="shared" si="162"/>
        <v>BUSINESS</v>
      </c>
      <c r="AD1634" s="263" t="str">
        <f t="shared" si="163"/>
        <v>BUSINESS-106</v>
      </c>
      <c r="AE1634" s="263" t="str">
        <f t="shared" si="164"/>
        <v>BUSINESS-106-4</v>
      </c>
      <c r="AF1634" s="119" t="s">
        <v>14687</v>
      </c>
      <c r="AG1634" s="64" t="str">
        <f t="shared" si="165"/>
        <v>106</v>
      </c>
      <c r="AH1634" s="18"/>
      <c r="AI1634" s="197" t="str">
        <f t="shared" si="166"/>
        <v>-</v>
      </c>
      <c r="AJ1634" s="64" t="str">
        <f t="shared" si="167"/>
        <v>-</v>
      </c>
      <c r="AK1634" s="18"/>
      <c r="AP1634" s="18"/>
    </row>
    <row r="1635" spans="9:42">
      <c r="I1635" s="18"/>
      <c r="L1635" s="18"/>
      <c r="M1635" s="18"/>
      <c r="N1635" s="18"/>
      <c r="O1635" s="18"/>
      <c r="P1635" s="18"/>
      <c r="Q1635" s="18"/>
      <c r="R1635" s="18"/>
      <c r="S1635" s="173" t="s">
        <v>7604</v>
      </c>
      <c r="T1635" s="17" t="s">
        <v>7605</v>
      </c>
      <c r="U1635" s="18"/>
      <c r="V1635" s="211"/>
      <c r="W1635" s="211"/>
      <c r="X1635" s="211"/>
      <c r="Y1635" s="211"/>
      <c r="Z1635" s="18"/>
      <c r="AA1635" s="182" t="s">
        <v>15220</v>
      </c>
      <c r="AB1635" s="18"/>
      <c r="AC1635" s="197" t="str">
        <f t="shared" si="162"/>
        <v>BUSINESS</v>
      </c>
      <c r="AD1635" s="263" t="str">
        <f t="shared" si="163"/>
        <v>BUSINESS-106</v>
      </c>
      <c r="AE1635" s="263" t="str">
        <f t="shared" si="164"/>
        <v>BUSINESS-106-5</v>
      </c>
      <c r="AF1635" s="119" t="s">
        <v>15220</v>
      </c>
      <c r="AG1635" s="64" t="str">
        <f t="shared" si="165"/>
        <v>106</v>
      </c>
      <c r="AH1635" s="18"/>
      <c r="AI1635" s="197" t="str">
        <f t="shared" si="166"/>
        <v>-</v>
      </c>
      <c r="AJ1635" s="64" t="str">
        <f t="shared" si="167"/>
        <v>-</v>
      </c>
      <c r="AK1635" s="18"/>
      <c r="AP1635" s="18"/>
    </row>
    <row r="1636" spans="9:42">
      <c r="I1636" s="18"/>
      <c r="L1636" s="18"/>
      <c r="M1636" s="18"/>
      <c r="N1636" s="18"/>
      <c r="O1636" s="18"/>
      <c r="P1636" s="18"/>
      <c r="Q1636" s="18"/>
      <c r="R1636" s="18"/>
      <c r="S1636" s="173" t="s">
        <v>7607</v>
      </c>
      <c r="T1636" s="17" t="s">
        <v>7608</v>
      </c>
      <c r="U1636" s="18"/>
      <c r="V1636" s="211"/>
      <c r="W1636" s="211"/>
      <c r="X1636" s="211"/>
      <c r="Y1636" s="211"/>
      <c r="Z1636" s="18"/>
      <c r="AA1636" s="182" t="s">
        <v>14688</v>
      </c>
      <c r="AB1636" s="18"/>
      <c r="AC1636" s="197" t="str">
        <f t="shared" si="162"/>
        <v>HEALTHSCI</v>
      </c>
      <c r="AD1636" s="263" t="str">
        <f t="shared" si="163"/>
        <v>HEALTHSCI-106</v>
      </c>
      <c r="AE1636" s="263" t="str">
        <f t="shared" si="164"/>
        <v>HEALTHSCI-106-1</v>
      </c>
      <c r="AF1636" s="119" t="s">
        <v>14688</v>
      </c>
      <c r="AG1636" s="64" t="str">
        <f t="shared" si="165"/>
        <v>106</v>
      </c>
      <c r="AH1636" s="18"/>
      <c r="AI1636" s="197" t="str">
        <f t="shared" si="166"/>
        <v>-</v>
      </c>
      <c r="AJ1636" s="64" t="str">
        <f t="shared" si="167"/>
        <v>-</v>
      </c>
      <c r="AK1636" s="18"/>
      <c r="AP1636" s="18"/>
    </row>
    <row r="1637" spans="9:42">
      <c r="I1637" s="18"/>
      <c r="L1637" s="18"/>
      <c r="M1637" s="18"/>
      <c r="N1637" s="18"/>
      <c r="O1637" s="18"/>
      <c r="P1637" s="18"/>
      <c r="Q1637" s="18"/>
      <c r="R1637" s="18"/>
      <c r="S1637" s="173" t="s">
        <v>7610</v>
      </c>
      <c r="T1637" s="17" t="s">
        <v>7611</v>
      </c>
      <c r="U1637" s="18"/>
      <c r="V1637" s="211"/>
      <c r="W1637" s="211"/>
      <c r="X1637" s="211"/>
      <c r="Y1637" s="211"/>
      <c r="Z1637" s="18"/>
      <c r="AA1637" s="182" t="s">
        <v>14689</v>
      </c>
      <c r="AB1637" s="18"/>
      <c r="AC1637" s="197" t="str">
        <f t="shared" si="162"/>
        <v>BUSINESS</v>
      </c>
      <c r="AD1637" s="263" t="str">
        <f t="shared" si="163"/>
        <v>BUSINESS-106</v>
      </c>
      <c r="AE1637" s="263" t="str">
        <f t="shared" si="164"/>
        <v>BUSINESS-106-6</v>
      </c>
      <c r="AF1637" s="119" t="s">
        <v>14689</v>
      </c>
      <c r="AG1637" s="64" t="str">
        <f t="shared" si="165"/>
        <v>106</v>
      </c>
      <c r="AH1637" s="18"/>
      <c r="AI1637" s="197" t="str">
        <f t="shared" si="166"/>
        <v>-</v>
      </c>
      <c r="AJ1637" s="64" t="str">
        <f t="shared" si="167"/>
        <v>-</v>
      </c>
      <c r="AK1637" s="18"/>
      <c r="AP1637" s="18"/>
    </row>
    <row r="1638" spans="9:42">
      <c r="I1638" s="18"/>
      <c r="L1638" s="18"/>
      <c r="M1638" s="18"/>
      <c r="N1638" s="18"/>
      <c r="O1638" s="18"/>
      <c r="P1638" s="18"/>
      <c r="Q1638" s="18"/>
      <c r="R1638" s="18"/>
      <c r="S1638" s="173" t="s">
        <v>7613</v>
      </c>
      <c r="T1638" s="17" t="s">
        <v>7614</v>
      </c>
      <c r="U1638" s="18"/>
      <c r="V1638" s="211"/>
      <c r="W1638" s="211"/>
      <c r="X1638" s="211"/>
      <c r="Y1638" s="211"/>
      <c r="Z1638" s="18"/>
      <c r="AA1638" s="182" t="s">
        <v>14690</v>
      </c>
      <c r="AB1638" s="18"/>
      <c r="AC1638" s="197" t="str">
        <f t="shared" si="162"/>
        <v>EDUCATION</v>
      </c>
      <c r="AD1638" s="263" t="str">
        <f t="shared" si="163"/>
        <v>EDUCATION-106</v>
      </c>
      <c r="AE1638" s="263" t="str">
        <f t="shared" si="164"/>
        <v>EDUCATION-106-1</v>
      </c>
      <c r="AF1638" s="119" t="s">
        <v>14690</v>
      </c>
      <c r="AG1638" s="64" t="str">
        <f t="shared" si="165"/>
        <v>106</v>
      </c>
      <c r="AH1638" s="18"/>
      <c r="AI1638" s="197" t="str">
        <f t="shared" si="166"/>
        <v>-</v>
      </c>
      <c r="AJ1638" s="64" t="str">
        <f t="shared" si="167"/>
        <v>-</v>
      </c>
      <c r="AK1638" s="18"/>
      <c r="AP1638" s="18"/>
    </row>
    <row r="1639" spans="9:42">
      <c r="I1639" s="18"/>
      <c r="L1639" s="18"/>
      <c r="M1639" s="18"/>
      <c r="N1639" s="18"/>
      <c r="O1639" s="18"/>
      <c r="P1639" s="18"/>
      <c r="Q1639" s="18"/>
      <c r="R1639" s="18"/>
      <c r="S1639" s="173" t="s">
        <v>7616</v>
      </c>
      <c r="T1639" s="17" t="s">
        <v>7617</v>
      </c>
      <c r="U1639" s="18"/>
      <c r="V1639" s="211"/>
      <c r="W1639" s="211"/>
      <c r="X1639" s="211"/>
      <c r="Y1639" s="211"/>
      <c r="Z1639" s="18"/>
      <c r="AA1639" s="182" t="s">
        <v>15221</v>
      </c>
      <c r="AB1639" s="18"/>
      <c r="AC1639" s="197" t="str">
        <f t="shared" si="162"/>
        <v>EDUCATION</v>
      </c>
      <c r="AD1639" s="263" t="str">
        <f t="shared" si="163"/>
        <v>EDUCATION-106</v>
      </c>
      <c r="AE1639" s="263" t="str">
        <f t="shared" si="164"/>
        <v>EDUCATION-106-2</v>
      </c>
      <c r="AF1639" s="119" t="s">
        <v>15221</v>
      </c>
      <c r="AG1639" s="64" t="str">
        <f t="shared" si="165"/>
        <v>106</v>
      </c>
      <c r="AH1639" s="18"/>
      <c r="AI1639" s="197" t="str">
        <f t="shared" si="166"/>
        <v>-</v>
      </c>
      <c r="AJ1639" s="64" t="str">
        <f t="shared" si="167"/>
        <v>-</v>
      </c>
      <c r="AK1639" s="18"/>
      <c r="AP1639" s="18"/>
    </row>
    <row r="1640" spans="9:42">
      <c r="I1640" s="18"/>
      <c r="L1640" s="18"/>
      <c r="M1640" s="18"/>
      <c r="N1640" s="18"/>
      <c r="O1640" s="18"/>
      <c r="P1640" s="18"/>
      <c r="Q1640" s="18"/>
      <c r="R1640" s="18"/>
      <c r="S1640" s="173" t="s">
        <v>7618</v>
      </c>
      <c r="T1640" s="17" t="s">
        <v>7619</v>
      </c>
      <c r="U1640" s="18"/>
      <c r="V1640" s="211"/>
      <c r="W1640" s="211"/>
      <c r="X1640" s="211"/>
      <c r="Y1640" s="211"/>
      <c r="Z1640" s="18"/>
      <c r="AA1640" s="182" t="s">
        <v>15222</v>
      </c>
      <c r="AB1640" s="18"/>
      <c r="AC1640" s="197" t="str">
        <f t="shared" si="162"/>
        <v>HEALTHSCI</v>
      </c>
      <c r="AD1640" s="263" t="str">
        <f t="shared" si="163"/>
        <v>HEALTHSCI-106</v>
      </c>
      <c r="AE1640" s="263" t="str">
        <f t="shared" si="164"/>
        <v>HEALTHSCI-106-2</v>
      </c>
      <c r="AF1640" s="119" t="s">
        <v>15222</v>
      </c>
      <c r="AG1640" s="64" t="str">
        <f t="shared" si="165"/>
        <v>106</v>
      </c>
      <c r="AH1640" s="18"/>
      <c r="AI1640" s="197" t="str">
        <f t="shared" si="166"/>
        <v>-</v>
      </c>
      <c r="AJ1640" s="64" t="str">
        <f t="shared" si="167"/>
        <v>-</v>
      </c>
      <c r="AK1640" s="18"/>
      <c r="AP1640" s="18"/>
    </row>
    <row r="1641" spans="9:42">
      <c r="I1641" s="18"/>
      <c r="L1641" s="18"/>
      <c r="M1641" s="18"/>
      <c r="N1641" s="18"/>
      <c r="O1641" s="18"/>
      <c r="P1641" s="18"/>
      <c r="Q1641" s="18"/>
      <c r="R1641" s="18"/>
      <c r="S1641" s="173" t="s">
        <v>7621</v>
      </c>
      <c r="T1641" s="17" t="s">
        <v>7622</v>
      </c>
      <c r="U1641" s="18"/>
      <c r="V1641" s="211"/>
      <c r="W1641" s="211"/>
      <c r="X1641" s="211"/>
      <c r="Y1641" s="211"/>
      <c r="Z1641" s="18"/>
      <c r="AA1641" s="182" t="s">
        <v>14691</v>
      </c>
      <c r="AB1641" s="18"/>
      <c r="AC1641" s="197" t="str">
        <f t="shared" si="162"/>
        <v>HEALTHSCI</v>
      </c>
      <c r="AD1641" s="263" t="str">
        <f t="shared" si="163"/>
        <v>HEALTHSCI-106</v>
      </c>
      <c r="AE1641" s="263" t="str">
        <f t="shared" si="164"/>
        <v>HEALTHSCI-106-3</v>
      </c>
      <c r="AF1641" s="119" t="s">
        <v>14691</v>
      </c>
      <c r="AG1641" s="64" t="str">
        <f t="shared" si="165"/>
        <v>106</v>
      </c>
      <c r="AH1641" s="18"/>
      <c r="AI1641" s="197" t="str">
        <f t="shared" si="166"/>
        <v>-</v>
      </c>
      <c r="AJ1641" s="64" t="str">
        <f t="shared" si="167"/>
        <v>-</v>
      </c>
      <c r="AK1641" s="18"/>
      <c r="AP1641" s="18"/>
    </row>
    <row r="1642" spans="9:42">
      <c r="I1642" s="18"/>
      <c r="L1642" s="18"/>
      <c r="M1642" s="18"/>
      <c r="N1642" s="18"/>
      <c r="O1642" s="18"/>
      <c r="P1642" s="18"/>
      <c r="Q1642" s="18"/>
      <c r="R1642" s="18"/>
      <c r="S1642" s="173" t="s">
        <v>7624</v>
      </c>
      <c r="T1642" s="17" t="s">
        <v>7625</v>
      </c>
      <c r="U1642" s="18"/>
      <c r="V1642" s="211"/>
      <c r="W1642" s="211"/>
      <c r="X1642" s="211"/>
      <c r="Y1642" s="211"/>
      <c r="Z1642" s="18"/>
      <c r="AA1642" s="182" t="s">
        <v>14692</v>
      </c>
      <c r="AB1642" s="18"/>
      <c r="AC1642" s="197" t="str">
        <f t="shared" si="162"/>
        <v>HEALTHSCI</v>
      </c>
      <c r="AD1642" s="263" t="str">
        <f t="shared" si="163"/>
        <v>HEALTHSCI-106</v>
      </c>
      <c r="AE1642" s="263" t="str">
        <f t="shared" si="164"/>
        <v>HEALTHSCI-106-4</v>
      </c>
      <c r="AF1642" s="119" t="s">
        <v>14692</v>
      </c>
      <c r="AG1642" s="64" t="str">
        <f t="shared" si="165"/>
        <v>106</v>
      </c>
      <c r="AH1642" s="18"/>
      <c r="AI1642" s="197" t="str">
        <f t="shared" si="166"/>
        <v>-</v>
      </c>
      <c r="AJ1642" s="64" t="str">
        <f t="shared" si="167"/>
        <v>-</v>
      </c>
      <c r="AK1642" s="18"/>
      <c r="AP1642" s="18"/>
    </row>
    <row r="1643" spans="9:42">
      <c r="I1643" s="18"/>
      <c r="L1643" s="18"/>
      <c r="M1643" s="18"/>
      <c r="N1643" s="18"/>
      <c r="O1643" s="18"/>
      <c r="P1643" s="18"/>
      <c r="Q1643" s="18"/>
      <c r="R1643" s="18"/>
      <c r="S1643" s="173" t="s">
        <v>7628</v>
      </c>
      <c r="T1643" s="17" t="s">
        <v>7629</v>
      </c>
      <c r="U1643" s="18"/>
      <c r="V1643" s="211"/>
      <c r="W1643" s="211"/>
      <c r="X1643" s="211"/>
      <c r="Y1643" s="211"/>
      <c r="Z1643" s="18"/>
      <c r="AA1643" s="182" t="s">
        <v>14693</v>
      </c>
      <c r="AB1643" s="18"/>
      <c r="AC1643" s="197" t="str">
        <f t="shared" si="162"/>
        <v>NURSING</v>
      </c>
      <c r="AD1643" s="263" t="str">
        <f t="shared" si="163"/>
        <v>NURSING-106</v>
      </c>
      <c r="AE1643" s="263" t="str">
        <f t="shared" si="164"/>
        <v>NURSING-106-1</v>
      </c>
      <c r="AF1643" s="119" t="s">
        <v>14693</v>
      </c>
      <c r="AG1643" s="64" t="str">
        <f t="shared" si="165"/>
        <v>106</v>
      </c>
      <c r="AH1643" s="18"/>
      <c r="AI1643" s="197" t="str">
        <f t="shared" si="166"/>
        <v>-</v>
      </c>
      <c r="AJ1643" s="64" t="str">
        <f t="shared" si="167"/>
        <v>-</v>
      </c>
      <c r="AK1643" s="18"/>
      <c r="AP1643" s="18"/>
    </row>
    <row r="1644" spans="9:42">
      <c r="I1644" s="18"/>
      <c r="L1644" s="18"/>
      <c r="M1644" s="18"/>
      <c r="N1644" s="18"/>
      <c r="O1644" s="18"/>
      <c r="P1644" s="18"/>
      <c r="Q1644" s="18"/>
      <c r="R1644" s="18"/>
      <c r="S1644" s="173" t="s">
        <v>7631</v>
      </c>
      <c r="T1644" s="17" t="s">
        <v>13053</v>
      </c>
      <c r="U1644" s="18"/>
      <c r="V1644" s="211"/>
      <c r="W1644" s="211"/>
      <c r="X1644" s="211"/>
      <c r="Y1644" s="211"/>
      <c r="Z1644" s="18"/>
      <c r="AA1644" s="182" t="s">
        <v>15223</v>
      </c>
      <c r="AB1644" s="18"/>
      <c r="AC1644" s="197" t="str">
        <f t="shared" si="162"/>
        <v>PHARMACY</v>
      </c>
      <c r="AD1644" s="263" t="str">
        <f t="shared" si="163"/>
        <v>PHARMACY-106</v>
      </c>
      <c r="AE1644" s="263" t="str">
        <f t="shared" si="164"/>
        <v>PHARMACY-106-1</v>
      </c>
      <c r="AF1644" s="119" t="s">
        <v>15223</v>
      </c>
      <c r="AG1644" s="64" t="str">
        <f t="shared" si="165"/>
        <v>106</v>
      </c>
      <c r="AH1644" s="18"/>
      <c r="AI1644" s="197" t="str">
        <f t="shared" si="166"/>
        <v>-</v>
      </c>
      <c r="AJ1644" s="64" t="str">
        <f t="shared" si="167"/>
        <v>-</v>
      </c>
      <c r="AK1644" s="18"/>
      <c r="AP1644" s="18"/>
    </row>
    <row r="1645" spans="9:42">
      <c r="I1645" s="18"/>
      <c r="L1645" s="18"/>
      <c r="M1645" s="18"/>
      <c r="N1645" s="18"/>
      <c r="O1645" s="18"/>
      <c r="P1645" s="18"/>
      <c r="Q1645" s="18"/>
      <c r="R1645" s="18"/>
      <c r="S1645" s="173" t="s">
        <v>7633</v>
      </c>
      <c r="T1645" s="17" t="s">
        <v>7634</v>
      </c>
      <c r="U1645" s="18"/>
      <c r="V1645" s="211"/>
      <c r="W1645" s="211"/>
      <c r="X1645" s="211"/>
      <c r="Y1645" s="211"/>
      <c r="Z1645" s="18"/>
      <c r="AA1645" s="182" t="s">
        <v>14187</v>
      </c>
      <c r="AB1645" s="18"/>
      <c r="AC1645" s="197" t="str">
        <f t="shared" si="162"/>
        <v>PHARMACY</v>
      </c>
      <c r="AD1645" s="263" t="str">
        <f t="shared" si="163"/>
        <v>PHARMACY-106</v>
      </c>
      <c r="AE1645" s="263" t="str">
        <f t="shared" si="164"/>
        <v>PHARMACY-106-2</v>
      </c>
      <c r="AF1645" s="119" t="s">
        <v>14187</v>
      </c>
      <c r="AG1645" s="64" t="str">
        <f t="shared" si="165"/>
        <v>106</v>
      </c>
      <c r="AH1645" s="18"/>
      <c r="AI1645" s="197" t="str">
        <f t="shared" si="166"/>
        <v>-</v>
      </c>
      <c r="AJ1645" s="64" t="str">
        <f t="shared" si="167"/>
        <v>-</v>
      </c>
      <c r="AK1645" s="18"/>
      <c r="AP1645" s="18"/>
    </row>
    <row r="1646" spans="9:42">
      <c r="I1646" s="18"/>
      <c r="L1646" s="18"/>
      <c r="M1646" s="18"/>
      <c r="N1646" s="18"/>
      <c r="O1646" s="18"/>
      <c r="P1646" s="18"/>
      <c r="Q1646" s="18"/>
      <c r="R1646" s="18"/>
      <c r="S1646" s="173" t="s">
        <v>7635</v>
      </c>
      <c r="T1646" s="17" t="s">
        <v>7636</v>
      </c>
      <c r="U1646" s="18"/>
      <c r="V1646" s="211"/>
      <c r="W1646" s="211"/>
      <c r="X1646" s="211"/>
      <c r="Y1646" s="211"/>
      <c r="Z1646" s="18"/>
      <c r="AA1646" s="182" t="s">
        <v>14188</v>
      </c>
      <c r="AB1646" s="18"/>
      <c r="AC1646" s="197" t="str">
        <f t="shared" si="162"/>
        <v>PHARMACY</v>
      </c>
      <c r="AD1646" s="263" t="str">
        <f t="shared" si="163"/>
        <v>PHARMACY-106</v>
      </c>
      <c r="AE1646" s="263" t="str">
        <f t="shared" si="164"/>
        <v>PHARMACY-106-3</v>
      </c>
      <c r="AF1646" s="119" t="s">
        <v>14188</v>
      </c>
      <c r="AG1646" s="64" t="str">
        <f t="shared" si="165"/>
        <v>106</v>
      </c>
      <c r="AH1646" s="18"/>
      <c r="AI1646" s="197" t="str">
        <f t="shared" si="166"/>
        <v>-</v>
      </c>
      <c r="AJ1646" s="64" t="str">
        <f t="shared" si="167"/>
        <v>-</v>
      </c>
      <c r="AK1646" s="18"/>
      <c r="AP1646" s="18"/>
    </row>
    <row r="1647" spans="9:42">
      <c r="I1647" s="18"/>
      <c r="L1647" s="18"/>
      <c r="M1647" s="18"/>
      <c r="N1647" s="18"/>
      <c r="O1647" s="18"/>
      <c r="P1647" s="18"/>
      <c r="Q1647" s="18"/>
      <c r="R1647" s="18"/>
      <c r="S1647" s="173" t="s">
        <v>7638</v>
      </c>
      <c r="T1647" s="17" t="s">
        <v>7639</v>
      </c>
      <c r="U1647" s="18"/>
      <c r="V1647" s="211"/>
      <c r="W1647" s="211"/>
      <c r="X1647" s="211"/>
      <c r="Y1647" s="211"/>
      <c r="Z1647" s="18"/>
      <c r="AA1647" s="182" t="s">
        <v>13737</v>
      </c>
      <c r="AB1647" s="18"/>
      <c r="AC1647" s="197" t="str">
        <f t="shared" si="162"/>
        <v>GSO</v>
      </c>
      <c r="AD1647" s="263" t="str">
        <f t="shared" si="163"/>
        <v>GSO-106</v>
      </c>
      <c r="AE1647" s="263" t="str">
        <f t="shared" si="164"/>
        <v>GSO-106-1</v>
      </c>
      <c r="AF1647" s="119" t="s">
        <v>13737</v>
      </c>
      <c r="AG1647" s="64" t="str">
        <f t="shared" si="165"/>
        <v>106</v>
      </c>
      <c r="AH1647" s="18"/>
      <c r="AI1647" s="197" t="str">
        <f t="shared" si="166"/>
        <v>-</v>
      </c>
      <c r="AJ1647" s="64" t="str">
        <f t="shared" si="167"/>
        <v>-</v>
      </c>
      <c r="AK1647" s="18"/>
      <c r="AP1647" s="18"/>
    </row>
    <row r="1648" spans="9:42">
      <c r="I1648" s="18"/>
      <c r="L1648" s="18"/>
      <c r="M1648" s="18"/>
      <c r="N1648" s="18"/>
      <c r="O1648" s="18"/>
      <c r="P1648" s="18"/>
      <c r="Q1648" s="18"/>
      <c r="R1648" s="18"/>
      <c r="S1648" s="173" t="s">
        <v>7641</v>
      </c>
      <c r="T1648" s="17" t="s">
        <v>7642</v>
      </c>
      <c r="U1648" s="18"/>
      <c r="V1648" s="211"/>
      <c r="W1648" s="211"/>
      <c r="X1648" s="211"/>
      <c r="Y1648" s="211"/>
      <c r="Z1648" s="18"/>
      <c r="AA1648" s="182" t="s">
        <v>14694</v>
      </c>
      <c r="AB1648" s="18"/>
      <c r="AC1648" s="197" t="str">
        <f t="shared" si="162"/>
        <v>GSO</v>
      </c>
      <c r="AD1648" s="263" t="str">
        <f t="shared" si="163"/>
        <v>GSO-106</v>
      </c>
      <c r="AE1648" s="263" t="str">
        <f t="shared" si="164"/>
        <v>GSO-106-2</v>
      </c>
      <c r="AF1648" s="119" t="s">
        <v>14694</v>
      </c>
      <c r="AG1648" s="64" t="str">
        <f t="shared" si="165"/>
        <v>106</v>
      </c>
      <c r="AH1648" s="18"/>
      <c r="AI1648" s="197" t="str">
        <f t="shared" si="166"/>
        <v>-</v>
      </c>
      <c r="AJ1648" s="64" t="str">
        <f t="shared" si="167"/>
        <v>-</v>
      </c>
      <c r="AK1648" s="18"/>
      <c r="AP1648" s="18"/>
    </row>
    <row r="1649" spans="9:42">
      <c r="I1649" s="18"/>
      <c r="L1649" s="18"/>
      <c r="M1649" s="18"/>
      <c r="N1649" s="18"/>
      <c r="O1649" s="18"/>
      <c r="P1649" s="18"/>
      <c r="Q1649" s="18"/>
      <c r="R1649" s="18"/>
      <c r="S1649" s="173" t="s">
        <v>7644</v>
      </c>
      <c r="T1649" s="17" t="s">
        <v>7645</v>
      </c>
      <c r="U1649" s="18"/>
      <c r="V1649" s="211"/>
      <c r="W1649" s="211"/>
      <c r="X1649" s="211"/>
      <c r="Y1649" s="211"/>
      <c r="Z1649" s="18"/>
      <c r="AA1649" s="182" t="s">
        <v>14189</v>
      </c>
      <c r="AB1649" s="18"/>
      <c r="AC1649" s="197" t="str">
        <f t="shared" si="162"/>
        <v>ENROLLSVCS</v>
      </c>
      <c r="AD1649" s="263" t="str">
        <f t="shared" si="163"/>
        <v>ENROLLSVCS-106</v>
      </c>
      <c r="AE1649" s="263" t="str">
        <f t="shared" si="164"/>
        <v>ENROLLSVCS-106-1</v>
      </c>
      <c r="AF1649" s="119" t="s">
        <v>14189</v>
      </c>
      <c r="AG1649" s="64" t="str">
        <f t="shared" si="165"/>
        <v>106</v>
      </c>
      <c r="AH1649" s="18"/>
      <c r="AI1649" s="197" t="str">
        <f t="shared" si="166"/>
        <v>-</v>
      </c>
      <c r="AJ1649" s="64" t="str">
        <f t="shared" si="167"/>
        <v>-</v>
      </c>
      <c r="AK1649" s="18"/>
      <c r="AP1649" s="18"/>
    </row>
    <row r="1650" spans="9:42">
      <c r="I1650" s="18"/>
      <c r="L1650" s="18"/>
      <c r="M1650" s="18"/>
      <c r="N1650" s="18"/>
      <c r="O1650" s="18"/>
      <c r="P1650" s="18"/>
      <c r="Q1650" s="18"/>
      <c r="R1650" s="18"/>
      <c r="S1650" s="173" t="s">
        <v>7647</v>
      </c>
      <c r="T1650" s="17" t="s">
        <v>7648</v>
      </c>
      <c r="U1650" s="18"/>
      <c r="V1650" s="211"/>
      <c r="W1650" s="211"/>
      <c r="X1650" s="211"/>
      <c r="Y1650" s="211"/>
      <c r="Z1650" s="18"/>
      <c r="AA1650" s="182" t="s">
        <v>14695</v>
      </c>
      <c r="AB1650" s="18"/>
      <c r="AC1650" s="197" t="str">
        <f t="shared" si="162"/>
        <v>BUSINESS</v>
      </c>
      <c r="AD1650" s="263" t="str">
        <f t="shared" si="163"/>
        <v>BUSINESS-106</v>
      </c>
      <c r="AE1650" s="263" t="str">
        <f t="shared" si="164"/>
        <v>BUSINESS-106-7</v>
      </c>
      <c r="AF1650" s="119" t="s">
        <v>14695</v>
      </c>
      <c r="AG1650" s="64" t="str">
        <f t="shared" si="165"/>
        <v>106</v>
      </c>
      <c r="AH1650" s="18"/>
      <c r="AI1650" s="197" t="str">
        <f t="shared" si="166"/>
        <v>-</v>
      </c>
      <c r="AJ1650" s="64" t="str">
        <f t="shared" si="167"/>
        <v>-</v>
      </c>
      <c r="AK1650" s="18"/>
      <c r="AP1650" s="18"/>
    </row>
    <row r="1651" spans="9:42">
      <c r="I1651" s="18"/>
      <c r="L1651" s="18"/>
      <c r="M1651" s="18"/>
      <c r="N1651" s="18"/>
      <c r="O1651" s="18"/>
      <c r="P1651" s="18"/>
      <c r="Q1651" s="18"/>
      <c r="R1651" s="18"/>
      <c r="S1651" s="173" t="s">
        <v>813</v>
      </c>
      <c r="T1651" s="17" t="s">
        <v>814</v>
      </c>
      <c r="U1651" s="18"/>
      <c r="V1651" s="211"/>
      <c r="W1651" s="211"/>
      <c r="X1651" s="211"/>
      <c r="Y1651" s="211"/>
      <c r="Z1651" s="18"/>
      <c r="AA1651" s="182" t="s">
        <v>14696</v>
      </c>
      <c r="AB1651" s="18"/>
      <c r="AC1651" s="197" t="str">
        <f t="shared" si="162"/>
        <v>BUSINESS</v>
      </c>
      <c r="AD1651" s="263" t="str">
        <f t="shared" si="163"/>
        <v>BUSINESS-106</v>
      </c>
      <c r="AE1651" s="263" t="str">
        <f t="shared" si="164"/>
        <v>BUSINESS-106-8</v>
      </c>
      <c r="AF1651" s="119" t="s">
        <v>14696</v>
      </c>
      <c r="AG1651" s="64" t="str">
        <f t="shared" si="165"/>
        <v>106</v>
      </c>
      <c r="AH1651" s="18"/>
      <c r="AI1651" s="197" t="str">
        <f t="shared" si="166"/>
        <v>-</v>
      </c>
      <c r="AJ1651" s="64" t="str">
        <f t="shared" si="167"/>
        <v>-</v>
      </c>
      <c r="AK1651" s="18"/>
      <c r="AP1651" s="18"/>
    </row>
    <row r="1652" spans="9:42">
      <c r="I1652" s="18"/>
      <c r="L1652" s="18"/>
      <c r="M1652" s="18"/>
      <c r="N1652" s="18"/>
      <c r="O1652" s="18"/>
      <c r="P1652" s="18"/>
      <c r="Q1652" s="18"/>
      <c r="R1652" s="18"/>
      <c r="S1652" s="173" t="s">
        <v>815</v>
      </c>
      <c r="T1652" s="17" t="s">
        <v>10194</v>
      </c>
      <c r="U1652" s="18"/>
      <c r="V1652" s="211"/>
      <c r="W1652" s="211"/>
      <c r="X1652" s="211"/>
      <c r="Y1652" s="211"/>
      <c r="Z1652" s="18"/>
      <c r="AA1652" s="182" t="s">
        <v>15224</v>
      </c>
      <c r="AB1652" s="18"/>
      <c r="AC1652" s="197" t="str">
        <f t="shared" si="162"/>
        <v>GRADSTUDIES</v>
      </c>
      <c r="AD1652" s="263" t="str">
        <f t="shared" si="163"/>
        <v>GRADSTUDIES-106</v>
      </c>
      <c r="AE1652" s="263" t="str">
        <f t="shared" si="164"/>
        <v>GRADSTUDIES-106-1</v>
      </c>
      <c r="AF1652" s="119" t="s">
        <v>15224</v>
      </c>
      <c r="AG1652" s="64" t="str">
        <f t="shared" si="165"/>
        <v>106</v>
      </c>
      <c r="AH1652" s="18"/>
      <c r="AI1652" s="197" t="str">
        <f t="shared" si="166"/>
        <v>-</v>
      </c>
      <c r="AJ1652" s="64" t="str">
        <f t="shared" si="167"/>
        <v>-</v>
      </c>
      <c r="AK1652" s="18"/>
      <c r="AP1652" s="18"/>
    </row>
    <row r="1653" spans="9:42">
      <c r="I1653" s="18"/>
      <c r="L1653" s="18"/>
      <c r="M1653" s="18"/>
      <c r="N1653" s="18"/>
      <c r="O1653" s="18"/>
      <c r="P1653" s="18"/>
      <c r="Q1653" s="18"/>
      <c r="R1653" s="18"/>
      <c r="S1653" s="173" t="s">
        <v>816</v>
      </c>
      <c r="T1653" s="17" t="s">
        <v>817</v>
      </c>
      <c r="U1653" s="18"/>
      <c r="V1653" s="211"/>
      <c r="W1653" s="211"/>
      <c r="X1653" s="211"/>
      <c r="Y1653" s="211"/>
      <c r="Z1653" s="18"/>
      <c r="AA1653" s="182" t="s">
        <v>13738</v>
      </c>
      <c r="AB1653" s="18"/>
      <c r="AC1653" s="197" t="str">
        <f t="shared" si="162"/>
        <v>ITS</v>
      </c>
      <c r="AD1653" s="263" t="str">
        <f t="shared" si="163"/>
        <v>ITS-106</v>
      </c>
      <c r="AE1653" s="263" t="str">
        <f t="shared" si="164"/>
        <v>ITS-106-1</v>
      </c>
      <c r="AF1653" s="119" t="s">
        <v>13738</v>
      </c>
      <c r="AG1653" s="64" t="str">
        <f t="shared" si="165"/>
        <v>106</v>
      </c>
      <c r="AH1653" s="18"/>
      <c r="AI1653" s="197" t="str">
        <f t="shared" si="166"/>
        <v>-</v>
      </c>
      <c r="AJ1653" s="64" t="str">
        <f t="shared" si="167"/>
        <v>-</v>
      </c>
      <c r="AK1653" s="18"/>
      <c r="AP1653" s="18"/>
    </row>
    <row r="1654" spans="9:42">
      <c r="I1654" s="18"/>
      <c r="L1654" s="18"/>
      <c r="M1654" s="18"/>
      <c r="N1654" s="18"/>
      <c r="O1654" s="18"/>
      <c r="P1654" s="18"/>
      <c r="Q1654" s="18"/>
      <c r="R1654" s="18"/>
      <c r="S1654" s="173" t="s">
        <v>818</v>
      </c>
      <c r="T1654" s="17" t="s">
        <v>819</v>
      </c>
      <c r="U1654" s="18"/>
      <c r="V1654" s="211"/>
      <c r="W1654" s="211"/>
      <c r="X1654" s="211"/>
      <c r="Y1654" s="211"/>
      <c r="Z1654" s="18"/>
      <c r="AA1654" s="182" t="s">
        <v>14697</v>
      </c>
      <c r="AB1654" s="18"/>
      <c r="AC1654" s="197" t="str">
        <f t="shared" si="162"/>
        <v>CAPITALPROJECTS</v>
      </c>
      <c r="AD1654" s="263" t="str">
        <f t="shared" si="163"/>
        <v>CAPITALPROJECTS-106</v>
      </c>
      <c r="AE1654" s="263" t="str">
        <f t="shared" si="164"/>
        <v>CAPITALPROJECTS-106-1</v>
      </c>
      <c r="AF1654" s="119" t="s">
        <v>14697</v>
      </c>
      <c r="AG1654" s="64" t="str">
        <f t="shared" si="165"/>
        <v>106</v>
      </c>
      <c r="AH1654" s="18"/>
      <c r="AI1654" s="197" t="str">
        <f t="shared" si="166"/>
        <v>-</v>
      </c>
      <c r="AJ1654" s="64" t="str">
        <f t="shared" si="167"/>
        <v>-</v>
      </c>
      <c r="AK1654" s="18"/>
      <c r="AP1654" s="18"/>
    </row>
    <row r="1655" spans="9:42">
      <c r="I1655" s="18"/>
      <c r="L1655" s="18"/>
      <c r="M1655" s="18"/>
      <c r="N1655" s="18"/>
      <c r="O1655" s="18"/>
      <c r="P1655" s="18"/>
      <c r="Q1655" s="18"/>
      <c r="R1655" s="18"/>
      <c r="S1655" s="173" t="s">
        <v>1089</v>
      </c>
      <c r="T1655" s="17" t="s">
        <v>1090</v>
      </c>
      <c r="U1655" s="18"/>
      <c r="V1655" s="211"/>
      <c r="W1655" s="211"/>
      <c r="X1655" s="211"/>
      <c r="Y1655" s="211"/>
      <c r="Z1655" s="18"/>
      <c r="AA1655" s="182" t="s">
        <v>14190</v>
      </c>
      <c r="AB1655" s="18"/>
      <c r="AC1655" s="197" t="str">
        <f t="shared" si="162"/>
        <v>SMALLPROJECTS</v>
      </c>
      <c r="AD1655" s="263" t="str">
        <f t="shared" si="163"/>
        <v>SMALLPROJECTS-106</v>
      </c>
      <c r="AE1655" s="263" t="str">
        <f t="shared" si="164"/>
        <v>SMALLPROJECTS-106-1</v>
      </c>
      <c r="AF1655" s="119" t="s">
        <v>14190</v>
      </c>
      <c r="AG1655" s="64" t="str">
        <f t="shared" si="165"/>
        <v>106</v>
      </c>
      <c r="AH1655" s="18"/>
      <c r="AI1655" s="197" t="str">
        <f t="shared" si="166"/>
        <v>-</v>
      </c>
      <c r="AJ1655" s="64" t="str">
        <f t="shared" si="167"/>
        <v>-</v>
      </c>
      <c r="AK1655" s="18"/>
      <c r="AP1655" s="18"/>
    </row>
    <row r="1656" spans="9:42">
      <c r="I1656" s="18"/>
      <c r="L1656" s="18"/>
      <c r="M1656" s="18"/>
      <c r="N1656" s="18"/>
      <c r="O1656" s="18"/>
      <c r="P1656" s="18"/>
      <c r="Q1656" s="18"/>
      <c r="R1656" s="18"/>
      <c r="S1656" s="173" t="s">
        <v>1091</v>
      </c>
      <c r="T1656" s="17" t="s">
        <v>1092</v>
      </c>
      <c r="U1656" s="18"/>
      <c r="V1656" s="211"/>
      <c r="W1656" s="211"/>
      <c r="X1656" s="211"/>
      <c r="Y1656" s="211"/>
      <c r="Z1656" s="18"/>
      <c r="AA1656" s="182" t="s">
        <v>13739</v>
      </c>
      <c r="AB1656" s="18"/>
      <c r="AC1656" s="197" t="str">
        <f t="shared" si="162"/>
        <v>PRESIDENT-Communications</v>
      </c>
      <c r="AD1656" s="263" t="str">
        <f t="shared" si="163"/>
        <v>PRESIDENT-Communications-106</v>
      </c>
      <c r="AE1656" s="263" t="str">
        <f t="shared" si="164"/>
        <v>PRESIDENT-Communications-106-1</v>
      </c>
      <c r="AF1656" s="119" t="s">
        <v>13739</v>
      </c>
      <c r="AG1656" s="64" t="str">
        <f t="shared" si="165"/>
        <v>106</v>
      </c>
      <c r="AH1656" s="18"/>
      <c r="AI1656" s="197" t="str">
        <f t="shared" si="166"/>
        <v>-</v>
      </c>
      <c r="AJ1656" s="64" t="str">
        <f t="shared" si="167"/>
        <v>-</v>
      </c>
      <c r="AK1656" s="18"/>
      <c r="AP1656" s="18"/>
    </row>
    <row r="1657" spans="9:42">
      <c r="I1657" s="18"/>
      <c r="L1657" s="18"/>
      <c r="M1657" s="18"/>
      <c r="N1657" s="18"/>
      <c r="O1657" s="18"/>
      <c r="P1657" s="18"/>
      <c r="Q1657" s="18"/>
      <c r="R1657" s="18"/>
      <c r="S1657" s="173" t="s">
        <v>1093</v>
      </c>
      <c r="T1657" s="17" t="s">
        <v>1094</v>
      </c>
      <c r="U1657" s="18"/>
      <c r="V1657" s="211"/>
      <c r="W1657" s="211"/>
      <c r="X1657" s="211"/>
      <c r="Y1657" s="211"/>
      <c r="Z1657" s="18"/>
      <c r="AA1657" s="182" t="s">
        <v>13315</v>
      </c>
      <c r="AB1657" s="18"/>
      <c r="AC1657" s="197" t="str">
        <f t="shared" si="162"/>
        <v>ALLOTHER</v>
      </c>
      <c r="AD1657" s="263" t="str">
        <f t="shared" si="163"/>
        <v>ALLOTHER-110</v>
      </c>
      <c r="AE1657" s="263" t="str">
        <f t="shared" si="164"/>
        <v>ALLOTHER-110-1</v>
      </c>
      <c r="AF1657" s="119" t="s">
        <v>13315</v>
      </c>
      <c r="AG1657" s="64" t="str">
        <f t="shared" si="165"/>
        <v>110</v>
      </c>
      <c r="AH1657" s="18"/>
      <c r="AI1657" s="197" t="str">
        <f t="shared" si="166"/>
        <v>-</v>
      </c>
      <c r="AJ1657" s="64" t="str">
        <f t="shared" si="167"/>
        <v>-</v>
      </c>
      <c r="AK1657" s="18"/>
      <c r="AP1657" s="18"/>
    </row>
    <row r="1658" spans="9:42">
      <c r="I1658" s="18"/>
      <c r="L1658" s="18"/>
      <c r="M1658" s="18"/>
      <c r="N1658" s="18"/>
      <c r="O1658" s="18"/>
      <c r="P1658" s="18"/>
      <c r="Q1658" s="18"/>
      <c r="R1658" s="18"/>
      <c r="S1658" s="173" t="s">
        <v>1095</v>
      </c>
      <c r="T1658" s="17" t="s">
        <v>1096</v>
      </c>
      <c r="U1658" s="18"/>
      <c r="V1658" s="211"/>
      <c r="W1658" s="211"/>
      <c r="X1658" s="211"/>
      <c r="Y1658" s="211"/>
      <c r="Z1658" s="18"/>
      <c r="AA1658" s="182" t="s">
        <v>13316</v>
      </c>
      <c r="AB1658" s="18"/>
      <c r="AC1658" s="197" t="str">
        <f t="shared" si="162"/>
        <v>ALLOTHER</v>
      </c>
      <c r="AD1658" s="263" t="str">
        <f t="shared" si="163"/>
        <v>ALLOTHER-110</v>
      </c>
      <c r="AE1658" s="263" t="str">
        <f t="shared" si="164"/>
        <v>ALLOTHER-110-2</v>
      </c>
      <c r="AF1658" s="119" t="s">
        <v>13316</v>
      </c>
      <c r="AG1658" s="64" t="str">
        <f t="shared" si="165"/>
        <v>110</v>
      </c>
      <c r="AH1658" s="18"/>
      <c r="AI1658" s="197" t="str">
        <f t="shared" si="166"/>
        <v>-</v>
      </c>
      <c r="AJ1658" s="64" t="str">
        <f t="shared" si="167"/>
        <v>-</v>
      </c>
      <c r="AK1658" s="18"/>
      <c r="AP1658" s="18"/>
    </row>
    <row r="1659" spans="9:42">
      <c r="I1659" s="18"/>
      <c r="L1659" s="18"/>
      <c r="M1659" s="18"/>
      <c r="N1659" s="18"/>
      <c r="O1659" s="18"/>
      <c r="P1659" s="18"/>
      <c r="Q1659" s="18"/>
      <c r="R1659" s="18"/>
      <c r="S1659" s="173" t="s">
        <v>1097</v>
      </c>
      <c r="T1659" s="17" t="s">
        <v>1098</v>
      </c>
      <c r="U1659" s="18"/>
      <c r="V1659" s="211"/>
      <c r="W1659" s="211"/>
      <c r="X1659" s="211"/>
      <c r="Y1659" s="211"/>
      <c r="Z1659" s="18"/>
      <c r="AA1659" s="182" t="s">
        <v>942</v>
      </c>
      <c r="AB1659" s="18"/>
      <c r="AC1659" s="197" t="str">
        <f t="shared" si="162"/>
        <v>PRESIDENT-Other</v>
      </c>
      <c r="AD1659" s="263" t="str">
        <f t="shared" si="163"/>
        <v>PRESIDENT-Other-110</v>
      </c>
      <c r="AE1659" s="263" t="str">
        <f t="shared" si="164"/>
        <v>PRESIDENT-Other-110-1</v>
      </c>
      <c r="AF1659" s="119" t="s">
        <v>942</v>
      </c>
      <c r="AG1659" s="64" t="str">
        <f t="shared" si="165"/>
        <v>110</v>
      </c>
      <c r="AH1659" s="18"/>
      <c r="AI1659" s="197" t="str">
        <f t="shared" si="166"/>
        <v>-</v>
      </c>
      <c r="AJ1659" s="64" t="str">
        <f t="shared" si="167"/>
        <v>-</v>
      </c>
      <c r="AK1659" s="18"/>
      <c r="AP1659" s="18"/>
    </row>
    <row r="1660" spans="9:42">
      <c r="I1660" s="18"/>
      <c r="L1660" s="18"/>
      <c r="M1660" s="18"/>
      <c r="N1660" s="18"/>
      <c r="O1660" s="18"/>
      <c r="P1660" s="18"/>
      <c r="Q1660" s="18"/>
      <c r="R1660" s="18"/>
      <c r="S1660" s="173" t="s">
        <v>1099</v>
      </c>
      <c r="T1660" s="17" t="s">
        <v>5717</v>
      </c>
      <c r="U1660" s="18"/>
      <c r="V1660" s="211"/>
      <c r="W1660" s="211"/>
      <c r="X1660" s="211"/>
      <c r="Y1660" s="211"/>
      <c r="Z1660" s="18"/>
      <c r="AA1660" s="182" t="s">
        <v>15225</v>
      </c>
      <c r="AB1660" s="18"/>
      <c r="AC1660" s="197" t="str">
        <f t="shared" si="162"/>
        <v>PRESIDENT-Other</v>
      </c>
      <c r="AD1660" s="263" t="str">
        <f t="shared" si="163"/>
        <v>PRESIDENT-Other-110</v>
      </c>
      <c r="AE1660" s="263" t="str">
        <f t="shared" si="164"/>
        <v>PRESIDENT-Other-110-2</v>
      </c>
      <c r="AF1660" s="119" t="s">
        <v>15225</v>
      </c>
      <c r="AG1660" s="64" t="str">
        <f t="shared" si="165"/>
        <v>110</v>
      </c>
      <c r="AH1660" s="18"/>
      <c r="AI1660" s="197" t="str">
        <f t="shared" si="166"/>
        <v>-</v>
      </c>
      <c r="AJ1660" s="64" t="str">
        <f t="shared" si="167"/>
        <v>-</v>
      </c>
      <c r="AK1660" s="18"/>
      <c r="AP1660" s="18"/>
    </row>
    <row r="1661" spans="9:42">
      <c r="I1661" s="18"/>
      <c r="L1661" s="18"/>
      <c r="M1661" s="18"/>
      <c r="N1661" s="18"/>
      <c r="O1661" s="18"/>
      <c r="P1661" s="18"/>
      <c r="Q1661" s="18"/>
      <c r="R1661" s="18"/>
      <c r="S1661" s="173" t="s">
        <v>1100</v>
      </c>
      <c r="T1661" s="17" t="s">
        <v>1101</v>
      </c>
      <c r="U1661" s="18"/>
      <c r="V1661" s="211"/>
      <c r="W1661" s="211"/>
      <c r="X1661" s="211"/>
      <c r="Y1661" s="211"/>
      <c r="Z1661" s="18"/>
      <c r="AA1661" s="182" t="s">
        <v>10751</v>
      </c>
      <c r="AB1661" s="18"/>
      <c r="AC1661" s="197" t="str">
        <f t="shared" si="162"/>
        <v>FACILITIES-Other</v>
      </c>
      <c r="AD1661" s="263" t="str">
        <f t="shared" si="163"/>
        <v>FACILITIES-Other-110</v>
      </c>
      <c r="AE1661" s="263" t="str">
        <f t="shared" si="164"/>
        <v>FACILITIES-Other-110-1</v>
      </c>
      <c r="AF1661" s="119" t="s">
        <v>10751</v>
      </c>
      <c r="AG1661" s="64" t="str">
        <f t="shared" si="165"/>
        <v>110</v>
      </c>
      <c r="AH1661" s="18"/>
      <c r="AI1661" s="197" t="str">
        <f t="shared" si="166"/>
        <v>-</v>
      </c>
      <c r="AJ1661" s="64" t="str">
        <f t="shared" si="167"/>
        <v>-</v>
      </c>
      <c r="AK1661" s="18"/>
      <c r="AP1661" s="18"/>
    </row>
    <row r="1662" spans="9:42">
      <c r="I1662" s="18"/>
      <c r="L1662" s="18"/>
      <c r="M1662" s="18"/>
      <c r="N1662" s="18"/>
      <c r="O1662" s="18"/>
      <c r="P1662" s="18"/>
      <c r="Q1662" s="18"/>
      <c r="R1662" s="18"/>
      <c r="S1662" s="173" t="s">
        <v>1102</v>
      </c>
      <c r="T1662" s="17" t="s">
        <v>1103</v>
      </c>
      <c r="U1662" s="18"/>
      <c r="V1662" s="211"/>
      <c r="W1662" s="211"/>
      <c r="X1662" s="211"/>
      <c r="Y1662" s="211"/>
      <c r="Z1662" s="18"/>
      <c r="AA1662" s="182" t="s">
        <v>10752</v>
      </c>
      <c r="AB1662" s="18"/>
      <c r="AC1662" s="197" t="str">
        <f t="shared" si="162"/>
        <v>FACILITIES-Other</v>
      </c>
      <c r="AD1662" s="263" t="str">
        <f t="shared" si="163"/>
        <v>FACILITIES-Other-110</v>
      </c>
      <c r="AE1662" s="263" t="str">
        <f t="shared" si="164"/>
        <v>FACILITIES-Other-110-2</v>
      </c>
      <c r="AF1662" s="119" t="s">
        <v>10752</v>
      </c>
      <c r="AG1662" s="64" t="str">
        <f t="shared" si="165"/>
        <v>110</v>
      </c>
      <c r="AH1662" s="18"/>
      <c r="AI1662" s="197" t="str">
        <f t="shared" si="166"/>
        <v>-</v>
      </c>
      <c r="AJ1662" s="64" t="str">
        <f t="shared" si="167"/>
        <v>-</v>
      </c>
      <c r="AK1662" s="18"/>
      <c r="AP1662" s="18"/>
    </row>
    <row r="1663" spans="9:42">
      <c r="I1663" s="18"/>
      <c r="L1663" s="18"/>
      <c r="M1663" s="18"/>
      <c r="N1663" s="18"/>
      <c r="O1663" s="18"/>
      <c r="P1663" s="18"/>
      <c r="Q1663" s="18"/>
      <c r="R1663" s="18"/>
      <c r="S1663" s="173" t="s">
        <v>1104</v>
      </c>
      <c r="T1663" s="17" t="s">
        <v>1105</v>
      </c>
      <c r="U1663" s="18"/>
      <c r="V1663" s="211"/>
      <c r="W1663" s="211"/>
      <c r="X1663" s="211"/>
      <c r="Y1663" s="211"/>
      <c r="Z1663" s="18"/>
      <c r="AA1663" s="182" t="s">
        <v>10753</v>
      </c>
      <c r="AB1663" s="18"/>
      <c r="AC1663" s="197" t="str">
        <f t="shared" si="162"/>
        <v>FACILITIES-Other</v>
      </c>
      <c r="AD1663" s="263" t="str">
        <f t="shared" si="163"/>
        <v>FACILITIES-Other-110</v>
      </c>
      <c r="AE1663" s="263" t="str">
        <f t="shared" si="164"/>
        <v>FACILITIES-Other-110-3</v>
      </c>
      <c r="AF1663" s="119" t="s">
        <v>10753</v>
      </c>
      <c r="AG1663" s="64" t="str">
        <f t="shared" si="165"/>
        <v>110</v>
      </c>
      <c r="AH1663" s="18"/>
      <c r="AI1663" s="197" t="str">
        <f t="shared" si="166"/>
        <v>-</v>
      </c>
      <c r="AJ1663" s="64" t="str">
        <f t="shared" si="167"/>
        <v>-</v>
      </c>
      <c r="AK1663" s="18"/>
      <c r="AP1663" s="18"/>
    </row>
    <row r="1664" spans="9:42">
      <c r="I1664" s="18"/>
      <c r="L1664" s="18"/>
      <c r="M1664" s="18"/>
      <c r="N1664" s="18"/>
      <c r="O1664" s="18"/>
      <c r="P1664" s="18"/>
      <c r="Q1664" s="18"/>
      <c r="R1664" s="18"/>
      <c r="S1664" s="173" t="s">
        <v>1106</v>
      </c>
      <c r="T1664" s="17" t="s">
        <v>1107</v>
      </c>
      <c r="U1664" s="18"/>
      <c r="V1664" s="211"/>
      <c r="W1664" s="211"/>
      <c r="X1664" s="211"/>
      <c r="Y1664" s="211"/>
      <c r="Z1664" s="18"/>
      <c r="AA1664" s="182" t="s">
        <v>10754</v>
      </c>
      <c r="AB1664" s="18"/>
      <c r="AC1664" s="197" t="str">
        <f t="shared" si="162"/>
        <v>AA_BLDGRENTALS</v>
      </c>
      <c r="AD1664" s="263" t="str">
        <f t="shared" si="163"/>
        <v>AA_BLDGRENTALS-110</v>
      </c>
      <c r="AE1664" s="263" t="str">
        <f t="shared" si="164"/>
        <v>AA_BLDGRENTALS-110-1</v>
      </c>
      <c r="AF1664" s="119" t="s">
        <v>10754</v>
      </c>
      <c r="AG1664" s="64" t="str">
        <f t="shared" si="165"/>
        <v>110</v>
      </c>
      <c r="AH1664" s="18"/>
      <c r="AI1664" s="197" t="str">
        <f t="shared" si="166"/>
        <v>-</v>
      </c>
      <c r="AJ1664" s="64" t="str">
        <f t="shared" si="167"/>
        <v>-</v>
      </c>
      <c r="AK1664" s="18"/>
      <c r="AP1664" s="18"/>
    </row>
    <row r="1665" spans="9:42">
      <c r="I1665" s="18"/>
      <c r="L1665" s="18"/>
      <c r="M1665" s="18"/>
      <c r="N1665" s="18"/>
      <c r="O1665" s="18"/>
      <c r="P1665" s="18"/>
      <c r="Q1665" s="18"/>
      <c r="R1665" s="18"/>
      <c r="S1665" s="173" t="s">
        <v>1108</v>
      </c>
      <c r="T1665" s="17" t="s">
        <v>1109</v>
      </c>
      <c r="U1665" s="18"/>
      <c r="V1665" s="211"/>
      <c r="W1665" s="211"/>
      <c r="X1665" s="211"/>
      <c r="Y1665" s="211"/>
      <c r="Z1665" s="18"/>
      <c r="AA1665" s="182" t="s">
        <v>10755</v>
      </c>
      <c r="AB1665" s="18"/>
      <c r="AC1665" s="197" t="str">
        <f t="shared" si="162"/>
        <v>AA_BLDGRENTALS</v>
      </c>
      <c r="AD1665" s="263" t="str">
        <f t="shared" si="163"/>
        <v>AA_BLDGRENTALS-110</v>
      </c>
      <c r="AE1665" s="263" t="str">
        <f t="shared" si="164"/>
        <v>AA_BLDGRENTALS-110-2</v>
      </c>
      <c r="AF1665" s="119" t="s">
        <v>10755</v>
      </c>
      <c r="AG1665" s="64" t="str">
        <f t="shared" si="165"/>
        <v>110</v>
      </c>
      <c r="AH1665" s="18"/>
      <c r="AI1665" s="197" t="str">
        <f t="shared" si="166"/>
        <v>-</v>
      </c>
      <c r="AJ1665" s="64" t="str">
        <f t="shared" si="167"/>
        <v>-</v>
      </c>
      <c r="AK1665" s="18"/>
      <c r="AP1665" s="18"/>
    </row>
    <row r="1666" spans="9:42">
      <c r="I1666" s="18"/>
      <c r="L1666" s="18"/>
      <c r="M1666" s="18"/>
      <c r="N1666" s="18"/>
      <c r="O1666" s="18"/>
      <c r="P1666" s="18"/>
      <c r="Q1666" s="18"/>
      <c r="R1666" s="18"/>
      <c r="S1666" s="173" t="s">
        <v>1110</v>
      </c>
      <c r="T1666" s="17" t="s">
        <v>1111</v>
      </c>
      <c r="U1666" s="18"/>
      <c r="V1666" s="211"/>
      <c r="W1666" s="211"/>
      <c r="X1666" s="211"/>
      <c r="Y1666" s="211"/>
      <c r="Z1666" s="18"/>
      <c r="AA1666" s="182" t="s">
        <v>15226</v>
      </c>
      <c r="AB1666" s="18"/>
      <c r="AC1666" s="197" t="str">
        <f t="shared" si="162"/>
        <v>RESECDEV</v>
      </c>
      <c r="AD1666" s="263" t="str">
        <f t="shared" si="163"/>
        <v>RESECDEV-110</v>
      </c>
      <c r="AE1666" s="263" t="str">
        <f t="shared" si="164"/>
        <v>RESECDEV-110-1</v>
      </c>
      <c r="AF1666" s="119" t="s">
        <v>15226</v>
      </c>
      <c r="AG1666" s="64" t="str">
        <f t="shared" si="165"/>
        <v>110</v>
      </c>
      <c r="AH1666" s="18"/>
      <c r="AI1666" s="197" t="str">
        <f t="shared" si="166"/>
        <v>-</v>
      </c>
      <c r="AJ1666" s="64" t="str">
        <f t="shared" si="167"/>
        <v>-</v>
      </c>
      <c r="AK1666" s="18"/>
      <c r="AP1666" s="18"/>
    </row>
    <row r="1667" spans="9:42">
      <c r="I1667" s="18"/>
      <c r="L1667" s="18"/>
      <c r="M1667" s="18"/>
      <c r="N1667" s="18"/>
      <c r="O1667" s="18"/>
      <c r="P1667" s="18"/>
      <c r="Q1667" s="18"/>
      <c r="R1667" s="18"/>
      <c r="S1667" s="173" t="s">
        <v>1112</v>
      </c>
      <c r="T1667" s="17" t="s">
        <v>1113</v>
      </c>
      <c r="U1667" s="18"/>
      <c r="V1667" s="211"/>
      <c r="W1667" s="211"/>
      <c r="X1667" s="211"/>
      <c r="Y1667" s="211"/>
      <c r="Z1667" s="18"/>
      <c r="AA1667" s="182" t="s">
        <v>8259</v>
      </c>
      <c r="AB1667" s="18"/>
      <c r="AC1667" s="197" t="str">
        <f t="shared" si="162"/>
        <v>RESECDEV</v>
      </c>
      <c r="AD1667" s="263" t="str">
        <f t="shared" si="163"/>
        <v>RESECDEV-110</v>
      </c>
      <c r="AE1667" s="263" t="str">
        <f t="shared" si="164"/>
        <v>RESECDEV-110-2</v>
      </c>
      <c r="AF1667" s="119" t="s">
        <v>8259</v>
      </c>
      <c r="AG1667" s="64" t="str">
        <f t="shared" si="165"/>
        <v>110</v>
      </c>
      <c r="AH1667" s="18"/>
      <c r="AI1667" s="197" t="str">
        <f t="shared" si="166"/>
        <v>-</v>
      </c>
      <c r="AJ1667" s="64" t="str">
        <f t="shared" si="167"/>
        <v>-</v>
      </c>
      <c r="AK1667" s="18"/>
      <c r="AP1667" s="18"/>
    </row>
    <row r="1668" spans="9:42">
      <c r="I1668" s="18"/>
      <c r="L1668" s="18"/>
      <c r="M1668" s="18"/>
      <c r="N1668" s="18"/>
      <c r="O1668" s="18"/>
      <c r="P1668" s="18"/>
      <c r="Q1668" s="18"/>
      <c r="R1668" s="18"/>
      <c r="S1668" s="173" t="s">
        <v>1114</v>
      </c>
      <c r="T1668" s="17" t="s">
        <v>1115</v>
      </c>
      <c r="U1668" s="18"/>
      <c r="V1668" s="211"/>
      <c r="W1668" s="211"/>
      <c r="X1668" s="211"/>
      <c r="Y1668" s="211"/>
      <c r="Z1668" s="18"/>
      <c r="AA1668" s="182" t="s">
        <v>8260</v>
      </c>
      <c r="AB1668" s="18"/>
      <c r="AC1668" s="197" t="str">
        <f t="shared" si="162"/>
        <v>PROVOST-Academic_Aff</v>
      </c>
      <c r="AD1668" s="263" t="str">
        <f t="shared" si="163"/>
        <v>PROVOST-Academic_Aff-110</v>
      </c>
      <c r="AE1668" s="263" t="str">
        <f t="shared" si="164"/>
        <v>PROVOST-Academic_Aff-110-1</v>
      </c>
      <c r="AF1668" s="119" t="s">
        <v>8260</v>
      </c>
      <c r="AG1668" s="64" t="str">
        <f t="shared" si="165"/>
        <v>110</v>
      </c>
      <c r="AH1668" s="18"/>
      <c r="AI1668" s="197" t="str">
        <f t="shared" si="166"/>
        <v>-</v>
      </c>
      <c r="AJ1668" s="64" t="str">
        <f t="shared" si="167"/>
        <v>-</v>
      </c>
      <c r="AK1668" s="18"/>
      <c r="AP1668" s="18"/>
    </row>
    <row r="1669" spans="9:42">
      <c r="I1669" s="18"/>
      <c r="L1669" s="18"/>
      <c r="M1669" s="18"/>
      <c r="N1669" s="18"/>
      <c r="O1669" s="18"/>
      <c r="P1669" s="18"/>
      <c r="Q1669" s="18"/>
      <c r="R1669" s="18"/>
      <c r="S1669" s="173" t="s">
        <v>1116</v>
      </c>
      <c r="T1669" s="17" t="s">
        <v>1117</v>
      </c>
      <c r="U1669" s="18"/>
      <c r="V1669" s="211"/>
      <c r="W1669" s="211"/>
      <c r="X1669" s="211"/>
      <c r="Y1669" s="211"/>
      <c r="Z1669" s="18"/>
      <c r="AA1669" s="182" t="s">
        <v>8262</v>
      </c>
      <c r="AB1669" s="18"/>
      <c r="AC1669" s="197" t="str">
        <f t="shared" si="162"/>
        <v>ATL</v>
      </c>
      <c r="AD1669" s="263" t="str">
        <f t="shared" si="163"/>
        <v>ATL-110</v>
      </c>
      <c r="AE1669" s="263" t="str">
        <f t="shared" si="164"/>
        <v>ATL-110-1</v>
      </c>
      <c r="AF1669" s="119" t="s">
        <v>8262</v>
      </c>
      <c r="AG1669" s="64" t="str">
        <f t="shared" si="165"/>
        <v>110</v>
      </c>
      <c r="AH1669" s="18"/>
      <c r="AI1669" s="197" t="str">
        <f t="shared" si="166"/>
        <v>-</v>
      </c>
      <c r="AJ1669" s="64" t="str">
        <f t="shared" si="167"/>
        <v>-</v>
      </c>
      <c r="AK1669" s="18"/>
      <c r="AP1669" s="18"/>
    </row>
    <row r="1670" spans="9:42">
      <c r="I1670" s="18"/>
      <c r="L1670" s="18"/>
      <c r="M1670" s="18"/>
      <c r="N1670" s="18"/>
      <c r="O1670" s="18"/>
      <c r="P1670" s="18"/>
      <c r="Q1670" s="18"/>
      <c r="R1670" s="18"/>
      <c r="S1670" s="173" t="s">
        <v>1118</v>
      </c>
      <c r="T1670" s="17" t="s">
        <v>1119</v>
      </c>
      <c r="U1670" s="18"/>
      <c r="V1670" s="211"/>
      <c r="W1670" s="211"/>
      <c r="X1670" s="211"/>
      <c r="Y1670" s="211"/>
      <c r="Z1670" s="18"/>
      <c r="AA1670" s="182" t="s">
        <v>11015</v>
      </c>
      <c r="AB1670" s="18"/>
      <c r="AC1670" s="197" t="str">
        <f t="shared" ref="AC1670:AC1733" si="168">CodesFormula_1</f>
        <v>PROVOST-Neuroscience</v>
      </c>
      <c r="AD1670" s="263" t="str">
        <f t="shared" ref="AD1670:AD1733" si="169">CodesFormula_2</f>
        <v>PROVOST-Neuroscience-110</v>
      </c>
      <c r="AE1670" s="263" t="str">
        <f t="shared" ref="AE1670:AE1733" si="170">CodesFormula_3</f>
        <v>PROVOST-Neuroscience-110-1</v>
      </c>
      <c r="AF1670" s="119" t="s">
        <v>11015</v>
      </c>
      <c r="AG1670" s="64" t="str">
        <f t="shared" ref="AG1670:AG1733" si="171">CodesFormula_4</f>
        <v>110</v>
      </c>
      <c r="AH1670" s="18"/>
      <c r="AI1670" s="197" t="str">
        <f t="shared" ref="AI1670:AI1733" si="172">CodesFormula_5</f>
        <v>-</v>
      </c>
      <c r="AJ1670" s="64" t="str">
        <f t="shared" ref="AJ1670:AJ1733" si="173">CodesFormula_6</f>
        <v>-</v>
      </c>
      <c r="AK1670" s="18"/>
      <c r="AP1670" s="18"/>
    </row>
    <row r="1671" spans="9:42">
      <c r="I1671" s="18"/>
      <c r="L1671" s="18"/>
      <c r="M1671" s="18"/>
      <c r="N1671" s="18"/>
      <c r="O1671" s="18"/>
      <c r="P1671" s="18"/>
      <c r="Q1671" s="18"/>
      <c r="R1671" s="18"/>
      <c r="S1671" s="173" t="s">
        <v>10195</v>
      </c>
      <c r="T1671" s="17" t="s">
        <v>10196</v>
      </c>
      <c r="U1671" s="18"/>
      <c r="V1671" s="211"/>
      <c r="W1671" s="211"/>
      <c r="X1671" s="211"/>
      <c r="Y1671" s="211"/>
      <c r="Z1671" s="18"/>
      <c r="AA1671" s="182" t="s">
        <v>14698</v>
      </c>
      <c r="AB1671" s="18"/>
      <c r="AC1671" s="197" t="str">
        <f t="shared" si="168"/>
        <v>PROVOST-Neuroscience</v>
      </c>
      <c r="AD1671" s="263" t="str">
        <f t="shared" si="169"/>
        <v>PROVOST-Neuroscience-110</v>
      </c>
      <c r="AE1671" s="263" t="str">
        <f t="shared" si="170"/>
        <v>PROVOST-Neuroscience-110-2</v>
      </c>
      <c r="AF1671" s="119" t="s">
        <v>14698</v>
      </c>
      <c r="AG1671" s="64" t="str">
        <f t="shared" si="171"/>
        <v>110</v>
      </c>
      <c r="AH1671" s="18"/>
      <c r="AI1671" s="197" t="str">
        <f t="shared" si="172"/>
        <v>-</v>
      </c>
      <c r="AJ1671" s="64" t="str">
        <f t="shared" si="173"/>
        <v>-</v>
      </c>
      <c r="AK1671" s="18"/>
      <c r="AP1671" s="18"/>
    </row>
    <row r="1672" spans="9:42">
      <c r="I1672" s="18"/>
      <c r="L1672" s="18"/>
      <c r="M1672" s="18"/>
      <c r="N1672" s="18"/>
      <c r="O1672" s="18"/>
      <c r="P1672" s="18"/>
      <c r="Q1672" s="18"/>
      <c r="R1672" s="18"/>
      <c r="S1672" s="173" t="s">
        <v>10197</v>
      </c>
      <c r="T1672" s="17" t="s">
        <v>10198</v>
      </c>
      <c r="U1672" s="18"/>
      <c r="V1672" s="211"/>
      <c r="W1672" s="211"/>
      <c r="X1672" s="211"/>
      <c r="Y1672" s="211"/>
      <c r="Z1672" s="18"/>
      <c r="AA1672" s="182" t="s">
        <v>13317</v>
      </c>
      <c r="AB1672" s="18"/>
      <c r="AC1672" s="197" t="str">
        <f t="shared" si="168"/>
        <v>PROVOST-Neuroscience</v>
      </c>
      <c r="AD1672" s="263" t="str">
        <f t="shared" si="169"/>
        <v>PROVOST-Neuroscience-110</v>
      </c>
      <c r="AE1672" s="263" t="str">
        <f t="shared" si="170"/>
        <v>PROVOST-Neuroscience-110-3</v>
      </c>
      <c r="AF1672" s="119" t="s">
        <v>13317</v>
      </c>
      <c r="AG1672" s="64" t="str">
        <f t="shared" si="171"/>
        <v>110</v>
      </c>
      <c r="AH1672" s="18"/>
      <c r="AI1672" s="197" t="str">
        <f t="shared" si="172"/>
        <v>-</v>
      </c>
      <c r="AJ1672" s="64" t="str">
        <f t="shared" si="173"/>
        <v>-</v>
      </c>
      <c r="AK1672" s="18"/>
      <c r="AP1672" s="18"/>
    </row>
    <row r="1673" spans="9:42">
      <c r="I1673" s="18"/>
      <c r="L1673" s="18"/>
      <c r="M1673" s="18"/>
      <c r="N1673" s="18"/>
      <c r="O1673" s="18"/>
      <c r="P1673" s="18"/>
      <c r="Q1673" s="18"/>
      <c r="R1673" s="18"/>
      <c r="S1673" s="173" t="s">
        <v>10199</v>
      </c>
      <c r="T1673" s="17" t="s">
        <v>10200</v>
      </c>
      <c r="U1673" s="18"/>
      <c r="V1673" s="211"/>
      <c r="W1673" s="211"/>
      <c r="X1673" s="211"/>
      <c r="Y1673" s="211"/>
      <c r="Z1673" s="18"/>
      <c r="AA1673" s="182" t="s">
        <v>13318</v>
      </c>
      <c r="AB1673" s="18"/>
      <c r="AC1673" s="197" t="str">
        <f t="shared" si="168"/>
        <v>PROVOST-Neuroscience</v>
      </c>
      <c r="AD1673" s="263" t="str">
        <f t="shared" si="169"/>
        <v>PROVOST-Neuroscience-110</v>
      </c>
      <c r="AE1673" s="263" t="str">
        <f t="shared" si="170"/>
        <v>PROVOST-Neuroscience-110-4</v>
      </c>
      <c r="AF1673" s="119" t="s">
        <v>13318</v>
      </c>
      <c r="AG1673" s="64" t="str">
        <f t="shared" si="171"/>
        <v>110</v>
      </c>
      <c r="AH1673" s="18"/>
      <c r="AI1673" s="197" t="str">
        <f t="shared" si="172"/>
        <v>-</v>
      </c>
      <c r="AJ1673" s="64" t="str">
        <f t="shared" si="173"/>
        <v>-</v>
      </c>
      <c r="AK1673" s="18"/>
      <c r="AP1673" s="18"/>
    </row>
    <row r="1674" spans="9:42">
      <c r="I1674" s="18"/>
      <c r="L1674" s="18"/>
      <c r="M1674" s="18"/>
      <c r="N1674" s="18"/>
      <c r="O1674" s="18"/>
      <c r="P1674" s="18"/>
      <c r="Q1674" s="18"/>
      <c r="R1674" s="18"/>
      <c r="S1674" s="173" t="s">
        <v>10201</v>
      </c>
      <c r="T1674" s="17" t="s">
        <v>10202</v>
      </c>
      <c r="U1674" s="18"/>
      <c r="V1674" s="211"/>
      <c r="W1674" s="211"/>
      <c r="X1674" s="211"/>
      <c r="Y1674" s="211"/>
      <c r="Z1674" s="18"/>
      <c r="AA1674" s="182" t="s">
        <v>14191</v>
      </c>
      <c r="AB1674" s="18"/>
      <c r="AC1674" s="197" t="str">
        <f t="shared" si="168"/>
        <v>PROVOST-Neuroscience</v>
      </c>
      <c r="AD1674" s="263" t="str">
        <f t="shared" si="169"/>
        <v>PROVOST-Neuroscience-110</v>
      </c>
      <c r="AE1674" s="263" t="str">
        <f t="shared" si="170"/>
        <v>PROVOST-Neuroscience-110-5</v>
      </c>
      <c r="AF1674" s="119" t="s">
        <v>14191</v>
      </c>
      <c r="AG1674" s="64" t="str">
        <f t="shared" si="171"/>
        <v>110</v>
      </c>
      <c r="AH1674" s="18"/>
      <c r="AI1674" s="197" t="str">
        <f t="shared" si="172"/>
        <v>-</v>
      </c>
      <c r="AJ1674" s="64" t="str">
        <f t="shared" si="173"/>
        <v>-</v>
      </c>
      <c r="AK1674" s="18"/>
      <c r="AP1674" s="18"/>
    </row>
    <row r="1675" spans="9:42">
      <c r="I1675" s="18"/>
      <c r="L1675" s="18"/>
      <c r="M1675" s="18"/>
      <c r="N1675" s="18"/>
      <c r="O1675" s="18"/>
      <c r="P1675" s="18"/>
      <c r="Q1675" s="18"/>
      <c r="R1675" s="18"/>
      <c r="S1675" s="173" t="s">
        <v>10203</v>
      </c>
      <c r="T1675" s="17" t="s">
        <v>10204</v>
      </c>
      <c r="U1675" s="18"/>
      <c r="V1675" s="211"/>
      <c r="W1675" s="211"/>
      <c r="X1675" s="211"/>
      <c r="Y1675" s="211"/>
      <c r="Z1675" s="18"/>
      <c r="AA1675" s="182" t="s">
        <v>15615</v>
      </c>
      <c r="AB1675" s="18"/>
      <c r="AC1675" s="197" t="str">
        <f t="shared" si="168"/>
        <v>PROVOST-Neuroscience</v>
      </c>
      <c r="AD1675" s="263" t="str">
        <f t="shared" si="169"/>
        <v>PROVOST-Neuroscience-110</v>
      </c>
      <c r="AE1675" s="263" t="str">
        <f t="shared" si="170"/>
        <v>PROVOST-Neuroscience-110-6</v>
      </c>
      <c r="AF1675" s="119" t="s">
        <v>15615</v>
      </c>
      <c r="AG1675" s="64" t="str">
        <f t="shared" si="171"/>
        <v>110</v>
      </c>
      <c r="AH1675" s="18"/>
      <c r="AI1675" s="197" t="str">
        <f t="shared" si="172"/>
        <v>-</v>
      </c>
      <c r="AJ1675" s="64" t="str">
        <f t="shared" si="173"/>
        <v>-</v>
      </c>
      <c r="AK1675" s="18"/>
      <c r="AP1675" s="18"/>
    </row>
    <row r="1676" spans="9:42">
      <c r="I1676" s="18"/>
      <c r="L1676" s="18"/>
      <c r="M1676" s="18"/>
      <c r="N1676" s="18"/>
      <c r="O1676" s="18"/>
      <c r="P1676" s="18"/>
      <c r="Q1676" s="18"/>
      <c r="R1676" s="18"/>
      <c r="S1676" s="173" t="s">
        <v>10205</v>
      </c>
      <c r="T1676" s="17" t="s">
        <v>10206</v>
      </c>
      <c r="U1676" s="18"/>
      <c r="V1676" s="211"/>
      <c r="W1676" s="211"/>
      <c r="X1676" s="211"/>
      <c r="Y1676" s="211"/>
      <c r="Z1676" s="18"/>
      <c r="AA1676" s="182" t="s">
        <v>12071</v>
      </c>
      <c r="AB1676" s="18"/>
      <c r="AC1676" s="197" t="str">
        <f t="shared" si="168"/>
        <v>AHC-EXECCOMM</v>
      </c>
      <c r="AD1676" s="263" t="str">
        <f t="shared" si="169"/>
        <v>AHC-EXECCOMM-110</v>
      </c>
      <c r="AE1676" s="263" t="str">
        <f t="shared" si="170"/>
        <v>AHC-EXECCOMM-110-1</v>
      </c>
      <c r="AF1676" s="119" t="s">
        <v>12071</v>
      </c>
      <c r="AG1676" s="64" t="str">
        <f t="shared" si="171"/>
        <v>110</v>
      </c>
      <c r="AH1676" s="18"/>
      <c r="AI1676" s="197" t="str">
        <f t="shared" si="172"/>
        <v>-</v>
      </c>
      <c r="AJ1676" s="64" t="str">
        <f t="shared" si="173"/>
        <v>-</v>
      </c>
      <c r="AK1676" s="18"/>
      <c r="AP1676" s="18"/>
    </row>
    <row r="1677" spans="9:42">
      <c r="I1677" s="18"/>
      <c r="L1677" s="18"/>
      <c r="M1677" s="18"/>
      <c r="N1677" s="18"/>
      <c r="O1677" s="18"/>
      <c r="P1677" s="18"/>
      <c r="Q1677" s="18"/>
      <c r="R1677" s="18"/>
      <c r="S1677" s="173" t="s">
        <v>10207</v>
      </c>
      <c r="T1677" s="17" t="s">
        <v>10208</v>
      </c>
      <c r="U1677" s="18"/>
      <c r="V1677" s="211"/>
      <c r="W1677" s="211"/>
      <c r="X1677" s="211"/>
      <c r="Y1677" s="211"/>
      <c r="Z1677" s="18"/>
      <c r="AA1677" s="182" t="s">
        <v>12072</v>
      </c>
      <c r="AB1677" s="18"/>
      <c r="AC1677" s="197" t="str">
        <f t="shared" si="168"/>
        <v>AHC-SSVCS</v>
      </c>
      <c r="AD1677" s="263" t="str">
        <f t="shared" si="169"/>
        <v>AHC-SSVCS-110</v>
      </c>
      <c r="AE1677" s="263" t="str">
        <f t="shared" si="170"/>
        <v>AHC-SSVCS-110-1</v>
      </c>
      <c r="AF1677" s="119" t="s">
        <v>12072</v>
      </c>
      <c r="AG1677" s="64" t="str">
        <f t="shared" si="171"/>
        <v>110</v>
      </c>
      <c r="AH1677" s="18"/>
      <c r="AI1677" s="197" t="str">
        <f t="shared" si="172"/>
        <v>-</v>
      </c>
      <c r="AJ1677" s="64" t="str">
        <f t="shared" si="173"/>
        <v>-</v>
      </c>
      <c r="AK1677" s="18"/>
      <c r="AP1677" s="18"/>
    </row>
    <row r="1678" spans="9:42">
      <c r="I1678" s="18"/>
      <c r="L1678" s="18"/>
      <c r="M1678" s="18"/>
      <c r="N1678" s="18"/>
      <c r="O1678" s="18"/>
      <c r="P1678" s="18"/>
      <c r="Q1678" s="18"/>
      <c r="R1678" s="18"/>
      <c r="S1678" s="173" t="s">
        <v>10209</v>
      </c>
      <c r="T1678" s="17" t="s">
        <v>10210</v>
      </c>
      <c r="U1678" s="18"/>
      <c r="V1678" s="211"/>
      <c r="W1678" s="211"/>
      <c r="X1678" s="211"/>
      <c r="Y1678" s="211"/>
      <c r="Z1678" s="18"/>
      <c r="AA1678" s="182" t="s">
        <v>13319</v>
      </c>
      <c r="AB1678" s="18"/>
      <c r="AC1678" s="197" t="str">
        <f t="shared" si="168"/>
        <v>AHC-SSVCS</v>
      </c>
      <c r="AD1678" s="263" t="str">
        <f t="shared" si="169"/>
        <v>AHC-SSVCS-110</v>
      </c>
      <c r="AE1678" s="263" t="str">
        <f t="shared" si="170"/>
        <v>AHC-SSVCS-110-2</v>
      </c>
      <c r="AF1678" s="119" t="s">
        <v>13319</v>
      </c>
      <c r="AG1678" s="64" t="str">
        <f t="shared" si="171"/>
        <v>110</v>
      </c>
      <c r="AH1678" s="18"/>
      <c r="AI1678" s="197" t="str">
        <f t="shared" si="172"/>
        <v>-</v>
      </c>
      <c r="AJ1678" s="64" t="str">
        <f t="shared" si="173"/>
        <v>-</v>
      </c>
      <c r="AK1678" s="18"/>
      <c r="AP1678" s="18"/>
    </row>
    <row r="1679" spans="9:42">
      <c r="I1679" s="18"/>
      <c r="L1679" s="18"/>
      <c r="M1679" s="18"/>
      <c r="N1679" s="18"/>
      <c r="O1679" s="18"/>
      <c r="P1679" s="18"/>
      <c r="Q1679" s="18"/>
      <c r="R1679" s="18"/>
      <c r="S1679" s="173" t="s">
        <v>10211</v>
      </c>
      <c r="T1679" s="17" t="s">
        <v>10212</v>
      </c>
      <c r="U1679" s="18"/>
      <c r="V1679" s="211"/>
      <c r="W1679" s="211"/>
      <c r="X1679" s="211"/>
      <c r="Y1679" s="211"/>
      <c r="Z1679" s="18"/>
      <c r="AA1679" s="182" t="s">
        <v>12073</v>
      </c>
      <c r="AB1679" s="18"/>
      <c r="AC1679" s="197" t="str">
        <f t="shared" si="168"/>
        <v>AHC-IIHI</v>
      </c>
      <c r="AD1679" s="263" t="str">
        <f t="shared" si="169"/>
        <v>AHC-IIHI-110</v>
      </c>
      <c r="AE1679" s="263" t="str">
        <f t="shared" si="170"/>
        <v>AHC-IIHI-110-1</v>
      </c>
      <c r="AF1679" s="119" t="s">
        <v>12073</v>
      </c>
      <c r="AG1679" s="64" t="str">
        <f t="shared" si="171"/>
        <v>110</v>
      </c>
      <c r="AH1679" s="18"/>
      <c r="AI1679" s="197" t="str">
        <f t="shared" si="172"/>
        <v>-</v>
      </c>
      <c r="AJ1679" s="64" t="str">
        <f t="shared" si="173"/>
        <v>-</v>
      </c>
      <c r="AK1679" s="18"/>
      <c r="AP1679" s="18"/>
    </row>
    <row r="1680" spans="9:42">
      <c r="I1680" s="18"/>
      <c r="L1680" s="18"/>
      <c r="M1680" s="18"/>
      <c r="N1680" s="18"/>
      <c r="O1680" s="18"/>
      <c r="P1680" s="18"/>
      <c r="Q1680" s="18"/>
      <c r="R1680" s="18"/>
      <c r="S1680" s="173" t="s">
        <v>10213</v>
      </c>
      <c r="T1680" s="17" t="s">
        <v>10214</v>
      </c>
      <c r="U1680" s="18"/>
      <c r="V1680" s="211"/>
      <c r="W1680" s="211"/>
      <c r="X1680" s="211"/>
      <c r="Y1680" s="211"/>
      <c r="Z1680" s="18"/>
      <c r="AA1680" s="182" t="s">
        <v>13320</v>
      </c>
      <c r="AB1680" s="18"/>
      <c r="AC1680" s="197" t="str">
        <f t="shared" si="168"/>
        <v>AHC-IIHI</v>
      </c>
      <c r="AD1680" s="263" t="str">
        <f t="shared" si="169"/>
        <v>AHC-IIHI-110</v>
      </c>
      <c r="AE1680" s="263" t="str">
        <f t="shared" si="170"/>
        <v>AHC-IIHI-110-2</v>
      </c>
      <c r="AF1680" s="119" t="s">
        <v>13320</v>
      </c>
      <c r="AG1680" s="64" t="str">
        <f t="shared" si="171"/>
        <v>110</v>
      </c>
      <c r="AH1680" s="18"/>
      <c r="AI1680" s="197" t="str">
        <f t="shared" si="172"/>
        <v>-</v>
      </c>
      <c r="AJ1680" s="64" t="str">
        <f t="shared" si="173"/>
        <v>-</v>
      </c>
      <c r="AK1680" s="18"/>
      <c r="AP1680" s="18"/>
    </row>
    <row r="1681" spans="9:42">
      <c r="I1681" s="18"/>
      <c r="L1681" s="18"/>
      <c r="M1681" s="18"/>
      <c r="N1681" s="18"/>
      <c r="O1681" s="18"/>
      <c r="P1681" s="18"/>
      <c r="Q1681" s="18"/>
      <c r="R1681" s="18"/>
      <c r="S1681" s="173" t="s">
        <v>10215</v>
      </c>
      <c r="T1681" s="17" t="s">
        <v>10216</v>
      </c>
      <c r="U1681" s="18"/>
      <c r="V1681" s="211"/>
      <c r="W1681" s="211"/>
      <c r="X1681" s="211"/>
      <c r="Y1681" s="211"/>
      <c r="Z1681" s="18"/>
      <c r="AA1681" s="182" t="s">
        <v>9856</v>
      </c>
      <c r="AB1681" s="18"/>
      <c r="AC1681" s="197" t="str">
        <f t="shared" si="168"/>
        <v>CELS</v>
      </c>
      <c r="AD1681" s="263" t="str">
        <f t="shared" si="169"/>
        <v>CELS-110</v>
      </c>
      <c r="AE1681" s="263" t="str">
        <f t="shared" si="170"/>
        <v>CELS-110-1</v>
      </c>
      <c r="AF1681" s="119" t="s">
        <v>9856</v>
      </c>
      <c r="AG1681" s="64" t="str">
        <f t="shared" si="171"/>
        <v>110</v>
      </c>
      <c r="AH1681" s="18"/>
      <c r="AI1681" s="197" t="str">
        <f t="shared" si="172"/>
        <v>-</v>
      </c>
      <c r="AJ1681" s="64" t="str">
        <f t="shared" si="173"/>
        <v>-</v>
      </c>
      <c r="AK1681" s="18"/>
      <c r="AP1681" s="18"/>
    </row>
    <row r="1682" spans="9:42">
      <c r="I1682" s="18"/>
      <c r="L1682" s="18"/>
      <c r="M1682" s="18"/>
      <c r="N1682" s="18"/>
      <c r="O1682" s="18"/>
      <c r="P1682" s="18"/>
      <c r="Q1682" s="18"/>
      <c r="R1682" s="18"/>
      <c r="S1682" s="173" t="s">
        <v>10217</v>
      </c>
      <c r="T1682" s="17" t="s">
        <v>10218</v>
      </c>
      <c r="U1682" s="18"/>
      <c r="V1682" s="211"/>
      <c r="W1682" s="211"/>
      <c r="X1682" s="211"/>
      <c r="Y1682" s="211"/>
      <c r="Z1682" s="18"/>
      <c r="AA1682" s="182" t="s">
        <v>9858</v>
      </c>
      <c r="AB1682" s="18"/>
      <c r="AC1682" s="197" t="str">
        <f t="shared" si="168"/>
        <v>CELS</v>
      </c>
      <c r="AD1682" s="263" t="str">
        <f t="shared" si="169"/>
        <v>CELS-110</v>
      </c>
      <c r="AE1682" s="263" t="str">
        <f t="shared" si="170"/>
        <v>CELS-110-2</v>
      </c>
      <c r="AF1682" s="119" t="s">
        <v>9858</v>
      </c>
      <c r="AG1682" s="64" t="str">
        <f t="shared" si="171"/>
        <v>110</v>
      </c>
      <c r="AH1682" s="18"/>
      <c r="AI1682" s="197" t="str">
        <f t="shared" si="172"/>
        <v>-</v>
      </c>
      <c r="AJ1682" s="64" t="str">
        <f t="shared" si="173"/>
        <v>-</v>
      </c>
      <c r="AK1682" s="18"/>
      <c r="AP1682" s="18"/>
    </row>
    <row r="1683" spans="9:42">
      <c r="I1683" s="18"/>
      <c r="L1683" s="18"/>
      <c r="M1683" s="18"/>
      <c r="N1683" s="18"/>
      <c r="O1683" s="18"/>
      <c r="P1683" s="18"/>
      <c r="Q1683" s="18"/>
      <c r="R1683" s="18"/>
      <c r="S1683" s="173" t="s">
        <v>10219</v>
      </c>
      <c r="T1683" s="17" t="s">
        <v>10220</v>
      </c>
      <c r="U1683" s="18"/>
      <c r="V1683" s="211"/>
      <c r="W1683" s="211"/>
      <c r="X1683" s="211"/>
      <c r="Y1683" s="211"/>
      <c r="Z1683" s="18"/>
      <c r="AA1683" s="182" t="s">
        <v>1303</v>
      </c>
      <c r="AB1683" s="18"/>
      <c r="AC1683" s="197" t="str">
        <f t="shared" si="168"/>
        <v>CELS</v>
      </c>
      <c r="AD1683" s="263" t="str">
        <f t="shared" si="169"/>
        <v>CELS-110</v>
      </c>
      <c r="AE1683" s="263" t="str">
        <f t="shared" si="170"/>
        <v>CELS-110-3</v>
      </c>
      <c r="AF1683" s="119" t="s">
        <v>1303</v>
      </c>
      <c r="AG1683" s="64" t="str">
        <f t="shared" si="171"/>
        <v>110</v>
      </c>
      <c r="AH1683" s="18"/>
      <c r="AI1683" s="197" t="str">
        <f t="shared" si="172"/>
        <v>-</v>
      </c>
      <c r="AJ1683" s="64" t="str">
        <f t="shared" si="173"/>
        <v>-</v>
      </c>
      <c r="AK1683" s="18"/>
      <c r="AP1683" s="18"/>
    </row>
    <row r="1684" spans="9:42">
      <c r="I1684" s="18"/>
      <c r="L1684" s="18"/>
      <c r="M1684" s="18"/>
      <c r="N1684" s="18"/>
      <c r="O1684" s="18"/>
      <c r="P1684" s="18"/>
      <c r="Q1684" s="18"/>
      <c r="R1684" s="18"/>
      <c r="S1684" s="173" t="s">
        <v>10221</v>
      </c>
      <c r="T1684" s="17" t="s">
        <v>10222</v>
      </c>
      <c r="U1684" s="18"/>
      <c r="V1684" s="211"/>
      <c r="W1684" s="211"/>
      <c r="X1684" s="211"/>
      <c r="Y1684" s="211"/>
      <c r="Z1684" s="18"/>
      <c r="AA1684" s="182" t="s">
        <v>11016</v>
      </c>
      <c r="AB1684" s="18"/>
      <c r="AC1684" s="197" t="str">
        <f t="shared" si="168"/>
        <v>CELS</v>
      </c>
      <c r="AD1684" s="263" t="str">
        <f t="shared" si="169"/>
        <v>CELS-110</v>
      </c>
      <c r="AE1684" s="263" t="str">
        <f t="shared" si="170"/>
        <v>CELS-110-4</v>
      </c>
      <c r="AF1684" s="119" t="s">
        <v>11016</v>
      </c>
      <c r="AG1684" s="64" t="str">
        <f t="shared" si="171"/>
        <v>110</v>
      </c>
      <c r="AH1684" s="18"/>
      <c r="AI1684" s="197" t="str">
        <f t="shared" si="172"/>
        <v>-</v>
      </c>
      <c r="AJ1684" s="64" t="str">
        <f t="shared" si="173"/>
        <v>-</v>
      </c>
      <c r="AK1684" s="18"/>
      <c r="AP1684" s="18"/>
    </row>
    <row r="1685" spans="9:42">
      <c r="I1685" s="18"/>
      <c r="L1685" s="18"/>
      <c r="M1685" s="18"/>
      <c r="N1685" s="18"/>
      <c r="O1685" s="18"/>
      <c r="P1685" s="18"/>
      <c r="Q1685" s="18"/>
      <c r="R1685" s="18"/>
      <c r="S1685" s="173" t="s">
        <v>10223</v>
      </c>
      <c r="T1685" s="17" t="s">
        <v>10224</v>
      </c>
      <c r="U1685" s="18"/>
      <c r="V1685" s="211"/>
      <c r="W1685" s="211"/>
      <c r="X1685" s="211"/>
      <c r="Y1685" s="211"/>
      <c r="Z1685" s="18"/>
      <c r="AA1685" s="182" t="s">
        <v>11017</v>
      </c>
      <c r="AB1685" s="18"/>
      <c r="AC1685" s="197" t="str">
        <f t="shared" si="168"/>
        <v>CELS</v>
      </c>
      <c r="AD1685" s="263" t="str">
        <f t="shared" si="169"/>
        <v>CELS-110</v>
      </c>
      <c r="AE1685" s="263" t="str">
        <f t="shared" si="170"/>
        <v>CELS-110-5</v>
      </c>
      <c r="AF1685" s="119" t="s">
        <v>11017</v>
      </c>
      <c r="AG1685" s="64" t="str">
        <f t="shared" si="171"/>
        <v>110</v>
      </c>
      <c r="AH1685" s="18"/>
      <c r="AI1685" s="197" t="str">
        <f t="shared" si="172"/>
        <v>-</v>
      </c>
      <c r="AJ1685" s="64" t="str">
        <f t="shared" si="173"/>
        <v>-</v>
      </c>
      <c r="AK1685" s="18"/>
      <c r="AP1685" s="18"/>
    </row>
    <row r="1686" spans="9:42">
      <c r="I1686" s="18"/>
      <c r="L1686" s="18"/>
      <c r="M1686" s="18"/>
      <c r="N1686" s="18"/>
      <c r="O1686" s="18"/>
      <c r="P1686" s="18"/>
      <c r="Q1686" s="18"/>
      <c r="R1686" s="18"/>
      <c r="S1686" s="173" t="s">
        <v>10225</v>
      </c>
      <c r="T1686" s="17" t="s">
        <v>10226</v>
      </c>
      <c r="U1686" s="18"/>
      <c r="V1686" s="211"/>
      <c r="W1686" s="211"/>
      <c r="X1686" s="211"/>
      <c r="Y1686" s="211"/>
      <c r="Z1686" s="18"/>
      <c r="AA1686" s="182" t="s">
        <v>9859</v>
      </c>
      <c r="AB1686" s="18"/>
      <c r="AC1686" s="197" t="str">
        <f t="shared" si="168"/>
        <v>CELS</v>
      </c>
      <c r="AD1686" s="263" t="str">
        <f t="shared" si="169"/>
        <v>CELS-110</v>
      </c>
      <c r="AE1686" s="263" t="str">
        <f t="shared" si="170"/>
        <v>CELS-110-6</v>
      </c>
      <c r="AF1686" s="119" t="s">
        <v>9859</v>
      </c>
      <c r="AG1686" s="64" t="str">
        <f t="shared" si="171"/>
        <v>110</v>
      </c>
      <c r="AH1686" s="18"/>
      <c r="AI1686" s="197" t="str">
        <f t="shared" si="172"/>
        <v>-</v>
      </c>
      <c r="AJ1686" s="64" t="str">
        <f t="shared" si="173"/>
        <v>-</v>
      </c>
      <c r="AK1686" s="18"/>
      <c r="AP1686" s="18"/>
    </row>
    <row r="1687" spans="9:42">
      <c r="I1687" s="18"/>
      <c r="L1687" s="18"/>
      <c r="M1687" s="18"/>
      <c r="N1687" s="18"/>
      <c r="O1687" s="18"/>
      <c r="P1687" s="18"/>
      <c r="Q1687" s="18"/>
      <c r="R1687" s="18"/>
      <c r="S1687" s="173" t="s">
        <v>10227</v>
      </c>
      <c r="T1687" s="17" t="s">
        <v>10228</v>
      </c>
      <c r="U1687" s="18"/>
      <c r="V1687" s="211"/>
      <c r="W1687" s="211"/>
      <c r="X1687" s="211"/>
      <c r="Y1687" s="211"/>
      <c r="Z1687" s="18"/>
      <c r="AA1687" s="182" t="s">
        <v>9861</v>
      </c>
      <c r="AB1687" s="18"/>
      <c r="AC1687" s="197" t="str">
        <f t="shared" si="168"/>
        <v>CELS</v>
      </c>
      <c r="AD1687" s="263" t="str">
        <f t="shared" si="169"/>
        <v>CELS-110</v>
      </c>
      <c r="AE1687" s="263" t="str">
        <f t="shared" si="170"/>
        <v>CELS-110-7</v>
      </c>
      <c r="AF1687" s="119" t="s">
        <v>9861</v>
      </c>
      <c r="AG1687" s="64" t="str">
        <f t="shared" si="171"/>
        <v>110</v>
      </c>
      <c r="AH1687" s="18"/>
      <c r="AI1687" s="197" t="str">
        <f t="shared" si="172"/>
        <v>-</v>
      </c>
      <c r="AJ1687" s="64" t="str">
        <f t="shared" si="173"/>
        <v>-</v>
      </c>
      <c r="AK1687" s="18"/>
      <c r="AP1687" s="18"/>
    </row>
    <row r="1688" spans="9:42">
      <c r="I1688" s="18"/>
      <c r="L1688" s="18"/>
      <c r="M1688" s="18"/>
      <c r="N1688" s="18"/>
      <c r="O1688" s="18"/>
      <c r="P1688" s="18"/>
      <c r="Q1688" s="18"/>
      <c r="R1688" s="18"/>
      <c r="S1688" s="173" t="s">
        <v>10229</v>
      </c>
      <c r="T1688" s="17" t="s">
        <v>10230</v>
      </c>
      <c r="U1688" s="18"/>
      <c r="V1688" s="211"/>
      <c r="W1688" s="211"/>
      <c r="X1688" s="211"/>
      <c r="Y1688" s="211"/>
      <c r="Z1688" s="18"/>
      <c r="AA1688" s="182" t="s">
        <v>1304</v>
      </c>
      <c r="AB1688" s="18"/>
      <c r="AC1688" s="197" t="str">
        <f t="shared" si="168"/>
        <v>CELS</v>
      </c>
      <c r="AD1688" s="263" t="str">
        <f t="shared" si="169"/>
        <v>CELS-110</v>
      </c>
      <c r="AE1688" s="263" t="str">
        <f t="shared" si="170"/>
        <v>CELS-110-8</v>
      </c>
      <c r="AF1688" s="119" t="s">
        <v>1304</v>
      </c>
      <c r="AG1688" s="64" t="str">
        <f t="shared" si="171"/>
        <v>110</v>
      </c>
      <c r="AH1688" s="18"/>
      <c r="AI1688" s="197" t="str">
        <f t="shared" si="172"/>
        <v>-</v>
      </c>
      <c r="AJ1688" s="64" t="str">
        <f t="shared" si="173"/>
        <v>-</v>
      </c>
      <c r="AK1688" s="18"/>
      <c r="AP1688" s="18"/>
    </row>
    <row r="1689" spans="9:42">
      <c r="I1689" s="18"/>
      <c r="L1689" s="18"/>
      <c r="M1689" s="18"/>
      <c r="N1689" s="18"/>
      <c r="O1689" s="18"/>
      <c r="P1689" s="18"/>
      <c r="Q1689" s="18"/>
      <c r="R1689" s="18"/>
      <c r="S1689" s="173" t="s">
        <v>10231</v>
      </c>
      <c r="T1689" s="17" t="s">
        <v>10232</v>
      </c>
      <c r="U1689" s="18"/>
      <c r="V1689" s="211"/>
      <c r="W1689" s="211"/>
      <c r="X1689" s="211"/>
      <c r="Y1689" s="211"/>
      <c r="Z1689" s="18"/>
      <c r="AA1689" s="182" t="s">
        <v>11018</v>
      </c>
      <c r="AB1689" s="18"/>
      <c r="AC1689" s="197" t="str">
        <f t="shared" si="168"/>
        <v>CELS</v>
      </c>
      <c r="AD1689" s="263" t="str">
        <f t="shared" si="169"/>
        <v>CELS-110</v>
      </c>
      <c r="AE1689" s="263" t="str">
        <f t="shared" si="170"/>
        <v>CELS-110-9</v>
      </c>
      <c r="AF1689" s="119" t="s">
        <v>11018</v>
      </c>
      <c r="AG1689" s="64" t="str">
        <f t="shared" si="171"/>
        <v>110</v>
      </c>
      <c r="AH1689" s="18"/>
      <c r="AI1689" s="197" t="str">
        <f t="shared" si="172"/>
        <v>-</v>
      </c>
      <c r="AJ1689" s="64" t="str">
        <f t="shared" si="173"/>
        <v>-</v>
      </c>
      <c r="AK1689" s="18"/>
      <c r="AP1689" s="18"/>
    </row>
    <row r="1690" spans="9:42">
      <c r="I1690" s="18"/>
      <c r="L1690" s="18"/>
      <c r="M1690" s="18"/>
      <c r="N1690" s="18"/>
      <c r="O1690" s="18"/>
      <c r="P1690" s="18"/>
      <c r="Q1690" s="18"/>
      <c r="R1690" s="18"/>
      <c r="S1690" s="173" t="s">
        <v>10233</v>
      </c>
      <c r="T1690" s="17" t="s">
        <v>10234</v>
      </c>
      <c r="U1690" s="18"/>
      <c r="V1690" s="211"/>
      <c r="W1690" s="211"/>
      <c r="X1690" s="211"/>
      <c r="Y1690" s="211"/>
      <c r="Z1690" s="18"/>
      <c r="AA1690" s="182" t="s">
        <v>11019</v>
      </c>
      <c r="AB1690" s="18"/>
      <c r="AC1690" s="197" t="str">
        <f t="shared" si="168"/>
        <v>CELS</v>
      </c>
      <c r="AD1690" s="263" t="str">
        <f t="shared" si="169"/>
        <v>CELS-110</v>
      </c>
      <c r="AE1690" s="263" t="str">
        <f t="shared" si="170"/>
        <v>CELS-110-10</v>
      </c>
      <c r="AF1690" s="119" t="s">
        <v>11019</v>
      </c>
      <c r="AG1690" s="64" t="str">
        <f t="shared" si="171"/>
        <v>110</v>
      </c>
      <c r="AH1690" s="18"/>
      <c r="AI1690" s="197" t="str">
        <f t="shared" si="172"/>
        <v>-</v>
      </c>
      <c r="AJ1690" s="64" t="str">
        <f t="shared" si="173"/>
        <v>-</v>
      </c>
      <c r="AK1690" s="18"/>
      <c r="AP1690" s="18"/>
    </row>
    <row r="1691" spans="9:42">
      <c r="I1691" s="18"/>
      <c r="L1691" s="18"/>
      <c r="M1691" s="18"/>
      <c r="N1691" s="18"/>
      <c r="O1691" s="18"/>
      <c r="P1691" s="18"/>
      <c r="Q1691" s="18"/>
      <c r="R1691" s="18"/>
      <c r="S1691" s="173" t="s">
        <v>10235</v>
      </c>
      <c r="T1691" s="17" t="s">
        <v>10236</v>
      </c>
      <c r="U1691" s="18"/>
      <c r="V1691" s="211"/>
      <c r="W1691" s="211"/>
      <c r="X1691" s="211"/>
      <c r="Y1691" s="211"/>
      <c r="Z1691" s="18"/>
      <c r="AA1691" s="182" t="s">
        <v>1305</v>
      </c>
      <c r="AB1691" s="18"/>
      <c r="AC1691" s="197" t="str">
        <f t="shared" si="168"/>
        <v>CELS</v>
      </c>
      <c r="AD1691" s="263" t="str">
        <f t="shared" si="169"/>
        <v>CELS-110</v>
      </c>
      <c r="AE1691" s="263" t="str">
        <f t="shared" si="170"/>
        <v>CELS-110-11</v>
      </c>
      <c r="AF1691" s="119" t="s">
        <v>1305</v>
      </c>
      <c r="AG1691" s="64" t="str">
        <f t="shared" si="171"/>
        <v>110</v>
      </c>
      <c r="AH1691" s="18"/>
      <c r="AI1691" s="197" t="str">
        <f t="shared" si="172"/>
        <v>-</v>
      </c>
      <c r="AJ1691" s="64" t="str">
        <f t="shared" si="173"/>
        <v>-</v>
      </c>
      <c r="AK1691" s="18"/>
      <c r="AP1691" s="18"/>
    </row>
    <row r="1692" spans="9:42">
      <c r="I1692" s="18"/>
      <c r="L1692" s="18"/>
      <c r="M1692" s="18"/>
      <c r="N1692" s="18"/>
      <c r="O1692" s="18"/>
      <c r="P1692" s="18"/>
      <c r="Q1692" s="18"/>
      <c r="R1692" s="18"/>
      <c r="S1692" s="173" t="s">
        <v>10237</v>
      </c>
      <c r="T1692" s="17" t="s">
        <v>10238</v>
      </c>
      <c r="U1692" s="18"/>
      <c r="V1692" s="211"/>
      <c r="W1692" s="211"/>
      <c r="X1692" s="211"/>
      <c r="Y1692" s="211"/>
      <c r="Z1692" s="18"/>
      <c r="AA1692" s="182" t="s">
        <v>9862</v>
      </c>
      <c r="AB1692" s="18"/>
      <c r="AC1692" s="197" t="str">
        <f t="shared" si="168"/>
        <v>CELS</v>
      </c>
      <c r="AD1692" s="263" t="str">
        <f t="shared" si="169"/>
        <v>CELS-110</v>
      </c>
      <c r="AE1692" s="263" t="str">
        <f t="shared" si="170"/>
        <v>CELS-110-12</v>
      </c>
      <c r="AF1692" s="119" t="s">
        <v>9862</v>
      </c>
      <c r="AG1692" s="64" t="str">
        <f t="shared" si="171"/>
        <v>110</v>
      </c>
      <c r="AH1692" s="18"/>
      <c r="AI1692" s="197" t="str">
        <f t="shared" si="172"/>
        <v>-</v>
      </c>
      <c r="AJ1692" s="64" t="str">
        <f t="shared" si="173"/>
        <v>-</v>
      </c>
      <c r="AK1692" s="18"/>
      <c r="AP1692" s="18"/>
    </row>
    <row r="1693" spans="9:42">
      <c r="I1693" s="18"/>
      <c r="L1693" s="18"/>
      <c r="M1693" s="18"/>
      <c r="N1693" s="18"/>
      <c r="O1693" s="18"/>
      <c r="P1693" s="18"/>
      <c r="Q1693" s="18"/>
      <c r="R1693" s="18"/>
      <c r="S1693" s="173" t="s">
        <v>10239</v>
      </c>
      <c r="T1693" s="17" t="s">
        <v>10240</v>
      </c>
      <c r="U1693" s="18"/>
      <c r="V1693" s="211"/>
      <c r="W1693" s="211"/>
      <c r="X1693" s="211"/>
      <c r="Y1693" s="211"/>
      <c r="Z1693" s="18"/>
      <c r="AA1693" s="182" t="s">
        <v>9863</v>
      </c>
      <c r="AB1693" s="18"/>
      <c r="AC1693" s="197" t="str">
        <f t="shared" si="168"/>
        <v>CELS</v>
      </c>
      <c r="AD1693" s="263" t="str">
        <f t="shared" si="169"/>
        <v>CELS-110</v>
      </c>
      <c r="AE1693" s="263" t="str">
        <f t="shared" si="170"/>
        <v>CELS-110-13</v>
      </c>
      <c r="AF1693" s="119" t="s">
        <v>9863</v>
      </c>
      <c r="AG1693" s="64" t="str">
        <f t="shared" si="171"/>
        <v>110</v>
      </c>
      <c r="AH1693" s="18"/>
      <c r="AI1693" s="197" t="str">
        <f t="shared" si="172"/>
        <v>-</v>
      </c>
      <c r="AJ1693" s="64" t="str">
        <f t="shared" si="173"/>
        <v>-</v>
      </c>
      <c r="AK1693" s="18"/>
      <c r="AP1693" s="18"/>
    </row>
    <row r="1694" spans="9:42">
      <c r="I1694" s="18"/>
      <c r="L1694" s="18"/>
      <c r="M1694" s="18"/>
      <c r="N1694" s="18"/>
      <c r="O1694" s="18"/>
      <c r="P1694" s="18"/>
      <c r="Q1694" s="18"/>
      <c r="R1694" s="18"/>
      <c r="S1694" s="173" t="s">
        <v>10241</v>
      </c>
      <c r="T1694" s="17" t="s">
        <v>10242</v>
      </c>
      <c r="U1694" s="18"/>
      <c r="V1694" s="211"/>
      <c r="W1694" s="211"/>
      <c r="X1694" s="211"/>
      <c r="Y1694" s="211"/>
      <c r="Z1694" s="18"/>
      <c r="AA1694" s="182" t="s">
        <v>1306</v>
      </c>
      <c r="AB1694" s="18"/>
      <c r="AC1694" s="197" t="str">
        <f t="shared" si="168"/>
        <v>CELS</v>
      </c>
      <c r="AD1694" s="263" t="str">
        <f t="shared" si="169"/>
        <v>CELS-110</v>
      </c>
      <c r="AE1694" s="263" t="str">
        <f t="shared" si="170"/>
        <v>CELS-110-14</v>
      </c>
      <c r="AF1694" s="119" t="s">
        <v>1306</v>
      </c>
      <c r="AG1694" s="64" t="str">
        <f t="shared" si="171"/>
        <v>110</v>
      </c>
      <c r="AH1694" s="18"/>
      <c r="AI1694" s="197" t="str">
        <f t="shared" si="172"/>
        <v>-</v>
      </c>
      <c r="AJ1694" s="64" t="str">
        <f t="shared" si="173"/>
        <v>-</v>
      </c>
      <c r="AK1694" s="18"/>
      <c r="AP1694" s="18"/>
    </row>
    <row r="1695" spans="9:42">
      <c r="I1695" s="18"/>
      <c r="L1695" s="18"/>
      <c r="M1695" s="18"/>
      <c r="N1695" s="18"/>
      <c r="O1695" s="18"/>
      <c r="P1695" s="18"/>
      <c r="Q1695" s="18"/>
      <c r="R1695" s="18"/>
      <c r="S1695" s="173" t="s">
        <v>10243</v>
      </c>
      <c r="T1695" s="17" t="s">
        <v>10244</v>
      </c>
      <c r="U1695" s="18"/>
      <c r="V1695" s="211"/>
      <c r="W1695" s="211"/>
      <c r="X1695" s="211"/>
      <c r="Y1695" s="211"/>
      <c r="Z1695" s="18"/>
      <c r="AA1695" s="182" t="s">
        <v>9864</v>
      </c>
      <c r="AB1695" s="18"/>
      <c r="AC1695" s="197" t="str">
        <f t="shared" si="168"/>
        <v>CELS</v>
      </c>
      <c r="AD1695" s="263" t="str">
        <f t="shared" si="169"/>
        <v>CELS-110</v>
      </c>
      <c r="AE1695" s="263" t="str">
        <f t="shared" si="170"/>
        <v>CELS-110-15</v>
      </c>
      <c r="AF1695" s="119" t="s">
        <v>9864</v>
      </c>
      <c r="AG1695" s="64" t="str">
        <f t="shared" si="171"/>
        <v>110</v>
      </c>
      <c r="AH1695" s="18"/>
      <c r="AI1695" s="197" t="str">
        <f t="shared" si="172"/>
        <v>-</v>
      </c>
      <c r="AJ1695" s="64" t="str">
        <f t="shared" si="173"/>
        <v>-</v>
      </c>
      <c r="AK1695" s="18"/>
      <c r="AP1695" s="18"/>
    </row>
    <row r="1696" spans="9:42">
      <c r="I1696" s="18"/>
      <c r="L1696" s="18"/>
      <c r="M1696" s="18"/>
      <c r="N1696" s="18"/>
      <c r="O1696" s="18"/>
      <c r="P1696" s="18"/>
      <c r="Q1696" s="18"/>
      <c r="R1696" s="18"/>
      <c r="S1696" s="173" t="s">
        <v>10245</v>
      </c>
      <c r="T1696" s="17" t="s">
        <v>10246</v>
      </c>
      <c r="U1696" s="18"/>
      <c r="V1696" s="211"/>
      <c r="W1696" s="211"/>
      <c r="X1696" s="211"/>
      <c r="Y1696" s="211"/>
      <c r="Z1696" s="18"/>
      <c r="AA1696" s="182" t="s">
        <v>11020</v>
      </c>
      <c r="AB1696" s="18"/>
      <c r="AC1696" s="197" t="str">
        <f t="shared" si="168"/>
        <v>CELS</v>
      </c>
      <c r="AD1696" s="263" t="str">
        <f t="shared" si="169"/>
        <v>CELS-110</v>
      </c>
      <c r="AE1696" s="263" t="str">
        <f t="shared" si="170"/>
        <v>CELS-110-16</v>
      </c>
      <c r="AF1696" s="119" t="s">
        <v>11020</v>
      </c>
      <c r="AG1696" s="64" t="str">
        <f t="shared" si="171"/>
        <v>110</v>
      </c>
      <c r="AH1696" s="18"/>
      <c r="AI1696" s="197" t="str">
        <f t="shared" si="172"/>
        <v>-</v>
      </c>
      <c r="AJ1696" s="64" t="str">
        <f t="shared" si="173"/>
        <v>-</v>
      </c>
      <c r="AK1696" s="18"/>
      <c r="AP1696" s="18"/>
    </row>
    <row r="1697" spans="9:42">
      <c r="I1697" s="18"/>
      <c r="L1697" s="18"/>
      <c r="M1697" s="18"/>
      <c r="N1697" s="18"/>
      <c r="O1697" s="18"/>
      <c r="P1697" s="18"/>
      <c r="Q1697" s="18"/>
      <c r="R1697" s="18"/>
      <c r="S1697" s="173" t="s">
        <v>10247</v>
      </c>
      <c r="T1697" s="17" t="s">
        <v>10248</v>
      </c>
      <c r="U1697" s="18"/>
      <c r="V1697" s="211"/>
      <c r="W1697" s="211"/>
      <c r="X1697" s="211"/>
      <c r="Y1697" s="211"/>
      <c r="Z1697" s="18"/>
      <c r="AA1697" s="182" t="s">
        <v>9866</v>
      </c>
      <c r="AB1697" s="18"/>
      <c r="AC1697" s="197" t="str">
        <f t="shared" si="168"/>
        <v>CELS</v>
      </c>
      <c r="AD1697" s="263" t="str">
        <f t="shared" si="169"/>
        <v>CELS-110</v>
      </c>
      <c r="AE1697" s="263" t="str">
        <f t="shared" si="170"/>
        <v>CELS-110-17</v>
      </c>
      <c r="AF1697" s="119" t="s">
        <v>9866</v>
      </c>
      <c r="AG1697" s="64" t="str">
        <f t="shared" si="171"/>
        <v>110</v>
      </c>
      <c r="AH1697" s="18"/>
      <c r="AI1697" s="197" t="str">
        <f t="shared" si="172"/>
        <v>-</v>
      </c>
      <c r="AJ1697" s="64" t="str">
        <f t="shared" si="173"/>
        <v>-</v>
      </c>
      <c r="AK1697" s="18"/>
      <c r="AP1697" s="18"/>
    </row>
    <row r="1698" spans="9:42">
      <c r="I1698" s="18"/>
      <c r="L1698" s="18"/>
      <c r="M1698" s="18"/>
      <c r="N1698" s="18"/>
      <c r="O1698" s="18"/>
      <c r="P1698" s="18"/>
      <c r="Q1698" s="18"/>
      <c r="R1698" s="18"/>
      <c r="S1698" s="173" t="s">
        <v>10249</v>
      </c>
      <c r="T1698" s="17" t="s">
        <v>10250</v>
      </c>
      <c r="U1698" s="18"/>
      <c r="V1698" s="211"/>
      <c r="W1698" s="211"/>
      <c r="X1698" s="211"/>
      <c r="Y1698" s="211"/>
      <c r="Z1698" s="18"/>
      <c r="AA1698" s="182" t="s">
        <v>11021</v>
      </c>
      <c r="AB1698" s="18"/>
      <c r="AC1698" s="197" t="str">
        <f t="shared" si="168"/>
        <v>CELS</v>
      </c>
      <c r="AD1698" s="263" t="str">
        <f t="shared" si="169"/>
        <v>CELS-110</v>
      </c>
      <c r="AE1698" s="263" t="str">
        <f t="shared" si="170"/>
        <v>CELS-110-18</v>
      </c>
      <c r="AF1698" s="119" t="s">
        <v>11021</v>
      </c>
      <c r="AG1698" s="64" t="str">
        <f t="shared" si="171"/>
        <v>110</v>
      </c>
      <c r="AH1698" s="18"/>
      <c r="AI1698" s="197" t="str">
        <f t="shared" si="172"/>
        <v>-</v>
      </c>
      <c r="AJ1698" s="64" t="str">
        <f t="shared" si="173"/>
        <v>-</v>
      </c>
      <c r="AK1698" s="18"/>
      <c r="AP1698" s="18"/>
    </row>
    <row r="1699" spans="9:42">
      <c r="I1699" s="18"/>
      <c r="L1699" s="18"/>
      <c r="M1699" s="18"/>
      <c r="N1699" s="18"/>
      <c r="O1699" s="18"/>
      <c r="P1699" s="18"/>
      <c r="Q1699" s="18"/>
      <c r="R1699" s="18"/>
      <c r="S1699" s="173" t="s">
        <v>10251</v>
      </c>
      <c r="T1699" s="17" t="s">
        <v>10252</v>
      </c>
      <c r="U1699" s="18"/>
      <c r="V1699" s="211"/>
      <c r="W1699" s="211"/>
      <c r="X1699" s="211"/>
      <c r="Y1699" s="211"/>
      <c r="Z1699" s="18"/>
      <c r="AA1699" s="182" t="s">
        <v>9868</v>
      </c>
      <c r="AB1699" s="18"/>
      <c r="AC1699" s="197" t="str">
        <f t="shared" si="168"/>
        <v>CELS</v>
      </c>
      <c r="AD1699" s="263" t="str">
        <f t="shared" si="169"/>
        <v>CELS-110</v>
      </c>
      <c r="AE1699" s="263" t="str">
        <f t="shared" si="170"/>
        <v>CELS-110-19</v>
      </c>
      <c r="AF1699" s="119" t="s">
        <v>9868</v>
      </c>
      <c r="AG1699" s="64" t="str">
        <f t="shared" si="171"/>
        <v>110</v>
      </c>
      <c r="AH1699" s="18"/>
      <c r="AI1699" s="197" t="str">
        <f t="shared" si="172"/>
        <v>-</v>
      </c>
      <c r="AJ1699" s="64" t="str">
        <f t="shared" si="173"/>
        <v>-</v>
      </c>
      <c r="AK1699" s="18"/>
      <c r="AP1699" s="18"/>
    </row>
    <row r="1700" spans="9:42">
      <c r="I1700" s="18"/>
      <c r="L1700" s="18"/>
      <c r="M1700" s="18"/>
      <c r="N1700" s="18"/>
      <c r="O1700" s="18"/>
      <c r="P1700" s="18"/>
      <c r="Q1700" s="18"/>
      <c r="R1700" s="18"/>
      <c r="S1700" s="173" t="s">
        <v>10253</v>
      </c>
      <c r="T1700" s="17" t="s">
        <v>10254</v>
      </c>
      <c r="U1700" s="18"/>
      <c r="V1700" s="211"/>
      <c r="W1700" s="211"/>
      <c r="X1700" s="211"/>
      <c r="Y1700" s="211"/>
      <c r="Z1700" s="18"/>
      <c r="AA1700" s="182" t="s">
        <v>1307</v>
      </c>
      <c r="AB1700" s="18"/>
      <c r="AC1700" s="197" t="str">
        <f t="shared" si="168"/>
        <v>CELS</v>
      </c>
      <c r="AD1700" s="263" t="str">
        <f t="shared" si="169"/>
        <v>CELS-110</v>
      </c>
      <c r="AE1700" s="263" t="str">
        <f t="shared" si="170"/>
        <v>CELS-110-20</v>
      </c>
      <c r="AF1700" s="119" t="s">
        <v>1307</v>
      </c>
      <c r="AG1700" s="64" t="str">
        <f t="shared" si="171"/>
        <v>110</v>
      </c>
      <c r="AH1700" s="18"/>
      <c r="AI1700" s="197" t="str">
        <f t="shared" si="172"/>
        <v>-</v>
      </c>
      <c r="AJ1700" s="64" t="str">
        <f t="shared" si="173"/>
        <v>-</v>
      </c>
      <c r="AK1700" s="18"/>
      <c r="AP1700" s="18"/>
    </row>
    <row r="1701" spans="9:42">
      <c r="I1701" s="18"/>
      <c r="L1701" s="18"/>
      <c r="M1701" s="18"/>
      <c r="N1701" s="18"/>
      <c r="O1701" s="18"/>
      <c r="P1701" s="18"/>
      <c r="Q1701" s="18"/>
      <c r="R1701" s="18"/>
      <c r="S1701" s="173" t="s">
        <v>10255</v>
      </c>
      <c r="T1701" s="17" t="s">
        <v>10256</v>
      </c>
      <c r="U1701" s="18"/>
      <c r="V1701" s="211"/>
      <c r="W1701" s="211"/>
      <c r="X1701" s="211"/>
      <c r="Y1701" s="211"/>
      <c r="Z1701" s="18"/>
      <c r="AA1701" s="182" t="s">
        <v>1308</v>
      </c>
      <c r="AB1701" s="18"/>
      <c r="AC1701" s="197" t="str">
        <f t="shared" si="168"/>
        <v>CELS</v>
      </c>
      <c r="AD1701" s="263" t="str">
        <f t="shared" si="169"/>
        <v>CELS-110</v>
      </c>
      <c r="AE1701" s="263" t="str">
        <f t="shared" si="170"/>
        <v>CELS-110-21</v>
      </c>
      <c r="AF1701" s="119" t="s">
        <v>1308</v>
      </c>
      <c r="AG1701" s="64" t="str">
        <f t="shared" si="171"/>
        <v>110</v>
      </c>
      <c r="AH1701" s="18"/>
      <c r="AI1701" s="197" t="str">
        <f t="shared" si="172"/>
        <v>-</v>
      </c>
      <c r="AJ1701" s="64" t="str">
        <f t="shared" si="173"/>
        <v>-</v>
      </c>
      <c r="AK1701" s="18"/>
      <c r="AP1701" s="18"/>
    </row>
    <row r="1702" spans="9:42">
      <c r="I1702" s="18"/>
      <c r="L1702" s="18"/>
      <c r="M1702" s="18"/>
      <c r="N1702" s="18"/>
      <c r="O1702" s="18"/>
      <c r="P1702" s="18"/>
      <c r="Q1702" s="18"/>
      <c r="R1702" s="18"/>
      <c r="S1702" s="173" t="s">
        <v>10257</v>
      </c>
      <c r="T1702" s="17" t="s">
        <v>10258</v>
      </c>
      <c r="U1702" s="18"/>
      <c r="V1702" s="211"/>
      <c r="W1702" s="211"/>
      <c r="X1702" s="211"/>
      <c r="Y1702" s="211"/>
      <c r="Z1702" s="18"/>
      <c r="AA1702" s="182" t="s">
        <v>9869</v>
      </c>
      <c r="AB1702" s="18"/>
      <c r="AC1702" s="197" t="str">
        <f t="shared" si="168"/>
        <v>CELS</v>
      </c>
      <c r="AD1702" s="263" t="str">
        <f t="shared" si="169"/>
        <v>CELS-110</v>
      </c>
      <c r="AE1702" s="263" t="str">
        <f t="shared" si="170"/>
        <v>CELS-110-22</v>
      </c>
      <c r="AF1702" s="119" t="s">
        <v>9869</v>
      </c>
      <c r="AG1702" s="64" t="str">
        <f t="shared" si="171"/>
        <v>110</v>
      </c>
      <c r="AH1702" s="18"/>
      <c r="AI1702" s="197" t="str">
        <f t="shared" si="172"/>
        <v>-</v>
      </c>
      <c r="AJ1702" s="64" t="str">
        <f t="shared" si="173"/>
        <v>-</v>
      </c>
      <c r="AK1702" s="18"/>
      <c r="AP1702" s="18"/>
    </row>
    <row r="1703" spans="9:42">
      <c r="I1703" s="18"/>
      <c r="L1703" s="18"/>
      <c r="M1703" s="18"/>
      <c r="N1703" s="18"/>
      <c r="O1703" s="18"/>
      <c r="P1703" s="18"/>
      <c r="Q1703" s="18"/>
      <c r="R1703" s="18"/>
      <c r="S1703" s="173" t="s">
        <v>10259</v>
      </c>
      <c r="T1703" s="17" t="s">
        <v>10260</v>
      </c>
      <c r="U1703" s="18"/>
      <c r="V1703" s="211"/>
      <c r="W1703" s="211"/>
      <c r="X1703" s="211"/>
      <c r="Y1703" s="211"/>
      <c r="Z1703" s="18"/>
      <c r="AA1703" s="182" t="s">
        <v>9870</v>
      </c>
      <c r="AB1703" s="18"/>
      <c r="AC1703" s="197" t="str">
        <f t="shared" si="168"/>
        <v>CELS</v>
      </c>
      <c r="AD1703" s="263" t="str">
        <f t="shared" si="169"/>
        <v>CELS-110</v>
      </c>
      <c r="AE1703" s="263" t="str">
        <f t="shared" si="170"/>
        <v>CELS-110-23</v>
      </c>
      <c r="AF1703" s="119" t="s">
        <v>9870</v>
      </c>
      <c r="AG1703" s="64" t="str">
        <f t="shared" si="171"/>
        <v>110</v>
      </c>
      <c r="AH1703" s="18"/>
      <c r="AI1703" s="197" t="str">
        <f t="shared" si="172"/>
        <v>-</v>
      </c>
      <c r="AJ1703" s="64" t="str">
        <f t="shared" si="173"/>
        <v>-</v>
      </c>
      <c r="AK1703" s="18"/>
      <c r="AP1703" s="18"/>
    </row>
    <row r="1704" spans="9:42">
      <c r="I1704" s="18"/>
      <c r="L1704" s="18"/>
      <c r="M1704" s="18"/>
      <c r="N1704" s="18"/>
      <c r="O1704" s="18"/>
      <c r="P1704" s="18"/>
      <c r="Q1704" s="18"/>
      <c r="R1704" s="18"/>
      <c r="S1704" s="173" t="s">
        <v>10261</v>
      </c>
      <c r="T1704" s="17" t="s">
        <v>10262</v>
      </c>
      <c r="U1704" s="18"/>
      <c r="V1704" s="211"/>
      <c r="W1704" s="211"/>
      <c r="X1704" s="211"/>
      <c r="Y1704" s="211"/>
      <c r="Z1704" s="18"/>
      <c r="AA1704" s="182" t="s">
        <v>11022</v>
      </c>
      <c r="AB1704" s="18"/>
      <c r="AC1704" s="197" t="str">
        <f t="shared" si="168"/>
        <v>CELS</v>
      </c>
      <c r="AD1704" s="263" t="str">
        <f t="shared" si="169"/>
        <v>CELS-110</v>
      </c>
      <c r="AE1704" s="263" t="str">
        <f t="shared" si="170"/>
        <v>CELS-110-24</v>
      </c>
      <c r="AF1704" s="119" t="s">
        <v>11022</v>
      </c>
      <c r="AG1704" s="64" t="str">
        <f t="shared" si="171"/>
        <v>110</v>
      </c>
      <c r="AH1704" s="18"/>
      <c r="AI1704" s="197" t="str">
        <f t="shared" si="172"/>
        <v>-</v>
      </c>
      <c r="AJ1704" s="64" t="str">
        <f t="shared" si="173"/>
        <v>-</v>
      </c>
      <c r="AK1704" s="18"/>
      <c r="AP1704" s="18"/>
    </row>
    <row r="1705" spans="9:42">
      <c r="I1705" s="18"/>
      <c r="L1705" s="18"/>
      <c r="M1705" s="18"/>
      <c r="N1705" s="18"/>
      <c r="O1705" s="18"/>
      <c r="P1705" s="18"/>
      <c r="Q1705" s="18"/>
      <c r="R1705" s="18"/>
      <c r="S1705" s="173" t="s">
        <v>10263</v>
      </c>
      <c r="T1705" s="17" t="s">
        <v>12298</v>
      </c>
      <c r="U1705" s="18"/>
      <c r="V1705" s="211"/>
      <c r="W1705" s="211"/>
      <c r="X1705" s="211"/>
      <c r="Y1705" s="211"/>
      <c r="Z1705" s="18"/>
      <c r="AA1705" s="182" t="s">
        <v>9871</v>
      </c>
      <c r="AB1705" s="18"/>
      <c r="AC1705" s="197" t="str">
        <f t="shared" si="168"/>
        <v>CELS</v>
      </c>
      <c r="AD1705" s="263" t="str">
        <f t="shared" si="169"/>
        <v>CELS-110</v>
      </c>
      <c r="AE1705" s="263" t="str">
        <f t="shared" si="170"/>
        <v>CELS-110-25</v>
      </c>
      <c r="AF1705" s="119" t="s">
        <v>9871</v>
      </c>
      <c r="AG1705" s="64" t="str">
        <f t="shared" si="171"/>
        <v>110</v>
      </c>
      <c r="AH1705" s="18"/>
      <c r="AI1705" s="197" t="str">
        <f t="shared" si="172"/>
        <v>-</v>
      </c>
      <c r="AJ1705" s="64" t="str">
        <f t="shared" si="173"/>
        <v>-</v>
      </c>
      <c r="AK1705" s="18"/>
      <c r="AP1705" s="18"/>
    </row>
    <row r="1706" spans="9:42">
      <c r="I1706" s="18"/>
      <c r="L1706" s="18"/>
      <c r="M1706" s="18"/>
      <c r="N1706" s="18"/>
      <c r="O1706" s="18"/>
      <c r="P1706" s="18"/>
      <c r="Q1706" s="18"/>
      <c r="R1706" s="18"/>
      <c r="S1706" s="173" t="s">
        <v>10264</v>
      </c>
      <c r="T1706" s="17" t="s">
        <v>10265</v>
      </c>
      <c r="U1706" s="18"/>
      <c r="V1706" s="211"/>
      <c r="W1706" s="211"/>
      <c r="X1706" s="211"/>
      <c r="Y1706" s="211"/>
      <c r="Z1706" s="18"/>
      <c r="AA1706" s="182" t="s">
        <v>9872</v>
      </c>
      <c r="AB1706" s="18"/>
      <c r="AC1706" s="197" t="str">
        <f t="shared" si="168"/>
        <v>CELS</v>
      </c>
      <c r="AD1706" s="263" t="str">
        <f t="shared" si="169"/>
        <v>CELS-110</v>
      </c>
      <c r="AE1706" s="263" t="str">
        <f t="shared" si="170"/>
        <v>CELS-110-26</v>
      </c>
      <c r="AF1706" s="119" t="s">
        <v>9872</v>
      </c>
      <c r="AG1706" s="64" t="str">
        <f t="shared" si="171"/>
        <v>110</v>
      </c>
      <c r="AH1706" s="18"/>
      <c r="AI1706" s="197" t="str">
        <f t="shared" si="172"/>
        <v>-</v>
      </c>
      <c r="AJ1706" s="64" t="str">
        <f t="shared" si="173"/>
        <v>-</v>
      </c>
      <c r="AK1706" s="18"/>
      <c r="AP1706" s="18"/>
    </row>
    <row r="1707" spans="9:42">
      <c r="I1707" s="18"/>
      <c r="L1707" s="18"/>
      <c r="M1707" s="18"/>
      <c r="N1707" s="18"/>
      <c r="O1707" s="18"/>
      <c r="P1707" s="18"/>
      <c r="Q1707" s="18"/>
      <c r="R1707" s="18"/>
      <c r="S1707" s="173" t="s">
        <v>10266</v>
      </c>
      <c r="T1707" s="17" t="s">
        <v>10267</v>
      </c>
      <c r="U1707" s="18"/>
      <c r="V1707" s="211"/>
      <c r="W1707" s="211"/>
      <c r="X1707" s="211"/>
      <c r="Y1707" s="211"/>
      <c r="Z1707" s="18"/>
      <c r="AA1707" s="182" t="s">
        <v>9874</v>
      </c>
      <c r="AB1707" s="18"/>
      <c r="AC1707" s="197" t="str">
        <f t="shared" si="168"/>
        <v>CELS</v>
      </c>
      <c r="AD1707" s="263" t="str">
        <f t="shared" si="169"/>
        <v>CELS-110</v>
      </c>
      <c r="AE1707" s="263" t="str">
        <f t="shared" si="170"/>
        <v>CELS-110-27</v>
      </c>
      <c r="AF1707" s="119" t="s">
        <v>9874</v>
      </c>
      <c r="AG1707" s="64" t="str">
        <f t="shared" si="171"/>
        <v>110</v>
      </c>
      <c r="AH1707" s="18"/>
      <c r="AI1707" s="197" t="str">
        <f t="shared" si="172"/>
        <v>-</v>
      </c>
      <c r="AJ1707" s="64" t="str">
        <f t="shared" si="173"/>
        <v>-</v>
      </c>
      <c r="AK1707" s="18"/>
      <c r="AP1707" s="18"/>
    </row>
    <row r="1708" spans="9:42">
      <c r="I1708" s="18"/>
      <c r="L1708" s="18"/>
      <c r="M1708" s="18"/>
      <c r="N1708" s="18"/>
      <c r="O1708" s="18"/>
      <c r="P1708" s="18"/>
      <c r="Q1708" s="18"/>
      <c r="R1708" s="18"/>
      <c r="S1708" s="173" t="s">
        <v>10268</v>
      </c>
      <c r="T1708" s="17" t="s">
        <v>10269</v>
      </c>
      <c r="U1708" s="18"/>
      <c r="V1708" s="211"/>
      <c r="W1708" s="211"/>
      <c r="X1708" s="211"/>
      <c r="Y1708" s="211"/>
      <c r="Z1708" s="18"/>
      <c r="AA1708" s="182" t="s">
        <v>11023</v>
      </c>
      <c r="AB1708" s="18"/>
      <c r="AC1708" s="197" t="str">
        <f t="shared" si="168"/>
        <v>CELS</v>
      </c>
      <c r="AD1708" s="263" t="str">
        <f t="shared" si="169"/>
        <v>CELS-110</v>
      </c>
      <c r="AE1708" s="263" t="str">
        <f t="shared" si="170"/>
        <v>CELS-110-28</v>
      </c>
      <c r="AF1708" s="119" t="s">
        <v>11023</v>
      </c>
      <c r="AG1708" s="64" t="str">
        <f t="shared" si="171"/>
        <v>110</v>
      </c>
      <c r="AH1708" s="18"/>
      <c r="AI1708" s="197" t="str">
        <f t="shared" si="172"/>
        <v>-</v>
      </c>
      <c r="AJ1708" s="64" t="str">
        <f t="shared" si="173"/>
        <v>-</v>
      </c>
      <c r="AK1708" s="18"/>
      <c r="AP1708" s="18"/>
    </row>
    <row r="1709" spans="9:42">
      <c r="I1709" s="18"/>
      <c r="L1709" s="18"/>
      <c r="M1709" s="18"/>
      <c r="N1709" s="18"/>
      <c r="O1709" s="18"/>
      <c r="P1709" s="18"/>
      <c r="Q1709" s="18"/>
      <c r="R1709" s="18"/>
      <c r="S1709" s="173" t="s">
        <v>10270</v>
      </c>
      <c r="T1709" s="17" t="s">
        <v>10271</v>
      </c>
      <c r="U1709" s="18"/>
      <c r="V1709" s="211"/>
      <c r="W1709" s="211"/>
      <c r="X1709" s="211"/>
      <c r="Y1709" s="211"/>
      <c r="Z1709" s="18"/>
      <c r="AA1709" s="182" t="s">
        <v>9876</v>
      </c>
      <c r="AB1709" s="18"/>
      <c r="AC1709" s="197" t="str">
        <f t="shared" si="168"/>
        <v>CELS</v>
      </c>
      <c r="AD1709" s="263" t="str">
        <f t="shared" si="169"/>
        <v>CELS-110</v>
      </c>
      <c r="AE1709" s="263" t="str">
        <f t="shared" si="170"/>
        <v>CELS-110-29</v>
      </c>
      <c r="AF1709" s="119" t="s">
        <v>9876</v>
      </c>
      <c r="AG1709" s="64" t="str">
        <f t="shared" si="171"/>
        <v>110</v>
      </c>
      <c r="AH1709" s="18"/>
      <c r="AI1709" s="197" t="str">
        <f t="shared" si="172"/>
        <v>-</v>
      </c>
      <c r="AJ1709" s="64" t="str">
        <f t="shared" si="173"/>
        <v>-</v>
      </c>
      <c r="AK1709" s="18"/>
      <c r="AP1709" s="18"/>
    </row>
    <row r="1710" spans="9:42">
      <c r="I1710" s="18"/>
      <c r="L1710" s="18"/>
      <c r="M1710" s="18"/>
      <c r="N1710" s="18"/>
      <c r="O1710" s="18"/>
      <c r="P1710" s="18"/>
      <c r="Q1710" s="18"/>
      <c r="R1710" s="18"/>
      <c r="S1710" s="173" t="s">
        <v>10272</v>
      </c>
      <c r="T1710" s="17" t="s">
        <v>10273</v>
      </c>
      <c r="U1710" s="18"/>
      <c r="V1710" s="211"/>
      <c r="W1710" s="211"/>
      <c r="X1710" s="211"/>
      <c r="Y1710" s="211"/>
      <c r="Z1710" s="18"/>
      <c r="AA1710" s="182" t="s">
        <v>680</v>
      </c>
      <c r="AB1710" s="18"/>
      <c r="AC1710" s="197" t="str">
        <f t="shared" si="168"/>
        <v>CELS</v>
      </c>
      <c r="AD1710" s="263" t="str">
        <f t="shared" si="169"/>
        <v>CELS-110</v>
      </c>
      <c r="AE1710" s="263" t="str">
        <f t="shared" si="170"/>
        <v>CELS-110-30</v>
      </c>
      <c r="AF1710" s="119" t="s">
        <v>680</v>
      </c>
      <c r="AG1710" s="64" t="str">
        <f t="shared" si="171"/>
        <v>110</v>
      </c>
      <c r="AH1710" s="18"/>
      <c r="AI1710" s="197" t="str">
        <f t="shared" si="172"/>
        <v>-</v>
      </c>
      <c r="AJ1710" s="64" t="str">
        <f t="shared" si="173"/>
        <v>-</v>
      </c>
      <c r="AK1710" s="18"/>
      <c r="AP1710" s="18"/>
    </row>
    <row r="1711" spans="9:42">
      <c r="I1711" s="18"/>
      <c r="L1711" s="18"/>
      <c r="M1711" s="18"/>
      <c r="N1711" s="18"/>
      <c r="O1711" s="18"/>
      <c r="P1711" s="18"/>
      <c r="Q1711" s="18"/>
      <c r="R1711" s="18"/>
      <c r="S1711" s="173" t="s">
        <v>10274</v>
      </c>
      <c r="T1711" s="17" t="s">
        <v>10275</v>
      </c>
      <c r="U1711" s="18"/>
      <c r="V1711" s="211"/>
      <c r="W1711" s="211"/>
      <c r="X1711" s="211"/>
      <c r="Y1711" s="211"/>
      <c r="Z1711" s="18"/>
      <c r="AA1711" s="182" t="s">
        <v>11024</v>
      </c>
      <c r="AB1711" s="18"/>
      <c r="AC1711" s="197" t="str">
        <f t="shared" si="168"/>
        <v>CELS</v>
      </c>
      <c r="AD1711" s="263" t="str">
        <f t="shared" si="169"/>
        <v>CELS-110</v>
      </c>
      <c r="AE1711" s="263" t="str">
        <f t="shared" si="170"/>
        <v>CELS-110-31</v>
      </c>
      <c r="AF1711" s="119" t="s">
        <v>11024</v>
      </c>
      <c r="AG1711" s="64" t="str">
        <f t="shared" si="171"/>
        <v>110</v>
      </c>
      <c r="AH1711" s="18"/>
      <c r="AI1711" s="197" t="str">
        <f t="shared" si="172"/>
        <v>-</v>
      </c>
      <c r="AJ1711" s="64" t="str">
        <f t="shared" si="173"/>
        <v>-</v>
      </c>
      <c r="AK1711" s="18"/>
      <c r="AP1711" s="18"/>
    </row>
    <row r="1712" spans="9:42">
      <c r="I1712" s="18"/>
      <c r="L1712" s="18"/>
      <c r="M1712" s="18"/>
      <c r="N1712" s="18"/>
      <c r="O1712" s="18"/>
      <c r="P1712" s="18"/>
      <c r="Q1712" s="18"/>
      <c r="R1712" s="18"/>
      <c r="S1712" s="173" t="s">
        <v>10276</v>
      </c>
      <c r="T1712" s="17" t="s">
        <v>10277</v>
      </c>
      <c r="U1712" s="18"/>
      <c r="V1712" s="211"/>
      <c r="W1712" s="211"/>
      <c r="X1712" s="211"/>
      <c r="Y1712" s="211"/>
      <c r="Z1712" s="18"/>
      <c r="AA1712" s="182" t="s">
        <v>11025</v>
      </c>
      <c r="AB1712" s="18"/>
      <c r="AC1712" s="197" t="str">
        <f t="shared" si="168"/>
        <v>CELS</v>
      </c>
      <c r="AD1712" s="263" t="str">
        <f t="shared" si="169"/>
        <v>CELS-110</v>
      </c>
      <c r="AE1712" s="263" t="str">
        <f t="shared" si="170"/>
        <v>CELS-110-32</v>
      </c>
      <c r="AF1712" s="119" t="s">
        <v>11025</v>
      </c>
      <c r="AG1712" s="64" t="str">
        <f t="shared" si="171"/>
        <v>110</v>
      </c>
      <c r="AH1712" s="18"/>
      <c r="AI1712" s="197" t="str">
        <f t="shared" si="172"/>
        <v>-</v>
      </c>
      <c r="AJ1712" s="64" t="str">
        <f t="shared" si="173"/>
        <v>-</v>
      </c>
      <c r="AK1712" s="18"/>
      <c r="AP1712" s="18"/>
    </row>
    <row r="1713" spans="9:42">
      <c r="I1713" s="18"/>
      <c r="L1713" s="18"/>
      <c r="M1713" s="18"/>
      <c r="N1713" s="18"/>
      <c r="O1713" s="18"/>
      <c r="P1713" s="18"/>
      <c r="Q1713" s="18"/>
      <c r="R1713" s="18"/>
      <c r="S1713" s="173" t="s">
        <v>10278</v>
      </c>
      <c r="T1713" s="17" t="s">
        <v>11523</v>
      </c>
      <c r="U1713" s="18"/>
      <c r="V1713" s="211"/>
      <c r="W1713" s="211"/>
      <c r="X1713" s="211"/>
      <c r="Y1713" s="211"/>
      <c r="Z1713" s="18"/>
      <c r="AA1713" s="182" t="s">
        <v>9878</v>
      </c>
      <c r="AB1713" s="18"/>
      <c r="AC1713" s="197" t="str">
        <f t="shared" si="168"/>
        <v>CELS</v>
      </c>
      <c r="AD1713" s="263" t="str">
        <f t="shared" si="169"/>
        <v>CELS-110</v>
      </c>
      <c r="AE1713" s="263" t="str">
        <f t="shared" si="170"/>
        <v>CELS-110-33</v>
      </c>
      <c r="AF1713" s="119" t="s">
        <v>9878</v>
      </c>
      <c r="AG1713" s="64" t="str">
        <f t="shared" si="171"/>
        <v>110</v>
      </c>
      <c r="AH1713" s="18"/>
      <c r="AI1713" s="197" t="str">
        <f t="shared" si="172"/>
        <v>-</v>
      </c>
      <c r="AJ1713" s="64" t="str">
        <f t="shared" si="173"/>
        <v>-</v>
      </c>
      <c r="AK1713" s="18"/>
      <c r="AP1713" s="18"/>
    </row>
    <row r="1714" spans="9:42">
      <c r="I1714" s="18"/>
      <c r="L1714" s="18"/>
      <c r="M1714" s="18"/>
      <c r="N1714" s="18"/>
      <c r="O1714" s="18"/>
      <c r="P1714" s="18"/>
      <c r="Q1714" s="18"/>
      <c r="R1714" s="18"/>
      <c r="S1714" s="173" t="s">
        <v>10279</v>
      </c>
      <c r="T1714" s="17" t="s">
        <v>10280</v>
      </c>
      <c r="U1714" s="18"/>
      <c r="V1714" s="211"/>
      <c r="W1714" s="211"/>
      <c r="X1714" s="211"/>
      <c r="Y1714" s="211"/>
      <c r="Z1714" s="18"/>
      <c r="AA1714" s="182" t="s">
        <v>1309</v>
      </c>
      <c r="AB1714" s="18"/>
      <c r="AC1714" s="197" t="str">
        <f t="shared" si="168"/>
        <v>CELS</v>
      </c>
      <c r="AD1714" s="263" t="str">
        <f t="shared" si="169"/>
        <v>CELS-110</v>
      </c>
      <c r="AE1714" s="263" t="str">
        <f t="shared" si="170"/>
        <v>CELS-110-34</v>
      </c>
      <c r="AF1714" s="119" t="s">
        <v>1309</v>
      </c>
      <c r="AG1714" s="64" t="str">
        <f t="shared" si="171"/>
        <v>110</v>
      </c>
      <c r="AH1714" s="18"/>
      <c r="AI1714" s="197" t="str">
        <f t="shared" si="172"/>
        <v>-</v>
      </c>
      <c r="AJ1714" s="64" t="str">
        <f t="shared" si="173"/>
        <v>-</v>
      </c>
      <c r="AK1714" s="18"/>
      <c r="AP1714" s="18"/>
    </row>
    <row r="1715" spans="9:42">
      <c r="I1715" s="18"/>
      <c r="L1715" s="18"/>
      <c r="M1715" s="18"/>
      <c r="N1715" s="18"/>
      <c r="O1715" s="18"/>
      <c r="P1715" s="18"/>
      <c r="Q1715" s="18"/>
      <c r="R1715" s="18"/>
      <c r="S1715" s="173" t="s">
        <v>10281</v>
      </c>
      <c r="T1715" s="17" t="s">
        <v>10282</v>
      </c>
      <c r="U1715" s="18"/>
      <c r="V1715" s="211"/>
      <c r="W1715" s="211"/>
      <c r="X1715" s="211"/>
      <c r="Y1715" s="211"/>
      <c r="Z1715" s="18"/>
      <c r="AA1715" s="182" t="s">
        <v>11026</v>
      </c>
      <c r="AB1715" s="18"/>
      <c r="AC1715" s="197" t="str">
        <f t="shared" si="168"/>
        <v>CELS</v>
      </c>
      <c r="AD1715" s="263" t="str">
        <f t="shared" si="169"/>
        <v>CELS-110</v>
      </c>
      <c r="AE1715" s="263" t="str">
        <f t="shared" si="170"/>
        <v>CELS-110-35</v>
      </c>
      <c r="AF1715" s="119" t="s">
        <v>11026</v>
      </c>
      <c r="AG1715" s="64" t="str">
        <f t="shared" si="171"/>
        <v>110</v>
      </c>
      <c r="AH1715" s="18"/>
      <c r="AI1715" s="197" t="str">
        <f t="shared" si="172"/>
        <v>-</v>
      </c>
      <c r="AJ1715" s="64" t="str">
        <f t="shared" si="173"/>
        <v>-</v>
      </c>
      <c r="AK1715" s="18"/>
      <c r="AP1715" s="18"/>
    </row>
    <row r="1716" spans="9:42">
      <c r="I1716" s="18"/>
      <c r="L1716" s="18"/>
      <c r="M1716" s="18"/>
      <c r="N1716" s="18"/>
      <c r="O1716" s="18"/>
      <c r="P1716" s="18"/>
      <c r="Q1716" s="18"/>
      <c r="R1716" s="18"/>
      <c r="S1716" s="173" t="s">
        <v>10283</v>
      </c>
      <c r="T1716" s="17" t="s">
        <v>10284</v>
      </c>
      <c r="U1716" s="18"/>
      <c r="V1716" s="211"/>
      <c r="W1716" s="211"/>
      <c r="X1716" s="211"/>
      <c r="Y1716" s="211"/>
      <c r="Z1716" s="18"/>
      <c r="AA1716" s="182" t="s">
        <v>11027</v>
      </c>
      <c r="AB1716" s="18"/>
      <c r="AC1716" s="197" t="str">
        <f t="shared" si="168"/>
        <v>CELS</v>
      </c>
      <c r="AD1716" s="263" t="str">
        <f t="shared" si="169"/>
        <v>CELS-110</v>
      </c>
      <c r="AE1716" s="263" t="str">
        <f t="shared" si="170"/>
        <v>CELS-110-36</v>
      </c>
      <c r="AF1716" s="119" t="s">
        <v>11027</v>
      </c>
      <c r="AG1716" s="64" t="str">
        <f t="shared" si="171"/>
        <v>110</v>
      </c>
      <c r="AH1716" s="18"/>
      <c r="AI1716" s="197" t="str">
        <f t="shared" si="172"/>
        <v>-</v>
      </c>
      <c r="AJ1716" s="64" t="str">
        <f t="shared" si="173"/>
        <v>-</v>
      </c>
      <c r="AK1716" s="18"/>
      <c r="AP1716" s="18"/>
    </row>
    <row r="1717" spans="9:42">
      <c r="I1717" s="18"/>
      <c r="L1717" s="18"/>
      <c r="M1717" s="18"/>
      <c r="N1717" s="18"/>
      <c r="O1717" s="18"/>
      <c r="P1717" s="18"/>
      <c r="Q1717" s="18"/>
      <c r="R1717" s="18"/>
      <c r="S1717" s="173" t="s">
        <v>10285</v>
      </c>
      <c r="T1717" s="17" t="s">
        <v>10286</v>
      </c>
      <c r="U1717" s="18"/>
      <c r="V1717" s="211"/>
      <c r="W1717" s="211"/>
      <c r="X1717" s="211"/>
      <c r="Y1717" s="211"/>
      <c r="Z1717" s="18"/>
      <c r="AA1717" s="182" t="s">
        <v>11028</v>
      </c>
      <c r="AB1717" s="18"/>
      <c r="AC1717" s="197" t="str">
        <f t="shared" si="168"/>
        <v>CELS</v>
      </c>
      <c r="AD1717" s="263" t="str">
        <f t="shared" si="169"/>
        <v>CELS-110</v>
      </c>
      <c r="AE1717" s="263" t="str">
        <f t="shared" si="170"/>
        <v>CELS-110-37</v>
      </c>
      <c r="AF1717" s="119" t="s">
        <v>11028</v>
      </c>
      <c r="AG1717" s="64" t="str">
        <f t="shared" si="171"/>
        <v>110</v>
      </c>
      <c r="AH1717" s="18"/>
      <c r="AI1717" s="197" t="str">
        <f t="shared" si="172"/>
        <v>-</v>
      </c>
      <c r="AJ1717" s="64" t="str">
        <f t="shared" si="173"/>
        <v>-</v>
      </c>
      <c r="AK1717" s="18"/>
      <c r="AP1717" s="18"/>
    </row>
    <row r="1718" spans="9:42">
      <c r="I1718" s="18"/>
      <c r="L1718" s="18"/>
      <c r="M1718" s="18"/>
      <c r="N1718" s="18"/>
      <c r="O1718" s="18"/>
      <c r="P1718" s="18"/>
      <c r="Q1718" s="18"/>
      <c r="R1718" s="18"/>
      <c r="S1718" s="173" t="s">
        <v>10287</v>
      </c>
      <c r="T1718" s="17" t="s">
        <v>10288</v>
      </c>
      <c r="U1718" s="18"/>
      <c r="V1718" s="211"/>
      <c r="W1718" s="211"/>
      <c r="X1718" s="211"/>
      <c r="Y1718" s="211"/>
      <c r="Z1718" s="18"/>
      <c r="AA1718" s="182" t="s">
        <v>9879</v>
      </c>
      <c r="AB1718" s="18"/>
      <c r="AC1718" s="197" t="str">
        <f t="shared" si="168"/>
        <v>CELS</v>
      </c>
      <c r="AD1718" s="263" t="str">
        <f t="shared" si="169"/>
        <v>CELS-110</v>
      </c>
      <c r="AE1718" s="263" t="str">
        <f t="shared" si="170"/>
        <v>CELS-110-38</v>
      </c>
      <c r="AF1718" s="119" t="s">
        <v>9879</v>
      </c>
      <c r="AG1718" s="64" t="str">
        <f t="shared" si="171"/>
        <v>110</v>
      </c>
      <c r="AH1718" s="18"/>
      <c r="AI1718" s="197" t="str">
        <f t="shared" si="172"/>
        <v>-</v>
      </c>
      <c r="AJ1718" s="64" t="str">
        <f t="shared" si="173"/>
        <v>-</v>
      </c>
      <c r="AK1718" s="18"/>
      <c r="AP1718" s="18"/>
    </row>
    <row r="1719" spans="9:42">
      <c r="I1719" s="18"/>
      <c r="L1719" s="18"/>
      <c r="M1719" s="18"/>
      <c r="N1719" s="18"/>
      <c r="O1719" s="18"/>
      <c r="P1719" s="18"/>
      <c r="Q1719" s="18"/>
      <c r="R1719" s="18"/>
      <c r="S1719" s="173" t="s">
        <v>10289</v>
      </c>
      <c r="T1719" s="17" t="s">
        <v>10290</v>
      </c>
      <c r="U1719" s="18"/>
      <c r="V1719" s="211"/>
      <c r="W1719" s="211"/>
      <c r="X1719" s="211"/>
      <c r="Y1719" s="211"/>
      <c r="Z1719" s="18"/>
      <c r="AA1719" s="182" t="s">
        <v>9881</v>
      </c>
      <c r="AB1719" s="18"/>
      <c r="AC1719" s="197" t="str">
        <f t="shared" si="168"/>
        <v>CELS</v>
      </c>
      <c r="AD1719" s="263" t="str">
        <f t="shared" si="169"/>
        <v>CELS-110</v>
      </c>
      <c r="AE1719" s="263" t="str">
        <f t="shared" si="170"/>
        <v>CELS-110-39</v>
      </c>
      <c r="AF1719" s="119" t="s">
        <v>9881</v>
      </c>
      <c r="AG1719" s="64" t="str">
        <f t="shared" si="171"/>
        <v>110</v>
      </c>
      <c r="AH1719" s="18"/>
      <c r="AI1719" s="197" t="str">
        <f t="shared" si="172"/>
        <v>-</v>
      </c>
      <c r="AJ1719" s="64" t="str">
        <f t="shared" si="173"/>
        <v>-</v>
      </c>
      <c r="AK1719" s="18"/>
      <c r="AP1719" s="18"/>
    </row>
    <row r="1720" spans="9:42">
      <c r="I1720" s="18"/>
      <c r="L1720" s="18"/>
      <c r="M1720" s="18"/>
      <c r="N1720" s="18"/>
      <c r="O1720" s="18"/>
      <c r="P1720" s="18"/>
      <c r="Q1720" s="18"/>
      <c r="R1720" s="18"/>
      <c r="S1720" s="173" t="s">
        <v>10291</v>
      </c>
      <c r="T1720" s="17" t="s">
        <v>10292</v>
      </c>
      <c r="U1720" s="18"/>
      <c r="V1720" s="211"/>
      <c r="W1720" s="211"/>
      <c r="X1720" s="211"/>
      <c r="Y1720" s="211"/>
      <c r="Z1720" s="18"/>
      <c r="AA1720" s="182" t="s">
        <v>9883</v>
      </c>
      <c r="AB1720" s="18"/>
      <c r="AC1720" s="197" t="str">
        <f t="shared" si="168"/>
        <v>CELS</v>
      </c>
      <c r="AD1720" s="263" t="str">
        <f t="shared" si="169"/>
        <v>CELS-110</v>
      </c>
      <c r="AE1720" s="263" t="str">
        <f t="shared" si="170"/>
        <v>CELS-110-40</v>
      </c>
      <c r="AF1720" s="119" t="s">
        <v>9883</v>
      </c>
      <c r="AG1720" s="64" t="str">
        <f t="shared" si="171"/>
        <v>110</v>
      </c>
      <c r="AH1720" s="18"/>
      <c r="AI1720" s="197" t="str">
        <f t="shared" si="172"/>
        <v>-</v>
      </c>
      <c r="AJ1720" s="64" t="str">
        <f t="shared" si="173"/>
        <v>-</v>
      </c>
      <c r="AK1720" s="18"/>
      <c r="AP1720" s="18"/>
    </row>
    <row r="1721" spans="9:42">
      <c r="I1721" s="18"/>
      <c r="L1721" s="18"/>
      <c r="M1721" s="18"/>
      <c r="N1721" s="18"/>
      <c r="O1721" s="18"/>
      <c r="P1721" s="18"/>
      <c r="Q1721" s="18"/>
      <c r="R1721" s="18"/>
      <c r="S1721" s="173" t="s">
        <v>10293</v>
      </c>
      <c r="T1721" s="17" t="s">
        <v>10294</v>
      </c>
      <c r="U1721" s="18"/>
      <c r="V1721" s="211"/>
      <c r="W1721" s="211"/>
      <c r="X1721" s="211"/>
      <c r="Y1721" s="211"/>
      <c r="Z1721" s="18"/>
      <c r="AA1721" s="182" t="s">
        <v>1310</v>
      </c>
      <c r="AB1721" s="18"/>
      <c r="AC1721" s="197" t="str">
        <f t="shared" si="168"/>
        <v>CELS</v>
      </c>
      <c r="AD1721" s="263" t="str">
        <f t="shared" si="169"/>
        <v>CELS-110</v>
      </c>
      <c r="AE1721" s="263" t="str">
        <f t="shared" si="170"/>
        <v>CELS-110-41</v>
      </c>
      <c r="AF1721" s="119" t="s">
        <v>1310</v>
      </c>
      <c r="AG1721" s="64" t="str">
        <f t="shared" si="171"/>
        <v>110</v>
      </c>
      <c r="AH1721" s="18"/>
      <c r="AI1721" s="197" t="str">
        <f t="shared" si="172"/>
        <v>-</v>
      </c>
      <c r="AJ1721" s="64" t="str">
        <f t="shared" si="173"/>
        <v>-</v>
      </c>
      <c r="AK1721" s="18"/>
      <c r="AP1721" s="18"/>
    </row>
    <row r="1722" spans="9:42">
      <c r="I1722" s="18"/>
      <c r="L1722" s="18"/>
      <c r="M1722" s="18"/>
      <c r="N1722" s="18"/>
      <c r="O1722" s="18"/>
      <c r="P1722" s="18"/>
      <c r="Q1722" s="18"/>
      <c r="R1722" s="18"/>
      <c r="S1722" s="173" t="s">
        <v>10295</v>
      </c>
      <c r="T1722" s="17" t="s">
        <v>10296</v>
      </c>
      <c r="U1722" s="18"/>
      <c r="V1722" s="211"/>
      <c r="W1722" s="211"/>
      <c r="X1722" s="211"/>
      <c r="Y1722" s="211"/>
      <c r="Z1722" s="18"/>
      <c r="AA1722" s="182" t="s">
        <v>11029</v>
      </c>
      <c r="AB1722" s="18"/>
      <c r="AC1722" s="197" t="str">
        <f t="shared" si="168"/>
        <v>CELS</v>
      </c>
      <c r="AD1722" s="263" t="str">
        <f t="shared" si="169"/>
        <v>CELS-110</v>
      </c>
      <c r="AE1722" s="263" t="str">
        <f t="shared" si="170"/>
        <v>CELS-110-42</v>
      </c>
      <c r="AF1722" s="119" t="s">
        <v>11029</v>
      </c>
      <c r="AG1722" s="64" t="str">
        <f t="shared" si="171"/>
        <v>110</v>
      </c>
      <c r="AH1722" s="18"/>
      <c r="AI1722" s="197" t="str">
        <f t="shared" si="172"/>
        <v>-</v>
      </c>
      <c r="AJ1722" s="64" t="str">
        <f t="shared" si="173"/>
        <v>-</v>
      </c>
      <c r="AK1722" s="18"/>
      <c r="AP1722" s="18"/>
    </row>
    <row r="1723" spans="9:42">
      <c r="I1723" s="18"/>
      <c r="L1723" s="18"/>
      <c r="M1723" s="18"/>
      <c r="N1723" s="18"/>
      <c r="O1723" s="18"/>
      <c r="P1723" s="18"/>
      <c r="Q1723" s="18"/>
      <c r="R1723" s="18"/>
      <c r="S1723" s="173" t="s">
        <v>10297</v>
      </c>
      <c r="T1723" s="17" t="s">
        <v>10298</v>
      </c>
      <c r="U1723" s="18"/>
      <c r="V1723" s="211"/>
      <c r="W1723" s="211"/>
      <c r="X1723" s="211"/>
      <c r="Y1723" s="211"/>
      <c r="Z1723" s="18"/>
      <c r="AA1723" s="182" t="s">
        <v>11030</v>
      </c>
      <c r="AB1723" s="18"/>
      <c r="AC1723" s="197" t="str">
        <f t="shared" si="168"/>
        <v>CELS</v>
      </c>
      <c r="AD1723" s="263" t="str">
        <f t="shared" si="169"/>
        <v>CELS-110</v>
      </c>
      <c r="AE1723" s="263" t="str">
        <f t="shared" si="170"/>
        <v>CELS-110-43</v>
      </c>
      <c r="AF1723" s="119" t="s">
        <v>11030</v>
      </c>
      <c r="AG1723" s="64" t="str">
        <f t="shared" si="171"/>
        <v>110</v>
      </c>
      <c r="AH1723" s="18"/>
      <c r="AI1723" s="197" t="str">
        <f t="shared" si="172"/>
        <v>-</v>
      </c>
      <c r="AJ1723" s="64" t="str">
        <f t="shared" si="173"/>
        <v>-</v>
      </c>
      <c r="AK1723" s="18"/>
      <c r="AP1723" s="18"/>
    </row>
    <row r="1724" spans="9:42">
      <c r="I1724" s="18"/>
      <c r="L1724" s="18"/>
      <c r="M1724" s="18"/>
      <c r="N1724" s="18"/>
      <c r="O1724" s="18"/>
      <c r="P1724" s="18"/>
      <c r="Q1724" s="18"/>
      <c r="R1724" s="18"/>
      <c r="S1724" s="173" t="s">
        <v>10299</v>
      </c>
      <c r="T1724" s="17" t="s">
        <v>10300</v>
      </c>
      <c r="U1724" s="18"/>
      <c r="V1724" s="211"/>
      <c r="W1724" s="211"/>
      <c r="X1724" s="211"/>
      <c r="Y1724" s="211"/>
      <c r="Z1724" s="18"/>
      <c r="AA1724" s="182" t="s">
        <v>1311</v>
      </c>
      <c r="AB1724" s="18"/>
      <c r="AC1724" s="197" t="str">
        <f t="shared" si="168"/>
        <v>CELS</v>
      </c>
      <c r="AD1724" s="263" t="str">
        <f t="shared" si="169"/>
        <v>CELS-110</v>
      </c>
      <c r="AE1724" s="263" t="str">
        <f t="shared" si="170"/>
        <v>CELS-110-44</v>
      </c>
      <c r="AF1724" s="119" t="s">
        <v>1311</v>
      </c>
      <c r="AG1724" s="64" t="str">
        <f t="shared" si="171"/>
        <v>110</v>
      </c>
      <c r="AH1724" s="18"/>
      <c r="AI1724" s="197" t="str">
        <f t="shared" si="172"/>
        <v>-</v>
      </c>
      <c r="AJ1724" s="64" t="str">
        <f t="shared" si="173"/>
        <v>-</v>
      </c>
      <c r="AK1724" s="18"/>
      <c r="AP1724" s="18"/>
    </row>
    <row r="1725" spans="9:42">
      <c r="I1725" s="18"/>
      <c r="L1725" s="18"/>
      <c r="M1725" s="18"/>
      <c r="N1725" s="18"/>
      <c r="O1725" s="18"/>
      <c r="P1725" s="18"/>
      <c r="Q1725" s="18"/>
      <c r="R1725" s="18"/>
      <c r="S1725" s="173" t="s">
        <v>10301</v>
      </c>
      <c r="T1725" s="17" t="s">
        <v>11698</v>
      </c>
      <c r="U1725" s="18"/>
      <c r="V1725" s="211"/>
      <c r="W1725" s="211"/>
      <c r="X1725" s="211"/>
      <c r="Y1725" s="211"/>
      <c r="Z1725" s="18"/>
      <c r="AA1725" s="182" t="s">
        <v>9884</v>
      </c>
      <c r="AB1725" s="18"/>
      <c r="AC1725" s="197" t="str">
        <f t="shared" si="168"/>
        <v>CELS</v>
      </c>
      <c r="AD1725" s="263" t="str">
        <f t="shared" si="169"/>
        <v>CELS-110</v>
      </c>
      <c r="AE1725" s="263" t="str">
        <f t="shared" si="170"/>
        <v>CELS-110-45</v>
      </c>
      <c r="AF1725" s="119" t="s">
        <v>9884</v>
      </c>
      <c r="AG1725" s="64" t="str">
        <f t="shared" si="171"/>
        <v>110</v>
      </c>
      <c r="AH1725" s="18"/>
      <c r="AI1725" s="197" t="str">
        <f t="shared" si="172"/>
        <v>-</v>
      </c>
      <c r="AJ1725" s="64" t="str">
        <f t="shared" si="173"/>
        <v>-</v>
      </c>
      <c r="AK1725" s="18"/>
      <c r="AP1725" s="18"/>
    </row>
    <row r="1726" spans="9:42">
      <c r="I1726" s="18"/>
      <c r="L1726" s="18"/>
      <c r="M1726" s="18"/>
      <c r="N1726" s="18"/>
      <c r="O1726" s="18"/>
      <c r="P1726" s="18"/>
      <c r="Q1726" s="18"/>
      <c r="R1726" s="18"/>
      <c r="S1726" s="173" t="s">
        <v>10302</v>
      </c>
      <c r="T1726" s="17" t="s">
        <v>10303</v>
      </c>
      <c r="U1726" s="18"/>
      <c r="V1726" s="211"/>
      <c r="W1726" s="211"/>
      <c r="X1726" s="211"/>
      <c r="Y1726" s="211"/>
      <c r="Z1726" s="18"/>
      <c r="AA1726" s="182" t="s">
        <v>11031</v>
      </c>
      <c r="AB1726" s="18"/>
      <c r="AC1726" s="197" t="str">
        <f t="shared" si="168"/>
        <v>CELS</v>
      </c>
      <c r="AD1726" s="263" t="str">
        <f t="shared" si="169"/>
        <v>CELS-110</v>
      </c>
      <c r="AE1726" s="263" t="str">
        <f t="shared" si="170"/>
        <v>CELS-110-46</v>
      </c>
      <c r="AF1726" s="119" t="s">
        <v>11031</v>
      </c>
      <c r="AG1726" s="64" t="str">
        <f t="shared" si="171"/>
        <v>110</v>
      </c>
      <c r="AH1726" s="18"/>
      <c r="AI1726" s="197" t="str">
        <f t="shared" si="172"/>
        <v>-</v>
      </c>
      <c r="AJ1726" s="64" t="str">
        <f t="shared" si="173"/>
        <v>-</v>
      </c>
      <c r="AK1726" s="18"/>
      <c r="AP1726" s="18"/>
    </row>
    <row r="1727" spans="9:42">
      <c r="I1727" s="18"/>
      <c r="L1727" s="18"/>
      <c r="M1727" s="18"/>
      <c r="N1727" s="18"/>
      <c r="O1727" s="18"/>
      <c r="P1727" s="18"/>
      <c r="Q1727" s="18"/>
      <c r="R1727" s="18"/>
      <c r="S1727" s="173" t="s">
        <v>10304</v>
      </c>
      <c r="T1727" s="17" t="s">
        <v>10305</v>
      </c>
      <c r="U1727" s="18"/>
      <c r="V1727" s="211"/>
      <c r="W1727" s="211"/>
      <c r="X1727" s="211"/>
      <c r="Y1727" s="211"/>
      <c r="Z1727" s="18"/>
      <c r="AA1727" s="182" t="s">
        <v>11032</v>
      </c>
      <c r="AB1727" s="18"/>
      <c r="AC1727" s="197" t="str">
        <f t="shared" si="168"/>
        <v>CELS</v>
      </c>
      <c r="AD1727" s="263" t="str">
        <f t="shared" si="169"/>
        <v>CELS-110</v>
      </c>
      <c r="AE1727" s="263" t="str">
        <f t="shared" si="170"/>
        <v>CELS-110-47</v>
      </c>
      <c r="AF1727" s="119" t="s">
        <v>11032</v>
      </c>
      <c r="AG1727" s="64" t="str">
        <f t="shared" si="171"/>
        <v>110</v>
      </c>
      <c r="AH1727" s="18"/>
      <c r="AI1727" s="197" t="str">
        <f t="shared" si="172"/>
        <v>-</v>
      </c>
      <c r="AJ1727" s="64" t="str">
        <f t="shared" si="173"/>
        <v>-</v>
      </c>
      <c r="AK1727" s="18"/>
      <c r="AP1727" s="18"/>
    </row>
    <row r="1728" spans="9:42">
      <c r="I1728" s="18"/>
      <c r="L1728" s="18"/>
      <c r="M1728" s="18"/>
      <c r="N1728" s="18"/>
      <c r="O1728" s="18"/>
      <c r="P1728" s="18"/>
      <c r="Q1728" s="18"/>
      <c r="R1728" s="18"/>
      <c r="S1728" s="173" t="s">
        <v>10306</v>
      </c>
      <c r="T1728" s="17" t="s">
        <v>10307</v>
      </c>
      <c r="U1728" s="18"/>
      <c r="V1728" s="211"/>
      <c r="W1728" s="211"/>
      <c r="X1728" s="211"/>
      <c r="Y1728" s="211"/>
      <c r="Z1728" s="18"/>
      <c r="AA1728" s="182" t="s">
        <v>11033</v>
      </c>
      <c r="AB1728" s="18"/>
      <c r="AC1728" s="197" t="str">
        <f t="shared" si="168"/>
        <v>CELS</v>
      </c>
      <c r="AD1728" s="263" t="str">
        <f t="shared" si="169"/>
        <v>CELS-110</v>
      </c>
      <c r="AE1728" s="263" t="str">
        <f t="shared" si="170"/>
        <v>CELS-110-48</v>
      </c>
      <c r="AF1728" s="119" t="s">
        <v>11033</v>
      </c>
      <c r="AG1728" s="64" t="str">
        <f t="shared" si="171"/>
        <v>110</v>
      </c>
      <c r="AH1728" s="18"/>
      <c r="AI1728" s="197" t="str">
        <f t="shared" si="172"/>
        <v>-</v>
      </c>
      <c r="AJ1728" s="64" t="str">
        <f t="shared" si="173"/>
        <v>-</v>
      </c>
      <c r="AK1728" s="18"/>
      <c r="AP1728" s="18"/>
    </row>
    <row r="1729" spans="9:42">
      <c r="I1729" s="18"/>
      <c r="L1729" s="18"/>
      <c r="M1729" s="18"/>
      <c r="N1729" s="18"/>
      <c r="O1729" s="18"/>
      <c r="P1729" s="18"/>
      <c r="Q1729" s="18"/>
      <c r="R1729" s="18"/>
      <c r="S1729" s="173" t="s">
        <v>10308</v>
      </c>
      <c r="T1729" s="17" t="s">
        <v>10309</v>
      </c>
      <c r="U1729" s="18"/>
      <c r="V1729" s="211"/>
      <c r="W1729" s="211"/>
      <c r="X1729" s="211"/>
      <c r="Y1729" s="211"/>
      <c r="Z1729" s="18"/>
      <c r="AA1729" s="182" t="s">
        <v>12074</v>
      </c>
      <c r="AB1729" s="18"/>
      <c r="AC1729" s="197" t="str">
        <f t="shared" si="168"/>
        <v>CELS</v>
      </c>
      <c r="AD1729" s="263" t="str">
        <f t="shared" si="169"/>
        <v>CELS-110</v>
      </c>
      <c r="AE1729" s="263" t="str">
        <f t="shared" si="170"/>
        <v>CELS-110-49</v>
      </c>
      <c r="AF1729" s="119" t="s">
        <v>12074</v>
      </c>
      <c r="AG1729" s="64" t="str">
        <f t="shared" si="171"/>
        <v>110</v>
      </c>
      <c r="AH1729" s="18"/>
      <c r="AI1729" s="197" t="str">
        <f t="shared" si="172"/>
        <v>-</v>
      </c>
      <c r="AJ1729" s="64" t="str">
        <f t="shared" si="173"/>
        <v>-</v>
      </c>
      <c r="AK1729" s="18"/>
      <c r="AP1729" s="18"/>
    </row>
    <row r="1730" spans="9:42">
      <c r="I1730" s="18"/>
      <c r="L1730" s="18"/>
      <c r="M1730" s="18"/>
      <c r="N1730" s="18"/>
      <c r="O1730" s="18"/>
      <c r="P1730" s="18"/>
      <c r="Q1730" s="18"/>
      <c r="R1730" s="18"/>
      <c r="S1730" s="173" t="s">
        <v>10310</v>
      </c>
      <c r="T1730" s="17" t="s">
        <v>10311</v>
      </c>
      <c r="U1730" s="18"/>
      <c r="V1730" s="211"/>
      <c r="W1730" s="211"/>
      <c r="X1730" s="211"/>
      <c r="Y1730" s="211"/>
      <c r="Z1730" s="18"/>
      <c r="AA1730" s="182" t="s">
        <v>11034</v>
      </c>
      <c r="AB1730" s="18"/>
      <c r="AC1730" s="197" t="str">
        <f t="shared" si="168"/>
        <v>CELS</v>
      </c>
      <c r="AD1730" s="263" t="str">
        <f t="shared" si="169"/>
        <v>CELS-110</v>
      </c>
      <c r="AE1730" s="263" t="str">
        <f t="shared" si="170"/>
        <v>CELS-110-50</v>
      </c>
      <c r="AF1730" s="119" t="s">
        <v>11034</v>
      </c>
      <c r="AG1730" s="64" t="str">
        <f t="shared" si="171"/>
        <v>110</v>
      </c>
      <c r="AH1730" s="18"/>
      <c r="AI1730" s="197" t="str">
        <f t="shared" si="172"/>
        <v>-</v>
      </c>
      <c r="AJ1730" s="64" t="str">
        <f t="shared" si="173"/>
        <v>-</v>
      </c>
      <c r="AK1730" s="18"/>
      <c r="AP1730" s="18"/>
    </row>
    <row r="1731" spans="9:42">
      <c r="I1731" s="18"/>
      <c r="L1731" s="18"/>
      <c r="M1731" s="18"/>
      <c r="N1731" s="18"/>
      <c r="O1731" s="18"/>
      <c r="P1731" s="18"/>
      <c r="Q1731" s="18"/>
      <c r="R1731" s="18"/>
      <c r="S1731" s="173" t="s">
        <v>10312</v>
      </c>
      <c r="T1731" s="17" t="s">
        <v>10313</v>
      </c>
      <c r="U1731" s="18"/>
      <c r="V1731" s="211"/>
      <c r="W1731" s="211"/>
      <c r="X1731" s="211"/>
      <c r="Y1731" s="211"/>
      <c r="Z1731" s="18"/>
      <c r="AA1731" s="182" t="s">
        <v>11566</v>
      </c>
      <c r="AB1731" s="18"/>
      <c r="AC1731" s="197" t="str">
        <f t="shared" si="168"/>
        <v>CELS</v>
      </c>
      <c r="AD1731" s="263" t="str">
        <f t="shared" si="169"/>
        <v>CELS-110</v>
      </c>
      <c r="AE1731" s="263" t="str">
        <f t="shared" si="170"/>
        <v>CELS-110-51</v>
      </c>
      <c r="AF1731" s="119" t="s">
        <v>11566</v>
      </c>
      <c r="AG1731" s="64" t="str">
        <f t="shared" si="171"/>
        <v>110</v>
      </c>
      <c r="AH1731" s="18"/>
      <c r="AI1731" s="197" t="str">
        <f t="shared" si="172"/>
        <v>-</v>
      </c>
      <c r="AJ1731" s="64" t="str">
        <f t="shared" si="173"/>
        <v>-</v>
      </c>
      <c r="AK1731" s="18"/>
      <c r="AP1731" s="18"/>
    </row>
    <row r="1732" spans="9:42">
      <c r="I1732" s="18"/>
      <c r="L1732" s="18"/>
      <c r="M1732" s="18"/>
      <c r="N1732" s="18"/>
      <c r="O1732" s="18"/>
      <c r="P1732" s="18"/>
      <c r="Q1732" s="18"/>
      <c r="R1732" s="18"/>
      <c r="S1732" s="173" t="s">
        <v>10314</v>
      </c>
      <c r="T1732" s="17" t="s">
        <v>10315</v>
      </c>
      <c r="U1732" s="18"/>
      <c r="V1732" s="211"/>
      <c r="W1732" s="211"/>
      <c r="X1732" s="211"/>
      <c r="Y1732" s="211"/>
      <c r="Z1732" s="18"/>
      <c r="AA1732" s="182" t="s">
        <v>13321</v>
      </c>
      <c r="AB1732" s="18"/>
      <c r="AC1732" s="197" t="str">
        <f t="shared" si="168"/>
        <v>CELS</v>
      </c>
      <c r="AD1732" s="263" t="str">
        <f t="shared" si="169"/>
        <v>CELS-110</v>
      </c>
      <c r="AE1732" s="263" t="str">
        <f t="shared" si="170"/>
        <v>CELS-110-52</v>
      </c>
      <c r="AF1732" s="119" t="s">
        <v>13321</v>
      </c>
      <c r="AG1732" s="64" t="str">
        <f t="shared" si="171"/>
        <v>110</v>
      </c>
      <c r="AH1732" s="18"/>
      <c r="AI1732" s="197" t="str">
        <f t="shared" si="172"/>
        <v>-</v>
      </c>
      <c r="AJ1732" s="64" t="str">
        <f t="shared" si="173"/>
        <v>-</v>
      </c>
      <c r="AK1732" s="18"/>
      <c r="AP1732" s="18"/>
    </row>
    <row r="1733" spans="9:42">
      <c r="I1733" s="18"/>
      <c r="L1733" s="18"/>
      <c r="M1733" s="18"/>
      <c r="N1733" s="18"/>
      <c r="O1733" s="18"/>
      <c r="P1733" s="18"/>
      <c r="Q1733" s="18"/>
      <c r="R1733" s="18"/>
      <c r="S1733" s="173" t="s">
        <v>10316</v>
      </c>
      <c r="T1733" s="17" t="s">
        <v>10317</v>
      </c>
      <c r="U1733" s="18"/>
      <c r="V1733" s="211"/>
      <c r="W1733" s="211"/>
      <c r="X1733" s="211"/>
      <c r="Y1733" s="211"/>
      <c r="Z1733" s="18"/>
      <c r="AA1733" s="182" t="s">
        <v>13322</v>
      </c>
      <c r="AB1733" s="18"/>
      <c r="AC1733" s="197" t="str">
        <f t="shared" si="168"/>
        <v>CELS</v>
      </c>
      <c r="AD1733" s="263" t="str">
        <f t="shared" si="169"/>
        <v>CELS-110</v>
      </c>
      <c r="AE1733" s="263" t="str">
        <f t="shared" si="170"/>
        <v>CELS-110-53</v>
      </c>
      <c r="AF1733" s="119" t="s">
        <v>13322</v>
      </c>
      <c r="AG1733" s="64" t="str">
        <f t="shared" si="171"/>
        <v>110</v>
      </c>
      <c r="AH1733" s="18"/>
      <c r="AI1733" s="197" t="str">
        <f t="shared" si="172"/>
        <v>-</v>
      </c>
      <c r="AJ1733" s="64" t="str">
        <f t="shared" si="173"/>
        <v>-</v>
      </c>
      <c r="AK1733" s="18"/>
      <c r="AP1733" s="18"/>
    </row>
    <row r="1734" spans="9:42">
      <c r="I1734" s="18"/>
      <c r="L1734" s="18"/>
      <c r="M1734" s="18"/>
      <c r="N1734" s="18"/>
      <c r="O1734" s="18"/>
      <c r="P1734" s="18"/>
      <c r="Q1734" s="18"/>
      <c r="R1734" s="18"/>
      <c r="S1734" s="173" t="s">
        <v>10318</v>
      </c>
      <c r="T1734" s="17" t="s">
        <v>10319</v>
      </c>
      <c r="U1734" s="18"/>
      <c r="V1734" s="211"/>
      <c r="W1734" s="211"/>
      <c r="X1734" s="211"/>
      <c r="Y1734" s="211"/>
      <c r="Z1734" s="18"/>
      <c r="AA1734" s="182" t="s">
        <v>14192</v>
      </c>
      <c r="AB1734" s="18"/>
      <c r="AC1734" s="197" t="str">
        <f t="shared" ref="AC1734:AC1797" si="174">CodesFormula_1</f>
        <v>CELS</v>
      </c>
      <c r="AD1734" s="263" t="str">
        <f t="shared" ref="AD1734:AD1797" si="175">CodesFormula_2</f>
        <v>CELS-110</v>
      </c>
      <c r="AE1734" s="263" t="str">
        <f t="shared" ref="AE1734:AE1797" si="176">CodesFormula_3</f>
        <v>CELS-110-54</v>
      </c>
      <c r="AF1734" s="119" t="s">
        <v>14192</v>
      </c>
      <c r="AG1734" s="64" t="str">
        <f t="shared" ref="AG1734:AG1797" si="177">CodesFormula_4</f>
        <v>110</v>
      </c>
      <c r="AH1734" s="18"/>
      <c r="AI1734" s="197" t="str">
        <f t="shared" ref="AI1734:AI1797" si="178">CodesFormula_5</f>
        <v>-</v>
      </c>
      <c r="AJ1734" s="64" t="str">
        <f t="shared" ref="AJ1734:AJ1797" si="179">CodesFormula_6</f>
        <v>-</v>
      </c>
      <c r="AK1734" s="18"/>
      <c r="AP1734" s="18"/>
    </row>
    <row r="1735" spans="9:42">
      <c r="I1735" s="18"/>
      <c r="L1735" s="18"/>
      <c r="M1735" s="18"/>
      <c r="N1735" s="18"/>
      <c r="O1735" s="18"/>
      <c r="P1735" s="18"/>
      <c r="Q1735" s="18"/>
      <c r="R1735" s="18"/>
      <c r="S1735" s="173" t="s">
        <v>10320</v>
      </c>
      <c r="T1735" s="17" t="s">
        <v>10321</v>
      </c>
      <c r="U1735" s="18"/>
      <c r="V1735" s="211"/>
      <c r="W1735" s="211"/>
      <c r="X1735" s="211"/>
      <c r="Y1735" s="211"/>
      <c r="Z1735" s="18"/>
      <c r="AA1735" s="182" t="s">
        <v>14193</v>
      </c>
      <c r="AB1735" s="18"/>
      <c r="AC1735" s="197" t="str">
        <f t="shared" si="174"/>
        <v>CELS</v>
      </c>
      <c r="AD1735" s="263" t="str">
        <f t="shared" si="175"/>
        <v>CELS-110</v>
      </c>
      <c r="AE1735" s="263" t="str">
        <f t="shared" si="176"/>
        <v>CELS-110-55</v>
      </c>
      <c r="AF1735" s="119" t="s">
        <v>14193</v>
      </c>
      <c r="AG1735" s="64" t="str">
        <f t="shared" si="177"/>
        <v>110</v>
      </c>
      <c r="AH1735" s="18"/>
      <c r="AI1735" s="197" t="str">
        <f t="shared" si="178"/>
        <v>-</v>
      </c>
      <c r="AJ1735" s="64" t="str">
        <f t="shared" si="179"/>
        <v>-</v>
      </c>
      <c r="AK1735" s="18"/>
      <c r="AP1735" s="18"/>
    </row>
    <row r="1736" spans="9:42">
      <c r="I1736" s="18"/>
      <c r="L1736" s="18"/>
      <c r="M1736" s="18"/>
      <c r="N1736" s="18"/>
      <c r="O1736" s="18"/>
      <c r="P1736" s="18"/>
      <c r="Q1736" s="18"/>
      <c r="R1736" s="18"/>
      <c r="S1736" s="173" t="s">
        <v>10322</v>
      </c>
      <c r="T1736" s="17" t="s">
        <v>10323</v>
      </c>
      <c r="U1736" s="18"/>
      <c r="V1736" s="211"/>
      <c r="W1736" s="211"/>
      <c r="X1736" s="211"/>
      <c r="Y1736" s="211"/>
      <c r="Z1736" s="18"/>
      <c r="AA1736" s="182" t="s">
        <v>15616</v>
      </c>
      <c r="AB1736" s="18"/>
      <c r="AC1736" s="197" t="str">
        <f t="shared" si="174"/>
        <v>CELS</v>
      </c>
      <c r="AD1736" s="263" t="str">
        <f t="shared" si="175"/>
        <v>CELS-110</v>
      </c>
      <c r="AE1736" s="263" t="str">
        <f t="shared" si="176"/>
        <v>CELS-110-56</v>
      </c>
      <c r="AF1736" s="119" t="s">
        <v>15616</v>
      </c>
      <c r="AG1736" s="64" t="str">
        <f t="shared" si="177"/>
        <v>110</v>
      </c>
      <c r="AH1736" s="18"/>
      <c r="AI1736" s="197" t="str">
        <f t="shared" si="178"/>
        <v>-</v>
      </c>
      <c r="AJ1736" s="64" t="str">
        <f t="shared" si="179"/>
        <v>-</v>
      </c>
      <c r="AK1736" s="18"/>
      <c r="AP1736" s="18"/>
    </row>
    <row r="1737" spans="9:42">
      <c r="I1737" s="18"/>
      <c r="L1737" s="18"/>
      <c r="M1737" s="18"/>
      <c r="N1737" s="18"/>
      <c r="O1737" s="18"/>
      <c r="P1737" s="18"/>
      <c r="Q1737" s="18"/>
      <c r="R1737" s="18"/>
      <c r="S1737" s="173" t="s">
        <v>10324</v>
      </c>
      <c r="T1737" s="17" t="s">
        <v>10325</v>
      </c>
      <c r="U1737" s="18"/>
      <c r="V1737" s="211"/>
      <c r="W1737" s="211"/>
      <c r="X1737" s="211"/>
      <c r="Y1737" s="211"/>
      <c r="Z1737" s="18"/>
      <c r="AA1737" s="182" t="s">
        <v>11035</v>
      </c>
      <c r="AB1737" s="18"/>
      <c r="AC1737" s="197" t="str">
        <f t="shared" si="174"/>
        <v>CELS</v>
      </c>
      <c r="AD1737" s="263" t="str">
        <f t="shared" si="175"/>
        <v>CELS-110</v>
      </c>
      <c r="AE1737" s="263" t="str">
        <f t="shared" si="176"/>
        <v>CELS-110-57</v>
      </c>
      <c r="AF1737" s="119" t="s">
        <v>11035</v>
      </c>
      <c r="AG1737" s="64" t="str">
        <f t="shared" si="177"/>
        <v>110</v>
      </c>
      <c r="AH1737" s="18"/>
      <c r="AI1737" s="197" t="str">
        <f t="shared" si="178"/>
        <v>-</v>
      </c>
      <c r="AJ1737" s="64" t="str">
        <f t="shared" si="179"/>
        <v>-</v>
      </c>
      <c r="AK1737" s="18"/>
      <c r="AP1737" s="18"/>
    </row>
    <row r="1738" spans="9:42">
      <c r="I1738" s="18"/>
      <c r="L1738" s="18"/>
      <c r="M1738" s="18"/>
      <c r="N1738" s="18"/>
      <c r="O1738" s="18"/>
      <c r="P1738" s="18"/>
      <c r="Q1738" s="18"/>
      <c r="R1738" s="18"/>
      <c r="S1738" s="173" t="s">
        <v>10326</v>
      </c>
      <c r="T1738" s="17" t="s">
        <v>10327</v>
      </c>
      <c r="U1738" s="18"/>
      <c r="V1738" s="211"/>
      <c r="W1738" s="211"/>
      <c r="X1738" s="211"/>
      <c r="Y1738" s="211"/>
      <c r="Z1738" s="18"/>
      <c r="AA1738" s="182" t="s">
        <v>11036</v>
      </c>
      <c r="AB1738" s="18"/>
      <c r="AC1738" s="197" t="str">
        <f t="shared" si="174"/>
        <v>CELS</v>
      </c>
      <c r="AD1738" s="263" t="str">
        <f t="shared" si="175"/>
        <v>CELS-110</v>
      </c>
      <c r="AE1738" s="263" t="str">
        <f t="shared" si="176"/>
        <v>CELS-110-58</v>
      </c>
      <c r="AF1738" s="119" t="s">
        <v>11036</v>
      </c>
      <c r="AG1738" s="64" t="str">
        <f t="shared" si="177"/>
        <v>110</v>
      </c>
      <c r="AH1738" s="18"/>
      <c r="AI1738" s="197" t="str">
        <f t="shared" si="178"/>
        <v>-</v>
      </c>
      <c r="AJ1738" s="64" t="str">
        <f t="shared" si="179"/>
        <v>-</v>
      </c>
      <c r="AK1738" s="18"/>
      <c r="AP1738" s="18"/>
    </row>
    <row r="1739" spans="9:42">
      <c r="I1739" s="18"/>
      <c r="L1739" s="18"/>
      <c r="M1739" s="18"/>
      <c r="N1739" s="18"/>
      <c r="O1739" s="18"/>
      <c r="P1739" s="18"/>
      <c r="Q1739" s="18"/>
      <c r="R1739" s="18"/>
      <c r="S1739" s="173" t="s">
        <v>10328</v>
      </c>
      <c r="T1739" s="17" t="s">
        <v>10329</v>
      </c>
      <c r="U1739" s="18"/>
      <c r="V1739" s="211"/>
      <c r="W1739" s="211"/>
      <c r="X1739" s="211"/>
      <c r="Y1739" s="211"/>
      <c r="Z1739" s="18"/>
      <c r="AA1739" s="182" t="s">
        <v>11471</v>
      </c>
      <c r="AB1739" s="18"/>
      <c r="AC1739" s="197" t="str">
        <f t="shared" si="174"/>
        <v>CELS</v>
      </c>
      <c r="AD1739" s="263" t="str">
        <f t="shared" si="175"/>
        <v>CELS-110</v>
      </c>
      <c r="AE1739" s="263" t="str">
        <f t="shared" si="176"/>
        <v>CELS-110-59</v>
      </c>
      <c r="AF1739" s="119" t="s">
        <v>11471</v>
      </c>
      <c r="AG1739" s="64" t="str">
        <f t="shared" si="177"/>
        <v>110</v>
      </c>
      <c r="AH1739" s="18"/>
      <c r="AI1739" s="197" t="str">
        <f t="shared" si="178"/>
        <v>-</v>
      </c>
      <c r="AJ1739" s="64" t="str">
        <f t="shared" si="179"/>
        <v>-</v>
      </c>
      <c r="AK1739" s="18"/>
      <c r="AP1739" s="18"/>
    </row>
    <row r="1740" spans="9:42">
      <c r="I1740" s="18"/>
      <c r="L1740" s="18"/>
      <c r="M1740" s="18"/>
      <c r="N1740" s="18"/>
      <c r="O1740" s="18"/>
      <c r="P1740" s="18"/>
      <c r="Q1740" s="18"/>
      <c r="R1740" s="18"/>
      <c r="S1740" s="173" t="s">
        <v>10330</v>
      </c>
      <c r="T1740" s="17" t="s">
        <v>10331</v>
      </c>
      <c r="U1740" s="18"/>
      <c r="V1740" s="211"/>
      <c r="W1740" s="211"/>
      <c r="X1740" s="211"/>
      <c r="Y1740" s="211"/>
      <c r="Z1740" s="18"/>
      <c r="AA1740" s="182" t="s">
        <v>11037</v>
      </c>
      <c r="AB1740" s="18"/>
      <c r="AC1740" s="197" t="str">
        <f t="shared" si="174"/>
        <v>CELS</v>
      </c>
      <c r="AD1740" s="263" t="str">
        <f t="shared" si="175"/>
        <v>CELS-110</v>
      </c>
      <c r="AE1740" s="263" t="str">
        <f t="shared" si="176"/>
        <v>CELS-110-60</v>
      </c>
      <c r="AF1740" s="119" t="s">
        <v>11037</v>
      </c>
      <c r="AG1740" s="64" t="str">
        <f t="shared" si="177"/>
        <v>110</v>
      </c>
      <c r="AH1740" s="18"/>
      <c r="AI1740" s="197" t="str">
        <f t="shared" si="178"/>
        <v>-</v>
      </c>
      <c r="AJ1740" s="64" t="str">
        <f t="shared" si="179"/>
        <v>-</v>
      </c>
      <c r="AK1740" s="18"/>
      <c r="AP1740" s="18"/>
    </row>
    <row r="1741" spans="9:42">
      <c r="I1741" s="18"/>
      <c r="L1741" s="18"/>
      <c r="M1741" s="18"/>
      <c r="N1741" s="18"/>
      <c r="O1741" s="18"/>
      <c r="P1741" s="18"/>
      <c r="Q1741" s="18"/>
      <c r="R1741" s="18"/>
      <c r="S1741" s="173" t="s">
        <v>10332</v>
      </c>
      <c r="T1741" s="17" t="s">
        <v>10333</v>
      </c>
      <c r="U1741" s="18"/>
      <c r="V1741" s="211"/>
      <c r="W1741" s="211"/>
      <c r="X1741" s="211"/>
      <c r="Y1741" s="211"/>
      <c r="Z1741" s="18"/>
      <c r="AA1741" s="182" t="s">
        <v>11038</v>
      </c>
      <c r="AB1741" s="18"/>
      <c r="AC1741" s="197" t="str">
        <f t="shared" si="174"/>
        <v>CELS</v>
      </c>
      <c r="AD1741" s="263" t="str">
        <f t="shared" si="175"/>
        <v>CELS-110</v>
      </c>
      <c r="AE1741" s="263" t="str">
        <f t="shared" si="176"/>
        <v>CELS-110-61</v>
      </c>
      <c r="AF1741" s="119" t="s">
        <v>11038</v>
      </c>
      <c r="AG1741" s="64" t="str">
        <f t="shared" si="177"/>
        <v>110</v>
      </c>
      <c r="AH1741" s="18"/>
      <c r="AI1741" s="197" t="str">
        <f t="shared" si="178"/>
        <v>-</v>
      </c>
      <c r="AJ1741" s="64" t="str">
        <f t="shared" si="179"/>
        <v>-</v>
      </c>
      <c r="AK1741" s="18"/>
      <c r="AP1741" s="18"/>
    </row>
    <row r="1742" spans="9:42">
      <c r="I1742" s="18"/>
      <c r="L1742" s="18"/>
      <c r="M1742" s="18"/>
      <c r="N1742" s="18"/>
      <c r="O1742" s="18"/>
      <c r="P1742" s="18"/>
      <c r="Q1742" s="18"/>
      <c r="R1742" s="18"/>
      <c r="S1742" s="173" t="s">
        <v>10334</v>
      </c>
      <c r="T1742" s="17" t="s">
        <v>10335</v>
      </c>
      <c r="U1742" s="18"/>
      <c r="V1742" s="211"/>
      <c r="W1742" s="211"/>
      <c r="X1742" s="211"/>
      <c r="Y1742" s="211"/>
      <c r="Z1742" s="18"/>
      <c r="AA1742" s="182" t="s">
        <v>11039</v>
      </c>
      <c r="AB1742" s="18"/>
      <c r="AC1742" s="197" t="str">
        <f t="shared" si="174"/>
        <v>CELS</v>
      </c>
      <c r="AD1742" s="263" t="str">
        <f t="shared" si="175"/>
        <v>CELS-110</v>
      </c>
      <c r="AE1742" s="263" t="str">
        <f t="shared" si="176"/>
        <v>CELS-110-62</v>
      </c>
      <c r="AF1742" s="119" t="s">
        <v>11039</v>
      </c>
      <c r="AG1742" s="64" t="str">
        <f t="shared" si="177"/>
        <v>110</v>
      </c>
      <c r="AH1742" s="18"/>
      <c r="AI1742" s="197" t="str">
        <f t="shared" si="178"/>
        <v>-</v>
      </c>
      <c r="AJ1742" s="64" t="str">
        <f t="shared" si="179"/>
        <v>-</v>
      </c>
      <c r="AK1742" s="18"/>
      <c r="AP1742" s="18"/>
    </row>
    <row r="1743" spans="9:42">
      <c r="I1743" s="18"/>
      <c r="L1743" s="18"/>
      <c r="M1743" s="18"/>
      <c r="N1743" s="18"/>
      <c r="O1743" s="18"/>
      <c r="P1743" s="18"/>
      <c r="Q1743" s="18"/>
      <c r="R1743" s="18"/>
      <c r="S1743" s="173" t="s">
        <v>10336</v>
      </c>
      <c r="T1743" s="17" t="s">
        <v>10337</v>
      </c>
      <c r="U1743" s="18"/>
      <c r="V1743" s="211"/>
      <c r="W1743" s="211"/>
      <c r="X1743" s="211"/>
      <c r="Y1743" s="211"/>
      <c r="Z1743" s="18"/>
      <c r="AA1743" s="182" t="s">
        <v>11040</v>
      </c>
      <c r="AB1743" s="18"/>
      <c r="AC1743" s="197" t="str">
        <f t="shared" si="174"/>
        <v>CELS</v>
      </c>
      <c r="AD1743" s="263" t="str">
        <f t="shared" si="175"/>
        <v>CELS-110</v>
      </c>
      <c r="AE1743" s="263" t="str">
        <f t="shared" si="176"/>
        <v>CELS-110-63</v>
      </c>
      <c r="AF1743" s="119" t="s">
        <v>11040</v>
      </c>
      <c r="AG1743" s="64" t="str">
        <f t="shared" si="177"/>
        <v>110</v>
      </c>
      <c r="AH1743" s="18"/>
      <c r="AI1743" s="197" t="str">
        <f t="shared" si="178"/>
        <v>-</v>
      </c>
      <c r="AJ1743" s="64" t="str">
        <f t="shared" si="179"/>
        <v>-</v>
      </c>
      <c r="AK1743" s="18"/>
      <c r="AP1743" s="18"/>
    </row>
    <row r="1744" spans="9:42">
      <c r="I1744" s="18"/>
      <c r="L1744" s="18"/>
      <c r="M1744" s="18"/>
      <c r="N1744" s="18"/>
      <c r="O1744" s="18"/>
      <c r="P1744" s="18"/>
      <c r="Q1744" s="18"/>
      <c r="R1744" s="18"/>
      <c r="S1744" s="173" t="s">
        <v>10338</v>
      </c>
      <c r="T1744" s="17" t="s">
        <v>10339</v>
      </c>
      <c r="U1744" s="18"/>
      <c r="V1744" s="211"/>
      <c r="W1744" s="211"/>
      <c r="X1744" s="211"/>
      <c r="Y1744" s="211"/>
      <c r="Z1744" s="18"/>
      <c r="AA1744" s="182" t="s">
        <v>11041</v>
      </c>
      <c r="AB1744" s="18"/>
      <c r="AC1744" s="197" t="str">
        <f t="shared" si="174"/>
        <v>CELS</v>
      </c>
      <c r="AD1744" s="263" t="str">
        <f t="shared" si="175"/>
        <v>CELS-110</v>
      </c>
      <c r="AE1744" s="263" t="str">
        <f t="shared" si="176"/>
        <v>CELS-110-64</v>
      </c>
      <c r="AF1744" s="119" t="s">
        <v>11041</v>
      </c>
      <c r="AG1744" s="64" t="str">
        <f t="shared" si="177"/>
        <v>110</v>
      </c>
      <c r="AH1744" s="18"/>
      <c r="AI1744" s="197" t="str">
        <f t="shared" si="178"/>
        <v>-</v>
      </c>
      <c r="AJ1744" s="64" t="str">
        <f t="shared" si="179"/>
        <v>-</v>
      </c>
      <c r="AK1744" s="18"/>
      <c r="AP1744" s="18"/>
    </row>
    <row r="1745" spans="9:42">
      <c r="I1745" s="18"/>
      <c r="L1745" s="18"/>
      <c r="M1745" s="18"/>
      <c r="N1745" s="18"/>
      <c r="O1745" s="18"/>
      <c r="P1745" s="18"/>
      <c r="Q1745" s="18"/>
      <c r="R1745" s="18"/>
      <c r="S1745" s="173" t="s">
        <v>10340</v>
      </c>
      <c r="T1745" s="17" t="s">
        <v>10341</v>
      </c>
      <c r="U1745" s="18"/>
      <c r="V1745" s="211"/>
      <c r="W1745" s="211"/>
      <c r="X1745" s="211"/>
      <c r="Y1745" s="211"/>
      <c r="Z1745" s="18"/>
      <c r="AA1745" s="182" t="s">
        <v>11042</v>
      </c>
      <c r="AB1745" s="18"/>
      <c r="AC1745" s="197" t="str">
        <f t="shared" si="174"/>
        <v>CELS</v>
      </c>
      <c r="AD1745" s="263" t="str">
        <f t="shared" si="175"/>
        <v>CELS-110</v>
      </c>
      <c r="AE1745" s="263" t="str">
        <f t="shared" si="176"/>
        <v>CELS-110-65</v>
      </c>
      <c r="AF1745" s="119" t="s">
        <v>11042</v>
      </c>
      <c r="AG1745" s="64" t="str">
        <f t="shared" si="177"/>
        <v>110</v>
      </c>
      <c r="AH1745" s="18"/>
      <c r="AI1745" s="197" t="str">
        <f t="shared" si="178"/>
        <v>-</v>
      </c>
      <c r="AJ1745" s="64" t="str">
        <f t="shared" si="179"/>
        <v>-</v>
      </c>
      <c r="AK1745" s="18"/>
      <c r="AP1745" s="18"/>
    </row>
    <row r="1746" spans="9:42">
      <c r="I1746" s="18"/>
      <c r="L1746" s="18"/>
      <c r="M1746" s="18"/>
      <c r="N1746" s="18"/>
      <c r="O1746" s="18"/>
      <c r="P1746" s="18"/>
      <c r="Q1746" s="18"/>
      <c r="R1746" s="18"/>
      <c r="S1746" s="173" t="s">
        <v>10342</v>
      </c>
      <c r="T1746" s="17" t="s">
        <v>10343</v>
      </c>
      <c r="U1746" s="18"/>
      <c r="V1746" s="211"/>
      <c r="W1746" s="211"/>
      <c r="X1746" s="211"/>
      <c r="Y1746" s="211"/>
      <c r="Z1746" s="18"/>
      <c r="AA1746" s="182" t="s">
        <v>11043</v>
      </c>
      <c r="AB1746" s="18"/>
      <c r="AC1746" s="197" t="str">
        <f t="shared" si="174"/>
        <v>CELS</v>
      </c>
      <c r="AD1746" s="263" t="str">
        <f t="shared" si="175"/>
        <v>CELS-110</v>
      </c>
      <c r="AE1746" s="263" t="str">
        <f t="shared" si="176"/>
        <v>CELS-110-66</v>
      </c>
      <c r="AF1746" s="119" t="s">
        <v>11043</v>
      </c>
      <c r="AG1746" s="64" t="str">
        <f t="shared" si="177"/>
        <v>110</v>
      </c>
      <c r="AH1746" s="18"/>
      <c r="AI1746" s="197" t="str">
        <f t="shared" si="178"/>
        <v>-</v>
      </c>
      <c r="AJ1746" s="64" t="str">
        <f t="shared" si="179"/>
        <v>-</v>
      </c>
      <c r="AK1746" s="18"/>
      <c r="AP1746" s="18"/>
    </row>
    <row r="1747" spans="9:42">
      <c r="I1747" s="18"/>
      <c r="L1747" s="18"/>
      <c r="M1747" s="18"/>
      <c r="N1747" s="18"/>
      <c r="O1747" s="18"/>
      <c r="P1747" s="18"/>
      <c r="Q1747" s="18"/>
      <c r="R1747" s="18"/>
      <c r="S1747" s="173" t="s">
        <v>10344</v>
      </c>
      <c r="T1747" s="17" t="s">
        <v>10345</v>
      </c>
      <c r="U1747" s="18"/>
      <c r="V1747" s="211"/>
      <c r="W1747" s="211"/>
      <c r="X1747" s="211"/>
      <c r="Y1747" s="211"/>
      <c r="Z1747" s="18"/>
      <c r="AA1747" s="182" t="s">
        <v>11567</v>
      </c>
      <c r="AB1747" s="18"/>
      <c r="AC1747" s="197" t="str">
        <f t="shared" si="174"/>
        <v>CELS</v>
      </c>
      <c r="AD1747" s="263" t="str">
        <f t="shared" si="175"/>
        <v>CELS-110</v>
      </c>
      <c r="AE1747" s="263" t="str">
        <f t="shared" si="176"/>
        <v>CELS-110-67</v>
      </c>
      <c r="AF1747" s="119" t="s">
        <v>11567</v>
      </c>
      <c r="AG1747" s="64" t="str">
        <f t="shared" si="177"/>
        <v>110</v>
      </c>
      <c r="AH1747" s="18"/>
      <c r="AI1747" s="197" t="str">
        <f t="shared" si="178"/>
        <v>-</v>
      </c>
      <c r="AJ1747" s="64" t="str">
        <f t="shared" si="179"/>
        <v>-</v>
      </c>
      <c r="AK1747" s="18"/>
      <c r="AP1747" s="18"/>
    </row>
    <row r="1748" spans="9:42">
      <c r="I1748" s="18"/>
      <c r="L1748" s="18"/>
      <c r="M1748" s="18"/>
      <c r="N1748" s="18"/>
      <c r="O1748" s="18"/>
      <c r="P1748" s="18"/>
      <c r="Q1748" s="18"/>
      <c r="R1748" s="18"/>
      <c r="S1748" s="173" t="s">
        <v>10346</v>
      </c>
      <c r="T1748" s="17" t="s">
        <v>10347</v>
      </c>
      <c r="U1748" s="18"/>
      <c r="V1748" s="211"/>
      <c r="W1748" s="211"/>
      <c r="X1748" s="211"/>
      <c r="Y1748" s="211"/>
      <c r="Z1748" s="18"/>
      <c r="AA1748" s="182" t="s">
        <v>11568</v>
      </c>
      <c r="AB1748" s="18"/>
      <c r="AC1748" s="197" t="str">
        <f t="shared" si="174"/>
        <v>CELS</v>
      </c>
      <c r="AD1748" s="263" t="str">
        <f t="shared" si="175"/>
        <v>CELS-110</v>
      </c>
      <c r="AE1748" s="263" t="str">
        <f t="shared" si="176"/>
        <v>CELS-110-68</v>
      </c>
      <c r="AF1748" s="119" t="s">
        <v>11568</v>
      </c>
      <c r="AG1748" s="64" t="str">
        <f t="shared" si="177"/>
        <v>110</v>
      </c>
      <c r="AH1748" s="18"/>
      <c r="AI1748" s="197" t="str">
        <f t="shared" si="178"/>
        <v>-</v>
      </c>
      <c r="AJ1748" s="64" t="str">
        <f t="shared" si="179"/>
        <v>-</v>
      </c>
      <c r="AK1748" s="18"/>
      <c r="AP1748" s="18"/>
    </row>
    <row r="1749" spans="9:42">
      <c r="I1749" s="18"/>
      <c r="L1749" s="18"/>
      <c r="M1749" s="18"/>
      <c r="N1749" s="18"/>
      <c r="O1749" s="18"/>
      <c r="P1749" s="18"/>
      <c r="Q1749" s="18"/>
      <c r="R1749" s="18"/>
      <c r="S1749" s="173" t="s">
        <v>10348</v>
      </c>
      <c r="T1749" s="17" t="s">
        <v>11319</v>
      </c>
      <c r="U1749" s="18"/>
      <c r="V1749" s="211"/>
      <c r="W1749" s="211"/>
      <c r="X1749" s="211"/>
      <c r="Y1749" s="211"/>
      <c r="Z1749" s="18"/>
      <c r="AA1749" s="182" t="s">
        <v>15227</v>
      </c>
      <c r="AB1749" s="18"/>
      <c r="AC1749" s="197" t="str">
        <f t="shared" si="174"/>
        <v>CELS</v>
      </c>
      <c r="AD1749" s="263" t="str">
        <f t="shared" si="175"/>
        <v>CELS-110</v>
      </c>
      <c r="AE1749" s="263" t="str">
        <f t="shared" si="176"/>
        <v>CELS-110-69</v>
      </c>
      <c r="AF1749" s="119" t="s">
        <v>15227</v>
      </c>
      <c r="AG1749" s="64" t="str">
        <f t="shared" si="177"/>
        <v>110</v>
      </c>
      <c r="AH1749" s="18"/>
      <c r="AI1749" s="197" t="str">
        <f t="shared" si="178"/>
        <v>-</v>
      </c>
      <c r="AJ1749" s="64" t="str">
        <f t="shared" si="179"/>
        <v>-</v>
      </c>
      <c r="AK1749" s="18"/>
      <c r="AP1749" s="18"/>
    </row>
    <row r="1750" spans="9:42">
      <c r="I1750" s="18"/>
      <c r="L1750" s="18"/>
      <c r="M1750" s="18"/>
      <c r="N1750" s="18"/>
      <c r="O1750" s="18"/>
      <c r="P1750" s="18"/>
      <c r="Q1750" s="18"/>
      <c r="R1750" s="18"/>
      <c r="S1750" s="173" t="s">
        <v>10349</v>
      </c>
      <c r="T1750" s="17" t="s">
        <v>10350</v>
      </c>
      <c r="U1750" s="18"/>
      <c r="V1750" s="211"/>
      <c r="W1750" s="211"/>
      <c r="X1750" s="211"/>
      <c r="Y1750" s="211"/>
      <c r="Z1750" s="18"/>
      <c r="AA1750" s="182" t="s">
        <v>12075</v>
      </c>
      <c r="AB1750" s="18"/>
      <c r="AC1750" s="197" t="str">
        <f t="shared" si="174"/>
        <v>CELS</v>
      </c>
      <c r="AD1750" s="263" t="str">
        <f t="shared" si="175"/>
        <v>CELS-110</v>
      </c>
      <c r="AE1750" s="263" t="str">
        <f t="shared" si="176"/>
        <v>CELS-110-70</v>
      </c>
      <c r="AF1750" s="119" t="s">
        <v>12075</v>
      </c>
      <c r="AG1750" s="64" t="str">
        <f t="shared" si="177"/>
        <v>110</v>
      </c>
      <c r="AH1750" s="18"/>
      <c r="AI1750" s="197" t="str">
        <f t="shared" si="178"/>
        <v>-</v>
      </c>
      <c r="AJ1750" s="64" t="str">
        <f t="shared" si="179"/>
        <v>-</v>
      </c>
      <c r="AK1750" s="18"/>
      <c r="AP1750" s="18"/>
    </row>
    <row r="1751" spans="9:42">
      <c r="I1751" s="18"/>
      <c r="L1751" s="18"/>
      <c r="M1751" s="18"/>
      <c r="N1751" s="18"/>
      <c r="O1751" s="18"/>
      <c r="P1751" s="18"/>
      <c r="Q1751" s="18"/>
      <c r="R1751" s="18"/>
      <c r="S1751" s="173" t="s">
        <v>10351</v>
      </c>
      <c r="T1751" s="17" t="s">
        <v>10352</v>
      </c>
      <c r="U1751" s="18"/>
      <c r="V1751" s="211"/>
      <c r="W1751" s="211"/>
      <c r="X1751" s="211"/>
      <c r="Y1751" s="211"/>
      <c r="Z1751" s="18"/>
      <c r="AA1751" s="182" t="s">
        <v>12662</v>
      </c>
      <c r="AB1751" s="18"/>
      <c r="AC1751" s="197" t="str">
        <f t="shared" si="174"/>
        <v>CELS</v>
      </c>
      <c r="AD1751" s="263" t="str">
        <f t="shared" si="175"/>
        <v>CELS-110</v>
      </c>
      <c r="AE1751" s="263" t="str">
        <f t="shared" si="176"/>
        <v>CELS-110-71</v>
      </c>
      <c r="AF1751" s="119" t="s">
        <v>12662</v>
      </c>
      <c r="AG1751" s="64" t="str">
        <f t="shared" si="177"/>
        <v>110</v>
      </c>
      <c r="AH1751" s="18"/>
      <c r="AI1751" s="197" t="str">
        <f t="shared" si="178"/>
        <v>-</v>
      </c>
      <c r="AJ1751" s="64" t="str">
        <f t="shared" si="179"/>
        <v>-</v>
      </c>
      <c r="AK1751" s="18"/>
      <c r="AP1751" s="18"/>
    </row>
    <row r="1752" spans="9:42">
      <c r="I1752" s="18"/>
      <c r="L1752" s="18"/>
      <c r="M1752" s="18"/>
      <c r="N1752" s="18"/>
      <c r="O1752" s="18"/>
      <c r="P1752" s="18"/>
      <c r="Q1752" s="18"/>
      <c r="R1752" s="18"/>
      <c r="S1752" s="173" t="s">
        <v>10353</v>
      </c>
      <c r="T1752" s="17" t="s">
        <v>11524</v>
      </c>
      <c r="U1752" s="18"/>
      <c r="V1752" s="211"/>
      <c r="W1752" s="211"/>
      <c r="X1752" s="211"/>
      <c r="Y1752" s="211"/>
      <c r="Z1752" s="18"/>
      <c r="AA1752" s="182" t="s">
        <v>12663</v>
      </c>
      <c r="AB1752" s="18"/>
      <c r="AC1752" s="197" t="str">
        <f t="shared" si="174"/>
        <v>CELS</v>
      </c>
      <c r="AD1752" s="263" t="str">
        <f t="shared" si="175"/>
        <v>CELS-110</v>
      </c>
      <c r="AE1752" s="263" t="str">
        <f t="shared" si="176"/>
        <v>CELS-110-72</v>
      </c>
      <c r="AF1752" s="119" t="s">
        <v>12663</v>
      </c>
      <c r="AG1752" s="64" t="str">
        <f t="shared" si="177"/>
        <v>110</v>
      </c>
      <c r="AH1752" s="18"/>
      <c r="AI1752" s="197" t="str">
        <f t="shared" si="178"/>
        <v>-</v>
      </c>
      <c r="AJ1752" s="64" t="str">
        <f t="shared" si="179"/>
        <v>-</v>
      </c>
      <c r="AK1752" s="18"/>
      <c r="AP1752" s="18"/>
    </row>
    <row r="1753" spans="9:42">
      <c r="I1753" s="18"/>
      <c r="L1753" s="18"/>
      <c r="M1753" s="18"/>
      <c r="N1753" s="18"/>
      <c r="O1753" s="18"/>
      <c r="P1753" s="18"/>
      <c r="Q1753" s="18"/>
      <c r="R1753" s="18"/>
      <c r="S1753" s="173" t="s">
        <v>10354</v>
      </c>
      <c r="T1753" s="17" t="s">
        <v>10355</v>
      </c>
      <c r="U1753" s="18"/>
      <c r="V1753" s="211"/>
      <c r="W1753" s="211"/>
      <c r="X1753" s="211"/>
      <c r="Y1753" s="211"/>
      <c r="Z1753" s="18"/>
      <c r="AA1753" s="182" t="s">
        <v>13323</v>
      </c>
      <c r="AB1753" s="18"/>
      <c r="AC1753" s="197" t="str">
        <f t="shared" si="174"/>
        <v>CELS</v>
      </c>
      <c r="AD1753" s="263" t="str">
        <f t="shared" si="175"/>
        <v>CELS-110</v>
      </c>
      <c r="AE1753" s="263" t="str">
        <f t="shared" si="176"/>
        <v>CELS-110-73</v>
      </c>
      <c r="AF1753" s="119" t="s">
        <v>13323</v>
      </c>
      <c r="AG1753" s="64" t="str">
        <f t="shared" si="177"/>
        <v>110</v>
      </c>
      <c r="AH1753" s="18"/>
      <c r="AI1753" s="197" t="str">
        <f t="shared" si="178"/>
        <v>-</v>
      </c>
      <c r="AJ1753" s="64" t="str">
        <f t="shared" si="179"/>
        <v>-</v>
      </c>
      <c r="AK1753" s="18"/>
      <c r="AP1753" s="18"/>
    </row>
    <row r="1754" spans="9:42">
      <c r="I1754" s="18"/>
      <c r="L1754" s="18"/>
      <c r="M1754" s="18"/>
      <c r="N1754" s="18"/>
      <c r="O1754" s="18"/>
      <c r="P1754" s="18"/>
      <c r="Q1754" s="18"/>
      <c r="R1754" s="18"/>
      <c r="S1754" s="173" t="s">
        <v>10356</v>
      </c>
      <c r="T1754" s="17" t="s">
        <v>10357</v>
      </c>
      <c r="U1754" s="18"/>
      <c r="V1754" s="211"/>
      <c r="W1754" s="211"/>
      <c r="X1754" s="211"/>
      <c r="Y1754" s="211"/>
      <c r="Z1754" s="18"/>
      <c r="AA1754" s="182" t="s">
        <v>13324</v>
      </c>
      <c r="AB1754" s="18"/>
      <c r="AC1754" s="197" t="str">
        <f t="shared" si="174"/>
        <v>CELS</v>
      </c>
      <c r="AD1754" s="263" t="str">
        <f t="shared" si="175"/>
        <v>CELS-110</v>
      </c>
      <c r="AE1754" s="263" t="str">
        <f t="shared" si="176"/>
        <v>CELS-110-74</v>
      </c>
      <c r="AF1754" s="119" t="s">
        <v>13324</v>
      </c>
      <c r="AG1754" s="64" t="str">
        <f t="shared" si="177"/>
        <v>110</v>
      </c>
      <c r="AH1754" s="18"/>
      <c r="AI1754" s="197" t="str">
        <f t="shared" si="178"/>
        <v>-</v>
      </c>
      <c r="AJ1754" s="64" t="str">
        <f t="shared" si="179"/>
        <v>-</v>
      </c>
      <c r="AK1754" s="18"/>
      <c r="AP1754" s="18"/>
    </row>
    <row r="1755" spans="9:42">
      <c r="I1755" s="18"/>
      <c r="L1755" s="18"/>
      <c r="M1755" s="18"/>
      <c r="N1755" s="18"/>
      <c r="O1755" s="18"/>
      <c r="P1755" s="18"/>
      <c r="Q1755" s="18"/>
      <c r="R1755" s="18"/>
      <c r="S1755" s="173" t="s">
        <v>10358</v>
      </c>
      <c r="T1755" s="17" t="s">
        <v>10359</v>
      </c>
      <c r="U1755" s="18"/>
      <c r="V1755" s="211"/>
      <c r="W1755" s="211"/>
      <c r="X1755" s="211"/>
      <c r="Y1755" s="211"/>
      <c r="Z1755" s="18"/>
      <c r="AA1755" s="182" t="s">
        <v>13740</v>
      </c>
      <c r="AB1755" s="18"/>
      <c r="AC1755" s="197" t="str">
        <f t="shared" si="174"/>
        <v>CELS</v>
      </c>
      <c r="AD1755" s="263" t="str">
        <f t="shared" si="175"/>
        <v>CELS-110</v>
      </c>
      <c r="AE1755" s="263" t="str">
        <f t="shared" si="176"/>
        <v>CELS-110-75</v>
      </c>
      <c r="AF1755" s="119" t="s">
        <v>13740</v>
      </c>
      <c r="AG1755" s="64" t="str">
        <f t="shared" si="177"/>
        <v>110</v>
      </c>
      <c r="AH1755" s="18"/>
      <c r="AI1755" s="197" t="str">
        <f t="shared" si="178"/>
        <v>-</v>
      </c>
      <c r="AJ1755" s="64" t="str">
        <f t="shared" si="179"/>
        <v>-</v>
      </c>
      <c r="AK1755" s="18"/>
      <c r="AP1755" s="18"/>
    </row>
    <row r="1756" spans="9:42">
      <c r="I1756" s="18"/>
      <c r="L1756" s="18"/>
      <c r="M1756" s="18"/>
      <c r="N1756" s="18"/>
      <c r="O1756" s="18"/>
      <c r="P1756" s="18"/>
      <c r="Q1756" s="18"/>
      <c r="R1756" s="18"/>
      <c r="S1756" s="173" t="s">
        <v>10360</v>
      </c>
      <c r="T1756" s="17" t="s">
        <v>11320</v>
      </c>
      <c r="U1756" s="18"/>
      <c r="V1756" s="211"/>
      <c r="W1756" s="211"/>
      <c r="X1756" s="211"/>
      <c r="Y1756" s="211"/>
      <c r="Z1756" s="18"/>
      <c r="AA1756" s="182" t="s">
        <v>13741</v>
      </c>
      <c r="AB1756" s="18"/>
      <c r="AC1756" s="197" t="str">
        <f t="shared" si="174"/>
        <v>CELS</v>
      </c>
      <c r="AD1756" s="263" t="str">
        <f t="shared" si="175"/>
        <v>CELS-110</v>
      </c>
      <c r="AE1756" s="263" t="str">
        <f t="shared" si="176"/>
        <v>CELS-110-76</v>
      </c>
      <c r="AF1756" s="119" t="s">
        <v>13741</v>
      </c>
      <c r="AG1756" s="64" t="str">
        <f t="shared" si="177"/>
        <v>110</v>
      </c>
      <c r="AH1756" s="18"/>
      <c r="AI1756" s="197" t="str">
        <f t="shared" si="178"/>
        <v>-</v>
      </c>
      <c r="AJ1756" s="64" t="str">
        <f t="shared" si="179"/>
        <v>-</v>
      </c>
      <c r="AK1756" s="18"/>
      <c r="AP1756" s="18"/>
    </row>
    <row r="1757" spans="9:42">
      <c r="I1757" s="18"/>
      <c r="L1757" s="18"/>
      <c r="M1757" s="18"/>
      <c r="N1757" s="18"/>
      <c r="O1757" s="18"/>
      <c r="P1757" s="18"/>
      <c r="Q1757" s="18"/>
      <c r="R1757" s="18"/>
      <c r="S1757" s="173" t="s">
        <v>10362</v>
      </c>
      <c r="T1757" s="17" t="s">
        <v>11321</v>
      </c>
      <c r="U1757" s="18"/>
      <c r="V1757" s="211"/>
      <c r="W1757" s="211"/>
      <c r="X1757" s="211"/>
      <c r="Y1757" s="211"/>
      <c r="Z1757" s="18"/>
      <c r="AA1757" s="182" t="s">
        <v>14194</v>
      </c>
      <c r="AB1757" s="18"/>
      <c r="AC1757" s="197" t="str">
        <f t="shared" si="174"/>
        <v>CELS</v>
      </c>
      <c r="AD1757" s="263" t="str">
        <f t="shared" si="175"/>
        <v>CELS-110</v>
      </c>
      <c r="AE1757" s="263" t="str">
        <f t="shared" si="176"/>
        <v>CELS-110-77</v>
      </c>
      <c r="AF1757" s="119" t="s">
        <v>14194</v>
      </c>
      <c r="AG1757" s="64" t="str">
        <f t="shared" si="177"/>
        <v>110</v>
      </c>
      <c r="AH1757" s="18"/>
      <c r="AI1757" s="197" t="str">
        <f t="shared" si="178"/>
        <v>-</v>
      </c>
      <c r="AJ1757" s="64" t="str">
        <f t="shared" si="179"/>
        <v>-</v>
      </c>
      <c r="AK1757" s="18"/>
      <c r="AP1757" s="18"/>
    </row>
    <row r="1758" spans="9:42">
      <c r="I1758" s="18"/>
      <c r="L1758" s="18"/>
      <c r="M1758" s="18"/>
      <c r="N1758" s="18"/>
      <c r="O1758" s="18"/>
      <c r="P1758" s="18"/>
      <c r="Q1758" s="18"/>
      <c r="R1758" s="18"/>
      <c r="S1758" s="173" t="s">
        <v>11322</v>
      </c>
      <c r="T1758" s="17" t="s">
        <v>11323</v>
      </c>
      <c r="U1758" s="18"/>
      <c r="V1758" s="211"/>
      <c r="W1758" s="211"/>
      <c r="X1758" s="211"/>
      <c r="Y1758" s="211"/>
      <c r="Z1758" s="18"/>
      <c r="AA1758" s="182" t="s">
        <v>14195</v>
      </c>
      <c r="AB1758" s="18"/>
      <c r="AC1758" s="197" t="str">
        <f t="shared" si="174"/>
        <v>CELS</v>
      </c>
      <c r="AD1758" s="263" t="str">
        <f t="shared" si="175"/>
        <v>CELS-110</v>
      </c>
      <c r="AE1758" s="263" t="str">
        <f t="shared" si="176"/>
        <v>CELS-110-78</v>
      </c>
      <c r="AF1758" s="119" t="s">
        <v>14195</v>
      </c>
      <c r="AG1758" s="64" t="str">
        <f t="shared" si="177"/>
        <v>110</v>
      </c>
      <c r="AH1758" s="18"/>
      <c r="AI1758" s="197" t="str">
        <f t="shared" si="178"/>
        <v>-</v>
      </c>
      <c r="AJ1758" s="64" t="str">
        <f t="shared" si="179"/>
        <v>-</v>
      </c>
      <c r="AK1758" s="18"/>
      <c r="AP1758" s="18"/>
    </row>
    <row r="1759" spans="9:42">
      <c r="I1759" s="18"/>
      <c r="L1759" s="18"/>
      <c r="M1759" s="18"/>
      <c r="N1759" s="18"/>
      <c r="O1759" s="18"/>
      <c r="P1759" s="18"/>
      <c r="Q1759" s="18"/>
      <c r="R1759" s="18"/>
      <c r="S1759" s="173" t="s">
        <v>11324</v>
      </c>
      <c r="T1759" s="17" t="s">
        <v>11325</v>
      </c>
      <c r="U1759" s="18"/>
      <c r="V1759" s="211"/>
      <c r="W1759" s="211"/>
      <c r="X1759" s="211"/>
      <c r="Y1759" s="211"/>
      <c r="Z1759" s="18"/>
      <c r="AA1759" s="182" t="s">
        <v>15228</v>
      </c>
      <c r="AB1759" s="18"/>
      <c r="AC1759" s="197" t="str">
        <f t="shared" si="174"/>
        <v>CELS</v>
      </c>
      <c r="AD1759" s="263" t="str">
        <f t="shared" si="175"/>
        <v>CELS-110</v>
      </c>
      <c r="AE1759" s="263" t="str">
        <f t="shared" si="176"/>
        <v>CELS-110-79</v>
      </c>
      <c r="AF1759" s="119" t="s">
        <v>15228</v>
      </c>
      <c r="AG1759" s="64" t="str">
        <f t="shared" si="177"/>
        <v>110</v>
      </c>
      <c r="AH1759" s="18"/>
      <c r="AI1759" s="197" t="str">
        <f t="shared" si="178"/>
        <v>-</v>
      </c>
      <c r="AJ1759" s="64" t="str">
        <f t="shared" si="179"/>
        <v>-</v>
      </c>
      <c r="AK1759" s="18"/>
      <c r="AP1759" s="18"/>
    </row>
    <row r="1760" spans="9:42">
      <c r="I1760" s="18"/>
      <c r="L1760" s="18"/>
      <c r="M1760" s="18"/>
      <c r="N1760" s="18"/>
      <c r="O1760" s="18"/>
      <c r="P1760" s="18"/>
      <c r="Q1760" s="18"/>
      <c r="R1760" s="18"/>
      <c r="S1760" s="173" t="s">
        <v>11326</v>
      </c>
      <c r="T1760" s="17" t="s">
        <v>11327</v>
      </c>
      <c r="U1760" s="18"/>
      <c r="V1760" s="211"/>
      <c r="W1760" s="211"/>
      <c r="X1760" s="211"/>
      <c r="Y1760" s="211"/>
      <c r="Z1760" s="18"/>
      <c r="AA1760" s="182" t="s">
        <v>14699</v>
      </c>
      <c r="AB1760" s="18"/>
      <c r="AC1760" s="197" t="str">
        <f t="shared" si="174"/>
        <v>CELS</v>
      </c>
      <c r="AD1760" s="263" t="str">
        <f t="shared" si="175"/>
        <v>CELS-110</v>
      </c>
      <c r="AE1760" s="263" t="str">
        <f t="shared" si="176"/>
        <v>CELS-110-80</v>
      </c>
      <c r="AF1760" s="119" t="s">
        <v>14699</v>
      </c>
      <c r="AG1760" s="64" t="str">
        <f t="shared" si="177"/>
        <v>110</v>
      </c>
      <c r="AH1760" s="18"/>
      <c r="AI1760" s="197" t="str">
        <f t="shared" si="178"/>
        <v>-</v>
      </c>
      <c r="AJ1760" s="64" t="str">
        <f t="shared" si="179"/>
        <v>-</v>
      </c>
      <c r="AK1760" s="18"/>
      <c r="AP1760" s="18"/>
    </row>
    <row r="1761" spans="9:42">
      <c r="I1761" s="18"/>
      <c r="L1761" s="18"/>
      <c r="M1761" s="18"/>
      <c r="N1761" s="18"/>
      <c r="O1761" s="18"/>
      <c r="P1761" s="18"/>
      <c r="Q1761" s="18"/>
      <c r="R1761" s="18"/>
      <c r="S1761" s="173" t="s">
        <v>11328</v>
      </c>
      <c r="T1761" s="17" t="s">
        <v>11329</v>
      </c>
      <c r="U1761" s="18"/>
      <c r="V1761" s="211"/>
      <c r="W1761" s="211"/>
      <c r="X1761" s="211"/>
      <c r="Y1761" s="211"/>
      <c r="Z1761" s="18"/>
      <c r="AA1761" s="182" t="s">
        <v>11044</v>
      </c>
      <c r="AB1761" s="18"/>
      <c r="AC1761" s="197" t="str">
        <f t="shared" si="174"/>
        <v>CELS</v>
      </c>
      <c r="AD1761" s="263" t="str">
        <f t="shared" si="175"/>
        <v>CELS-110</v>
      </c>
      <c r="AE1761" s="263" t="str">
        <f t="shared" si="176"/>
        <v>CELS-110-81</v>
      </c>
      <c r="AF1761" s="119" t="s">
        <v>11044</v>
      </c>
      <c r="AG1761" s="64" t="str">
        <f t="shared" si="177"/>
        <v>110</v>
      </c>
      <c r="AH1761" s="18"/>
      <c r="AI1761" s="197" t="str">
        <f t="shared" si="178"/>
        <v>-</v>
      </c>
      <c r="AJ1761" s="64" t="str">
        <f t="shared" si="179"/>
        <v>-</v>
      </c>
      <c r="AK1761" s="18"/>
      <c r="AP1761" s="18"/>
    </row>
    <row r="1762" spans="9:42">
      <c r="I1762" s="18"/>
      <c r="L1762" s="18"/>
      <c r="M1762" s="18"/>
      <c r="N1762" s="18"/>
      <c r="O1762" s="18"/>
      <c r="P1762" s="18"/>
      <c r="Q1762" s="18"/>
      <c r="R1762" s="18"/>
      <c r="S1762" s="173" t="s">
        <v>11330</v>
      </c>
      <c r="T1762" s="17" t="s">
        <v>11331</v>
      </c>
      <c r="U1762" s="18"/>
      <c r="V1762" s="211"/>
      <c r="W1762" s="211"/>
      <c r="X1762" s="211"/>
      <c r="Y1762" s="211"/>
      <c r="Z1762" s="18"/>
      <c r="AA1762" s="182" t="s">
        <v>11045</v>
      </c>
      <c r="AB1762" s="18"/>
      <c r="AC1762" s="197" t="str">
        <f t="shared" si="174"/>
        <v>CELS</v>
      </c>
      <c r="AD1762" s="263" t="str">
        <f t="shared" si="175"/>
        <v>CELS-110</v>
      </c>
      <c r="AE1762" s="263" t="str">
        <f t="shared" si="176"/>
        <v>CELS-110-82</v>
      </c>
      <c r="AF1762" s="119" t="s">
        <v>11045</v>
      </c>
      <c r="AG1762" s="64" t="str">
        <f t="shared" si="177"/>
        <v>110</v>
      </c>
      <c r="AH1762" s="18"/>
      <c r="AI1762" s="197" t="str">
        <f t="shared" si="178"/>
        <v>-</v>
      </c>
      <c r="AJ1762" s="64" t="str">
        <f t="shared" si="179"/>
        <v>-</v>
      </c>
      <c r="AK1762" s="18"/>
      <c r="AP1762" s="18"/>
    </row>
    <row r="1763" spans="9:42">
      <c r="I1763" s="18"/>
      <c r="L1763" s="18"/>
      <c r="M1763" s="18"/>
      <c r="N1763" s="18"/>
      <c r="O1763" s="18"/>
      <c r="P1763" s="18"/>
      <c r="Q1763" s="18"/>
      <c r="R1763" s="18"/>
      <c r="S1763" s="173" t="s">
        <v>11332</v>
      </c>
      <c r="T1763" s="17" t="s">
        <v>11333</v>
      </c>
      <c r="U1763" s="18"/>
      <c r="V1763" s="211"/>
      <c r="W1763" s="211"/>
      <c r="X1763" s="211"/>
      <c r="Y1763" s="211"/>
      <c r="Z1763" s="18"/>
      <c r="AA1763" s="182" t="s">
        <v>11046</v>
      </c>
      <c r="AB1763" s="18"/>
      <c r="AC1763" s="197" t="str">
        <f t="shared" si="174"/>
        <v>CELS</v>
      </c>
      <c r="AD1763" s="263" t="str">
        <f t="shared" si="175"/>
        <v>CELS-110</v>
      </c>
      <c r="AE1763" s="263" t="str">
        <f t="shared" si="176"/>
        <v>CELS-110-83</v>
      </c>
      <c r="AF1763" s="119" t="s">
        <v>11046</v>
      </c>
      <c r="AG1763" s="64" t="str">
        <f t="shared" si="177"/>
        <v>110</v>
      </c>
      <c r="AH1763" s="18"/>
      <c r="AI1763" s="197" t="str">
        <f t="shared" si="178"/>
        <v>-</v>
      </c>
      <c r="AJ1763" s="64" t="str">
        <f t="shared" si="179"/>
        <v>-</v>
      </c>
      <c r="AK1763" s="18"/>
      <c r="AP1763" s="18"/>
    </row>
    <row r="1764" spans="9:42">
      <c r="I1764" s="18"/>
      <c r="L1764" s="18"/>
      <c r="M1764" s="18"/>
      <c r="N1764" s="18"/>
      <c r="O1764" s="18"/>
      <c r="P1764" s="18"/>
      <c r="Q1764" s="18"/>
      <c r="R1764" s="18"/>
      <c r="S1764" s="173" t="s">
        <v>11334</v>
      </c>
      <c r="T1764" s="17" t="s">
        <v>11335</v>
      </c>
      <c r="U1764" s="18"/>
      <c r="V1764" s="211"/>
      <c r="W1764" s="211"/>
      <c r="X1764" s="211"/>
      <c r="Y1764" s="211"/>
      <c r="Z1764" s="18"/>
      <c r="AA1764" s="182" t="s">
        <v>11047</v>
      </c>
      <c r="AB1764" s="18"/>
      <c r="AC1764" s="197" t="str">
        <f t="shared" si="174"/>
        <v>CELS</v>
      </c>
      <c r="AD1764" s="263" t="str">
        <f t="shared" si="175"/>
        <v>CELS-110</v>
      </c>
      <c r="AE1764" s="263" t="str">
        <f t="shared" si="176"/>
        <v>CELS-110-84</v>
      </c>
      <c r="AF1764" s="119" t="s">
        <v>11047</v>
      </c>
      <c r="AG1764" s="64" t="str">
        <f t="shared" si="177"/>
        <v>110</v>
      </c>
      <c r="AH1764" s="18"/>
      <c r="AI1764" s="197" t="str">
        <f t="shared" si="178"/>
        <v>-</v>
      </c>
      <c r="AJ1764" s="64" t="str">
        <f t="shared" si="179"/>
        <v>-</v>
      </c>
      <c r="AK1764" s="18"/>
      <c r="AP1764" s="18"/>
    </row>
    <row r="1765" spans="9:42">
      <c r="I1765" s="18"/>
      <c r="L1765" s="18"/>
      <c r="M1765" s="18"/>
      <c r="N1765" s="18"/>
      <c r="O1765" s="18"/>
      <c r="P1765" s="18"/>
      <c r="Q1765" s="18"/>
      <c r="R1765" s="18"/>
      <c r="S1765" s="173" t="s">
        <v>11336</v>
      </c>
      <c r="T1765" s="17" t="s">
        <v>11337</v>
      </c>
      <c r="U1765" s="18"/>
      <c r="V1765" s="211"/>
      <c r="W1765" s="211"/>
      <c r="X1765" s="211"/>
      <c r="Y1765" s="211"/>
      <c r="Z1765" s="18"/>
      <c r="AA1765" s="182" t="s">
        <v>11048</v>
      </c>
      <c r="AB1765" s="18"/>
      <c r="AC1765" s="197" t="str">
        <f t="shared" si="174"/>
        <v>CELS</v>
      </c>
      <c r="AD1765" s="263" t="str">
        <f t="shared" si="175"/>
        <v>CELS-110</v>
      </c>
      <c r="AE1765" s="263" t="str">
        <f t="shared" si="176"/>
        <v>CELS-110-85</v>
      </c>
      <c r="AF1765" s="119" t="s">
        <v>11048</v>
      </c>
      <c r="AG1765" s="64" t="str">
        <f t="shared" si="177"/>
        <v>110</v>
      </c>
      <c r="AH1765" s="18"/>
      <c r="AI1765" s="197" t="str">
        <f t="shared" si="178"/>
        <v>-</v>
      </c>
      <c r="AJ1765" s="64" t="str">
        <f t="shared" si="179"/>
        <v>-</v>
      </c>
      <c r="AK1765" s="18"/>
      <c r="AP1765" s="18"/>
    </row>
    <row r="1766" spans="9:42">
      <c r="I1766" s="18"/>
      <c r="L1766" s="18"/>
      <c r="M1766" s="18"/>
      <c r="N1766" s="18"/>
      <c r="O1766" s="18"/>
      <c r="P1766" s="18"/>
      <c r="Q1766" s="18"/>
      <c r="R1766" s="18"/>
      <c r="S1766" s="173" t="s">
        <v>11338</v>
      </c>
      <c r="T1766" s="17" t="s">
        <v>11339</v>
      </c>
      <c r="U1766" s="18"/>
      <c r="V1766" s="211"/>
      <c r="W1766" s="211"/>
      <c r="X1766" s="211"/>
      <c r="Y1766" s="211"/>
      <c r="Z1766" s="18"/>
      <c r="AA1766" s="182" t="s">
        <v>11049</v>
      </c>
      <c r="AB1766" s="18"/>
      <c r="AC1766" s="197" t="str">
        <f t="shared" si="174"/>
        <v>CELS</v>
      </c>
      <c r="AD1766" s="263" t="str">
        <f t="shared" si="175"/>
        <v>CELS-110</v>
      </c>
      <c r="AE1766" s="263" t="str">
        <f t="shared" si="176"/>
        <v>CELS-110-86</v>
      </c>
      <c r="AF1766" s="119" t="s">
        <v>11049</v>
      </c>
      <c r="AG1766" s="64" t="str">
        <f t="shared" si="177"/>
        <v>110</v>
      </c>
      <c r="AH1766" s="18"/>
      <c r="AI1766" s="197" t="str">
        <f t="shared" si="178"/>
        <v>-</v>
      </c>
      <c r="AJ1766" s="64" t="str">
        <f t="shared" si="179"/>
        <v>-</v>
      </c>
      <c r="AK1766" s="18"/>
      <c r="AP1766" s="18"/>
    </row>
    <row r="1767" spans="9:42">
      <c r="I1767" s="18"/>
      <c r="L1767" s="18"/>
      <c r="M1767" s="18"/>
      <c r="N1767" s="18"/>
      <c r="O1767" s="18"/>
      <c r="P1767" s="18"/>
      <c r="Q1767" s="18"/>
      <c r="R1767" s="18"/>
      <c r="S1767" s="173" t="s">
        <v>11340</v>
      </c>
      <c r="T1767" s="17" t="s">
        <v>11341</v>
      </c>
      <c r="U1767" s="18"/>
      <c r="V1767" s="211"/>
      <c r="W1767" s="211"/>
      <c r="X1767" s="211"/>
      <c r="Y1767" s="211"/>
      <c r="Z1767" s="18"/>
      <c r="AA1767" s="182" t="s">
        <v>11050</v>
      </c>
      <c r="AB1767" s="18"/>
      <c r="AC1767" s="197" t="str">
        <f t="shared" si="174"/>
        <v>CELS</v>
      </c>
      <c r="AD1767" s="263" t="str">
        <f t="shared" si="175"/>
        <v>CELS-110</v>
      </c>
      <c r="AE1767" s="263" t="str">
        <f t="shared" si="176"/>
        <v>CELS-110-87</v>
      </c>
      <c r="AF1767" s="119" t="s">
        <v>11050</v>
      </c>
      <c r="AG1767" s="64" t="str">
        <f t="shared" si="177"/>
        <v>110</v>
      </c>
      <c r="AH1767" s="18"/>
      <c r="AI1767" s="197" t="str">
        <f t="shared" si="178"/>
        <v>-</v>
      </c>
      <c r="AJ1767" s="64" t="str">
        <f t="shared" si="179"/>
        <v>-</v>
      </c>
      <c r="AK1767" s="18"/>
      <c r="AP1767" s="18"/>
    </row>
    <row r="1768" spans="9:42">
      <c r="I1768" s="18"/>
      <c r="L1768" s="18"/>
      <c r="M1768" s="18"/>
      <c r="N1768" s="18"/>
      <c r="O1768" s="18"/>
      <c r="P1768" s="18"/>
      <c r="Q1768" s="18"/>
      <c r="R1768" s="18"/>
      <c r="S1768" s="173" t="s">
        <v>11342</v>
      </c>
      <c r="T1768" s="17" t="s">
        <v>11343</v>
      </c>
      <c r="U1768" s="18"/>
      <c r="V1768" s="211"/>
      <c r="W1768" s="211"/>
      <c r="X1768" s="211"/>
      <c r="Y1768" s="211"/>
      <c r="Z1768" s="18"/>
      <c r="AA1768" s="182" t="s">
        <v>11051</v>
      </c>
      <c r="AB1768" s="18"/>
      <c r="AC1768" s="197" t="str">
        <f t="shared" si="174"/>
        <v>CELS</v>
      </c>
      <c r="AD1768" s="263" t="str">
        <f t="shared" si="175"/>
        <v>CELS-110</v>
      </c>
      <c r="AE1768" s="263" t="str">
        <f t="shared" si="176"/>
        <v>CELS-110-88</v>
      </c>
      <c r="AF1768" s="119" t="s">
        <v>11051</v>
      </c>
      <c r="AG1768" s="64" t="str">
        <f t="shared" si="177"/>
        <v>110</v>
      </c>
      <c r="AH1768" s="18"/>
      <c r="AI1768" s="197" t="str">
        <f t="shared" si="178"/>
        <v>-</v>
      </c>
      <c r="AJ1768" s="64" t="str">
        <f t="shared" si="179"/>
        <v>-</v>
      </c>
      <c r="AK1768" s="18"/>
      <c r="AP1768" s="18"/>
    </row>
    <row r="1769" spans="9:42">
      <c r="I1769" s="18"/>
      <c r="L1769" s="18"/>
      <c r="M1769" s="18"/>
      <c r="N1769" s="18"/>
      <c r="O1769" s="18"/>
      <c r="P1769" s="18"/>
      <c r="Q1769" s="18"/>
      <c r="R1769" s="18"/>
      <c r="S1769" s="173" t="s">
        <v>11344</v>
      </c>
      <c r="T1769" s="17" t="s">
        <v>11345</v>
      </c>
      <c r="U1769" s="18"/>
      <c r="V1769" s="211"/>
      <c r="W1769" s="211"/>
      <c r="X1769" s="211"/>
      <c r="Y1769" s="211"/>
      <c r="Z1769" s="18"/>
      <c r="AA1769" s="182" t="s">
        <v>11052</v>
      </c>
      <c r="AB1769" s="18"/>
      <c r="AC1769" s="197" t="str">
        <f t="shared" si="174"/>
        <v>CELS</v>
      </c>
      <c r="AD1769" s="263" t="str">
        <f t="shared" si="175"/>
        <v>CELS-110</v>
      </c>
      <c r="AE1769" s="263" t="str">
        <f t="shared" si="176"/>
        <v>CELS-110-89</v>
      </c>
      <c r="AF1769" s="119" t="s">
        <v>11052</v>
      </c>
      <c r="AG1769" s="64" t="str">
        <f t="shared" si="177"/>
        <v>110</v>
      </c>
      <c r="AH1769" s="18"/>
      <c r="AI1769" s="197" t="str">
        <f t="shared" si="178"/>
        <v>-</v>
      </c>
      <c r="AJ1769" s="64" t="str">
        <f t="shared" si="179"/>
        <v>-</v>
      </c>
      <c r="AK1769" s="18"/>
      <c r="AP1769" s="18"/>
    </row>
    <row r="1770" spans="9:42">
      <c r="I1770" s="18"/>
      <c r="L1770" s="18"/>
      <c r="M1770" s="18"/>
      <c r="N1770" s="18"/>
      <c r="O1770" s="18"/>
      <c r="P1770" s="18"/>
      <c r="Q1770" s="18"/>
      <c r="R1770" s="18"/>
      <c r="S1770" s="173" t="s">
        <v>11346</v>
      </c>
      <c r="T1770" s="17" t="s">
        <v>11525</v>
      </c>
      <c r="U1770" s="18"/>
      <c r="V1770" s="211"/>
      <c r="W1770" s="211"/>
      <c r="X1770" s="211"/>
      <c r="Y1770" s="211"/>
      <c r="Z1770" s="18"/>
      <c r="AA1770" s="182" t="s">
        <v>11053</v>
      </c>
      <c r="AB1770" s="18"/>
      <c r="AC1770" s="197" t="str">
        <f t="shared" si="174"/>
        <v>CELS</v>
      </c>
      <c r="AD1770" s="263" t="str">
        <f t="shared" si="175"/>
        <v>CELS-110</v>
      </c>
      <c r="AE1770" s="263" t="str">
        <f t="shared" si="176"/>
        <v>CELS-110-90</v>
      </c>
      <c r="AF1770" s="119" t="s">
        <v>11053</v>
      </c>
      <c r="AG1770" s="64" t="str">
        <f t="shared" si="177"/>
        <v>110</v>
      </c>
      <c r="AH1770" s="18"/>
      <c r="AI1770" s="197" t="str">
        <f t="shared" si="178"/>
        <v>-</v>
      </c>
      <c r="AJ1770" s="64" t="str">
        <f t="shared" si="179"/>
        <v>-</v>
      </c>
      <c r="AK1770" s="18"/>
      <c r="AP1770" s="18"/>
    </row>
    <row r="1771" spans="9:42">
      <c r="I1771" s="18"/>
      <c r="L1771" s="18"/>
      <c r="M1771" s="18"/>
      <c r="N1771" s="18"/>
      <c r="O1771" s="18"/>
      <c r="P1771" s="18"/>
      <c r="Q1771" s="18"/>
      <c r="R1771" s="18"/>
      <c r="S1771" s="173" t="s">
        <v>11347</v>
      </c>
      <c r="T1771" s="17" t="s">
        <v>11348</v>
      </c>
      <c r="U1771" s="18"/>
      <c r="V1771" s="211"/>
      <c r="W1771" s="211"/>
      <c r="X1771" s="211"/>
      <c r="Y1771" s="211"/>
      <c r="Z1771" s="18"/>
      <c r="AA1771" s="182" t="s">
        <v>15229</v>
      </c>
      <c r="AB1771" s="18"/>
      <c r="AC1771" s="197" t="str">
        <f t="shared" si="174"/>
        <v>CELS</v>
      </c>
      <c r="AD1771" s="263" t="str">
        <f t="shared" si="175"/>
        <v>CELS-110</v>
      </c>
      <c r="AE1771" s="263" t="str">
        <f t="shared" si="176"/>
        <v>CELS-110-91</v>
      </c>
      <c r="AF1771" s="119" t="s">
        <v>15229</v>
      </c>
      <c r="AG1771" s="64" t="str">
        <f t="shared" si="177"/>
        <v>110</v>
      </c>
      <c r="AH1771" s="18"/>
      <c r="AI1771" s="197" t="str">
        <f t="shared" si="178"/>
        <v>-</v>
      </c>
      <c r="AJ1771" s="64" t="str">
        <f t="shared" si="179"/>
        <v>-</v>
      </c>
      <c r="AK1771" s="18"/>
      <c r="AP1771" s="18"/>
    </row>
    <row r="1772" spans="9:42">
      <c r="I1772" s="18"/>
      <c r="L1772" s="18"/>
      <c r="M1772" s="18"/>
      <c r="N1772" s="18"/>
      <c r="O1772" s="18"/>
      <c r="P1772" s="18"/>
      <c r="Q1772" s="18"/>
      <c r="R1772" s="18"/>
      <c r="S1772" s="173" t="s">
        <v>11526</v>
      </c>
      <c r="T1772" s="17" t="s">
        <v>11527</v>
      </c>
      <c r="U1772" s="18"/>
      <c r="V1772" s="211"/>
      <c r="W1772" s="211"/>
      <c r="X1772" s="211"/>
      <c r="Y1772" s="211"/>
      <c r="Z1772" s="18"/>
      <c r="AA1772" s="182" t="s">
        <v>12076</v>
      </c>
      <c r="AB1772" s="18"/>
      <c r="AC1772" s="197" t="str">
        <f t="shared" si="174"/>
        <v>CELS</v>
      </c>
      <c r="AD1772" s="263" t="str">
        <f t="shared" si="175"/>
        <v>CELS-110</v>
      </c>
      <c r="AE1772" s="263" t="str">
        <f t="shared" si="176"/>
        <v>CELS-110-92</v>
      </c>
      <c r="AF1772" s="119" t="s">
        <v>12076</v>
      </c>
      <c r="AG1772" s="64" t="str">
        <f t="shared" si="177"/>
        <v>110</v>
      </c>
      <c r="AH1772" s="18"/>
      <c r="AI1772" s="197" t="str">
        <f t="shared" si="178"/>
        <v>-</v>
      </c>
      <c r="AJ1772" s="64" t="str">
        <f t="shared" si="179"/>
        <v>-</v>
      </c>
      <c r="AK1772" s="18"/>
      <c r="AP1772" s="18"/>
    </row>
    <row r="1773" spans="9:42">
      <c r="I1773" s="18"/>
      <c r="L1773" s="18"/>
      <c r="M1773" s="18"/>
      <c r="N1773" s="18"/>
      <c r="O1773" s="18"/>
      <c r="P1773" s="18"/>
      <c r="Q1773" s="18"/>
      <c r="R1773" s="18"/>
      <c r="S1773" s="173" t="s">
        <v>11604</v>
      </c>
      <c r="T1773" s="17" t="s">
        <v>11605</v>
      </c>
      <c r="U1773" s="18"/>
      <c r="V1773" s="211"/>
      <c r="W1773" s="211"/>
      <c r="X1773" s="211"/>
      <c r="Y1773" s="211"/>
      <c r="Z1773" s="18"/>
      <c r="AA1773" s="182" t="s">
        <v>12077</v>
      </c>
      <c r="AB1773" s="18"/>
      <c r="AC1773" s="197" t="str">
        <f t="shared" si="174"/>
        <v>CELS</v>
      </c>
      <c r="AD1773" s="263" t="str">
        <f t="shared" si="175"/>
        <v>CELS-110</v>
      </c>
      <c r="AE1773" s="263" t="str">
        <f t="shared" si="176"/>
        <v>CELS-110-93</v>
      </c>
      <c r="AF1773" s="119" t="s">
        <v>12077</v>
      </c>
      <c r="AG1773" s="64" t="str">
        <f t="shared" si="177"/>
        <v>110</v>
      </c>
      <c r="AH1773" s="18"/>
      <c r="AI1773" s="197" t="str">
        <f t="shared" si="178"/>
        <v>-</v>
      </c>
      <c r="AJ1773" s="64" t="str">
        <f t="shared" si="179"/>
        <v>-</v>
      </c>
      <c r="AK1773" s="18"/>
      <c r="AP1773" s="18"/>
    </row>
    <row r="1774" spans="9:42">
      <c r="I1774" s="18"/>
      <c r="L1774" s="18"/>
      <c r="M1774" s="18"/>
      <c r="N1774" s="18"/>
      <c r="O1774" s="18"/>
      <c r="P1774" s="18"/>
      <c r="Q1774" s="18"/>
      <c r="R1774" s="18"/>
      <c r="S1774" s="173" t="s">
        <v>11699</v>
      </c>
      <c r="T1774" s="17" t="s">
        <v>11700</v>
      </c>
      <c r="U1774" s="18"/>
      <c r="V1774" s="211"/>
      <c r="W1774" s="211"/>
      <c r="X1774" s="211"/>
      <c r="Y1774" s="211"/>
      <c r="Z1774" s="18"/>
      <c r="AA1774" s="182" t="s">
        <v>12078</v>
      </c>
      <c r="AB1774" s="18"/>
      <c r="AC1774" s="197" t="str">
        <f t="shared" si="174"/>
        <v>CELS</v>
      </c>
      <c r="AD1774" s="263" t="str">
        <f t="shared" si="175"/>
        <v>CELS-110</v>
      </c>
      <c r="AE1774" s="263" t="str">
        <f t="shared" si="176"/>
        <v>CELS-110-94</v>
      </c>
      <c r="AF1774" s="119" t="s">
        <v>12078</v>
      </c>
      <c r="AG1774" s="64" t="str">
        <f t="shared" si="177"/>
        <v>110</v>
      </c>
      <c r="AH1774" s="18"/>
      <c r="AI1774" s="197" t="str">
        <f t="shared" si="178"/>
        <v>-</v>
      </c>
      <c r="AJ1774" s="64" t="str">
        <f t="shared" si="179"/>
        <v>-</v>
      </c>
      <c r="AK1774" s="18"/>
      <c r="AP1774" s="18"/>
    </row>
    <row r="1775" spans="9:42">
      <c r="I1775" s="18"/>
      <c r="L1775" s="18"/>
      <c r="M1775" s="18"/>
      <c r="N1775" s="18"/>
      <c r="O1775" s="18"/>
      <c r="P1775" s="18"/>
      <c r="Q1775" s="18"/>
      <c r="R1775" s="18"/>
      <c r="S1775" s="173" t="s">
        <v>11701</v>
      </c>
      <c r="T1775" s="17" t="s">
        <v>11702</v>
      </c>
      <c r="U1775" s="18"/>
      <c r="V1775" s="211"/>
      <c r="W1775" s="211"/>
      <c r="X1775" s="211"/>
      <c r="Y1775" s="211"/>
      <c r="Z1775" s="18"/>
      <c r="AA1775" s="182" t="s">
        <v>12079</v>
      </c>
      <c r="AB1775" s="18"/>
      <c r="AC1775" s="197" t="str">
        <f t="shared" si="174"/>
        <v>CELS</v>
      </c>
      <c r="AD1775" s="263" t="str">
        <f t="shared" si="175"/>
        <v>CELS-110</v>
      </c>
      <c r="AE1775" s="263" t="str">
        <f t="shared" si="176"/>
        <v>CELS-110-95</v>
      </c>
      <c r="AF1775" s="119" t="s">
        <v>12079</v>
      </c>
      <c r="AG1775" s="64" t="str">
        <f t="shared" si="177"/>
        <v>110</v>
      </c>
      <c r="AH1775" s="18"/>
      <c r="AI1775" s="197" t="str">
        <f t="shared" si="178"/>
        <v>-</v>
      </c>
      <c r="AJ1775" s="64" t="str">
        <f t="shared" si="179"/>
        <v>-</v>
      </c>
      <c r="AK1775" s="18"/>
      <c r="AP1775" s="18"/>
    </row>
    <row r="1776" spans="9:42">
      <c r="I1776" s="18"/>
      <c r="L1776" s="18"/>
      <c r="M1776" s="18"/>
      <c r="N1776" s="18"/>
      <c r="O1776" s="18"/>
      <c r="P1776" s="18"/>
      <c r="Q1776" s="18"/>
      <c r="R1776" s="18"/>
      <c r="S1776" s="173" t="s">
        <v>11703</v>
      </c>
      <c r="T1776" s="17" t="s">
        <v>11704</v>
      </c>
      <c r="U1776" s="18"/>
      <c r="V1776" s="211"/>
      <c r="W1776" s="211"/>
      <c r="X1776" s="211"/>
      <c r="Y1776" s="211"/>
      <c r="Z1776" s="18"/>
      <c r="AA1776" s="182" t="s">
        <v>12664</v>
      </c>
      <c r="AB1776" s="18"/>
      <c r="AC1776" s="197" t="str">
        <f t="shared" si="174"/>
        <v>CELS</v>
      </c>
      <c r="AD1776" s="263" t="str">
        <f t="shared" si="175"/>
        <v>CELS-110</v>
      </c>
      <c r="AE1776" s="263" t="str">
        <f t="shared" si="176"/>
        <v>CELS-110-96</v>
      </c>
      <c r="AF1776" s="119" t="s">
        <v>12664</v>
      </c>
      <c r="AG1776" s="64" t="str">
        <f t="shared" si="177"/>
        <v>110</v>
      </c>
      <c r="AH1776" s="18"/>
      <c r="AI1776" s="197" t="str">
        <f t="shared" si="178"/>
        <v>-</v>
      </c>
      <c r="AJ1776" s="64" t="str">
        <f t="shared" si="179"/>
        <v>-</v>
      </c>
      <c r="AK1776" s="18"/>
      <c r="AP1776" s="18"/>
    </row>
    <row r="1777" spans="9:42">
      <c r="I1777" s="18"/>
      <c r="L1777" s="18"/>
      <c r="M1777" s="18"/>
      <c r="N1777" s="18"/>
      <c r="O1777" s="18"/>
      <c r="P1777" s="18"/>
      <c r="Q1777" s="18"/>
      <c r="R1777" s="18"/>
      <c r="S1777" s="173" t="s">
        <v>11705</v>
      </c>
      <c r="T1777" s="17" t="s">
        <v>11706</v>
      </c>
      <c r="U1777" s="18"/>
      <c r="V1777" s="211"/>
      <c r="W1777" s="211"/>
      <c r="X1777" s="211"/>
      <c r="Y1777" s="211"/>
      <c r="Z1777" s="18"/>
      <c r="AA1777" s="182" t="s">
        <v>12665</v>
      </c>
      <c r="AB1777" s="18"/>
      <c r="AC1777" s="197" t="str">
        <f t="shared" si="174"/>
        <v>CELS</v>
      </c>
      <c r="AD1777" s="263" t="str">
        <f t="shared" si="175"/>
        <v>CELS-110</v>
      </c>
      <c r="AE1777" s="263" t="str">
        <f t="shared" si="176"/>
        <v>CELS-110-97</v>
      </c>
      <c r="AF1777" s="119" t="s">
        <v>12665</v>
      </c>
      <c r="AG1777" s="64" t="str">
        <f t="shared" si="177"/>
        <v>110</v>
      </c>
      <c r="AH1777" s="18"/>
      <c r="AI1777" s="197" t="str">
        <f t="shared" si="178"/>
        <v>-</v>
      </c>
      <c r="AJ1777" s="64" t="str">
        <f t="shared" si="179"/>
        <v>-</v>
      </c>
      <c r="AK1777" s="18"/>
      <c r="AP1777" s="18"/>
    </row>
    <row r="1778" spans="9:42">
      <c r="I1778" s="18"/>
      <c r="L1778" s="18"/>
      <c r="M1778" s="18"/>
      <c r="N1778" s="18"/>
      <c r="O1778" s="18"/>
      <c r="P1778" s="18"/>
      <c r="Q1778" s="18"/>
      <c r="R1778" s="18"/>
      <c r="S1778" s="173" t="s">
        <v>11707</v>
      </c>
      <c r="T1778" s="17" t="s">
        <v>11708</v>
      </c>
      <c r="U1778" s="18"/>
      <c r="V1778" s="211"/>
      <c r="W1778" s="211"/>
      <c r="X1778" s="211"/>
      <c r="Y1778" s="211"/>
      <c r="Z1778" s="18"/>
      <c r="AA1778" s="182" t="s">
        <v>12666</v>
      </c>
      <c r="AB1778" s="18"/>
      <c r="AC1778" s="197" t="str">
        <f t="shared" si="174"/>
        <v>CELS</v>
      </c>
      <c r="AD1778" s="263" t="str">
        <f t="shared" si="175"/>
        <v>CELS-110</v>
      </c>
      <c r="AE1778" s="263" t="str">
        <f t="shared" si="176"/>
        <v>CELS-110-98</v>
      </c>
      <c r="AF1778" s="119" t="s">
        <v>12666</v>
      </c>
      <c r="AG1778" s="64" t="str">
        <f t="shared" si="177"/>
        <v>110</v>
      </c>
      <c r="AH1778" s="18"/>
      <c r="AI1778" s="197" t="str">
        <f t="shared" si="178"/>
        <v>-</v>
      </c>
      <c r="AJ1778" s="64" t="str">
        <f t="shared" si="179"/>
        <v>-</v>
      </c>
      <c r="AK1778" s="18"/>
      <c r="AP1778" s="18"/>
    </row>
    <row r="1779" spans="9:42">
      <c r="I1779" s="18"/>
      <c r="L1779" s="18"/>
      <c r="M1779" s="18"/>
      <c r="N1779" s="18"/>
      <c r="O1779" s="18"/>
      <c r="P1779" s="18"/>
      <c r="Q1779" s="18"/>
      <c r="R1779" s="18"/>
      <c r="S1779" s="173" t="s">
        <v>11709</v>
      </c>
      <c r="T1779" s="17" t="s">
        <v>11710</v>
      </c>
      <c r="U1779" s="18"/>
      <c r="V1779" s="211"/>
      <c r="W1779" s="211"/>
      <c r="X1779" s="211"/>
      <c r="Y1779" s="211"/>
      <c r="Z1779" s="18"/>
      <c r="AA1779" s="182" t="s">
        <v>12667</v>
      </c>
      <c r="AB1779" s="18"/>
      <c r="AC1779" s="197" t="str">
        <f t="shared" si="174"/>
        <v>CELS</v>
      </c>
      <c r="AD1779" s="263" t="str">
        <f t="shared" si="175"/>
        <v>CELS-110</v>
      </c>
      <c r="AE1779" s="263" t="str">
        <f t="shared" si="176"/>
        <v>CELS-110-99</v>
      </c>
      <c r="AF1779" s="119" t="s">
        <v>12667</v>
      </c>
      <c r="AG1779" s="64" t="str">
        <f t="shared" si="177"/>
        <v>110</v>
      </c>
      <c r="AH1779" s="18"/>
      <c r="AI1779" s="197" t="str">
        <f t="shared" si="178"/>
        <v>-</v>
      </c>
      <c r="AJ1779" s="64" t="str">
        <f t="shared" si="179"/>
        <v>-</v>
      </c>
      <c r="AK1779" s="18"/>
      <c r="AP1779" s="18"/>
    </row>
    <row r="1780" spans="9:42">
      <c r="I1780" s="18"/>
      <c r="L1780" s="18"/>
      <c r="M1780" s="18"/>
      <c r="N1780" s="18"/>
      <c r="O1780" s="18"/>
      <c r="P1780" s="18"/>
      <c r="Q1780" s="18"/>
      <c r="R1780" s="18"/>
      <c r="S1780" s="173" t="s">
        <v>11711</v>
      </c>
      <c r="T1780" s="17" t="s">
        <v>11712</v>
      </c>
      <c r="U1780" s="18"/>
      <c r="V1780" s="211"/>
      <c r="W1780" s="211"/>
      <c r="X1780" s="211"/>
      <c r="Y1780" s="211"/>
      <c r="Z1780" s="18"/>
      <c r="AA1780" s="182" t="s">
        <v>13325</v>
      </c>
      <c r="AB1780" s="18"/>
      <c r="AC1780" s="197" t="str">
        <f t="shared" si="174"/>
        <v>CELS</v>
      </c>
      <c r="AD1780" s="263" t="str">
        <f t="shared" si="175"/>
        <v>CELS-110</v>
      </c>
      <c r="AE1780" s="263" t="str">
        <f t="shared" si="176"/>
        <v>CELS-110-100</v>
      </c>
      <c r="AF1780" s="119" t="s">
        <v>13325</v>
      </c>
      <c r="AG1780" s="64" t="str">
        <f t="shared" si="177"/>
        <v>110</v>
      </c>
      <c r="AH1780" s="18"/>
      <c r="AI1780" s="197" t="str">
        <f t="shared" si="178"/>
        <v>-</v>
      </c>
      <c r="AJ1780" s="64" t="str">
        <f t="shared" si="179"/>
        <v>-</v>
      </c>
      <c r="AK1780" s="18"/>
      <c r="AP1780" s="18"/>
    </row>
    <row r="1781" spans="9:42">
      <c r="I1781" s="18"/>
      <c r="L1781" s="18"/>
      <c r="M1781" s="18"/>
      <c r="N1781" s="18"/>
      <c r="O1781" s="18"/>
      <c r="P1781" s="18"/>
      <c r="Q1781" s="18"/>
      <c r="R1781" s="18"/>
      <c r="S1781" s="173" t="s">
        <v>11713</v>
      </c>
      <c r="T1781" s="17" t="s">
        <v>11714</v>
      </c>
      <c r="U1781" s="18"/>
      <c r="V1781" s="211"/>
      <c r="W1781" s="211"/>
      <c r="X1781" s="211"/>
      <c r="Y1781" s="211"/>
      <c r="Z1781" s="18"/>
      <c r="AA1781" s="182" t="s">
        <v>13326</v>
      </c>
      <c r="AB1781" s="18"/>
      <c r="AC1781" s="197" t="str">
        <f t="shared" si="174"/>
        <v>CELS</v>
      </c>
      <c r="AD1781" s="263" t="str">
        <f t="shared" si="175"/>
        <v>CELS-110</v>
      </c>
      <c r="AE1781" s="263" t="str">
        <f t="shared" si="176"/>
        <v>CELS-110-101</v>
      </c>
      <c r="AF1781" s="119" t="s">
        <v>13326</v>
      </c>
      <c r="AG1781" s="64" t="str">
        <f t="shared" si="177"/>
        <v>110</v>
      </c>
      <c r="AH1781" s="18"/>
      <c r="AI1781" s="197" t="str">
        <f t="shared" si="178"/>
        <v>-</v>
      </c>
      <c r="AJ1781" s="64" t="str">
        <f t="shared" si="179"/>
        <v>-</v>
      </c>
      <c r="AK1781" s="18"/>
      <c r="AP1781" s="18"/>
    </row>
    <row r="1782" spans="9:42">
      <c r="I1782" s="18"/>
      <c r="L1782" s="18"/>
      <c r="M1782" s="18"/>
      <c r="N1782" s="18"/>
      <c r="O1782" s="18"/>
      <c r="P1782" s="18"/>
      <c r="Q1782" s="18"/>
      <c r="R1782" s="18"/>
      <c r="S1782" s="173" t="s">
        <v>11715</v>
      </c>
      <c r="T1782" s="17" t="s">
        <v>11522</v>
      </c>
      <c r="U1782" s="18"/>
      <c r="V1782" s="211"/>
      <c r="W1782" s="211"/>
      <c r="X1782" s="211"/>
      <c r="Y1782" s="211"/>
      <c r="Z1782" s="18"/>
      <c r="AA1782" s="182" t="s">
        <v>13742</v>
      </c>
      <c r="AB1782" s="18"/>
      <c r="AC1782" s="197" t="str">
        <f t="shared" si="174"/>
        <v>CELS</v>
      </c>
      <c r="AD1782" s="263" t="str">
        <f t="shared" si="175"/>
        <v>CELS-110</v>
      </c>
      <c r="AE1782" s="263" t="str">
        <f t="shared" si="176"/>
        <v>CELS-110-102</v>
      </c>
      <c r="AF1782" s="119" t="s">
        <v>13742</v>
      </c>
      <c r="AG1782" s="64" t="str">
        <f t="shared" si="177"/>
        <v>110</v>
      </c>
      <c r="AH1782" s="18"/>
      <c r="AI1782" s="197" t="str">
        <f t="shared" si="178"/>
        <v>-</v>
      </c>
      <c r="AJ1782" s="64" t="str">
        <f t="shared" si="179"/>
        <v>-</v>
      </c>
      <c r="AK1782" s="18"/>
      <c r="AP1782" s="18"/>
    </row>
    <row r="1783" spans="9:42">
      <c r="I1783" s="18"/>
      <c r="L1783" s="18"/>
      <c r="M1783" s="18"/>
      <c r="N1783" s="18"/>
      <c r="O1783" s="18"/>
      <c r="P1783" s="18"/>
      <c r="Q1783" s="18"/>
      <c r="R1783" s="18"/>
      <c r="S1783" s="173" t="s">
        <v>11716</v>
      </c>
      <c r="T1783" s="17" t="s">
        <v>11717</v>
      </c>
      <c r="U1783" s="18"/>
      <c r="V1783" s="211"/>
      <c r="W1783" s="211"/>
      <c r="X1783" s="211"/>
      <c r="Y1783" s="211"/>
      <c r="Z1783" s="18"/>
      <c r="AA1783" s="182" t="s">
        <v>11054</v>
      </c>
      <c r="AB1783" s="18"/>
      <c r="AC1783" s="197" t="str">
        <f t="shared" si="174"/>
        <v>CELS</v>
      </c>
      <c r="AD1783" s="263" t="str">
        <f t="shared" si="175"/>
        <v>CELS-110</v>
      </c>
      <c r="AE1783" s="263" t="str">
        <f t="shared" si="176"/>
        <v>CELS-110-103</v>
      </c>
      <c r="AF1783" s="119" t="s">
        <v>11054</v>
      </c>
      <c r="AG1783" s="64" t="str">
        <f t="shared" si="177"/>
        <v>110</v>
      </c>
      <c r="AH1783" s="18"/>
      <c r="AI1783" s="197" t="str">
        <f t="shared" si="178"/>
        <v>-</v>
      </c>
      <c r="AJ1783" s="64" t="str">
        <f t="shared" si="179"/>
        <v>-</v>
      </c>
      <c r="AK1783" s="18"/>
      <c r="AP1783" s="18"/>
    </row>
    <row r="1784" spans="9:42">
      <c r="I1784" s="18"/>
      <c r="L1784" s="18"/>
      <c r="M1784" s="18"/>
      <c r="N1784" s="18"/>
      <c r="O1784" s="18"/>
      <c r="P1784" s="18"/>
      <c r="Q1784" s="18"/>
      <c r="R1784" s="18"/>
      <c r="S1784" s="173" t="s">
        <v>11718</v>
      </c>
      <c r="T1784" s="17" t="s">
        <v>11719</v>
      </c>
      <c r="U1784" s="18"/>
      <c r="V1784" s="211"/>
      <c r="W1784" s="211"/>
      <c r="X1784" s="211"/>
      <c r="Y1784" s="211"/>
      <c r="Z1784" s="18"/>
      <c r="AA1784" s="182" t="s">
        <v>11055</v>
      </c>
      <c r="AB1784" s="18"/>
      <c r="AC1784" s="197" t="str">
        <f t="shared" si="174"/>
        <v>CELS</v>
      </c>
      <c r="AD1784" s="263" t="str">
        <f t="shared" si="175"/>
        <v>CELS-110</v>
      </c>
      <c r="AE1784" s="263" t="str">
        <f t="shared" si="176"/>
        <v>CELS-110-104</v>
      </c>
      <c r="AF1784" s="119" t="s">
        <v>11055</v>
      </c>
      <c r="AG1784" s="64" t="str">
        <f t="shared" si="177"/>
        <v>110</v>
      </c>
      <c r="AH1784" s="18"/>
      <c r="AI1784" s="197" t="str">
        <f t="shared" si="178"/>
        <v>-</v>
      </c>
      <c r="AJ1784" s="64" t="str">
        <f t="shared" si="179"/>
        <v>-</v>
      </c>
      <c r="AK1784" s="18"/>
      <c r="AP1784" s="18"/>
    </row>
    <row r="1785" spans="9:42">
      <c r="I1785" s="18"/>
      <c r="L1785" s="18"/>
      <c r="M1785" s="18"/>
      <c r="N1785" s="18"/>
      <c r="O1785" s="18"/>
      <c r="P1785" s="18"/>
      <c r="Q1785" s="18"/>
      <c r="R1785" s="18"/>
      <c r="S1785" s="173" t="s">
        <v>11720</v>
      </c>
      <c r="T1785" s="17" t="s">
        <v>11721</v>
      </c>
      <c r="U1785" s="18"/>
      <c r="V1785" s="211"/>
      <c r="W1785" s="211"/>
      <c r="X1785" s="211"/>
      <c r="Y1785" s="211"/>
      <c r="Z1785" s="18"/>
      <c r="AA1785" s="182" t="s">
        <v>13327</v>
      </c>
      <c r="AB1785" s="18"/>
      <c r="AC1785" s="197" t="str">
        <f t="shared" si="174"/>
        <v>CELS</v>
      </c>
      <c r="AD1785" s="263" t="str">
        <f t="shared" si="175"/>
        <v>CELS-110</v>
      </c>
      <c r="AE1785" s="263" t="str">
        <f t="shared" si="176"/>
        <v>CELS-110-105</v>
      </c>
      <c r="AF1785" s="119" t="s">
        <v>13327</v>
      </c>
      <c r="AG1785" s="64" t="str">
        <f t="shared" si="177"/>
        <v>110</v>
      </c>
      <c r="AH1785" s="18"/>
      <c r="AI1785" s="197" t="str">
        <f t="shared" si="178"/>
        <v>-</v>
      </c>
      <c r="AJ1785" s="64" t="str">
        <f t="shared" si="179"/>
        <v>-</v>
      </c>
      <c r="AK1785" s="18"/>
      <c r="AP1785" s="18"/>
    </row>
    <row r="1786" spans="9:42">
      <c r="I1786" s="18"/>
      <c r="L1786" s="18"/>
      <c r="M1786" s="18"/>
      <c r="N1786" s="18"/>
      <c r="O1786" s="18"/>
      <c r="P1786" s="18"/>
      <c r="Q1786" s="18"/>
      <c r="R1786" s="18"/>
      <c r="S1786" s="173" t="s">
        <v>11722</v>
      </c>
      <c r="T1786" s="17" t="s">
        <v>11723</v>
      </c>
      <c r="U1786" s="18"/>
      <c r="V1786" s="211"/>
      <c r="W1786" s="211"/>
      <c r="X1786" s="211"/>
      <c r="Y1786" s="211"/>
      <c r="Z1786" s="18"/>
      <c r="AA1786" s="182" t="s">
        <v>9885</v>
      </c>
      <c r="AB1786" s="18"/>
      <c r="AC1786" s="197" t="str">
        <f t="shared" si="174"/>
        <v>ARTSCI</v>
      </c>
      <c r="AD1786" s="263" t="str">
        <f t="shared" si="175"/>
        <v>ARTSCI-110</v>
      </c>
      <c r="AE1786" s="263" t="str">
        <f t="shared" si="176"/>
        <v>ARTSCI-110-1</v>
      </c>
      <c r="AF1786" s="119" t="s">
        <v>9885</v>
      </c>
      <c r="AG1786" s="64" t="str">
        <f t="shared" si="177"/>
        <v>110</v>
      </c>
      <c r="AH1786" s="18"/>
      <c r="AI1786" s="197" t="str">
        <f t="shared" si="178"/>
        <v>-</v>
      </c>
      <c r="AJ1786" s="64" t="str">
        <f t="shared" si="179"/>
        <v>-</v>
      </c>
      <c r="AK1786" s="18"/>
      <c r="AP1786" s="18"/>
    </row>
    <row r="1787" spans="9:42">
      <c r="I1787" s="18"/>
      <c r="L1787" s="18"/>
      <c r="M1787" s="18"/>
      <c r="N1787" s="18"/>
      <c r="O1787" s="18"/>
      <c r="P1787" s="18"/>
      <c r="Q1787" s="18"/>
      <c r="R1787" s="18"/>
      <c r="S1787" s="173" t="s">
        <v>11724</v>
      </c>
      <c r="T1787" s="17" t="s">
        <v>11725</v>
      </c>
      <c r="U1787" s="18"/>
      <c r="V1787" s="211"/>
      <c r="W1787" s="211"/>
      <c r="X1787" s="211"/>
      <c r="Y1787" s="211"/>
      <c r="Z1787" s="18"/>
      <c r="AA1787" s="182" t="s">
        <v>13328</v>
      </c>
      <c r="AB1787" s="18"/>
      <c r="AC1787" s="197" t="str">
        <f t="shared" si="174"/>
        <v>ARTSCI</v>
      </c>
      <c r="AD1787" s="263" t="str">
        <f t="shared" si="175"/>
        <v>ARTSCI-110</v>
      </c>
      <c r="AE1787" s="263" t="str">
        <f t="shared" si="176"/>
        <v>ARTSCI-110-2</v>
      </c>
      <c r="AF1787" s="119" t="s">
        <v>13328</v>
      </c>
      <c r="AG1787" s="64" t="str">
        <f t="shared" si="177"/>
        <v>110</v>
      </c>
      <c r="AH1787" s="18"/>
      <c r="AI1787" s="197" t="str">
        <f t="shared" si="178"/>
        <v>-</v>
      </c>
      <c r="AJ1787" s="64" t="str">
        <f t="shared" si="179"/>
        <v>-</v>
      </c>
      <c r="AK1787" s="18"/>
      <c r="AP1787" s="18"/>
    </row>
    <row r="1788" spans="9:42">
      <c r="I1788" s="18"/>
      <c r="L1788" s="18"/>
      <c r="M1788" s="18"/>
      <c r="N1788" s="18"/>
      <c r="O1788" s="18"/>
      <c r="P1788" s="18"/>
      <c r="Q1788" s="18"/>
      <c r="R1788" s="18"/>
      <c r="S1788" s="173" t="s">
        <v>11726</v>
      </c>
      <c r="T1788" s="17" t="s">
        <v>6008</v>
      </c>
      <c r="U1788" s="18"/>
      <c r="V1788" s="211"/>
      <c r="W1788" s="211"/>
      <c r="X1788" s="211"/>
      <c r="Y1788" s="211"/>
      <c r="Z1788" s="18"/>
      <c r="AA1788" s="182" t="s">
        <v>9886</v>
      </c>
      <c r="AB1788" s="18"/>
      <c r="AC1788" s="197" t="str">
        <f t="shared" si="174"/>
        <v>ARTSCI</v>
      </c>
      <c r="AD1788" s="263" t="str">
        <f t="shared" si="175"/>
        <v>ARTSCI-110</v>
      </c>
      <c r="AE1788" s="263" t="str">
        <f t="shared" si="176"/>
        <v>ARTSCI-110-3</v>
      </c>
      <c r="AF1788" s="119" t="s">
        <v>9886</v>
      </c>
      <c r="AG1788" s="64" t="str">
        <f t="shared" si="177"/>
        <v>110</v>
      </c>
      <c r="AH1788" s="18"/>
      <c r="AI1788" s="197" t="str">
        <f t="shared" si="178"/>
        <v>-</v>
      </c>
      <c r="AJ1788" s="64" t="str">
        <f t="shared" si="179"/>
        <v>-</v>
      </c>
      <c r="AK1788" s="18"/>
      <c r="AP1788" s="18"/>
    </row>
    <row r="1789" spans="9:42">
      <c r="I1789" s="18"/>
      <c r="L1789" s="18"/>
      <c r="M1789" s="18"/>
      <c r="N1789" s="18"/>
      <c r="O1789" s="18"/>
      <c r="P1789" s="18"/>
      <c r="Q1789" s="18"/>
      <c r="R1789" s="18"/>
      <c r="S1789" s="173" t="s">
        <v>11727</v>
      </c>
      <c r="T1789" s="17" t="s">
        <v>11728</v>
      </c>
      <c r="U1789" s="18"/>
      <c r="V1789" s="211"/>
      <c r="W1789" s="211"/>
      <c r="X1789" s="211"/>
      <c r="Y1789" s="211"/>
      <c r="Z1789" s="18"/>
      <c r="AA1789" s="182" t="s">
        <v>681</v>
      </c>
      <c r="AB1789" s="18"/>
      <c r="AC1789" s="197" t="str">
        <f t="shared" si="174"/>
        <v>ARTSCI</v>
      </c>
      <c r="AD1789" s="263" t="str">
        <f t="shared" si="175"/>
        <v>ARTSCI-110</v>
      </c>
      <c r="AE1789" s="263" t="str">
        <f t="shared" si="176"/>
        <v>ARTSCI-110-4</v>
      </c>
      <c r="AF1789" s="119" t="s">
        <v>681</v>
      </c>
      <c r="AG1789" s="64" t="str">
        <f t="shared" si="177"/>
        <v>110</v>
      </c>
      <c r="AH1789" s="18"/>
      <c r="AI1789" s="197" t="str">
        <f t="shared" si="178"/>
        <v>-</v>
      </c>
      <c r="AJ1789" s="64" t="str">
        <f t="shared" si="179"/>
        <v>-</v>
      </c>
      <c r="AK1789" s="18"/>
      <c r="AP1789" s="18"/>
    </row>
    <row r="1790" spans="9:42">
      <c r="I1790" s="18"/>
      <c r="L1790" s="18"/>
      <c r="M1790" s="18"/>
      <c r="N1790" s="18"/>
      <c r="O1790" s="18"/>
      <c r="P1790" s="18"/>
      <c r="Q1790" s="18"/>
      <c r="R1790" s="18"/>
      <c r="S1790" s="173" t="s">
        <v>11729</v>
      </c>
      <c r="T1790" s="17" t="s">
        <v>11730</v>
      </c>
      <c r="U1790" s="18"/>
      <c r="V1790" s="211"/>
      <c r="W1790" s="211"/>
      <c r="X1790" s="211"/>
      <c r="Y1790" s="211"/>
      <c r="Z1790" s="18"/>
      <c r="AA1790" s="182" t="s">
        <v>15230</v>
      </c>
      <c r="AB1790" s="18"/>
      <c r="AC1790" s="197" t="str">
        <f t="shared" si="174"/>
        <v>ARTSCI</v>
      </c>
      <c r="AD1790" s="263" t="str">
        <f t="shared" si="175"/>
        <v>ARTSCI-110</v>
      </c>
      <c r="AE1790" s="263" t="str">
        <f t="shared" si="176"/>
        <v>ARTSCI-110-5</v>
      </c>
      <c r="AF1790" s="119" t="s">
        <v>15230</v>
      </c>
      <c r="AG1790" s="64" t="str">
        <f t="shared" si="177"/>
        <v>110</v>
      </c>
      <c r="AH1790" s="18"/>
      <c r="AI1790" s="197" t="str">
        <f t="shared" si="178"/>
        <v>-</v>
      </c>
      <c r="AJ1790" s="64" t="str">
        <f t="shared" si="179"/>
        <v>-</v>
      </c>
      <c r="AK1790" s="18"/>
      <c r="AP1790" s="18"/>
    </row>
    <row r="1791" spans="9:42">
      <c r="I1791" s="18"/>
      <c r="L1791" s="18"/>
      <c r="M1791" s="18"/>
      <c r="N1791" s="18"/>
      <c r="O1791" s="18"/>
      <c r="P1791" s="18"/>
      <c r="Q1791" s="18"/>
      <c r="R1791" s="18"/>
      <c r="S1791" s="173" t="s">
        <v>11731</v>
      </c>
      <c r="T1791" s="17" t="s">
        <v>11732</v>
      </c>
      <c r="U1791" s="18"/>
      <c r="V1791" s="211"/>
      <c r="W1791" s="211"/>
      <c r="X1791" s="211"/>
      <c r="Y1791" s="211"/>
      <c r="Z1791" s="18"/>
      <c r="AA1791" s="182" t="s">
        <v>15231</v>
      </c>
      <c r="AB1791" s="18"/>
      <c r="AC1791" s="197" t="str">
        <f t="shared" si="174"/>
        <v>ARTSCI</v>
      </c>
      <c r="AD1791" s="263" t="str">
        <f t="shared" si="175"/>
        <v>ARTSCI-110</v>
      </c>
      <c r="AE1791" s="263" t="str">
        <f t="shared" si="176"/>
        <v>ARTSCI-110-6</v>
      </c>
      <c r="AF1791" s="119" t="s">
        <v>15231</v>
      </c>
      <c r="AG1791" s="64" t="str">
        <f t="shared" si="177"/>
        <v>110</v>
      </c>
      <c r="AH1791" s="18"/>
      <c r="AI1791" s="197" t="str">
        <f t="shared" si="178"/>
        <v>-</v>
      </c>
      <c r="AJ1791" s="64" t="str">
        <f t="shared" si="179"/>
        <v>-</v>
      </c>
      <c r="AK1791" s="18"/>
      <c r="AP1791" s="18"/>
    </row>
    <row r="1792" spans="9:42">
      <c r="I1792" s="18"/>
      <c r="L1792" s="18"/>
      <c r="M1792" s="18"/>
      <c r="N1792" s="18"/>
      <c r="O1792" s="18"/>
      <c r="P1792" s="18"/>
      <c r="Q1792" s="18"/>
      <c r="R1792" s="18"/>
      <c r="S1792" s="173" t="s">
        <v>11733</v>
      </c>
      <c r="T1792" s="17" t="s">
        <v>11734</v>
      </c>
      <c r="U1792" s="18"/>
      <c r="V1792" s="211"/>
      <c r="W1792" s="211"/>
      <c r="X1792" s="211"/>
      <c r="Y1792" s="211"/>
      <c r="Z1792" s="18"/>
      <c r="AA1792" s="182" t="s">
        <v>1312</v>
      </c>
      <c r="AB1792" s="18"/>
      <c r="AC1792" s="197" t="str">
        <f t="shared" si="174"/>
        <v>ARTSCI</v>
      </c>
      <c r="AD1792" s="263" t="str">
        <f t="shared" si="175"/>
        <v>ARTSCI-110</v>
      </c>
      <c r="AE1792" s="263" t="str">
        <f t="shared" si="176"/>
        <v>ARTSCI-110-7</v>
      </c>
      <c r="AF1792" s="119" t="s">
        <v>1312</v>
      </c>
      <c r="AG1792" s="64" t="str">
        <f t="shared" si="177"/>
        <v>110</v>
      </c>
      <c r="AH1792" s="18"/>
      <c r="AI1792" s="197" t="str">
        <f t="shared" si="178"/>
        <v>-</v>
      </c>
      <c r="AJ1792" s="64" t="str">
        <f t="shared" si="179"/>
        <v>-</v>
      </c>
      <c r="AK1792" s="18"/>
      <c r="AP1792" s="18"/>
    </row>
    <row r="1793" spans="9:42">
      <c r="I1793" s="18"/>
      <c r="L1793" s="18"/>
      <c r="M1793" s="18"/>
      <c r="N1793" s="18"/>
      <c r="O1793" s="18"/>
      <c r="P1793" s="18"/>
      <c r="Q1793" s="18"/>
      <c r="R1793" s="18"/>
      <c r="S1793" s="173" t="s">
        <v>11735</v>
      </c>
      <c r="T1793" s="17" t="s">
        <v>11736</v>
      </c>
      <c r="U1793" s="18"/>
      <c r="V1793" s="211"/>
      <c r="W1793" s="211"/>
      <c r="X1793" s="211"/>
      <c r="Y1793" s="211"/>
      <c r="Z1793" s="18"/>
      <c r="AA1793" s="182" t="s">
        <v>9887</v>
      </c>
      <c r="AB1793" s="18"/>
      <c r="AC1793" s="197" t="str">
        <f t="shared" si="174"/>
        <v>CELS</v>
      </c>
      <c r="AD1793" s="263" t="str">
        <f t="shared" si="175"/>
        <v>CELS-110</v>
      </c>
      <c r="AE1793" s="263" t="str">
        <f t="shared" si="176"/>
        <v>CELS-110-106</v>
      </c>
      <c r="AF1793" s="119" t="s">
        <v>9887</v>
      </c>
      <c r="AG1793" s="64" t="str">
        <f t="shared" si="177"/>
        <v>110</v>
      </c>
      <c r="AH1793" s="18"/>
      <c r="AI1793" s="197" t="str">
        <f t="shared" si="178"/>
        <v>-</v>
      </c>
      <c r="AJ1793" s="64" t="str">
        <f t="shared" si="179"/>
        <v>-</v>
      </c>
      <c r="AK1793" s="18"/>
      <c r="AP1793" s="18"/>
    </row>
    <row r="1794" spans="9:42">
      <c r="I1794" s="18"/>
      <c r="L1794" s="18"/>
      <c r="M1794" s="18"/>
      <c r="N1794" s="18"/>
      <c r="O1794" s="18"/>
      <c r="P1794" s="18"/>
      <c r="Q1794" s="18"/>
      <c r="R1794" s="18"/>
      <c r="S1794" s="173" t="s">
        <v>11737</v>
      </c>
      <c r="T1794" s="17" t="s">
        <v>11738</v>
      </c>
      <c r="U1794" s="18"/>
      <c r="V1794" s="211"/>
      <c r="W1794" s="211"/>
      <c r="X1794" s="211"/>
      <c r="Y1794" s="211"/>
      <c r="Z1794" s="18"/>
      <c r="AA1794" s="182" t="s">
        <v>9889</v>
      </c>
      <c r="AB1794" s="18"/>
      <c r="AC1794" s="197" t="str">
        <f t="shared" si="174"/>
        <v>CELS</v>
      </c>
      <c r="AD1794" s="263" t="str">
        <f t="shared" si="175"/>
        <v>CELS-110</v>
      </c>
      <c r="AE1794" s="263" t="str">
        <f t="shared" si="176"/>
        <v>CELS-110-107</v>
      </c>
      <c r="AF1794" s="119" t="s">
        <v>9889</v>
      </c>
      <c r="AG1794" s="64" t="str">
        <f t="shared" si="177"/>
        <v>110</v>
      </c>
      <c r="AH1794" s="18"/>
      <c r="AI1794" s="197" t="str">
        <f t="shared" si="178"/>
        <v>-</v>
      </c>
      <c r="AJ1794" s="64" t="str">
        <f t="shared" si="179"/>
        <v>-</v>
      </c>
      <c r="AK1794" s="18"/>
      <c r="AP1794" s="18"/>
    </row>
    <row r="1795" spans="9:42">
      <c r="I1795" s="18"/>
      <c r="L1795" s="18"/>
      <c r="M1795" s="18"/>
      <c r="N1795" s="18"/>
      <c r="O1795" s="18"/>
      <c r="P1795" s="18"/>
      <c r="Q1795" s="18"/>
      <c r="R1795" s="18"/>
      <c r="S1795" s="173" t="s">
        <v>11739</v>
      </c>
      <c r="T1795" s="17" t="s">
        <v>11740</v>
      </c>
      <c r="U1795" s="18"/>
      <c r="V1795" s="211"/>
      <c r="W1795" s="211"/>
      <c r="X1795" s="211"/>
      <c r="Y1795" s="211"/>
      <c r="Z1795" s="18"/>
      <c r="AA1795" s="182" t="s">
        <v>9890</v>
      </c>
      <c r="AB1795" s="18"/>
      <c r="AC1795" s="197" t="str">
        <f t="shared" si="174"/>
        <v>CELS</v>
      </c>
      <c r="AD1795" s="263" t="str">
        <f t="shared" si="175"/>
        <v>CELS-110</v>
      </c>
      <c r="AE1795" s="263" t="str">
        <f t="shared" si="176"/>
        <v>CELS-110-108</v>
      </c>
      <c r="AF1795" s="119" t="s">
        <v>9890</v>
      </c>
      <c r="AG1795" s="64" t="str">
        <f t="shared" si="177"/>
        <v>110</v>
      </c>
      <c r="AH1795" s="18"/>
      <c r="AI1795" s="197" t="str">
        <f t="shared" si="178"/>
        <v>-</v>
      </c>
      <c r="AJ1795" s="64" t="str">
        <f t="shared" si="179"/>
        <v>-</v>
      </c>
      <c r="AK1795" s="18"/>
      <c r="AP1795" s="18"/>
    </row>
    <row r="1796" spans="9:42">
      <c r="I1796" s="18"/>
      <c r="L1796" s="18"/>
      <c r="M1796" s="18"/>
      <c r="N1796" s="18"/>
      <c r="O1796" s="18"/>
      <c r="P1796" s="18"/>
      <c r="Q1796" s="18"/>
      <c r="R1796" s="18"/>
      <c r="S1796" s="173" t="s">
        <v>11741</v>
      </c>
      <c r="T1796" s="17" t="s">
        <v>6536</v>
      </c>
      <c r="U1796" s="18"/>
      <c r="V1796" s="211"/>
      <c r="W1796" s="211"/>
      <c r="X1796" s="211"/>
      <c r="Y1796" s="211"/>
      <c r="Z1796" s="18"/>
      <c r="AA1796" s="182" t="s">
        <v>9892</v>
      </c>
      <c r="AB1796" s="18"/>
      <c r="AC1796" s="197" t="str">
        <f t="shared" si="174"/>
        <v>CELS</v>
      </c>
      <c r="AD1796" s="263" t="str">
        <f t="shared" si="175"/>
        <v>CELS-110</v>
      </c>
      <c r="AE1796" s="263" t="str">
        <f t="shared" si="176"/>
        <v>CELS-110-109</v>
      </c>
      <c r="AF1796" s="119" t="s">
        <v>9892</v>
      </c>
      <c r="AG1796" s="64" t="str">
        <f t="shared" si="177"/>
        <v>110</v>
      </c>
      <c r="AH1796" s="18"/>
      <c r="AI1796" s="197" t="str">
        <f t="shared" si="178"/>
        <v>-</v>
      </c>
      <c r="AJ1796" s="64" t="str">
        <f t="shared" si="179"/>
        <v>-</v>
      </c>
      <c r="AK1796" s="18"/>
      <c r="AP1796" s="18"/>
    </row>
    <row r="1797" spans="9:42">
      <c r="I1797" s="18"/>
      <c r="L1797" s="18"/>
      <c r="M1797" s="18"/>
      <c r="N1797" s="18"/>
      <c r="O1797" s="18"/>
      <c r="P1797" s="18"/>
      <c r="Q1797" s="18"/>
      <c r="R1797" s="18"/>
      <c r="S1797" s="173" t="s">
        <v>11742</v>
      </c>
      <c r="T1797" s="17" t="s">
        <v>11743</v>
      </c>
      <c r="U1797" s="18"/>
      <c r="V1797" s="211"/>
      <c r="W1797" s="211"/>
      <c r="X1797" s="211"/>
      <c r="Y1797" s="211"/>
      <c r="Z1797" s="18"/>
      <c r="AA1797" s="182" t="s">
        <v>9893</v>
      </c>
      <c r="AB1797" s="18"/>
      <c r="AC1797" s="197" t="str">
        <f t="shared" si="174"/>
        <v>CELS</v>
      </c>
      <c r="AD1797" s="263" t="str">
        <f t="shared" si="175"/>
        <v>CELS-110</v>
      </c>
      <c r="AE1797" s="263" t="str">
        <f t="shared" si="176"/>
        <v>CELS-110-110</v>
      </c>
      <c r="AF1797" s="119" t="s">
        <v>9893</v>
      </c>
      <c r="AG1797" s="64" t="str">
        <f t="shared" si="177"/>
        <v>110</v>
      </c>
      <c r="AH1797" s="18"/>
      <c r="AI1797" s="197" t="str">
        <f t="shared" si="178"/>
        <v>-</v>
      </c>
      <c r="AJ1797" s="64" t="str">
        <f t="shared" si="179"/>
        <v>-</v>
      </c>
      <c r="AK1797" s="18"/>
      <c r="AP1797" s="18"/>
    </row>
    <row r="1798" spans="9:42">
      <c r="I1798" s="18"/>
      <c r="L1798" s="18"/>
      <c r="M1798" s="18"/>
      <c r="N1798" s="18"/>
      <c r="O1798" s="18"/>
      <c r="P1798" s="18"/>
      <c r="Q1798" s="18"/>
      <c r="R1798" s="18"/>
      <c r="S1798" s="173" t="s">
        <v>11744</v>
      </c>
      <c r="T1798" s="17" t="s">
        <v>11743</v>
      </c>
      <c r="U1798" s="18"/>
      <c r="V1798" s="211"/>
      <c r="W1798" s="211"/>
      <c r="X1798" s="211"/>
      <c r="Y1798" s="211"/>
      <c r="Z1798" s="18"/>
      <c r="AA1798" s="182" t="s">
        <v>9895</v>
      </c>
      <c r="AB1798" s="18"/>
      <c r="AC1798" s="197" t="str">
        <f t="shared" ref="AC1798:AC1861" si="180">CodesFormula_1</f>
        <v>CELS</v>
      </c>
      <c r="AD1798" s="263" t="str">
        <f t="shared" ref="AD1798:AD1861" si="181">CodesFormula_2</f>
        <v>CELS-110</v>
      </c>
      <c r="AE1798" s="263" t="str">
        <f t="shared" ref="AE1798:AE1861" si="182">CodesFormula_3</f>
        <v>CELS-110-111</v>
      </c>
      <c r="AF1798" s="119" t="s">
        <v>9895</v>
      </c>
      <c r="AG1798" s="64" t="str">
        <f t="shared" ref="AG1798:AG1861" si="183">CodesFormula_4</f>
        <v>110</v>
      </c>
      <c r="AH1798" s="18"/>
      <c r="AI1798" s="197" t="str">
        <f t="shared" ref="AI1798:AI1861" si="184">CodesFormula_5</f>
        <v>-</v>
      </c>
      <c r="AJ1798" s="64" t="str">
        <f t="shared" ref="AJ1798:AJ1861" si="185">CodesFormula_6</f>
        <v>-</v>
      </c>
      <c r="AK1798" s="18"/>
      <c r="AP1798" s="18"/>
    </row>
    <row r="1799" spans="9:42">
      <c r="I1799" s="18"/>
      <c r="L1799" s="18"/>
      <c r="M1799" s="18"/>
      <c r="N1799" s="18"/>
      <c r="O1799" s="18"/>
      <c r="P1799" s="18"/>
      <c r="Q1799" s="18"/>
      <c r="R1799" s="18"/>
      <c r="S1799" s="173" t="s">
        <v>11745</v>
      </c>
      <c r="T1799" s="17" t="s">
        <v>11746</v>
      </c>
      <c r="U1799" s="18"/>
      <c r="V1799" s="211"/>
      <c r="W1799" s="211"/>
      <c r="X1799" s="211"/>
      <c r="Y1799" s="211"/>
      <c r="Z1799" s="18"/>
      <c r="AA1799" s="182" t="s">
        <v>1313</v>
      </c>
      <c r="AB1799" s="18"/>
      <c r="AC1799" s="197" t="str">
        <f t="shared" si="180"/>
        <v>CELS</v>
      </c>
      <c r="AD1799" s="263" t="str">
        <f t="shared" si="181"/>
        <v>CELS-110</v>
      </c>
      <c r="AE1799" s="263" t="str">
        <f t="shared" si="182"/>
        <v>CELS-110-112</v>
      </c>
      <c r="AF1799" s="119" t="s">
        <v>1313</v>
      </c>
      <c r="AG1799" s="64" t="str">
        <f t="shared" si="183"/>
        <v>110</v>
      </c>
      <c r="AH1799" s="18"/>
      <c r="AI1799" s="197" t="str">
        <f t="shared" si="184"/>
        <v>-</v>
      </c>
      <c r="AJ1799" s="64" t="str">
        <f t="shared" si="185"/>
        <v>-</v>
      </c>
      <c r="AK1799" s="18"/>
      <c r="AP1799" s="18"/>
    </row>
    <row r="1800" spans="9:42">
      <c r="I1800" s="18"/>
      <c r="L1800" s="18"/>
      <c r="M1800" s="18"/>
      <c r="N1800" s="18"/>
      <c r="O1800" s="18"/>
      <c r="P1800" s="18"/>
      <c r="Q1800" s="18"/>
      <c r="R1800" s="18"/>
      <c r="S1800" s="173" t="s">
        <v>11747</v>
      </c>
      <c r="T1800" s="17" t="s">
        <v>11748</v>
      </c>
      <c r="U1800" s="18"/>
      <c r="V1800" s="211"/>
      <c r="W1800" s="211"/>
      <c r="X1800" s="211"/>
      <c r="Y1800" s="211"/>
      <c r="Z1800" s="18"/>
      <c r="AA1800" s="182" t="s">
        <v>1314</v>
      </c>
      <c r="AB1800" s="18"/>
      <c r="AC1800" s="197" t="str">
        <f t="shared" si="180"/>
        <v>CELS</v>
      </c>
      <c r="AD1800" s="263" t="str">
        <f t="shared" si="181"/>
        <v>CELS-110</v>
      </c>
      <c r="AE1800" s="263" t="str">
        <f t="shared" si="182"/>
        <v>CELS-110-113</v>
      </c>
      <c r="AF1800" s="119" t="s">
        <v>1314</v>
      </c>
      <c r="AG1800" s="64" t="str">
        <f t="shared" si="183"/>
        <v>110</v>
      </c>
      <c r="AH1800" s="18"/>
      <c r="AI1800" s="197" t="str">
        <f t="shared" si="184"/>
        <v>-</v>
      </c>
      <c r="AJ1800" s="64" t="str">
        <f t="shared" si="185"/>
        <v>-</v>
      </c>
      <c r="AK1800" s="18"/>
      <c r="AP1800" s="18"/>
    </row>
    <row r="1801" spans="9:42">
      <c r="I1801" s="18"/>
      <c r="L1801" s="18"/>
      <c r="M1801" s="18"/>
      <c r="N1801" s="18"/>
      <c r="O1801" s="18"/>
      <c r="P1801" s="18"/>
      <c r="Q1801" s="18"/>
      <c r="R1801" s="18"/>
      <c r="S1801" s="173" t="s">
        <v>11749</v>
      </c>
      <c r="T1801" s="17" t="s">
        <v>11750</v>
      </c>
      <c r="U1801" s="18"/>
      <c r="V1801" s="211"/>
      <c r="W1801" s="211"/>
      <c r="X1801" s="211"/>
      <c r="Y1801" s="211"/>
      <c r="Z1801" s="18"/>
      <c r="AA1801" s="182" t="s">
        <v>9896</v>
      </c>
      <c r="AB1801" s="18"/>
      <c r="AC1801" s="197" t="str">
        <f t="shared" si="180"/>
        <v>CELS</v>
      </c>
      <c r="AD1801" s="263" t="str">
        <f t="shared" si="181"/>
        <v>CELS-110</v>
      </c>
      <c r="AE1801" s="263" t="str">
        <f t="shared" si="182"/>
        <v>CELS-110-114</v>
      </c>
      <c r="AF1801" s="119" t="s">
        <v>9896</v>
      </c>
      <c r="AG1801" s="64" t="str">
        <f t="shared" si="183"/>
        <v>110</v>
      </c>
      <c r="AH1801" s="18"/>
      <c r="AI1801" s="197" t="str">
        <f t="shared" si="184"/>
        <v>-</v>
      </c>
      <c r="AJ1801" s="64" t="str">
        <f t="shared" si="185"/>
        <v>-</v>
      </c>
      <c r="AK1801" s="18"/>
      <c r="AP1801" s="18"/>
    </row>
    <row r="1802" spans="9:42">
      <c r="I1802" s="18"/>
      <c r="L1802" s="18"/>
      <c r="M1802" s="18"/>
      <c r="N1802" s="18"/>
      <c r="O1802" s="18"/>
      <c r="P1802" s="18"/>
      <c r="Q1802" s="18"/>
      <c r="R1802" s="18"/>
      <c r="S1802" s="173" t="s">
        <v>11751</v>
      </c>
      <c r="T1802" s="17" t="s">
        <v>11752</v>
      </c>
      <c r="U1802" s="18"/>
      <c r="V1802" s="211"/>
      <c r="W1802" s="211"/>
      <c r="X1802" s="211"/>
      <c r="Y1802" s="211"/>
      <c r="Z1802" s="18"/>
      <c r="AA1802" s="182" t="s">
        <v>1315</v>
      </c>
      <c r="AB1802" s="18"/>
      <c r="AC1802" s="197" t="str">
        <f t="shared" si="180"/>
        <v>CELS</v>
      </c>
      <c r="AD1802" s="263" t="str">
        <f t="shared" si="181"/>
        <v>CELS-110</v>
      </c>
      <c r="AE1802" s="263" t="str">
        <f t="shared" si="182"/>
        <v>CELS-110-115</v>
      </c>
      <c r="AF1802" s="119" t="s">
        <v>1315</v>
      </c>
      <c r="AG1802" s="64" t="str">
        <f t="shared" si="183"/>
        <v>110</v>
      </c>
      <c r="AH1802" s="18"/>
      <c r="AI1802" s="197" t="str">
        <f t="shared" si="184"/>
        <v>-</v>
      </c>
      <c r="AJ1802" s="64" t="str">
        <f t="shared" si="185"/>
        <v>-</v>
      </c>
      <c r="AK1802" s="18"/>
      <c r="AP1802" s="18"/>
    </row>
    <row r="1803" spans="9:42">
      <c r="I1803" s="18"/>
      <c r="L1803" s="18"/>
      <c r="M1803" s="18"/>
      <c r="N1803" s="18"/>
      <c r="O1803" s="18"/>
      <c r="P1803" s="18"/>
      <c r="Q1803" s="18"/>
      <c r="R1803" s="18"/>
      <c r="S1803" s="173" t="s">
        <v>11753</v>
      </c>
      <c r="T1803" s="17" t="s">
        <v>11754</v>
      </c>
      <c r="U1803" s="18"/>
      <c r="V1803" s="211"/>
      <c r="W1803" s="211"/>
      <c r="X1803" s="211"/>
      <c r="Y1803" s="211"/>
      <c r="Z1803" s="18"/>
      <c r="AA1803" s="182" t="s">
        <v>9898</v>
      </c>
      <c r="AB1803" s="18"/>
      <c r="AC1803" s="197" t="str">
        <f t="shared" si="180"/>
        <v>ARTSCI</v>
      </c>
      <c r="AD1803" s="263" t="str">
        <f t="shared" si="181"/>
        <v>ARTSCI-110</v>
      </c>
      <c r="AE1803" s="263" t="str">
        <f t="shared" si="182"/>
        <v>ARTSCI-110-8</v>
      </c>
      <c r="AF1803" s="119" t="s">
        <v>9898</v>
      </c>
      <c r="AG1803" s="64" t="str">
        <f t="shared" si="183"/>
        <v>110</v>
      </c>
      <c r="AH1803" s="18"/>
      <c r="AI1803" s="197" t="str">
        <f t="shared" si="184"/>
        <v>-</v>
      </c>
      <c r="AJ1803" s="64" t="str">
        <f t="shared" si="185"/>
        <v>-</v>
      </c>
      <c r="AK1803" s="18"/>
      <c r="AP1803" s="18"/>
    </row>
    <row r="1804" spans="9:42">
      <c r="I1804" s="18"/>
      <c r="L1804" s="18"/>
      <c r="M1804" s="18"/>
      <c r="N1804" s="18"/>
      <c r="O1804" s="18"/>
      <c r="P1804" s="18"/>
      <c r="Q1804" s="18"/>
      <c r="R1804" s="18"/>
      <c r="S1804" s="173" t="s">
        <v>11755</v>
      </c>
      <c r="T1804" s="17" t="s">
        <v>11756</v>
      </c>
      <c r="U1804" s="18"/>
      <c r="V1804" s="211"/>
      <c r="W1804" s="211"/>
      <c r="X1804" s="211"/>
      <c r="Y1804" s="211"/>
      <c r="Z1804" s="18"/>
      <c r="AA1804" s="182" t="s">
        <v>9899</v>
      </c>
      <c r="AB1804" s="18"/>
      <c r="AC1804" s="197" t="str">
        <f t="shared" si="180"/>
        <v>ARTSCI</v>
      </c>
      <c r="AD1804" s="263" t="str">
        <f t="shared" si="181"/>
        <v>ARTSCI-110</v>
      </c>
      <c r="AE1804" s="263" t="str">
        <f t="shared" si="182"/>
        <v>ARTSCI-110-9</v>
      </c>
      <c r="AF1804" s="119" t="s">
        <v>9899</v>
      </c>
      <c r="AG1804" s="64" t="str">
        <f t="shared" si="183"/>
        <v>110</v>
      </c>
      <c r="AH1804" s="18"/>
      <c r="AI1804" s="197" t="str">
        <f t="shared" si="184"/>
        <v>-</v>
      </c>
      <c r="AJ1804" s="64" t="str">
        <f t="shared" si="185"/>
        <v>-</v>
      </c>
      <c r="AK1804" s="18"/>
      <c r="AP1804" s="18"/>
    </row>
    <row r="1805" spans="9:42">
      <c r="I1805" s="18"/>
      <c r="L1805" s="18"/>
      <c r="M1805" s="18"/>
      <c r="N1805" s="18"/>
      <c r="O1805" s="18"/>
      <c r="P1805" s="18"/>
      <c r="Q1805" s="18"/>
      <c r="R1805" s="18"/>
      <c r="S1805" s="173" t="s">
        <v>11757</v>
      </c>
      <c r="T1805" s="17" t="s">
        <v>11758</v>
      </c>
      <c r="U1805" s="18"/>
      <c r="V1805" s="211"/>
      <c r="W1805" s="211"/>
      <c r="X1805" s="211"/>
      <c r="Y1805" s="211"/>
      <c r="Z1805" s="18"/>
      <c r="AA1805" s="182" t="s">
        <v>9900</v>
      </c>
      <c r="AB1805" s="18"/>
      <c r="AC1805" s="197" t="str">
        <f t="shared" si="180"/>
        <v>ARTSCI</v>
      </c>
      <c r="AD1805" s="263" t="str">
        <f t="shared" si="181"/>
        <v>ARTSCI-110</v>
      </c>
      <c r="AE1805" s="263" t="str">
        <f t="shared" si="182"/>
        <v>ARTSCI-110-10</v>
      </c>
      <c r="AF1805" s="119" t="s">
        <v>9900</v>
      </c>
      <c r="AG1805" s="64" t="str">
        <f t="shared" si="183"/>
        <v>110</v>
      </c>
      <c r="AH1805" s="18"/>
      <c r="AI1805" s="197" t="str">
        <f t="shared" si="184"/>
        <v>-</v>
      </c>
      <c r="AJ1805" s="64" t="str">
        <f t="shared" si="185"/>
        <v>-</v>
      </c>
      <c r="AK1805" s="18"/>
      <c r="AP1805" s="18"/>
    </row>
    <row r="1806" spans="9:42">
      <c r="I1806" s="18"/>
      <c r="L1806" s="18"/>
      <c r="M1806" s="18"/>
      <c r="N1806" s="18"/>
      <c r="O1806" s="18"/>
      <c r="P1806" s="18"/>
      <c r="Q1806" s="18"/>
      <c r="R1806" s="18"/>
      <c r="S1806" s="173" t="s">
        <v>11759</v>
      </c>
      <c r="T1806" s="17" t="s">
        <v>11760</v>
      </c>
      <c r="U1806" s="18"/>
      <c r="V1806" s="211"/>
      <c r="W1806" s="211"/>
      <c r="X1806" s="211"/>
      <c r="Y1806" s="211"/>
      <c r="Z1806" s="18"/>
      <c r="AA1806" s="182" t="s">
        <v>9901</v>
      </c>
      <c r="AB1806" s="18"/>
      <c r="AC1806" s="197" t="str">
        <f t="shared" si="180"/>
        <v>ARTSCI</v>
      </c>
      <c r="AD1806" s="263" t="str">
        <f t="shared" si="181"/>
        <v>ARTSCI-110</v>
      </c>
      <c r="AE1806" s="263" t="str">
        <f t="shared" si="182"/>
        <v>ARTSCI-110-11</v>
      </c>
      <c r="AF1806" s="119" t="s">
        <v>9901</v>
      </c>
      <c r="AG1806" s="64" t="str">
        <f t="shared" si="183"/>
        <v>110</v>
      </c>
      <c r="AH1806" s="18"/>
      <c r="AI1806" s="197" t="str">
        <f t="shared" si="184"/>
        <v>-</v>
      </c>
      <c r="AJ1806" s="64" t="str">
        <f t="shared" si="185"/>
        <v>-</v>
      </c>
      <c r="AK1806" s="18"/>
      <c r="AP1806" s="18"/>
    </row>
    <row r="1807" spans="9:42">
      <c r="I1807" s="18"/>
      <c r="L1807" s="18"/>
      <c r="M1807" s="18"/>
      <c r="N1807" s="18"/>
      <c r="O1807" s="18"/>
      <c r="P1807" s="18"/>
      <c r="Q1807" s="18"/>
      <c r="R1807" s="18"/>
      <c r="S1807" s="173" t="s">
        <v>11761</v>
      </c>
      <c r="T1807" s="17" t="s">
        <v>11762</v>
      </c>
      <c r="U1807" s="18"/>
      <c r="V1807" s="211"/>
      <c r="W1807" s="211"/>
      <c r="X1807" s="211"/>
      <c r="Y1807" s="211"/>
      <c r="Z1807" s="18"/>
      <c r="AA1807" s="182" t="s">
        <v>9904</v>
      </c>
      <c r="AB1807" s="18"/>
      <c r="AC1807" s="197" t="str">
        <f t="shared" si="180"/>
        <v>ARTSCI</v>
      </c>
      <c r="AD1807" s="263" t="str">
        <f t="shared" si="181"/>
        <v>ARTSCI-110</v>
      </c>
      <c r="AE1807" s="263" t="str">
        <f t="shared" si="182"/>
        <v>ARTSCI-110-12</v>
      </c>
      <c r="AF1807" s="119" t="s">
        <v>9904</v>
      </c>
      <c r="AG1807" s="64" t="str">
        <f t="shared" si="183"/>
        <v>110</v>
      </c>
      <c r="AH1807" s="18"/>
      <c r="AI1807" s="197" t="str">
        <f t="shared" si="184"/>
        <v>-</v>
      </c>
      <c r="AJ1807" s="64" t="str">
        <f t="shared" si="185"/>
        <v>-</v>
      </c>
      <c r="AK1807" s="18"/>
      <c r="AP1807" s="18"/>
    </row>
    <row r="1808" spans="9:42">
      <c r="I1808" s="18"/>
      <c r="L1808" s="18"/>
      <c r="M1808" s="18"/>
      <c r="N1808" s="18"/>
      <c r="O1808" s="18"/>
      <c r="P1808" s="18"/>
      <c r="Q1808" s="18"/>
      <c r="R1808" s="18"/>
      <c r="S1808" s="173" t="s">
        <v>11763</v>
      </c>
      <c r="T1808" s="17" t="s">
        <v>11764</v>
      </c>
      <c r="U1808" s="18"/>
      <c r="V1808" s="211"/>
      <c r="W1808" s="211"/>
      <c r="X1808" s="211"/>
      <c r="Y1808" s="211"/>
      <c r="Z1808" s="18"/>
      <c r="AA1808" s="182" t="s">
        <v>11056</v>
      </c>
      <c r="AB1808" s="18"/>
      <c r="AC1808" s="197" t="str">
        <f t="shared" si="180"/>
        <v>ARTSCI</v>
      </c>
      <c r="AD1808" s="263" t="str">
        <f t="shared" si="181"/>
        <v>ARTSCI-110</v>
      </c>
      <c r="AE1808" s="263" t="str">
        <f t="shared" si="182"/>
        <v>ARTSCI-110-13</v>
      </c>
      <c r="AF1808" s="119" t="s">
        <v>11056</v>
      </c>
      <c r="AG1808" s="64" t="str">
        <f t="shared" si="183"/>
        <v>110</v>
      </c>
      <c r="AH1808" s="18"/>
      <c r="AI1808" s="197" t="str">
        <f t="shared" si="184"/>
        <v>-</v>
      </c>
      <c r="AJ1808" s="64" t="str">
        <f t="shared" si="185"/>
        <v>-</v>
      </c>
      <c r="AK1808" s="18"/>
      <c r="AP1808" s="18"/>
    </row>
    <row r="1809" spans="9:42">
      <c r="I1809" s="18"/>
      <c r="L1809" s="18"/>
      <c r="M1809" s="18"/>
      <c r="N1809" s="18"/>
      <c r="O1809" s="18"/>
      <c r="P1809" s="18"/>
      <c r="Q1809" s="18"/>
      <c r="R1809" s="18"/>
      <c r="S1809" s="173" t="s">
        <v>12299</v>
      </c>
      <c r="T1809" s="17" t="s">
        <v>12284</v>
      </c>
      <c r="U1809" s="18"/>
      <c r="V1809" s="211"/>
      <c r="W1809" s="211"/>
      <c r="X1809" s="211"/>
      <c r="Y1809" s="211"/>
      <c r="Z1809" s="18"/>
      <c r="AA1809" s="182" t="s">
        <v>12080</v>
      </c>
      <c r="AB1809" s="18"/>
      <c r="AC1809" s="197" t="str">
        <f t="shared" si="180"/>
        <v>ARTSCI</v>
      </c>
      <c r="AD1809" s="263" t="str">
        <f t="shared" si="181"/>
        <v>ARTSCI-110</v>
      </c>
      <c r="AE1809" s="263" t="str">
        <f t="shared" si="182"/>
        <v>ARTSCI-110-14</v>
      </c>
      <c r="AF1809" s="119" t="s">
        <v>12080</v>
      </c>
      <c r="AG1809" s="64" t="str">
        <f t="shared" si="183"/>
        <v>110</v>
      </c>
      <c r="AH1809" s="18"/>
      <c r="AI1809" s="197" t="str">
        <f t="shared" si="184"/>
        <v>-</v>
      </c>
      <c r="AJ1809" s="64" t="str">
        <f t="shared" si="185"/>
        <v>-</v>
      </c>
      <c r="AK1809" s="18"/>
      <c r="AP1809" s="18"/>
    </row>
    <row r="1810" spans="9:42">
      <c r="I1810" s="18"/>
      <c r="L1810" s="18"/>
      <c r="M1810" s="18"/>
      <c r="N1810" s="18"/>
      <c r="O1810" s="18"/>
      <c r="P1810" s="18"/>
      <c r="Q1810" s="18"/>
      <c r="R1810" s="18"/>
      <c r="S1810" s="173" t="s">
        <v>12300</v>
      </c>
      <c r="T1810" s="17" t="s">
        <v>12301</v>
      </c>
      <c r="U1810" s="18"/>
      <c r="V1810" s="211"/>
      <c r="W1810" s="211"/>
      <c r="X1810" s="211"/>
      <c r="Y1810" s="211"/>
      <c r="Z1810" s="18"/>
      <c r="AA1810" s="182" t="s">
        <v>12668</v>
      </c>
      <c r="AB1810" s="18"/>
      <c r="AC1810" s="197" t="str">
        <f t="shared" si="180"/>
        <v>ARTSCI</v>
      </c>
      <c r="AD1810" s="263" t="str">
        <f t="shared" si="181"/>
        <v>ARTSCI-110</v>
      </c>
      <c r="AE1810" s="263" t="str">
        <f t="shared" si="182"/>
        <v>ARTSCI-110-15</v>
      </c>
      <c r="AF1810" s="119" t="s">
        <v>12668</v>
      </c>
      <c r="AG1810" s="64" t="str">
        <f t="shared" si="183"/>
        <v>110</v>
      </c>
      <c r="AH1810" s="18"/>
      <c r="AI1810" s="197" t="str">
        <f t="shared" si="184"/>
        <v>-</v>
      </c>
      <c r="AJ1810" s="64" t="str">
        <f t="shared" si="185"/>
        <v>-</v>
      </c>
      <c r="AK1810" s="18"/>
      <c r="AP1810" s="18"/>
    </row>
    <row r="1811" spans="9:42">
      <c r="I1811" s="18"/>
      <c r="L1811" s="18"/>
      <c r="M1811" s="18"/>
      <c r="N1811" s="18"/>
      <c r="O1811" s="18"/>
      <c r="P1811" s="18"/>
      <c r="Q1811" s="18"/>
      <c r="R1811" s="18"/>
      <c r="S1811" s="173" t="s">
        <v>12302</v>
      </c>
      <c r="T1811" s="17" t="s">
        <v>12303</v>
      </c>
      <c r="U1811" s="18"/>
      <c r="V1811" s="211"/>
      <c r="W1811" s="211"/>
      <c r="X1811" s="211"/>
      <c r="Y1811" s="211"/>
      <c r="Z1811" s="18"/>
      <c r="AA1811" s="182" t="s">
        <v>14196</v>
      </c>
      <c r="AB1811" s="18"/>
      <c r="AC1811" s="197" t="str">
        <f t="shared" si="180"/>
        <v>ARTSCI</v>
      </c>
      <c r="AD1811" s="263" t="str">
        <f t="shared" si="181"/>
        <v>ARTSCI-110</v>
      </c>
      <c r="AE1811" s="263" t="str">
        <f t="shared" si="182"/>
        <v>ARTSCI-110-16</v>
      </c>
      <c r="AF1811" s="119" t="s">
        <v>14196</v>
      </c>
      <c r="AG1811" s="64" t="str">
        <f t="shared" si="183"/>
        <v>110</v>
      </c>
      <c r="AH1811" s="18"/>
      <c r="AI1811" s="197" t="str">
        <f t="shared" si="184"/>
        <v>-</v>
      </c>
      <c r="AJ1811" s="64" t="str">
        <f t="shared" si="185"/>
        <v>-</v>
      </c>
      <c r="AK1811" s="18"/>
      <c r="AP1811" s="18"/>
    </row>
    <row r="1812" spans="9:42">
      <c r="I1812" s="18"/>
      <c r="L1812" s="18"/>
      <c r="M1812" s="18"/>
      <c r="N1812" s="18"/>
      <c r="O1812" s="18"/>
      <c r="P1812" s="18"/>
      <c r="Q1812" s="18"/>
      <c r="R1812" s="18"/>
      <c r="S1812" s="173" t="s">
        <v>12304</v>
      </c>
      <c r="T1812" s="17" t="s">
        <v>12305</v>
      </c>
      <c r="U1812" s="18"/>
      <c r="V1812" s="211"/>
      <c r="W1812" s="211"/>
      <c r="X1812" s="211"/>
      <c r="Y1812" s="211"/>
      <c r="Z1812" s="18"/>
      <c r="AA1812" s="182" t="s">
        <v>14197</v>
      </c>
      <c r="AB1812" s="18"/>
      <c r="AC1812" s="197" t="str">
        <f t="shared" si="180"/>
        <v>ARTSCI</v>
      </c>
      <c r="AD1812" s="263" t="str">
        <f t="shared" si="181"/>
        <v>ARTSCI-110</v>
      </c>
      <c r="AE1812" s="263" t="str">
        <f t="shared" si="182"/>
        <v>ARTSCI-110-17</v>
      </c>
      <c r="AF1812" s="119" t="s">
        <v>14197</v>
      </c>
      <c r="AG1812" s="64" t="str">
        <f t="shared" si="183"/>
        <v>110</v>
      </c>
      <c r="AH1812" s="18"/>
      <c r="AI1812" s="197" t="str">
        <f t="shared" si="184"/>
        <v>-</v>
      </c>
      <c r="AJ1812" s="64" t="str">
        <f t="shared" si="185"/>
        <v>-</v>
      </c>
      <c r="AK1812" s="18"/>
      <c r="AP1812" s="18"/>
    </row>
    <row r="1813" spans="9:42">
      <c r="I1813" s="18"/>
      <c r="L1813" s="18"/>
      <c r="M1813" s="18"/>
      <c r="N1813" s="18"/>
      <c r="O1813" s="18"/>
      <c r="P1813" s="18"/>
      <c r="Q1813" s="18"/>
      <c r="R1813" s="18"/>
      <c r="S1813" s="173" t="s">
        <v>12306</v>
      </c>
      <c r="T1813" s="17" t="s">
        <v>12307</v>
      </c>
      <c r="U1813" s="18"/>
      <c r="V1813" s="211"/>
      <c r="W1813" s="211"/>
      <c r="X1813" s="211"/>
      <c r="Y1813" s="211"/>
      <c r="Z1813" s="18"/>
      <c r="AA1813" s="182" t="s">
        <v>14700</v>
      </c>
      <c r="AB1813" s="18"/>
      <c r="AC1813" s="197" t="str">
        <f t="shared" si="180"/>
        <v>ARTSCI</v>
      </c>
      <c r="AD1813" s="263" t="str">
        <f t="shared" si="181"/>
        <v>ARTSCI-110</v>
      </c>
      <c r="AE1813" s="263" t="str">
        <f t="shared" si="182"/>
        <v>ARTSCI-110-18</v>
      </c>
      <c r="AF1813" s="119" t="s">
        <v>14700</v>
      </c>
      <c r="AG1813" s="64" t="str">
        <f t="shared" si="183"/>
        <v>110</v>
      </c>
      <c r="AH1813" s="18"/>
      <c r="AI1813" s="197" t="str">
        <f t="shared" si="184"/>
        <v>-</v>
      </c>
      <c r="AJ1813" s="64" t="str">
        <f t="shared" si="185"/>
        <v>-</v>
      </c>
      <c r="AK1813" s="18"/>
      <c r="AP1813" s="18"/>
    </row>
    <row r="1814" spans="9:42">
      <c r="I1814" s="18"/>
      <c r="L1814" s="18"/>
      <c r="M1814" s="18"/>
      <c r="N1814" s="18"/>
      <c r="O1814" s="18"/>
      <c r="P1814" s="18"/>
      <c r="Q1814" s="18"/>
      <c r="R1814" s="18"/>
      <c r="S1814" s="173" t="s">
        <v>12308</v>
      </c>
      <c r="T1814" s="17" t="s">
        <v>12309</v>
      </c>
      <c r="U1814" s="18"/>
      <c r="V1814" s="211"/>
      <c r="W1814" s="211"/>
      <c r="X1814" s="211"/>
      <c r="Y1814" s="211"/>
      <c r="Z1814" s="18"/>
      <c r="AA1814" s="182" t="s">
        <v>15232</v>
      </c>
      <c r="AB1814" s="18"/>
      <c r="AC1814" s="197" t="str">
        <f t="shared" si="180"/>
        <v>ARTSCI</v>
      </c>
      <c r="AD1814" s="263" t="str">
        <f t="shared" si="181"/>
        <v>ARTSCI-110</v>
      </c>
      <c r="AE1814" s="263" t="str">
        <f t="shared" si="182"/>
        <v>ARTSCI-110-19</v>
      </c>
      <c r="AF1814" s="119" t="s">
        <v>15232</v>
      </c>
      <c r="AG1814" s="64" t="str">
        <f t="shared" si="183"/>
        <v>110</v>
      </c>
      <c r="AH1814" s="18"/>
      <c r="AI1814" s="197" t="str">
        <f t="shared" si="184"/>
        <v>-</v>
      </c>
      <c r="AJ1814" s="64" t="str">
        <f t="shared" si="185"/>
        <v>-</v>
      </c>
      <c r="AK1814" s="18"/>
      <c r="AP1814" s="18"/>
    </row>
    <row r="1815" spans="9:42">
      <c r="I1815" s="18"/>
      <c r="L1815" s="18"/>
      <c r="M1815" s="18"/>
      <c r="N1815" s="18"/>
      <c r="O1815" s="18"/>
      <c r="P1815" s="18"/>
      <c r="Q1815" s="18"/>
      <c r="R1815" s="18"/>
      <c r="S1815" s="173" t="s">
        <v>12310</v>
      </c>
      <c r="T1815" s="17" t="s">
        <v>12311</v>
      </c>
      <c r="U1815" s="18"/>
      <c r="V1815" s="211"/>
      <c r="W1815" s="211"/>
      <c r="X1815" s="211"/>
      <c r="Y1815" s="211"/>
      <c r="Z1815" s="18"/>
      <c r="AA1815" s="182" t="s">
        <v>15233</v>
      </c>
      <c r="AB1815" s="18"/>
      <c r="AC1815" s="197" t="str">
        <f t="shared" si="180"/>
        <v>ARTSCI</v>
      </c>
      <c r="AD1815" s="263" t="str">
        <f t="shared" si="181"/>
        <v>ARTSCI-110</v>
      </c>
      <c r="AE1815" s="263" t="str">
        <f t="shared" si="182"/>
        <v>ARTSCI-110-20</v>
      </c>
      <c r="AF1815" s="119" t="s">
        <v>15233</v>
      </c>
      <c r="AG1815" s="64" t="str">
        <f t="shared" si="183"/>
        <v>110</v>
      </c>
      <c r="AH1815" s="18"/>
      <c r="AI1815" s="197" t="str">
        <f t="shared" si="184"/>
        <v>-</v>
      </c>
      <c r="AJ1815" s="64" t="str">
        <f t="shared" si="185"/>
        <v>-</v>
      </c>
      <c r="AK1815" s="18"/>
      <c r="AP1815" s="18"/>
    </row>
    <row r="1816" spans="9:42">
      <c r="I1816" s="18"/>
      <c r="L1816" s="18"/>
      <c r="M1816" s="18"/>
      <c r="N1816" s="18"/>
      <c r="O1816" s="18"/>
      <c r="P1816" s="18"/>
      <c r="Q1816" s="18"/>
      <c r="R1816" s="18"/>
      <c r="S1816" s="173" t="s">
        <v>12312</v>
      </c>
      <c r="T1816" s="17" t="s">
        <v>12313</v>
      </c>
      <c r="U1816" s="18"/>
      <c r="V1816" s="211"/>
      <c r="W1816" s="211"/>
      <c r="X1816" s="211"/>
      <c r="Y1816" s="211"/>
      <c r="Z1816" s="18"/>
      <c r="AA1816" s="182" t="s">
        <v>11057</v>
      </c>
      <c r="AB1816" s="18"/>
      <c r="AC1816" s="197" t="str">
        <f t="shared" si="180"/>
        <v>ARTSCI</v>
      </c>
      <c r="AD1816" s="263" t="str">
        <f t="shared" si="181"/>
        <v>ARTSCI-110</v>
      </c>
      <c r="AE1816" s="263" t="str">
        <f t="shared" si="182"/>
        <v>ARTSCI-110-21</v>
      </c>
      <c r="AF1816" s="119" t="s">
        <v>11057</v>
      </c>
      <c r="AG1816" s="64" t="str">
        <f t="shared" si="183"/>
        <v>110</v>
      </c>
      <c r="AH1816" s="18"/>
      <c r="AI1816" s="197" t="str">
        <f t="shared" si="184"/>
        <v>-</v>
      </c>
      <c r="AJ1816" s="64" t="str">
        <f t="shared" si="185"/>
        <v>-</v>
      </c>
      <c r="AK1816" s="18"/>
      <c r="AP1816" s="18"/>
    </row>
    <row r="1817" spans="9:42">
      <c r="I1817" s="18"/>
      <c r="L1817" s="18"/>
      <c r="M1817" s="18"/>
      <c r="N1817" s="18"/>
      <c r="O1817" s="18"/>
      <c r="P1817" s="18"/>
      <c r="Q1817" s="18"/>
      <c r="R1817" s="18"/>
      <c r="S1817" s="173" t="s">
        <v>12314</v>
      </c>
      <c r="T1817" s="17" t="s">
        <v>12315</v>
      </c>
      <c r="U1817" s="18"/>
      <c r="V1817" s="211"/>
      <c r="W1817" s="211"/>
      <c r="X1817" s="211"/>
      <c r="Y1817" s="211"/>
      <c r="Z1817" s="18"/>
      <c r="AA1817" s="182" t="s">
        <v>11058</v>
      </c>
      <c r="AB1817" s="18"/>
      <c r="AC1817" s="197" t="str">
        <f t="shared" si="180"/>
        <v>ARTSCI</v>
      </c>
      <c r="AD1817" s="263" t="str">
        <f t="shared" si="181"/>
        <v>ARTSCI-110</v>
      </c>
      <c r="AE1817" s="263" t="str">
        <f t="shared" si="182"/>
        <v>ARTSCI-110-22</v>
      </c>
      <c r="AF1817" s="119" t="s">
        <v>11058</v>
      </c>
      <c r="AG1817" s="64" t="str">
        <f t="shared" si="183"/>
        <v>110</v>
      </c>
      <c r="AH1817" s="18"/>
      <c r="AI1817" s="197" t="str">
        <f t="shared" si="184"/>
        <v>-</v>
      </c>
      <c r="AJ1817" s="64" t="str">
        <f t="shared" si="185"/>
        <v>-</v>
      </c>
      <c r="AK1817" s="18"/>
      <c r="AP1817" s="18"/>
    </row>
    <row r="1818" spans="9:42">
      <c r="I1818" s="18"/>
      <c r="L1818" s="18"/>
      <c r="M1818" s="18"/>
      <c r="N1818" s="18"/>
      <c r="O1818" s="18"/>
      <c r="P1818" s="18"/>
      <c r="Q1818" s="18"/>
      <c r="R1818" s="18"/>
      <c r="S1818" s="173" t="s">
        <v>12316</v>
      </c>
      <c r="T1818" s="17" t="s">
        <v>12317</v>
      </c>
      <c r="U1818" s="18"/>
      <c r="V1818" s="211"/>
      <c r="W1818" s="211"/>
      <c r="X1818" s="211"/>
      <c r="Y1818" s="211"/>
      <c r="Z1818" s="18"/>
      <c r="AA1818" s="182" t="s">
        <v>11059</v>
      </c>
      <c r="AB1818" s="18"/>
      <c r="AC1818" s="197" t="str">
        <f t="shared" si="180"/>
        <v>ARTSCI</v>
      </c>
      <c r="AD1818" s="263" t="str">
        <f t="shared" si="181"/>
        <v>ARTSCI-110</v>
      </c>
      <c r="AE1818" s="263" t="str">
        <f t="shared" si="182"/>
        <v>ARTSCI-110-23</v>
      </c>
      <c r="AF1818" s="119" t="s">
        <v>11059</v>
      </c>
      <c r="AG1818" s="64" t="str">
        <f t="shared" si="183"/>
        <v>110</v>
      </c>
      <c r="AH1818" s="18"/>
      <c r="AI1818" s="197" t="str">
        <f t="shared" si="184"/>
        <v>-</v>
      </c>
      <c r="AJ1818" s="64" t="str">
        <f t="shared" si="185"/>
        <v>-</v>
      </c>
      <c r="AK1818" s="18"/>
      <c r="AP1818" s="18"/>
    </row>
    <row r="1819" spans="9:42">
      <c r="I1819" s="18"/>
      <c r="L1819" s="18"/>
      <c r="M1819" s="18"/>
      <c r="N1819" s="18"/>
      <c r="O1819" s="18"/>
      <c r="P1819" s="18"/>
      <c r="Q1819" s="18"/>
      <c r="R1819" s="18"/>
      <c r="S1819" s="173" t="s">
        <v>12318</v>
      </c>
      <c r="T1819" s="17" t="s">
        <v>12319</v>
      </c>
      <c r="U1819" s="18"/>
      <c r="V1819" s="211"/>
      <c r="W1819" s="211"/>
      <c r="X1819" s="211"/>
      <c r="Y1819" s="211"/>
      <c r="Z1819" s="18"/>
      <c r="AA1819" s="182" t="s">
        <v>11060</v>
      </c>
      <c r="AB1819" s="18"/>
      <c r="AC1819" s="197" t="str">
        <f t="shared" si="180"/>
        <v>ARTSCI</v>
      </c>
      <c r="AD1819" s="263" t="str">
        <f t="shared" si="181"/>
        <v>ARTSCI-110</v>
      </c>
      <c r="AE1819" s="263" t="str">
        <f t="shared" si="182"/>
        <v>ARTSCI-110-24</v>
      </c>
      <c r="AF1819" s="119" t="s">
        <v>11060</v>
      </c>
      <c r="AG1819" s="64" t="str">
        <f t="shared" si="183"/>
        <v>110</v>
      </c>
      <c r="AH1819" s="18"/>
      <c r="AI1819" s="197" t="str">
        <f t="shared" si="184"/>
        <v>-</v>
      </c>
      <c r="AJ1819" s="64" t="str">
        <f t="shared" si="185"/>
        <v>-</v>
      </c>
      <c r="AK1819" s="18"/>
      <c r="AP1819" s="18"/>
    </row>
    <row r="1820" spans="9:42">
      <c r="I1820" s="18"/>
      <c r="L1820" s="18"/>
      <c r="M1820" s="18"/>
      <c r="N1820" s="18"/>
      <c r="O1820" s="18"/>
      <c r="P1820" s="18"/>
      <c r="Q1820" s="18"/>
      <c r="R1820" s="18"/>
      <c r="S1820" s="173" t="s">
        <v>12320</v>
      </c>
      <c r="T1820" s="17" t="s">
        <v>12321</v>
      </c>
      <c r="U1820" s="18"/>
      <c r="V1820" s="211"/>
      <c r="W1820" s="211"/>
      <c r="X1820" s="211"/>
      <c r="Y1820" s="211"/>
      <c r="Z1820" s="18"/>
      <c r="AA1820" s="182" t="s">
        <v>11061</v>
      </c>
      <c r="AB1820" s="18"/>
      <c r="AC1820" s="197" t="str">
        <f t="shared" si="180"/>
        <v>ARTSCI</v>
      </c>
      <c r="AD1820" s="263" t="str">
        <f t="shared" si="181"/>
        <v>ARTSCI-110</v>
      </c>
      <c r="AE1820" s="263" t="str">
        <f t="shared" si="182"/>
        <v>ARTSCI-110-25</v>
      </c>
      <c r="AF1820" s="119" t="s">
        <v>11061</v>
      </c>
      <c r="AG1820" s="64" t="str">
        <f t="shared" si="183"/>
        <v>110</v>
      </c>
      <c r="AH1820" s="18"/>
      <c r="AI1820" s="197" t="str">
        <f t="shared" si="184"/>
        <v>-</v>
      </c>
      <c r="AJ1820" s="64" t="str">
        <f t="shared" si="185"/>
        <v>-</v>
      </c>
      <c r="AK1820" s="18"/>
      <c r="AP1820" s="18"/>
    </row>
    <row r="1821" spans="9:42">
      <c r="I1821" s="18"/>
      <c r="L1821" s="18"/>
      <c r="M1821" s="18"/>
      <c r="N1821" s="18"/>
      <c r="O1821" s="18"/>
      <c r="P1821" s="18"/>
      <c r="Q1821" s="18"/>
      <c r="R1821" s="18"/>
      <c r="S1821" s="173" t="s">
        <v>13054</v>
      </c>
      <c r="T1821" s="17" t="s">
        <v>13055</v>
      </c>
      <c r="U1821" s="18"/>
      <c r="V1821" s="211"/>
      <c r="W1821" s="211"/>
      <c r="X1821" s="211"/>
      <c r="Y1821" s="211"/>
      <c r="Z1821" s="18"/>
      <c r="AA1821" s="182" t="s">
        <v>11062</v>
      </c>
      <c r="AB1821" s="18"/>
      <c r="AC1821" s="197" t="str">
        <f t="shared" si="180"/>
        <v>ARTSCI</v>
      </c>
      <c r="AD1821" s="263" t="str">
        <f t="shared" si="181"/>
        <v>ARTSCI-110</v>
      </c>
      <c r="AE1821" s="263" t="str">
        <f t="shared" si="182"/>
        <v>ARTSCI-110-26</v>
      </c>
      <c r="AF1821" s="119" t="s">
        <v>11062</v>
      </c>
      <c r="AG1821" s="64" t="str">
        <f t="shared" si="183"/>
        <v>110</v>
      </c>
      <c r="AH1821" s="18"/>
      <c r="AI1821" s="197" t="str">
        <f t="shared" si="184"/>
        <v>-</v>
      </c>
      <c r="AJ1821" s="64" t="str">
        <f t="shared" si="185"/>
        <v>-</v>
      </c>
      <c r="AK1821" s="18"/>
      <c r="AP1821" s="18"/>
    </row>
    <row r="1822" spans="9:42">
      <c r="I1822" s="18"/>
      <c r="L1822" s="18"/>
      <c r="M1822" s="18"/>
      <c r="N1822" s="18"/>
      <c r="O1822" s="18"/>
      <c r="P1822" s="18"/>
      <c r="Q1822" s="18"/>
      <c r="R1822" s="18"/>
      <c r="S1822" s="173" t="s">
        <v>13056</v>
      </c>
      <c r="T1822" s="17" t="s">
        <v>13057</v>
      </c>
      <c r="U1822" s="18"/>
      <c r="V1822" s="211"/>
      <c r="W1822" s="211"/>
      <c r="X1822" s="211"/>
      <c r="Y1822" s="211"/>
      <c r="Z1822" s="18"/>
      <c r="AA1822" s="182" t="s">
        <v>1316</v>
      </c>
      <c r="AB1822" s="18"/>
      <c r="AC1822" s="197" t="str">
        <f t="shared" si="180"/>
        <v>ARTSCI</v>
      </c>
      <c r="AD1822" s="263" t="str">
        <f t="shared" si="181"/>
        <v>ARTSCI-110</v>
      </c>
      <c r="AE1822" s="263" t="str">
        <f t="shared" si="182"/>
        <v>ARTSCI-110-27</v>
      </c>
      <c r="AF1822" s="119" t="s">
        <v>1316</v>
      </c>
      <c r="AG1822" s="64" t="str">
        <f t="shared" si="183"/>
        <v>110</v>
      </c>
      <c r="AH1822" s="18"/>
      <c r="AI1822" s="197" t="str">
        <f t="shared" si="184"/>
        <v>-</v>
      </c>
      <c r="AJ1822" s="64" t="str">
        <f t="shared" si="185"/>
        <v>-</v>
      </c>
      <c r="AK1822" s="18"/>
      <c r="AP1822" s="18"/>
    </row>
    <row r="1823" spans="9:42">
      <c r="I1823" s="18"/>
      <c r="L1823" s="18"/>
      <c r="M1823" s="18"/>
      <c r="N1823" s="18"/>
      <c r="O1823" s="18"/>
      <c r="P1823" s="18"/>
      <c r="Q1823" s="18"/>
      <c r="R1823" s="18"/>
      <c r="S1823" s="173" t="s">
        <v>13058</v>
      </c>
      <c r="T1823" s="17" t="s">
        <v>13059</v>
      </c>
      <c r="U1823" s="18"/>
      <c r="V1823" s="211"/>
      <c r="W1823" s="211"/>
      <c r="X1823" s="211"/>
      <c r="Y1823" s="211"/>
      <c r="Z1823" s="18"/>
      <c r="AA1823" s="182" t="s">
        <v>9905</v>
      </c>
      <c r="AB1823" s="18"/>
      <c r="AC1823" s="197" t="str">
        <f t="shared" si="180"/>
        <v>ARTSCI</v>
      </c>
      <c r="AD1823" s="263" t="str">
        <f t="shared" si="181"/>
        <v>ARTSCI-110</v>
      </c>
      <c r="AE1823" s="263" t="str">
        <f t="shared" si="182"/>
        <v>ARTSCI-110-28</v>
      </c>
      <c r="AF1823" s="119" t="s">
        <v>9905</v>
      </c>
      <c r="AG1823" s="64" t="str">
        <f t="shared" si="183"/>
        <v>110</v>
      </c>
      <c r="AH1823" s="18"/>
      <c r="AI1823" s="197" t="str">
        <f t="shared" si="184"/>
        <v>-</v>
      </c>
      <c r="AJ1823" s="64" t="str">
        <f t="shared" si="185"/>
        <v>-</v>
      </c>
      <c r="AK1823" s="18"/>
      <c r="AP1823" s="18"/>
    </row>
    <row r="1824" spans="9:42">
      <c r="I1824" s="18"/>
      <c r="L1824" s="18"/>
      <c r="M1824" s="18"/>
      <c r="N1824" s="18"/>
      <c r="O1824" s="18"/>
      <c r="P1824" s="18"/>
      <c r="Q1824" s="18"/>
      <c r="R1824" s="18"/>
      <c r="S1824" s="173" t="s">
        <v>13060</v>
      </c>
      <c r="T1824" s="17" t="s">
        <v>13061</v>
      </c>
      <c r="U1824" s="18"/>
      <c r="V1824" s="211"/>
      <c r="W1824" s="211"/>
      <c r="X1824" s="211"/>
      <c r="Y1824" s="211"/>
      <c r="Z1824" s="18"/>
      <c r="AA1824" s="182" t="s">
        <v>11063</v>
      </c>
      <c r="AB1824" s="18"/>
      <c r="AC1824" s="197" t="str">
        <f t="shared" si="180"/>
        <v>ARTSCI</v>
      </c>
      <c r="AD1824" s="263" t="str">
        <f t="shared" si="181"/>
        <v>ARTSCI-110</v>
      </c>
      <c r="AE1824" s="263" t="str">
        <f t="shared" si="182"/>
        <v>ARTSCI-110-29</v>
      </c>
      <c r="AF1824" s="119" t="s">
        <v>11063</v>
      </c>
      <c r="AG1824" s="64" t="str">
        <f t="shared" si="183"/>
        <v>110</v>
      </c>
      <c r="AH1824" s="18"/>
      <c r="AI1824" s="197" t="str">
        <f t="shared" si="184"/>
        <v>-</v>
      </c>
      <c r="AJ1824" s="64" t="str">
        <f t="shared" si="185"/>
        <v>-</v>
      </c>
      <c r="AK1824" s="18"/>
      <c r="AP1824" s="18"/>
    </row>
    <row r="1825" spans="9:42">
      <c r="I1825" s="18"/>
      <c r="L1825" s="18"/>
      <c r="M1825" s="18"/>
      <c r="N1825" s="18"/>
      <c r="O1825" s="18"/>
      <c r="P1825" s="18"/>
      <c r="Q1825" s="18"/>
      <c r="R1825" s="18"/>
      <c r="S1825" s="173" t="s">
        <v>13062</v>
      </c>
      <c r="T1825" s="17" t="s">
        <v>13063</v>
      </c>
      <c r="U1825" s="18"/>
      <c r="V1825" s="211"/>
      <c r="W1825" s="211"/>
      <c r="X1825" s="211"/>
      <c r="Y1825" s="211"/>
      <c r="Z1825" s="18"/>
      <c r="AA1825" s="182" t="s">
        <v>682</v>
      </c>
      <c r="AB1825" s="18"/>
      <c r="AC1825" s="197" t="str">
        <f t="shared" si="180"/>
        <v>ARTSCI</v>
      </c>
      <c r="AD1825" s="263" t="str">
        <f t="shared" si="181"/>
        <v>ARTSCI-110</v>
      </c>
      <c r="AE1825" s="263" t="str">
        <f t="shared" si="182"/>
        <v>ARTSCI-110-30</v>
      </c>
      <c r="AF1825" s="119" t="s">
        <v>682</v>
      </c>
      <c r="AG1825" s="64" t="str">
        <f t="shared" si="183"/>
        <v>110</v>
      </c>
      <c r="AH1825" s="18"/>
      <c r="AI1825" s="197" t="str">
        <f t="shared" si="184"/>
        <v>-</v>
      </c>
      <c r="AJ1825" s="64" t="str">
        <f t="shared" si="185"/>
        <v>-</v>
      </c>
      <c r="AK1825" s="18"/>
      <c r="AP1825" s="18"/>
    </row>
    <row r="1826" spans="9:42">
      <c r="I1826" s="18"/>
      <c r="L1826" s="18"/>
      <c r="M1826" s="18"/>
      <c r="N1826" s="18"/>
      <c r="O1826" s="18"/>
      <c r="P1826" s="18"/>
      <c r="Q1826" s="18"/>
      <c r="R1826" s="18"/>
      <c r="S1826" s="173" t="s">
        <v>13064</v>
      </c>
      <c r="T1826" s="17" t="s">
        <v>13065</v>
      </c>
      <c r="U1826" s="18"/>
      <c r="V1826" s="211"/>
      <c r="W1826" s="211"/>
      <c r="X1826" s="211"/>
      <c r="Y1826" s="211"/>
      <c r="Z1826" s="18"/>
      <c r="AA1826" s="182" t="s">
        <v>14701</v>
      </c>
      <c r="AB1826" s="18"/>
      <c r="AC1826" s="197" t="str">
        <f t="shared" si="180"/>
        <v>ARTSCI</v>
      </c>
      <c r="AD1826" s="263" t="str">
        <f t="shared" si="181"/>
        <v>ARTSCI-110</v>
      </c>
      <c r="AE1826" s="263" t="str">
        <f t="shared" si="182"/>
        <v>ARTSCI-110-31</v>
      </c>
      <c r="AF1826" s="119" t="s">
        <v>14701</v>
      </c>
      <c r="AG1826" s="64" t="str">
        <f t="shared" si="183"/>
        <v>110</v>
      </c>
      <c r="AH1826" s="18"/>
      <c r="AI1826" s="197" t="str">
        <f t="shared" si="184"/>
        <v>-</v>
      </c>
      <c r="AJ1826" s="64" t="str">
        <f t="shared" si="185"/>
        <v>-</v>
      </c>
      <c r="AK1826" s="18"/>
      <c r="AP1826" s="18"/>
    </row>
    <row r="1827" spans="9:42">
      <c r="I1827" s="18"/>
      <c r="L1827" s="18"/>
      <c r="M1827" s="18"/>
      <c r="N1827" s="18"/>
      <c r="O1827" s="18"/>
      <c r="P1827" s="18"/>
      <c r="Q1827" s="18"/>
      <c r="R1827" s="18"/>
      <c r="S1827" s="173" t="s">
        <v>13066</v>
      </c>
      <c r="T1827" s="17" t="s">
        <v>13067</v>
      </c>
      <c r="U1827" s="18"/>
      <c r="V1827" s="211"/>
      <c r="W1827" s="211"/>
      <c r="X1827" s="211"/>
      <c r="Y1827" s="211"/>
      <c r="Z1827" s="18"/>
      <c r="AA1827" s="182" t="s">
        <v>15617</v>
      </c>
      <c r="AB1827" s="18"/>
      <c r="AC1827" s="197" t="str">
        <f t="shared" si="180"/>
        <v>ARTSCI</v>
      </c>
      <c r="AD1827" s="263" t="str">
        <f t="shared" si="181"/>
        <v>ARTSCI-110</v>
      </c>
      <c r="AE1827" s="263" t="str">
        <f t="shared" si="182"/>
        <v>ARTSCI-110-32</v>
      </c>
      <c r="AF1827" s="119" t="s">
        <v>15617</v>
      </c>
      <c r="AG1827" s="64" t="str">
        <f t="shared" si="183"/>
        <v>110</v>
      </c>
      <c r="AH1827" s="18"/>
      <c r="AI1827" s="197" t="str">
        <f t="shared" si="184"/>
        <v>-</v>
      </c>
      <c r="AJ1827" s="64" t="str">
        <f t="shared" si="185"/>
        <v>-</v>
      </c>
      <c r="AK1827" s="18"/>
      <c r="AP1827" s="18"/>
    </row>
    <row r="1828" spans="9:42">
      <c r="I1828" s="18"/>
      <c r="L1828" s="18"/>
      <c r="M1828" s="18"/>
      <c r="N1828" s="18"/>
      <c r="O1828" s="18"/>
      <c r="P1828" s="18"/>
      <c r="Q1828" s="18"/>
      <c r="R1828" s="18"/>
      <c r="S1828" s="173" t="s">
        <v>13068</v>
      </c>
      <c r="T1828" s="17" t="s">
        <v>13069</v>
      </c>
      <c r="U1828" s="18"/>
      <c r="V1828" s="211"/>
      <c r="W1828" s="211"/>
      <c r="X1828" s="211"/>
      <c r="Y1828" s="211"/>
      <c r="Z1828" s="18"/>
      <c r="AA1828" s="182" t="s">
        <v>15618</v>
      </c>
      <c r="AB1828" s="18"/>
      <c r="AC1828" s="197" t="str">
        <f t="shared" si="180"/>
        <v>ARTSCI</v>
      </c>
      <c r="AD1828" s="263" t="str">
        <f t="shared" si="181"/>
        <v>ARTSCI-110</v>
      </c>
      <c r="AE1828" s="263" t="str">
        <f t="shared" si="182"/>
        <v>ARTSCI-110-33</v>
      </c>
      <c r="AF1828" s="119" t="s">
        <v>15618</v>
      </c>
      <c r="AG1828" s="64" t="str">
        <f t="shared" si="183"/>
        <v>110</v>
      </c>
      <c r="AH1828" s="18"/>
      <c r="AI1828" s="197" t="str">
        <f t="shared" si="184"/>
        <v>-</v>
      </c>
      <c r="AJ1828" s="64" t="str">
        <f t="shared" si="185"/>
        <v>-</v>
      </c>
      <c r="AK1828" s="18"/>
      <c r="AP1828" s="18"/>
    </row>
    <row r="1829" spans="9:42">
      <c r="I1829" s="18"/>
      <c r="L1829" s="18"/>
      <c r="M1829" s="18"/>
      <c r="N1829" s="18"/>
      <c r="O1829" s="18"/>
      <c r="P1829" s="18"/>
      <c r="Q1829" s="18"/>
      <c r="R1829" s="18"/>
      <c r="S1829" s="173" t="s">
        <v>13070</v>
      </c>
      <c r="T1829" s="17" t="s">
        <v>15477</v>
      </c>
      <c r="U1829" s="18"/>
      <c r="V1829" s="211"/>
      <c r="W1829" s="211"/>
      <c r="X1829" s="211"/>
      <c r="Y1829" s="211"/>
      <c r="Z1829" s="18"/>
      <c r="AA1829" s="182" t="s">
        <v>11064</v>
      </c>
      <c r="AB1829" s="18"/>
      <c r="AC1829" s="197" t="str">
        <f t="shared" si="180"/>
        <v>ARTSCI</v>
      </c>
      <c r="AD1829" s="263" t="str">
        <f t="shared" si="181"/>
        <v>ARTSCI-110</v>
      </c>
      <c r="AE1829" s="263" t="str">
        <f t="shared" si="182"/>
        <v>ARTSCI-110-34</v>
      </c>
      <c r="AF1829" s="119" t="s">
        <v>11064</v>
      </c>
      <c r="AG1829" s="64" t="str">
        <f t="shared" si="183"/>
        <v>110</v>
      </c>
      <c r="AH1829" s="18"/>
      <c r="AI1829" s="197" t="str">
        <f t="shared" si="184"/>
        <v>-</v>
      </c>
      <c r="AJ1829" s="64" t="str">
        <f t="shared" si="185"/>
        <v>-</v>
      </c>
      <c r="AK1829" s="18"/>
      <c r="AP1829" s="18"/>
    </row>
    <row r="1830" spans="9:42">
      <c r="I1830" s="18"/>
      <c r="L1830" s="18"/>
      <c r="M1830" s="18"/>
      <c r="N1830" s="18"/>
      <c r="O1830" s="18"/>
      <c r="P1830" s="18"/>
      <c r="Q1830" s="18"/>
      <c r="R1830" s="18"/>
      <c r="S1830" s="173" t="s">
        <v>13071</v>
      </c>
      <c r="T1830" s="17" t="s">
        <v>13072</v>
      </c>
      <c r="U1830" s="18"/>
      <c r="V1830" s="211"/>
      <c r="W1830" s="211"/>
      <c r="X1830" s="211"/>
      <c r="Y1830" s="211"/>
      <c r="Z1830" s="18"/>
      <c r="AA1830" s="182" t="s">
        <v>9907</v>
      </c>
      <c r="AB1830" s="18"/>
      <c r="AC1830" s="197" t="str">
        <f t="shared" si="180"/>
        <v>ARTSCI</v>
      </c>
      <c r="AD1830" s="263" t="str">
        <f t="shared" si="181"/>
        <v>ARTSCI-110</v>
      </c>
      <c r="AE1830" s="263" t="str">
        <f t="shared" si="182"/>
        <v>ARTSCI-110-35</v>
      </c>
      <c r="AF1830" s="119" t="s">
        <v>9907</v>
      </c>
      <c r="AG1830" s="64" t="str">
        <f t="shared" si="183"/>
        <v>110</v>
      </c>
      <c r="AH1830" s="18"/>
      <c r="AI1830" s="197" t="str">
        <f t="shared" si="184"/>
        <v>-</v>
      </c>
      <c r="AJ1830" s="64" t="str">
        <f t="shared" si="185"/>
        <v>-</v>
      </c>
      <c r="AK1830" s="18"/>
      <c r="AP1830" s="18"/>
    </row>
    <row r="1831" spans="9:42">
      <c r="I1831" s="18"/>
      <c r="L1831" s="18"/>
      <c r="M1831" s="18"/>
      <c r="N1831" s="18"/>
      <c r="O1831" s="18"/>
      <c r="P1831" s="18"/>
      <c r="Q1831" s="18"/>
      <c r="R1831" s="18"/>
      <c r="S1831" s="173" t="s">
        <v>13073</v>
      </c>
      <c r="T1831" s="17" t="s">
        <v>13074</v>
      </c>
      <c r="U1831" s="18"/>
      <c r="V1831" s="211"/>
      <c r="W1831" s="211"/>
      <c r="X1831" s="211"/>
      <c r="Y1831" s="211"/>
      <c r="Z1831" s="18"/>
      <c r="AA1831" s="182" t="s">
        <v>13743</v>
      </c>
      <c r="AB1831" s="18"/>
      <c r="AC1831" s="197" t="str">
        <f t="shared" si="180"/>
        <v>ARTSCI</v>
      </c>
      <c r="AD1831" s="263" t="str">
        <f t="shared" si="181"/>
        <v>ARTSCI-110</v>
      </c>
      <c r="AE1831" s="263" t="str">
        <f t="shared" si="182"/>
        <v>ARTSCI-110-36</v>
      </c>
      <c r="AF1831" s="119" t="s">
        <v>13743</v>
      </c>
      <c r="AG1831" s="64" t="str">
        <f t="shared" si="183"/>
        <v>110</v>
      </c>
      <c r="AH1831" s="18"/>
      <c r="AI1831" s="197" t="str">
        <f t="shared" si="184"/>
        <v>-</v>
      </c>
      <c r="AJ1831" s="64" t="str">
        <f t="shared" si="185"/>
        <v>-</v>
      </c>
      <c r="AK1831" s="18"/>
      <c r="AP1831" s="18"/>
    </row>
    <row r="1832" spans="9:42">
      <c r="I1832" s="18"/>
      <c r="L1832" s="18"/>
      <c r="M1832" s="18"/>
      <c r="N1832" s="18"/>
      <c r="O1832" s="18"/>
      <c r="P1832" s="18"/>
      <c r="Q1832" s="18"/>
      <c r="R1832" s="18"/>
      <c r="S1832" s="173" t="s">
        <v>13075</v>
      </c>
      <c r="T1832" s="17" t="s">
        <v>13076</v>
      </c>
      <c r="U1832" s="18"/>
      <c r="V1832" s="211"/>
      <c r="W1832" s="211"/>
      <c r="X1832" s="211"/>
      <c r="Y1832" s="211"/>
      <c r="Z1832" s="18"/>
      <c r="AA1832" s="182" t="s">
        <v>13744</v>
      </c>
      <c r="AB1832" s="18"/>
      <c r="AC1832" s="197" t="str">
        <f t="shared" si="180"/>
        <v>ARTSCI</v>
      </c>
      <c r="AD1832" s="263" t="str">
        <f t="shared" si="181"/>
        <v>ARTSCI-110</v>
      </c>
      <c r="AE1832" s="263" t="str">
        <f t="shared" si="182"/>
        <v>ARTSCI-110-37</v>
      </c>
      <c r="AF1832" s="119" t="s">
        <v>13744</v>
      </c>
      <c r="AG1832" s="64" t="str">
        <f t="shared" si="183"/>
        <v>110</v>
      </c>
      <c r="AH1832" s="18"/>
      <c r="AI1832" s="197" t="str">
        <f t="shared" si="184"/>
        <v>-</v>
      </c>
      <c r="AJ1832" s="64" t="str">
        <f t="shared" si="185"/>
        <v>-</v>
      </c>
      <c r="AK1832" s="18"/>
      <c r="AP1832" s="18"/>
    </row>
    <row r="1833" spans="9:42">
      <c r="I1833" s="18"/>
      <c r="L1833" s="18"/>
      <c r="M1833" s="18"/>
      <c r="N1833" s="18"/>
      <c r="O1833" s="18"/>
      <c r="P1833" s="18"/>
      <c r="Q1833" s="18"/>
      <c r="R1833" s="18"/>
      <c r="S1833" s="173" t="s">
        <v>13077</v>
      </c>
      <c r="T1833" s="17" t="s">
        <v>13078</v>
      </c>
      <c r="U1833" s="18"/>
      <c r="V1833" s="211"/>
      <c r="W1833" s="211"/>
      <c r="X1833" s="211"/>
      <c r="Y1833" s="211"/>
      <c r="Z1833" s="18"/>
      <c r="AA1833" s="182" t="s">
        <v>13745</v>
      </c>
      <c r="AB1833" s="18"/>
      <c r="AC1833" s="197" t="str">
        <f t="shared" si="180"/>
        <v>ARTSCI</v>
      </c>
      <c r="AD1833" s="263" t="str">
        <f t="shared" si="181"/>
        <v>ARTSCI-110</v>
      </c>
      <c r="AE1833" s="263" t="str">
        <f t="shared" si="182"/>
        <v>ARTSCI-110-38</v>
      </c>
      <c r="AF1833" s="119" t="s">
        <v>13745</v>
      </c>
      <c r="AG1833" s="64" t="str">
        <f t="shared" si="183"/>
        <v>110</v>
      </c>
      <c r="AH1833" s="18"/>
      <c r="AI1833" s="197" t="str">
        <f t="shared" si="184"/>
        <v>-</v>
      </c>
      <c r="AJ1833" s="64" t="str">
        <f t="shared" si="185"/>
        <v>-</v>
      </c>
      <c r="AK1833" s="18"/>
      <c r="AP1833" s="18"/>
    </row>
    <row r="1834" spans="9:42">
      <c r="I1834" s="18"/>
      <c r="L1834" s="18"/>
      <c r="M1834" s="18"/>
      <c r="N1834" s="18"/>
      <c r="O1834" s="18"/>
      <c r="P1834" s="18"/>
      <c r="Q1834" s="18"/>
      <c r="R1834" s="18"/>
      <c r="S1834" s="173" t="s">
        <v>13079</v>
      </c>
      <c r="T1834" s="17" t="s">
        <v>13080</v>
      </c>
      <c r="U1834" s="18"/>
      <c r="V1834" s="211"/>
      <c r="W1834" s="211"/>
      <c r="X1834" s="211"/>
      <c r="Y1834" s="211"/>
      <c r="Z1834" s="18"/>
      <c r="AA1834" s="182" t="s">
        <v>14198</v>
      </c>
      <c r="AB1834" s="18"/>
      <c r="AC1834" s="197" t="str">
        <f t="shared" si="180"/>
        <v>ARTSCI</v>
      </c>
      <c r="AD1834" s="263" t="str">
        <f t="shared" si="181"/>
        <v>ARTSCI-110</v>
      </c>
      <c r="AE1834" s="263" t="str">
        <f t="shared" si="182"/>
        <v>ARTSCI-110-39</v>
      </c>
      <c r="AF1834" s="119" t="s">
        <v>14198</v>
      </c>
      <c r="AG1834" s="64" t="str">
        <f t="shared" si="183"/>
        <v>110</v>
      </c>
      <c r="AH1834" s="18"/>
      <c r="AI1834" s="197" t="str">
        <f t="shared" si="184"/>
        <v>-</v>
      </c>
      <c r="AJ1834" s="64" t="str">
        <f t="shared" si="185"/>
        <v>-</v>
      </c>
      <c r="AK1834" s="18"/>
      <c r="AP1834" s="18"/>
    </row>
    <row r="1835" spans="9:42">
      <c r="I1835" s="18"/>
      <c r="L1835" s="18"/>
      <c r="M1835" s="18"/>
      <c r="N1835" s="18"/>
      <c r="O1835" s="18"/>
      <c r="P1835" s="18"/>
      <c r="Q1835" s="18"/>
      <c r="R1835" s="18"/>
      <c r="S1835" s="173" t="s">
        <v>13081</v>
      </c>
      <c r="T1835" s="17" t="s">
        <v>13082</v>
      </c>
      <c r="U1835" s="18"/>
      <c r="V1835" s="211"/>
      <c r="W1835" s="211"/>
      <c r="X1835" s="211"/>
      <c r="Y1835" s="211"/>
      <c r="Z1835" s="18"/>
      <c r="AA1835" s="182" t="s">
        <v>1317</v>
      </c>
      <c r="AB1835" s="18"/>
      <c r="AC1835" s="197" t="str">
        <f t="shared" si="180"/>
        <v>ARTSCI</v>
      </c>
      <c r="AD1835" s="263" t="str">
        <f t="shared" si="181"/>
        <v>ARTSCI-110</v>
      </c>
      <c r="AE1835" s="263" t="str">
        <f t="shared" si="182"/>
        <v>ARTSCI-110-40</v>
      </c>
      <c r="AF1835" s="119" t="s">
        <v>1317</v>
      </c>
      <c r="AG1835" s="64" t="str">
        <f t="shared" si="183"/>
        <v>110</v>
      </c>
      <c r="AH1835" s="18"/>
      <c r="AI1835" s="197" t="str">
        <f t="shared" si="184"/>
        <v>-</v>
      </c>
      <c r="AJ1835" s="64" t="str">
        <f t="shared" si="185"/>
        <v>-</v>
      </c>
      <c r="AK1835" s="18"/>
      <c r="AP1835" s="18"/>
    </row>
    <row r="1836" spans="9:42">
      <c r="I1836" s="18"/>
      <c r="L1836" s="18"/>
      <c r="M1836" s="18"/>
      <c r="N1836" s="18"/>
      <c r="O1836" s="18"/>
      <c r="P1836" s="18"/>
      <c r="Q1836" s="18"/>
      <c r="R1836" s="18"/>
      <c r="S1836" s="173" t="s">
        <v>13083</v>
      </c>
      <c r="T1836" s="17" t="s">
        <v>13084</v>
      </c>
      <c r="U1836" s="18"/>
      <c r="V1836" s="211"/>
      <c r="W1836" s="211"/>
      <c r="X1836" s="211"/>
      <c r="Y1836" s="211"/>
      <c r="Z1836" s="18"/>
      <c r="AA1836" s="182" t="s">
        <v>683</v>
      </c>
      <c r="AB1836" s="18"/>
      <c r="AC1836" s="197" t="str">
        <f t="shared" si="180"/>
        <v>ARTSCI</v>
      </c>
      <c r="AD1836" s="263" t="str">
        <f t="shared" si="181"/>
        <v>ARTSCI-110</v>
      </c>
      <c r="AE1836" s="263" t="str">
        <f t="shared" si="182"/>
        <v>ARTSCI-110-41</v>
      </c>
      <c r="AF1836" s="119" t="s">
        <v>683</v>
      </c>
      <c r="AG1836" s="64" t="str">
        <f t="shared" si="183"/>
        <v>110</v>
      </c>
      <c r="AH1836" s="18"/>
      <c r="AI1836" s="197" t="str">
        <f t="shared" si="184"/>
        <v>-</v>
      </c>
      <c r="AJ1836" s="64" t="str">
        <f t="shared" si="185"/>
        <v>-</v>
      </c>
      <c r="AK1836" s="18"/>
      <c r="AP1836" s="18"/>
    </row>
    <row r="1837" spans="9:42">
      <c r="I1837" s="18"/>
      <c r="L1837" s="18"/>
      <c r="M1837" s="18"/>
      <c r="N1837" s="18"/>
      <c r="O1837" s="18"/>
      <c r="P1837" s="18"/>
      <c r="Q1837" s="18"/>
      <c r="R1837" s="18"/>
      <c r="S1837" s="173" t="s">
        <v>13085</v>
      </c>
      <c r="T1837" s="17" t="s">
        <v>13086</v>
      </c>
      <c r="U1837" s="18"/>
      <c r="V1837" s="211"/>
      <c r="W1837" s="211"/>
      <c r="X1837" s="211"/>
      <c r="Y1837" s="211"/>
      <c r="Z1837" s="18"/>
      <c r="AA1837" s="182" t="s">
        <v>12669</v>
      </c>
      <c r="AB1837" s="18"/>
      <c r="AC1837" s="197" t="str">
        <f t="shared" si="180"/>
        <v>ARTSCI</v>
      </c>
      <c r="AD1837" s="263" t="str">
        <f t="shared" si="181"/>
        <v>ARTSCI-110</v>
      </c>
      <c r="AE1837" s="263" t="str">
        <f t="shared" si="182"/>
        <v>ARTSCI-110-42</v>
      </c>
      <c r="AF1837" s="119" t="s">
        <v>12669</v>
      </c>
      <c r="AG1837" s="64" t="str">
        <f t="shared" si="183"/>
        <v>110</v>
      </c>
      <c r="AH1837" s="18"/>
      <c r="AI1837" s="197" t="str">
        <f t="shared" si="184"/>
        <v>-</v>
      </c>
      <c r="AJ1837" s="64" t="str">
        <f t="shared" si="185"/>
        <v>-</v>
      </c>
      <c r="AK1837" s="18"/>
      <c r="AP1837" s="18"/>
    </row>
    <row r="1838" spans="9:42">
      <c r="I1838" s="18"/>
      <c r="L1838" s="18"/>
      <c r="M1838" s="18"/>
      <c r="N1838" s="18"/>
      <c r="O1838" s="18"/>
      <c r="P1838" s="18"/>
      <c r="Q1838" s="18"/>
      <c r="R1838" s="18"/>
      <c r="S1838" s="173" t="s">
        <v>13087</v>
      </c>
      <c r="T1838" s="17" t="s">
        <v>13088</v>
      </c>
      <c r="U1838" s="18"/>
      <c r="V1838" s="211"/>
      <c r="W1838" s="211"/>
      <c r="X1838" s="211"/>
      <c r="Y1838" s="211"/>
      <c r="Z1838" s="18"/>
      <c r="AA1838" s="182" t="s">
        <v>15619</v>
      </c>
      <c r="AB1838" s="18"/>
      <c r="AC1838" s="197" t="str">
        <f t="shared" si="180"/>
        <v>ARTSCI</v>
      </c>
      <c r="AD1838" s="263" t="str">
        <f t="shared" si="181"/>
        <v>ARTSCI-110</v>
      </c>
      <c r="AE1838" s="263" t="str">
        <f t="shared" si="182"/>
        <v>ARTSCI-110-43</v>
      </c>
      <c r="AF1838" s="119" t="s">
        <v>15619</v>
      </c>
      <c r="AG1838" s="64" t="str">
        <f t="shared" si="183"/>
        <v>110</v>
      </c>
      <c r="AH1838" s="18"/>
      <c r="AI1838" s="197" t="str">
        <f t="shared" si="184"/>
        <v>-</v>
      </c>
      <c r="AJ1838" s="64" t="str">
        <f t="shared" si="185"/>
        <v>-</v>
      </c>
      <c r="AK1838" s="18"/>
      <c r="AP1838" s="18"/>
    </row>
    <row r="1839" spans="9:42">
      <c r="I1839" s="18"/>
      <c r="L1839" s="18"/>
      <c r="M1839" s="18"/>
      <c r="N1839" s="18"/>
      <c r="O1839" s="18"/>
      <c r="P1839" s="18"/>
      <c r="Q1839" s="18"/>
      <c r="R1839" s="18"/>
      <c r="S1839" s="173" t="s">
        <v>13089</v>
      </c>
      <c r="T1839" s="17" t="s">
        <v>13090</v>
      </c>
      <c r="U1839" s="18"/>
      <c r="V1839" s="211"/>
      <c r="W1839" s="211"/>
      <c r="X1839" s="211"/>
      <c r="Y1839" s="211"/>
      <c r="Z1839" s="18"/>
      <c r="AA1839" s="182" t="s">
        <v>1318</v>
      </c>
      <c r="AB1839" s="18"/>
      <c r="AC1839" s="197" t="str">
        <f t="shared" si="180"/>
        <v>ARTSCI</v>
      </c>
      <c r="AD1839" s="263" t="str">
        <f t="shared" si="181"/>
        <v>ARTSCI-110</v>
      </c>
      <c r="AE1839" s="263" t="str">
        <f t="shared" si="182"/>
        <v>ARTSCI-110-44</v>
      </c>
      <c r="AF1839" s="119" t="s">
        <v>1318</v>
      </c>
      <c r="AG1839" s="64" t="str">
        <f t="shared" si="183"/>
        <v>110</v>
      </c>
      <c r="AH1839" s="18"/>
      <c r="AI1839" s="197" t="str">
        <f t="shared" si="184"/>
        <v>-</v>
      </c>
      <c r="AJ1839" s="64" t="str">
        <f t="shared" si="185"/>
        <v>-</v>
      </c>
      <c r="AK1839" s="18"/>
      <c r="AP1839" s="18"/>
    </row>
    <row r="1840" spans="9:42">
      <c r="I1840" s="18"/>
      <c r="L1840" s="18"/>
      <c r="M1840" s="18"/>
      <c r="N1840" s="18"/>
      <c r="O1840" s="18"/>
      <c r="P1840" s="18"/>
      <c r="Q1840" s="18"/>
      <c r="R1840" s="18"/>
      <c r="S1840" s="173" t="s">
        <v>13091</v>
      </c>
      <c r="T1840" s="17" t="s">
        <v>13092</v>
      </c>
      <c r="U1840" s="18"/>
      <c r="V1840" s="211"/>
      <c r="W1840" s="211"/>
      <c r="X1840" s="211"/>
      <c r="Y1840" s="211"/>
      <c r="Z1840" s="18"/>
      <c r="AA1840" s="182" t="s">
        <v>9910</v>
      </c>
      <c r="AB1840" s="18"/>
      <c r="AC1840" s="197" t="str">
        <f t="shared" si="180"/>
        <v>ARTSCI</v>
      </c>
      <c r="AD1840" s="263" t="str">
        <f t="shared" si="181"/>
        <v>ARTSCI-110</v>
      </c>
      <c r="AE1840" s="263" t="str">
        <f t="shared" si="182"/>
        <v>ARTSCI-110-45</v>
      </c>
      <c r="AF1840" s="119" t="s">
        <v>9910</v>
      </c>
      <c r="AG1840" s="64" t="str">
        <f t="shared" si="183"/>
        <v>110</v>
      </c>
      <c r="AH1840" s="18"/>
      <c r="AI1840" s="197" t="str">
        <f t="shared" si="184"/>
        <v>-</v>
      </c>
      <c r="AJ1840" s="64" t="str">
        <f t="shared" si="185"/>
        <v>-</v>
      </c>
      <c r="AK1840" s="18"/>
      <c r="AP1840" s="18"/>
    </row>
    <row r="1841" spans="9:42">
      <c r="I1841" s="18"/>
      <c r="L1841" s="18"/>
      <c r="M1841" s="18"/>
      <c r="N1841" s="18"/>
      <c r="O1841" s="18"/>
      <c r="P1841" s="18"/>
      <c r="Q1841" s="18"/>
      <c r="R1841" s="18"/>
      <c r="S1841" s="173" t="s">
        <v>13093</v>
      </c>
      <c r="T1841" s="17" t="s">
        <v>13094</v>
      </c>
      <c r="U1841" s="18"/>
      <c r="V1841" s="211"/>
      <c r="W1841" s="211"/>
      <c r="X1841" s="211"/>
      <c r="Y1841" s="211"/>
      <c r="Z1841" s="18"/>
      <c r="AA1841" s="182" t="s">
        <v>12670</v>
      </c>
      <c r="AB1841" s="18"/>
      <c r="AC1841" s="197" t="str">
        <f t="shared" si="180"/>
        <v>ARTSCI</v>
      </c>
      <c r="AD1841" s="263" t="str">
        <f t="shared" si="181"/>
        <v>ARTSCI-110</v>
      </c>
      <c r="AE1841" s="263" t="str">
        <f t="shared" si="182"/>
        <v>ARTSCI-110-46</v>
      </c>
      <c r="AF1841" s="119" t="s">
        <v>12670</v>
      </c>
      <c r="AG1841" s="64" t="str">
        <f t="shared" si="183"/>
        <v>110</v>
      </c>
      <c r="AH1841" s="18"/>
      <c r="AI1841" s="197" t="str">
        <f t="shared" si="184"/>
        <v>-</v>
      </c>
      <c r="AJ1841" s="64" t="str">
        <f t="shared" si="185"/>
        <v>-</v>
      </c>
      <c r="AK1841" s="18"/>
      <c r="AP1841" s="18"/>
    </row>
    <row r="1842" spans="9:42">
      <c r="I1842" s="18"/>
      <c r="L1842" s="18"/>
      <c r="M1842" s="18"/>
      <c r="N1842" s="18"/>
      <c r="O1842" s="18"/>
      <c r="P1842" s="18"/>
      <c r="Q1842" s="18"/>
      <c r="R1842" s="18"/>
      <c r="S1842" s="173" t="s">
        <v>13095</v>
      </c>
      <c r="T1842" s="17" t="s">
        <v>13096</v>
      </c>
      <c r="U1842" s="18"/>
      <c r="V1842" s="211"/>
      <c r="W1842" s="211"/>
      <c r="X1842" s="211"/>
      <c r="Y1842" s="211"/>
      <c r="Z1842" s="18"/>
      <c r="AA1842" s="182" t="s">
        <v>14702</v>
      </c>
      <c r="AB1842" s="18"/>
      <c r="AC1842" s="197" t="str">
        <f t="shared" si="180"/>
        <v>ARTSCI</v>
      </c>
      <c r="AD1842" s="263" t="str">
        <f t="shared" si="181"/>
        <v>ARTSCI-110</v>
      </c>
      <c r="AE1842" s="263" t="str">
        <f t="shared" si="182"/>
        <v>ARTSCI-110-47</v>
      </c>
      <c r="AF1842" s="119" t="s">
        <v>14702</v>
      </c>
      <c r="AG1842" s="64" t="str">
        <f t="shared" si="183"/>
        <v>110</v>
      </c>
      <c r="AH1842" s="18"/>
      <c r="AI1842" s="197" t="str">
        <f t="shared" si="184"/>
        <v>-</v>
      </c>
      <c r="AJ1842" s="64" t="str">
        <f t="shared" si="185"/>
        <v>-</v>
      </c>
      <c r="AK1842" s="18"/>
      <c r="AP1842" s="18"/>
    </row>
    <row r="1843" spans="9:42">
      <c r="I1843" s="18"/>
      <c r="L1843" s="18"/>
      <c r="M1843" s="18"/>
      <c r="N1843" s="18"/>
      <c r="O1843" s="18"/>
      <c r="P1843" s="18"/>
      <c r="Q1843" s="18"/>
      <c r="R1843" s="18"/>
      <c r="S1843" s="173" t="s">
        <v>13529</v>
      </c>
      <c r="T1843" s="17" t="s">
        <v>13530</v>
      </c>
      <c r="U1843" s="18"/>
      <c r="V1843" s="211"/>
      <c r="W1843" s="211"/>
      <c r="X1843" s="211"/>
      <c r="Y1843" s="211"/>
      <c r="Z1843" s="18"/>
      <c r="AA1843" s="182" t="s">
        <v>9912</v>
      </c>
      <c r="AB1843" s="18"/>
      <c r="AC1843" s="197" t="str">
        <f t="shared" si="180"/>
        <v>ARTSCI</v>
      </c>
      <c r="AD1843" s="263" t="str">
        <f t="shared" si="181"/>
        <v>ARTSCI-110</v>
      </c>
      <c r="AE1843" s="263" t="str">
        <f t="shared" si="182"/>
        <v>ARTSCI-110-48</v>
      </c>
      <c r="AF1843" s="119" t="s">
        <v>9912</v>
      </c>
      <c r="AG1843" s="64" t="str">
        <f t="shared" si="183"/>
        <v>110</v>
      </c>
      <c r="AH1843" s="18"/>
      <c r="AI1843" s="197" t="str">
        <f t="shared" si="184"/>
        <v>-</v>
      </c>
      <c r="AJ1843" s="64" t="str">
        <f t="shared" si="185"/>
        <v>-</v>
      </c>
      <c r="AK1843" s="18"/>
      <c r="AP1843" s="18"/>
    </row>
    <row r="1844" spans="9:42">
      <c r="I1844" s="18"/>
      <c r="L1844" s="18"/>
      <c r="M1844" s="18"/>
      <c r="N1844" s="18"/>
      <c r="O1844" s="18"/>
      <c r="P1844" s="18"/>
      <c r="Q1844" s="18"/>
      <c r="R1844" s="18"/>
      <c r="S1844" s="173" t="s">
        <v>13531</v>
      </c>
      <c r="T1844" s="17" t="s">
        <v>13532</v>
      </c>
      <c r="U1844" s="18"/>
      <c r="V1844" s="211"/>
      <c r="W1844" s="211"/>
      <c r="X1844" s="211"/>
      <c r="Y1844" s="211"/>
      <c r="Z1844" s="18"/>
      <c r="AA1844" s="182" t="s">
        <v>14703</v>
      </c>
      <c r="AB1844" s="18"/>
      <c r="AC1844" s="197" t="str">
        <f t="shared" si="180"/>
        <v>ARTSCI</v>
      </c>
      <c r="AD1844" s="263" t="str">
        <f t="shared" si="181"/>
        <v>ARTSCI-110</v>
      </c>
      <c r="AE1844" s="263" t="str">
        <f t="shared" si="182"/>
        <v>ARTSCI-110-49</v>
      </c>
      <c r="AF1844" s="119" t="s">
        <v>14703</v>
      </c>
      <c r="AG1844" s="64" t="str">
        <f t="shared" si="183"/>
        <v>110</v>
      </c>
      <c r="AH1844" s="18"/>
      <c r="AI1844" s="197" t="str">
        <f t="shared" si="184"/>
        <v>-</v>
      </c>
      <c r="AJ1844" s="64" t="str">
        <f t="shared" si="185"/>
        <v>-</v>
      </c>
      <c r="AK1844" s="18"/>
      <c r="AP1844" s="18"/>
    </row>
    <row r="1845" spans="9:42">
      <c r="I1845" s="18"/>
      <c r="L1845" s="18"/>
      <c r="M1845" s="18"/>
      <c r="N1845" s="18"/>
      <c r="O1845" s="18"/>
      <c r="P1845" s="18"/>
      <c r="Q1845" s="18"/>
      <c r="R1845" s="18"/>
      <c r="S1845" s="173" t="s">
        <v>13533</v>
      </c>
      <c r="T1845" s="17" t="s">
        <v>13534</v>
      </c>
      <c r="U1845" s="18"/>
      <c r="V1845" s="211"/>
      <c r="W1845" s="211"/>
      <c r="X1845" s="211"/>
      <c r="Y1845" s="211"/>
      <c r="Z1845" s="18"/>
      <c r="AA1845" s="182" t="s">
        <v>14704</v>
      </c>
      <c r="AB1845" s="18"/>
      <c r="AC1845" s="197" t="str">
        <f t="shared" si="180"/>
        <v>ARTSCI</v>
      </c>
      <c r="AD1845" s="263" t="str">
        <f t="shared" si="181"/>
        <v>ARTSCI-110</v>
      </c>
      <c r="AE1845" s="263" t="str">
        <f t="shared" si="182"/>
        <v>ARTSCI-110-50</v>
      </c>
      <c r="AF1845" s="119" t="s">
        <v>14704</v>
      </c>
      <c r="AG1845" s="64" t="str">
        <f t="shared" si="183"/>
        <v>110</v>
      </c>
      <c r="AH1845" s="18"/>
      <c r="AI1845" s="197" t="str">
        <f t="shared" si="184"/>
        <v>-</v>
      </c>
      <c r="AJ1845" s="64" t="str">
        <f t="shared" si="185"/>
        <v>-</v>
      </c>
      <c r="AK1845" s="18"/>
      <c r="AP1845" s="18"/>
    </row>
    <row r="1846" spans="9:42">
      <c r="I1846" s="18"/>
      <c r="L1846" s="18"/>
      <c r="M1846" s="18"/>
      <c r="N1846" s="18"/>
      <c r="O1846" s="18"/>
      <c r="P1846" s="18"/>
      <c r="Q1846" s="18"/>
      <c r="R1846" s="18"/>
      <c r="S1846" s="173" t="s">
        <v>13535</v>
      </c>
      <c r="T1846" s="17" t="s">
        <v>13536</v>
      </c>
      <c r="U1846" s="18"/>
      <c r="V1846" s="211"/>
      <c r="W1846" s="211"/>
      <c r="X1846" s="211"/>
      <c r="Y1846" s="211"/>
      <c r="Z1846" s="18"/>
      <c r="AA1846" s="182" t="s">
        <v>15234</v>
      </c>
      <c r="AB1846" s="18"/>
      <c r="AC1846" s="197" t="str">
        <f t="shared" si="180"/>
        <v>ARTSCI</v>
      </c>
      <c r="AD1846" s="263" t="str">
        <f t="shared" si="181"/>
        <v>ARTSCI-110</v>
      </c>
      <c r="AE1846" s="263" t="str">
        <f t="shared" si="182"/>
        <v>ARTSCI-110-51</v>
      </c>
      <c r="AF1846" s="119" t="s">
        <v>15234</v>
      </c>
      <c r="AG1846" s="64" t="str">
        <f t="shared" si="183"/>
        <v>110</v>
      </c>
      <c r="AH1846" s="18"/>
      <c r="AI1846" s="197" t="str">
        <f t="shared" si="184"/>
        <v>-</v>
      </c>
      <c r="AJ1846" s="64" t="str">
        <f t="shared" si="185"/>
        <v>-</v>
      </c>
      <c r="AK1846" s="18"/>
      <c r="AP1846" s="18"/>
    </row>
    <row r="1847" spans="9:42">
      <c r="I1847" s="18"/>
      <c r="L1847" s="18"/>
      <c r="M1847" s="18"/>
      <c r="N1847" s="18"/>
      <c r="O1847" s="18"/>
      <c r="P1847" s="18"/>
      <c r="Q1847" s="18"/>
      <c r="R1847" s="18"/>
      <c r="S1847" s="173" t="s">
        <v>13537</v>
      </c>
      <c r="T1847" s="17" t="s">
        <v>13538</v>
      </c>
      <c r="U1847" s="18"/>
      <c r="V1847" s="211"/>
      <c r="W1847" s="211"/>
      <c r="X1847" s="211"/>
      <c r="Y1847" s="211"/>
      <c r="Z1847" s="18"/>
      <c r="AA1847" s="182" t="s">
        <v>15620</v>
      </c>
      <c r="AB1847" s="18"/>
      <c r="AC1847" s="197" t="str">
        <f t="shared" si="180"/>
        <v>ARTSCI</v>
      </c>
      <c r="AD1847" s="263" t="str">
        <f t="shared" si="181"/>
        <v>ARTSCI-110</v>
      </c>
      <c r="AE1847" s="263" t="str">
        <f t="shared" si="182"/>
        <v>ARTSCI-110-52</v>
      </c>
      <c r="AF1847" s="119" t="s">
        <v>15620</v>
      </c>
      <c r="AG1847" s="64" t="str">
        <f t="shared" si="183"/>
        <v>110</v>
      </c>
      <c r="AH1847" s="18"/>
      <c r="AI1847" s="197" t="str">
        <f t="shared" si="184"/>
        <v>-</v>
      </c>
      <c r="AJ1847" s="64" t="str">
        <f t="shared" si="185"/>
        <v>-</v>
      </c>
      <c r="AK1847" s="18"/>
      <c r="AP1847" s="18"/>
    </row>
    <row r="1848" spans="9:42">
      <c r="I1848" s="18"/>
      <c r="L1848" s="18"/>
      <c r="M1848" s="18"/>
      <c r="N1848" s="18"/>
      <c r="O1848" s="18"/>
      <c r="P1848" s="18"/>
      <c r="Q1848" s="18"/>
      <c r="R1848" s="18"/>
      <c r="S1848" s="173" t="s">
        <v>13539</v>
      </c>
      <c r="T1848" s="17" t="s">
        <v>13540</v>
      </c>
      <c r="U1848" s="18"/>
      <c r="V1848" s="211"/>
      <c r="W1848" s="211"/>
      <c r="X1848" s="211"/>
      <c r="Y1848" s="211"/>
      <c r="Z1848" s="18"/>
      <c r="AA1848" s="182" t="s">
        <v>11065</v>
      </c>
      <c r="AB1848" s="18"/>
      <c r="AC1848" s="197" t="str">
        <f t="shared" si="180"/>
        <v>ARTSCI</v>
      </c>
      <c r="AD1848" s="263" t="str">
        <f t="shared" si="181"/>
        <v>ARTSCI-110</v>
      </c>
      <c r="AE1848" s="263" t="str">
        <f t="shared" si="182"/>
        <v>ARTSCI-110-53</v>
      </c>
      <c r="AF1848" s="119" t="s">
        <v>11065</v>
      </c>
      <c r="AG1848" s="64" t="str">
        <f t="shared" si="183"/>
        <v>110</v>
      </c>
      <c r="AH1848" s="18"/>
      <c r="AI1848" s="197" t="str">
        <f t="shared" si="184"/>
        <v>-</v>
      </c>
      <c r="AJ1848" s="64" t="str">
        <f t="shared" si="185"/>
        <v>-</v>
      </c>
      <c r="AK1848" s="18"/>
      <c r="AP1848" s="18"/>
    </row>
    <row r="1849" spans="9:42">
      <c r="I1849" s="18"/>
      <c r="L1849" s="18"/>
      <c r="M1849" s="18"/>
      <c r="N1849" s="18"/>
      <c r="O1849" s="18"/>
      <c r="P1849" s="18"/>
      <c r="Q1849" s="18"/>
      <c r="R1849" s="18"/>
      <c r="S1849" s="173" t="s">
        <v>13541</v>
      </c>
      <c r="T1849" s="17" t="s">
        <v>13542</v>
      </c>
      <c r="U1849" s="18"/>
      <c r="V1849" s="211"/>
      <c r="W1849" s="211"/>
      <c r="X1849" s="211"/>
      <c r="Y1849" s="211"/>
      <c r="Z1849" s="18"/>
      <c r="AA1849" s="182" t="s">
        <v>684</v>
      </c>
      <c r="AB1849" s="18"/>
      <c r="AC1849" s="197" t="str">
        <f t="shared" si="180"/>
        <v>ARTSCI</v>
      </c>
      <c r="AD1849" s="263" t="str">
        <f t="shared" si="181"/>
        <v>ARTSCI-110</v>
      </c>
      <c r="AE1849" s="263" t="str">
        <f t="shared" si="182"/>
        <v>ARTSCI-110-54</v>
      </c>
      <c r="AF1849" s="119" t="s">
        <v>684</v>
      </c>
      <c r="AG1849" s="64" t="str">
        <f t="shared" si="183"/>
        <v>110</v>
      </c>
      <c r="AH1849" s="18"/>
      <c r="AI1849" s="197" t="str">
        <f t="shared" si="184"/>
        <v>-</v>
      </c>
      <c r="AJ1849" s="64" t="str">
        <f t="shared" si="185"/>
        <v>-</v>
      </c>
      <c r="AK1849" s="18"/>
      <c r="AP1849" s="18"/>
    </row>
    <row r="1850" spans="9:42">
      <c r="I1850" s="18"/>
      <c r="L1850" s="18"/>
      <c r="M1850" s="18"/>
      <c r="N1850" s="18"/>
      <c r="O1850" s="18"/>
      <c r="P1850" s="18"/>
      <c r="Q1850" s="18"/>
      <c r="R1850" s="18"/>
      <c r="S1850" s="173" t="s">
        <v>13543</v>
      </c>
      <c r="T1850" s="17" t="s">
        <v>13544</v>
      </c>
      <c r="U1850" s="18"/>
      <c r="V1850" s="211"/>
      <c r="W1850" s="211"/>
      <c r="X1850" s="211"/>
      <c r="Y1850" s="211"/>
      <c r="Z1850" s="18"/>
      <c r="AA1850" s="182" t="s">
        <v>15621</v>
      </c>
      <c r="AB1850" s="18"/>
      <c r="AC1850" s="197" t="str">
        <f t="shared" si="180"/>
        <v>ARTSCI</v>
      </c>
      <c r="AD1850" s="263" t="str">
        <f t="shared" si="181"/>
        <v>ARTSCI-110</v>
      </c>
      <c r="AE1850" s="263" t="str">
        <f t="shared" si="182"/>
        <v>ARTSCI-110-55</v>
      </c>
      <c r="AF1850" s="119" t="s">
        <v>15621</v>
      </c>
      <c r="AG1850" s="64" t="str">
        <f t="shared" si="183"/>
        <v>110</v>
      </c>
      <c r="AH1850" s="18"/>
      <c r="AI1850" s="197" t="str">
        <f t="shared" si="184"/>
        <v>-</v>
      </c>
      <c r="AJ1850" s="64" t="str">
        <f t="shared" si="185"/>
        <v>-</v>
      </c>
      <c r="AK1850" s="18"/>
      <c r="AP1850" s="18"/>
    </row>
    <row r="1851" spans="9:42">
      <c r="I1851" s="18"/>
      <c r="L1851" s="18"/>
      <c r="M1851" s="18"/>
      <c r="N1851" s="18"/>
      <c r="O1851" s="18"/>
      <c r="P1851" s="18"/>
      <c r="Q1851" s="18"/>
      <c r="R1851" s="18"/>
      <c r="S1851" s="173" t="s">
        <v>13545</v>
      </c>
      <c r="T1851" s="17" t="s">
        <v>13546</v>
      </c>
      <c r="U1851" s="18"/>
      <c r="V1851" s="211"/>
      <c r="W1851" s="211"/>
      <c r="X1851" s="211"/>
      <c r="Y1851" s="211"/>
      <c r="Z1851" s="18"/>
      <c r="AA1851" s="182" t="s">
        <v>9913</v>
      </c>
      <c r="AB1851" s="18"/>
      <c r="AC1851" s="197" t="str">
        <f t="shared" si="180"/>
        <v>ARTSCI</v>
      </c>
      <c r="AD1851" s="263" t="str">
        <f t="shared" si="181"/>
        <v>ARTSCI-110</v>
      </c>
      <c r="AE1851" s="263" t="str">
        <f t="shared" si="182"/>
        <v>ARTSCI-110-56</v>
      </c>
      <c r="AF1851" s="119" t="s">
        <v>9913</v>
      </c>
      <c r="AG1851" s="64" t="str">
        <f t="shared" si="183"/>
        <v>110</v>
      </c>
      <c r="AH1851" s="18"/>
      <c r="AI1851" s="197" t="str">
        <f t="shared" si="184"/>
        <v>-</v>
      </c>
      <c r="AJ1851" s="64" t="str">
        <f t="shared" si="185"/>
        <v>-</v>
      </c>
      <c r="AK1851" s="18"/>
      <c r="AP1851" s="18"/>
    </row>
    <row r="1852" spans="9:42">
      <c r="I1852" s="18"/>
      <c r="L1852" s="18"/>
      <c r="M1852" s="18"/>
      <c r="N1852" s="18"/>
      <c r="O1852" s="18"/>
      <c r="P1852" s="18"/>
      <c r="Q1852" s="18"/>
      <c r="R1852" s="18"/>
      <c r="S1852" s="173" t="s">
        <v>13547</v>
      </c>
      <c r="T1852" s="17" t="s">
        <v>5829</v>
      </c>
      <c r="U1852" s="18"/>
      <c r="V1852" s="211"/>
      <c r="W1852" s="211"/>
      <c r="X1852" s="211"/>
      <c r="Y1852" s="211"/>
      <c r="Z1852" s="18"/>
      <c r="AA1852" s="182" t="s">
        <v>13746</v>
      </c>
      <c r="AB1852" s="18"/>
      <c r="AC1852" s="197" t="str">
        <f t="shared" si="180"/>
        <v>ARTSCI</v>
      </c>
      <c r="AD1852" s="263" t="str">
        <f t="shared" si="181"/>
        <v>ARTSCI-110</v>
      </c>
      <c r="AE1852" s="263" t="str">
        <f t="shared" si="182"/>
        <v>ARTSCI-110-57</v>
      </c>
      <c r="AF1852" s="119" t="s">
        <v>13746</v>
      </c>
      <c r="AG1852" s="64" t="str">
        <f t="shared" si="183"/>
        <v>110</v>
      </c>
      <c r="AH1852" s="18"/>
      <c r="AI1852" s="197" t="str">
        <f t="shared" si="184"/>
        <v>-</v>
      </c>
      <c r="AJ1852" s="64" t="str">
        <f t="shared" si="185"/>
        <v>-</v>
      </c>
      <c r="AK1852" s="18"/>
      <c r="AP1852" s="18"/>
    </row>
    <row r="1853" spans="9:42">
      <c r="I1853" s="18"/>
      <c r="L1853" s="18"/>
      <c r="M1853" s="18"/>
      <c r="N1853" s="18"/>
      <c r="O1853" s="18"/>
      <c r="P1853" s="18"/>
      <c r="Q1853" s="18"/>
      <c r="R1853" s="18"/>
      <c r="S1853" s="173" t="s">
        <v>13548</v>
      </c>
      <c r="T1853" s="17" t="s">
        <v>13549</v>
      </c>
      <c r="U1853" s="18"/>
      <c r="V1853" s="211"/>
      <c r="W1853" s="211"/>
      <c r="X1853" s="211"/>
      <c r="Y1853" s="211"/>
      <c r="Z1853" s="18"/>
      <c r="AA1853" s="182" t="s">
        <v>13747</v>
      </c>
      <c r="AB1853" s="18"/>
      <c r="AC1853" s="197" t="str">
        <f t="shared" si="180"/>
        <v>ARTSCI</v>
      </c>
      <c r="AD1853" s="263" t="str">
        <f t="shared" si="181"/>
        <v>ARTSCI-110</v>
      </c>
      <c r="AE1853" s="263" t="str">
        <f t="shared" si="182"/>
        <v>ARTSCI-110-58</v>
      </c>
      <c r="AF1853" s="119" t="s">
        <v>13747</v>
      </c>
      <c r="AG1853" s="64" t="str">
        <f t="shared" si="183"/>
        <v>110</v>
      </c>
      <c r="AH1853" s="18"/>
      <c r="AI1853" s="197" t="str">
        <f t="shared" si="184"/>
        <v>-</v>
      </c>
      <c r="AJ1853" s="64" t="str">
        <f t="shared" si="185"/>
        <v>-</v>
      </c>
      <c r="AK1853" s="18"/>
      <c r="AP1853" s="18"/>
    </row>
    <row r="1854" spans="9:42">
      <c r="I1854" s="18"/>
      <c r="L1854" s="18"/>
      <c r="M1854" s="18"/>
      <c r="N1854" s="18"/>
      <c r="O1854" s="18"/>
      <c r="P1854" s="18"/>
      <c r="Q1854" s="18"/>
      <c r="R1854" s="18"/>
      <c r="S1854" s="173" t="s">
        <v>13550</v>
      </c>
      <c r="T1854" s="17" t="s">
        <v>13551</v>
      </c>
      <c r="U1854" s="18"/>
      <c r="V1854" s="211"/>
      <c r="W1854" s="211"/>
      <c r="X1854" s="211"/>
      <c r="Y1854" s="211"/>
      <c r="Z1854" s="18"/>
      <c r="AA1854" s="182" t="s">
        <v>15235</v>
      </c>
      <c r="AB1854" s="18"/>
      <c r="AC1854" s="197" t="str">
        <f t="shared" si="180"/>
        <v>ARTSCI</v>
      </c>
      <c r="AD1854" s="263" t="str">
        <f t="shared" si="181"/>
        <v>ARTSCI-110</v>
      </c>
      <c r="AE1854" s="263" t="str">
        <f t="shared" si="182"/>
        <v>ARTSCI-110-59</v>
      </c>
      <c r="AF1854" s="119" t="s">
        <v>15235</v>
      </c>
      <c r="AG1854" s="64" t="str">
        <f t="shared" si="183"/>
        <v>110</v>
      </c>
      <c r="AH1854" s="18"/>
      <c r="AI1854" s="197" t="str">
        <f t="shared" si="184"/>
        <v>-</v>
      </c>
      <c r="AJ1854" s="64" t="str">
        <f t="shared" si="185"/>
        <v>-</v>
      </c>
      <c r="AK1854" s="18"/>
      <c r="AP1854" s="18"/>
    </row>
    <row r="1855" spans="9:42">
      <c r="I1855" s="18"/>
      <c r="L1855" s="18"/>
      <c r="M1855" s="18"/>
      <c r="N1855" s="18"/>
      <c r="O1855" s="18"/>
      <c r="P1855" s="18"/>
      <c r="Q1855" s="18"/>
      <c r="R1855" s="18"/>
      <c r="S1855" s="173" t="s">
        <v>13552</v>
      </c>
      <c r="T1855" s="17" t="s">
        <v>13553</v>
      </c>
      <c r="U1855" s="18"/>
      <c r="V1855" s="211"/>
      <c r="W1855" s="211"/>
      <c r="X1855" s="211"/>
      <c r="Y1855" s="211"/>
      <c r="Z1855" s="18"/>
      <c r="AA1855" s="182" t="s">
        <v>15622</v>
      </c>
      <c r="AB1855" s="18"/>
      <c r="AC1855" s="197" t="str">
        <f t="shared" si="180"/>
        <v>ARTSCI</v>
      </c>
      <c r="AD1855" s="263" t="str">
        <f t="shared" si="181"/>
        <v>ARTSCI-110</v>
      </c>
      <c r="AE1855" s="263" t="str">
        <f t="shared" si="182"/>
        <v>ARTSCI-110-60</v>
      </c>
      <c r="AF1855" s="119" t="s">
        <v>15622</v>
      </c>
      <c r="AG1855" s="64" t="str">
        <f t="shared" si="183"/>
        <v>110</v>
      </c>
      <c r="AH1855" s="18"/>
      <c r="AI1855" s="197" t="str">
        <f t="shared" si="184"/>
        <v>-</v>
      </c>
      <c r="AJ1855" s="64" t="str">
        <f t="shared" si="185"/>
        <v>-</v>
      </c>
      <c r="AK1855" s="18"/>
      <c r="AP1855" s="18"/>
    </row>
    <row r="1856" spans="9:42">
      <c r="I1856" s="18"/>
      <c r="L1856" s="18"/>
      <c r="M1856" s="18"/>
      <c r="N1856" s="18"/>
      <c r="O1856" s="18"/>
      <c r="P1856" s="18"/>
      <c r="Q1856" s="18"/>
      <c r="R1856" s="18"/>
      <c r="S1856" s="173" t="s">
        <v>13554</v>
      </c>
      <c r="T1856" s="17" t="s">
        <v>13555</v>
      </c>
      <c r="U1856" s="18"/>
      <c r="V1856" s="211"/>
      <c r="W1856" s="211"/>
      <c r="X1856" s="211"/>
      <c r="Y1856" s="211"/>
      <c r="Z1856" s="18"/>
      <c r="AA1856" s="182" t="s">
        <v>1319</v>
      </c>
      <c r="AB1856" s="18"/>
      <c r="AC1856" s="197" t="str">
        <f t="shared" si="180"/>
        <v>ARTSCI</v>
      </c>
      <c r="AD1856" s="263" t="str">
        <f t="shared" si="181"/>
        <v>ARTSCI-110</v>
      </c>
      <c r="AE1856" s="263" t="str">
        <f t="shared" si="182"/>
        <v>ARTSCI-110-61</v>
      </c>
      <c r="AF1856" s="119" t="s">
        <v>1319</v>
      </c>
      <c r="AG1856" s="64" t="str">
        <f t="shared" si="183"/>
        <v>110</v>
      </c>
      <c r="AH1856" s="18"/>
      <c r="AI1856" s="197" t="str">
        <f t="shared" si="184"/>
        <v>-</v>
      </c>
      <c r="AJ1856" s="64" t="str">
        <f t="shared" si="185"/>
        <v>-</v>
      </c>
      <c r="AK1856" s="18"/>
      <c r="AP1856" s="18"/>
    </row>
    <row r="1857" spans="9:42">
      <c r="I1857" s="18"/>
      <c r="L1857" s="18"/>
      <c r="M1857" s="18"/>
      <c r="N1857" s="18"/>
      <c r="O1857" s="18"/>
      <c r="P1857" s="18"/>
      <c r="Q1857" s="18"/>
      <c r="R1857" s="18"/>
      <c r="S1857" s="173" t="s">
        <v>13556</v>
      </c>
      <c r="T1857" s="17" t="s">
        <v>13557</v>
      </c>
      <c r="U1857" s="18"/>
      <c r="V1857" s="211"/>
      <c r="W1857" s="211"/>
      <c r="X1857" s="211"/>
      <c r="Y1857" s="211"/>
      <c r="Z1857" s="18"/>
      <c r="AA1857" s="182" t="s">
        <v>9915</v>
      </c>
      <c r="AB1857" s="18"/>
      <c r="AC1857" s="197" t="str">
        <f t="shared" si="180"/>
        <v>ARTSCI</v>
      </c>
      <c r="AD1857" s="263" t="str">
        <f t="shared" si="181"/>
        <v>ARTSCI-110</v>
      </c>
      <c r="AE1857" s="263" t="str">
        <f t="shared" si="182"/>
        <v>ARTSCI-110-62</v>
      </c>
      <c r="AF1857" s="119" t="s">
        <v>9915</v>
      </c>
      <c r="AG1857" s="64" t="str">
        <f t="shared" si="183"/>
        <v>110</v>
      </c>
      <c r="AH1857" s="18"/>
      <c r="AI1857" s="197" t="str">
        <f t="shared" si="184"/>
        <v>-</v>
      </c>
      <c r="AJ1857" s="64" t="str">
        <f t="shared" si="185"/>
        <v>-</v>
      </c>
      <c r="AK1857" s="18"/>
      <c r="AP1857" s="18"/>
    </row>
    <row r="1858" spans="9:42">
      <c r="I1858" s="18"/>
      <c r="L1858" s="18"/>
      <c r="M1858" s="18"/>
      <c r="N1858" s="18"/>
      <c r="O1858" s="18"/>
      <c r="P1858" s="18"/>
      <c r="Q1858" s="18"/>
      <c r="R1858" s="18"/>
      <c r="S1858" s="173" t="s">
        <v>13558</v>
      </c>
      <c r="T1858" s="17" t="s">
        <v>13559</v>
      </c>
      <c r="U1858" s="18"/>
      <c r="V1858" s="211"/>
      <c r="W1858" s="211"/>
      <c r="X1858" s="211"/>
      <c r="Y1858" s="211"/>
      <c r="Z1858" s="18"/>
      <c r="AA1858" s="182" t="s">
        <v>9916</v>
      </c>
      <c r="AB1858" s="18"/>
      <c r="AC1858" s="197" t="str">
        <f t="shared" si="180"/>
        <v>ARTSCI</v>
      </c>
      <c r="AD1858" s="263" t="str">
        <f t="shared" si="181"/>
        <v>ARTSCI-110</v>
      </c>
      <c r="AE1858" s="263" t="str">
        <f t="shared" si="182"/>
        <v>ARTSCI-110-63</v>
      </c>
      <c r="AF1858" s="119" t="s">
        <v>9916</v>
      </c>
      <c r="AG1858" s="64" t="str">
        <f t="shared" si="183"/>
        <v>110</v>
      </c>
      <c r="AH1858" s="18"/>
      <c r="AI1858" s="197" t="str">
        <f t="shared" si="184"/>
        <v>-</v>
      </c>
      <c r="AJ1858" s="64" t="str">
        <f t="shared" si="185"/>
        <v>-</v>
      </c>
      <c r="AK1858" s="18"/>
      <c r="AP1858" s="18"/>
    </row>
    <row r="1859" spans="9:42">
      <c r="I1859" s="18"/>
      <c r="L1859" s="18"/>
      <c r="M1859" s="18"/>
      <c r="N1859" s="18"/>
      <c r="O1859" s="18"/>
      <c r="P1859" s="18"/>
      <c r="Q1859" s="18"/>
      <c r="R1859" s="18"/>
      <c r="S1859" s="173" t="s">
        <v>13560</v>
      </c>
      <c r="T1859" s="17" t="s">
        <v>13561</v>
      </c>
      <c r="U1859" s="18"/>
      <c r="V1859" s="211"/>
      <c r="W1859" s="211"/>
      <c r="X1859" s="211"/>
      <c r="Y1859" s="211"/>
      <c r="Z1859" s="18"/>
      <c r="AA1859" s="182" t="s">
        <v>11066</v>
      </c>
      <c r="AB1859" s="18"/>
      <c r="AC1859" s="197" t="str">
        <f t="shared" si="180"/>
        <v>ARTSCI</v>
      </c>
      <c r="AD1859" s="263" t="str">
        <f t="shared" si="181"/>
        <v>ARTSCI-110</v>
      </c>
      <c r="AE1859" s="263" t="str">
        <f t="shared" si="182"/>
        <v>ARTSCI-110-64</v>
      </c>
      <c r="AF1859" s="119" t="s">
        <v>11066</v>
      </c>
      <c r="AG1859" s="64" t="str">
        <f t="shared" si="183"/>
        <v>110</v>
      </c>
      <c r="AH1859" s="18"/>
      <c r="AI1859" s="197" t="str">
        <f t="shared" si="184"/>
        <v>-</v>
      </c>
      <c r="AJ1859" s="64" t="str">
        <f t="shared" si="185"/>
        <v>-</v>
      </c>
      <c r="AK1859" s="18"/>
      <c r="AP1859" s="18"/>
    </row>
    <row r="1860" spans="9:42">
      <c r="I1860" s="18"/>
      <c r="L1860" s="18"/>
      <c r="M1860" s="18"/>
      <c r="N1860" s="18"/>
      <c r="O1860" s="18"/>
      <c r="P1860" s="18"/>
      <c r="Q1860" s="18"/>
      <c r="R1860" s="18"/>
      <c r="S1860" s="173" t="s">
        <v>14008</v>
      </c>
      <c r="T1860" s="17" t="s">
        <v>14009</v>
      </c>
      <c r="U1860" s="18"/>
      <c r="V1860" s="211"/>
      <c r="W1860" s="211"/>
      <c r="X1860" s="211"/>
      <c r="Y1860" s="211"/>
      <c r="Z1860" s="18"/>
      <c r="AA1860" s="182" t="s">
        <v>12671</v>
      </c>
      <c r="AB1860" s="18"/>
      <c r="AC1860" s="197" t="str">
        <f t="shared" si="180"/>
        <v>ARTSCI</v>
      </c>
      <c r="AD1860" s="263" t="str">
        <f t="shared" si="181"/>
        <v>ARTSCI-110</v>
      </c>
      <c r="AE1860" s="263" t="str">
        <f t="shared" si="182"/>
        <v>ARTSCI-110-65</v>
      </c>
      <c r="AF1860" s="119" t="s">
        <v>12671</v>
      </c>
      <c r="AG1860" s="64" t="str">
        <f t="shared" si="183"/>
        <v>110</v>
      </c>
      <c r="AH1860" s="18"/>
      <c r="AI1860" s="197" t="str">
        <f t="shared" si="184"/>
        <v>-</v>
      </c>
      <c r="AJ1860" s="64" t="str">
        <f t="shared" si="185"/>
        <v>-</v>
      </c>
      <c r="AK1860" s="18"/>
      <c r="AP1860" s="18"/>
    </row>
    <row r="1861" spans="9:42">
      <c r="I1861" s="18"/>
      <c r="L1861" s="18"/>
      <c r="M1861" s="18"/>
      <c r="N1861" s="18"/>
      <c r="O1861" s="18"/>
      <c r="P1861" s="18"/>
      <c r="Q1861" s="18"/>
      <c r="R1861" s="18"/>
      <c r="S1861" s="173" t="s">
        <v>14010</v>
      </c>
      <c r="T1861" s="17" t="s">
        <v>14011</v>
      </c>
      <c r="U1861" s="18"/>
      <c r="V1861" s="211"/>
      <c r="W1861" s="211"/>
      <c r="X1861" s="211"/>
      <c r="Y1861" s="211"/>
      <c r="Z1861" s="18"/>
      <c r="AA1861" s="182" t="s">
        <v>13329</v>
      </c>
      <c r="AB1861" s="18"/>
      <c r="AC1861" s="197" t="str">
        <f t="shared" si="180"/>
        <v>ARTSCI</v>
      </c>
      <c r="AD1861" s="263" t="str">
        <f t="shared" si="181"/>
        <v>ARTSCI-110</v>
      </c>
      <c r="AE1861" s="263" t="str">
        <f t="shared" si="182"/>
        <v>ARTSCI-110-66</v>
      </c>
      <c r="AF1861" s="119" t="s">
        <v>13329</v>
      </c>
      <c r="AG1861" s="64" t="str">
        <f t="shared" si="183"/>
        <v>110</v>
      </c>
      <c r="AH1861" s="18"/>
      <c r="AI1861" s="197" t="str">
        <f t="shared" si="184"/>
        <v>-</v>
      </c>
      <c r="AJ1861" s="64" t="str">
        <f t="shared" si="185"/>
        <v>-</v>
      </c>
      <c r="AK1861" s="18"/>
      <c r="AP1861" s="18"/>
    </row>
    <row r="1862" spans="9:42">
      <c r="I1862" s="18"/>
      <c r="L1862" s="18"/>
      <c r="M1862" s="18"/>
      <c r="N1862" s="18"/>
      <c r="O1862" s="18"/>
      <c r="P1862" s="18"/>
      <c r="Q1862" s="18"/>
      <c r="R1862" s="18"/>
      <c r="S1862" s="173" t="s">
        <v>14012</v>
      </c>
      <c r="T1862" s="17" t="s">
        <v>14013</v>
      </c>
      <c r="U1862" s="18"/>
      <c r="V1862" s="211"/>
      <c r="W1862" s="211"/>
      <c r="X1862" s="211"/>
      <c r="Y1862" s="211"/>
      <c r="Z1862" s="18"/>
      <c r="AA1862" s="182" t="s">
        <v>15236</v>
      </c>
      <c r="AB1862" s="18"/>
      <c r="AC1862" s="197" t="str">
        <f t="shared" ref="AC1862:AC1925" si="186">CodesFormula_1</f>
        <v>ARTSCI</v>
      </c>
      <c r="AD1862" s="263" t="str">
        <f t="shared" ref="AD1862:AD1925" si="187">CodesFormula_2</f>
        <v>ARTSCI-110</v>
      </c>
      <c r="AE1862" s="263" t="str">
        <f t="shared" ref="AE1862:AE1925" si="188">CodesFormula_3</f>
        <v>ARTSCI-110-67</v>
      </c>
      <c r="AF1862" s="119" t="s">
        <v>15236</v>
      </c>
      <c r="AG1862" s="64" t="str">
        <f t="shared" ref="AG1862:AG1925" si="189">CodesFormula_4</f>
        <v>110</v>
      </c>
      <c r="AH1862" s="18"/>
      <c r="AI1862" s="197" t="str">
        <f t="shared" ref="AI1862:AI1925" si="190">CodesFormula_5</f>
        <v>-</v>
      </c>
      <c r="AJ1862" s="64" t="str">
        <f t="shared" ref="AJ1862:AJ1925" si="191">CodesFormula_6</f>
        <v>-</v>
      </c>
      <c r="AK1862" s="18"/>
      <c r="AP1862" s="18"/>
    </row>
    <row r="1863" spans="9:42">
      <c r="I1863" s="18"/>
      <c r="L1863" s="18"/>
      <c r="M1863" s="18"/>
      <c r="N1863" s="18"/>
      <c r="O1863" s="18"/>
      <c r="P1863" s="18"/>
      <c r="Q1863" s="18"/>
      <c r="R1863" s="18"/>
      <c r="S1863" s="173" t="s">
        <v>14014</v>
      </c>
      <c r="T1863" s="17" t="s">
        <v>14015</v>
      </c>
      <c r="U1863" s="18"/>
      <c r="V1863" s="211"/>
      <c r="W1863" s="211"/>
      <c r="X1863" s="211"/>
      <c r="Y1863" s="211"/>
      <c r="Z1863" s="18"/>
      <c r="AA1863" s="182" t="s">
        <v>15237</v>
      </c>
      <c r="AB1863" s="18"/>
      <c r="AC1863" s="197" t="str">
        <f t="shared" si="186"/>
        <v>ARTSCI</v>
      </c>
      <c r="AD1863" s="263" t="str">
        <f t="shared" si="187"/>
        <v>ARTSCI-110</v>
      </c>
      <c r="AE1863" s="263" t="str">
        <f t="shared" si="188"/>
        <v>ARTSCI-110-68</v>
      </c>
      <c r="AF1863" s="119" t="s">
        <v>15237</v>
      </c>
      <c r="AG1863" s="64" t="str">
        <f t="shared" si="189"/>
        <v>110</v>
      </c>
      <c r="AH1863" s="18"/>
      <c r="AI1863" s="197" t="str">
        <f t="shared" si="190"/>
        <v>-</v>
      </c>
      <c r="AJ1863" s="64" t="str">
        <f t="shared" si="191"/>
        <v>-</v>
      </c>
      <c r="AK1863" s="18"/>
      <c r="AP1863" s="18"/>
    </row>
    <row r="1864" spans="9:42">
      <c r="I1864" s="18"/>
      <c r="L1864" s="18"/>
      <c r="M1864" s="18"/>
      <c r="N1864" s="18"/>
      <c r="O1864" s="18"/>
      <c r="P1864" s="18"/>
      <c r="Q1864" s="18"/>
      <c r="R1864" s="18"/>
      <c r="S1864" s="173" t="s">
        <v>14016</v>
      </c>
      <c r="T1864" s="17" t="s">
        <v>14017</v>
      </c>
      <c r="U1864" s="18"/>
      <c r="V1864" s="211"/>
      <c r="W1864" s="211"/>
      <c r="X1864" s="211"/>
      <c r="Y1864" s="211"/>
      <c r="Z1864" s="18"/>
      <c r="AA1864" s="182" t="s">
        <v>15623</v>
      </c>
      <c r="AB1864" s="18"/>
      <c r="AC1864" s="197" t="str">
        <f t="shared" si="186"/>
        <v>ARTSCI</v>
      </c>
      <c r="AD1864" s="263" t="str">
        <f t="shared" si="187"/>
        <v>ARTSCI-110</v>
      </c>
      <c r="AE1864" s="263" t="str">
        <f t="shared" si="188"/>
        <v>ARTSCI-110-69</v>
      </c>
      <c r="AF1864" s="119" t="s">
        <v>15623</v>
      </c>
      <c r="AG1864" s="64" t="str">
        <f t="shared" si="189"/>
        <v>110</v>
      </c>
      <c r="AH1864" s="18"/>
      <c r="AI1864" s="197" t="str">
        <f t="shared" si="190"/>
        <v>-</v>
      </c>
      <c r="AJ1864" s="64" t="str">
        <f t="shared" si="191"/>
        <v>-</v>
      </c>
      <c r="AK1864" s="18"/>
      <c r="AP1864" s="18"/>
    </row>
    <row r="1865" spans="9:42">
      <c r="I1865" s="18"/>
      <c r="L1865" s="18"/>
      <c r="M1865" s="18"/>
      <c r="N1865" s="18"/>
      <c r="O1865" s="18"/>
      <c r="P1865" s="18"/>
      <c r="Q1865" s="18"/>
      <c r="R1865" s="18"/>
      <c r="S1865" s="173" t="s">
        <v>14018</v>
      </c>
      <c r="T1865" s="17" t="s">
        <v>14019</v>
      </c>
      <c r="U1865" s="18"/>
      <c r="V1865" s="211"/>
      <c r="W1865" s="211"/>
      <c r="X1865" s="211"/>
      <c r="Y1865" s="211"/>
      <c r="Z1865" s="18"/>
      <c r="AA1865" s="182" t="s">
        <v>685</v>
      </c>
      <c r="AB1865" s="18"/>
      <c r="AC1865" s="197" t="str">
        <f t="shared" si="186"/>
        <v>ARTSCI</v>
      </c>
      <c r="AD1865" s="263" t="str">
        <f t="shared" si="187"/>
        <v>ARTSCI-110</v>
      </c>
      <c r="AE1865" s="263" t="str">
        <f t="shared" si="188"/>
        <v>ARTSCI-110-70</v>
      </c>
      <c r="AF1865" s="119" t="s">
        <v>685</v>
      </c>
      <c r="AG1865" s="64" t="str">
        <f t="shared" si="189"/>
        <v>110</v>
      </c>
      <c r="AH1865" s="18"/>
      <c r="AI1865" s="197" t="str">
        <f t="shared" si="190"/>
        <v>-</v>
      </c>
      <c r="AJ1865" s="64" t="str">
        <f t="shared" si="191"/>
        <v>-</v>
      </c>
      <c r="AK1865" s="18"/>
      <c r="AP1865" s="18"/>
    </row>
    <row r="1866" spans="9:42">
      <c r="I1866" s="18"/>
      <c r="L1866" s="18"/>
      <c r="M1866" s="18"/>
      <c r="N1866" s="18"/>
      <c r="O1866" s="18"/>
      <c r="P1866" s="18"/>
      <c r="Q1866" s="18"/>
      <c r="R1866" s="18"/>
      <c r="S1866" s="173" t="s">
        <v>14020</v>
      </c>
      <c r="T1866" s="17" t="s">
        <v>14021</v>
      </c>
      <c r="U1866" s="18"/>
      <c r="V1866" s="211"/>
      <c r="W1866" s="211"/>
      <c r="X1866" s="211"/>
      <c r="Y1866" s="211"/>
      <c r="Z1866" s="18"/>
      <c r="AA1866" s="182" t="s">
        <v>686</v>
      </c>
      <c r="AB1866" s="18"/>
      <c r="AC1866" s="197" t="str">
        <f t="shared" si="186"/>
        <v>ARTSCI</v>
      </c>
      <c r="AD1866" s="263" t="str">
        <f t="shared" si="187"/>
        <v>ARTSCI-110</v>
      </c>
      <c r="AE1866" s="263" t="str">
        <f t="shared" si="188"/>
        <v>ARTSCI-110-71</v>
      </c>
      <c r="AF1866" s="119" t="s">
        <v>686</v>
      </c>
      <c r="AG1866" s="64" t="str">
        <f t="shared" si="189"/>
        <v>110</v>
      </c>
      <c r="AH1866" s="18"/>
      <c r="AI1866" s="197" t="str">
        <f t="shared" si="190"/>
        <v>-</v>
      </c>
      <c r="AJ1866" s="64" t="str">
        <f t="shared" si="191"/>
        <v>-</v>
      </c>
      <c r="AK1866" s="18"/>
      <c r="AP1866" s="18"/>
    </row>
    <row r="1867" spans="9:42">
      <c r="I1867" s="18"/>
      <c r="L1867" s="18"/>
      <c r="M1867" s="18"/>
      <c r="N1867" s="18"/>
      <c r="O1867" s="18"/>
      <c r="P1867" s="18"/>
      <c r="Q1867" s="18"/>
      <c r="R1867" s="18"/>
      <c r="S1867" s="173" t="s">
        <v>14022</v>
      </c>
      <c r="T1867" s="17" t="s">
        <v>14023</v>
      </c>
      <c r="U1867" s="18"/>
      <c r="V1867" s="211"/>
      <c r="W1867" s="211"/>
      <c r="X1867" s="211"/>
      <c r="Y1867" s="211"/>
      <c r="Z1867" s="18"/>
      <c r="AA1867" s="182" t="s">
        <v>11472</v>
      </c>
      <c r="AB1867" s="18"/>
      <c r="AC1867" s="197" t="str">
        <f t="shared" si="186"/>
        <v>ARTSCI</v>
      </c>
      <c r="AD1867" s="263" t="str">
        <f t="shared" si="187"/>
        <v>ARTSCI-110</v>
      </c>
      <c r="AE1867" s="263" t="str">
        <f t="shared" si="188"/>
        <v>ARTSCI-110-72</v>
      </c>
      <c r="AF1867" s="119" t="s">
        <v>11472</v>
      </c>
      <c r="AG1867" s="64" t="str">
        <f t="shared" si="189"/>
        <v>110</v>
      </c>
      <c r="AH1867" s="18"/>
      <c r="AI1867" s="197" t="str">
        <f t="shared" si="190"/>
        <v>-</v>
      </c>
      <c r="AJ1867" s="64" t="str">
        <f t="shared" si="191"/>
        <v>-</v>
      </c>
      <c r="AK1867" s="18"/>
      <c r="AP1867" s="18"/>
    </row>
    <row r="1868" spans="9:42">
      <c r="I1868" s="18"/>
      <c r="L1868" s="18"/>
      <c r="M1868" s="18"/>
      <c r="N1868" s="18"/>
      <c r="O1868" s="18"/>
      <c r="P1868" s="18"/>
      <c r="Q1868" s="18"/>
      <c r="R1868" s="18"/>
      <c r="S1868" s="173" t="s">
        <v>14024</v>
      </c>
      <c r="T1868" s="17" t="s">
        <v>14025</v>
      </c>
      <c r="U1868" s="18"/>
      <c r="V1868" s="211"/>
      <c r="W1868" s="211"/>
      <c r="X1868" s="211"/>
      <c r="Y1868" s="211"/>
      <c r="Z1868" s="18"/>
      <c r="AA1868" s="182" t="s">
        <v>687</v>
      </c>
      <c r="AB1868" s="18"/>
      <c r="AC1868" s="197" t="str">
        <f t="shared" si="186"/>
        <v>ARTSCI</v>
      </c>
      <c r="AD1868" s="263" t="str">
        <f t="shared" si="187"/>
        <v>ARTSCI-110</v>
      </c>
      <c r="AE1868" s="263" t="str">
        <f t="shared" si="188"/>
        <v>ARTSCI-110-73</v>
      </c>
      <c r="AF1868" s="119" t="s">
        <v>687</v>
      </c>
      <c r="AG1868" s="64" t="str">
        <f t="shared" si="189"/>
        <v>110</v>
      </c>
      <c r="AH1868" s="18"/>
      <c r="AI1868" s="197" t="str">
        <f t="shared" si="190"/>
        <v>-</v>
      </c>
      <c r="AJ1868" s="64" t="str">
        <f t="shared" si="191"/>
        <v>-</v>
      </c>
      <c r="AK1868" s="18"/>
      <c r="AP1868" s="18"/>
    </row>
    <row r="1869" spans="9:42">
      <c r="I1869" s="18"/>
      <c r="L1869" s="18"/>
      <c r="M1869" s="18"/>
      <c r="N1869" s="18"/>
      <c r="O1869" s="18"/>
      <c r="P1869" s="18"/>
      <c r="Q1869" s="18"/>
      <c r="R1869" s="18"/>
      <c r="S1869" s="173" t="s">
        <v>14026</v>
      </c>
      <c r="T1869" s="17" t="s">
        <v>14027</v>
      </c>
      <c r="U1869" s="18"/>
      <c r="V1869" s="211"/>
      <c r="W1869" s="211"/>
      <c r="X1869" s="211"/>
      <c r="Y1869" s="211"/>
      <c r="Z1869" s="18"/>
      <c r="AA1869" s="182" t="s">
        <v>12672</v>
      </c>
      <c r="AB1869" s="18"/>
      <c r="AC1869" s="197" t="str">
        <f t="shared" si="186"/>
        <v>ARTSCI</v>
      </c>
      <c r="AD1869" s="263" t="str">
        <f t="shared" si="187"/>
        <v>ARTSCI-110</v>
      </c>
      <c r="AE1869" s="263" t="str">
        <f t="shared" si="188"/>
        <v>ARTSCI-110-74</v>
      </c>
      <c r="AF1869" s="119" t="s">
        <v>12672</v>
      </c>
      <c r="AG1869" s="64" t="str">
        <f t="shared" si="189"/>
        <v>110</v>
      </c>
      <c r="AH1869" s="18"/>
      <c r="AI1869" s="197" t="str">
        <f t="shared" si="190"/>
        <v>-</v>
      </c>
      <c r="AJ1869" s="64" t="str">
        <f t="shared" si="191"/>
        <v>-</v>
      </c>
      <c r="AK1869" s="18"/>
      <c r="AP1869" s="18"/>
    </row>
    <row r="1870" spans="9:42">
      <c r="I1870" s="18"/>
      <c r="L1870" s="18"/>
      <c r="M1870" s="18"/>
      <c r="N1870" s="18"/>
      <c r="O1870" s="18"/>
      <c r="P1870" s="18"/>
      <c r="Q1870" s="18"/>
      <c r="R1870" s="18"/>
      <c r="S1870" s="173" t="s">
        <v>14028</v>
      </c>
      <c r="T1870" s="17" t="s">
        <v>14029</v>
      </c>
      <c r="U1870" s="18"/>
      <c r="V1870" s="211"/>
      <c r="W1870" s="211"/>
      <c r="X1870" s="211"/>
      <c r="Y1870" s="211"/>
      <c r="Z1870" s="18"/>
      <c r="AA1870" s="182" t="s">
        <v>11067</v>
      </c>
      <c r="AB1870" s="18"/>
      <c r="AC1870" s="197" t="str">
        <f t="shared" si="186"/>
        <v>ARTSCI</v>
      </c>
      <c r="AD1870" s="263" t="str">
        <f t="shared" si="187"/>
        <v>ARTSCI-110</v>
      </c>
      <c r="AE1870" s="263" t="str">
        <f t="shared" si="188"/>
        <v>ARTSCI-110-75</v>
      </c>
      <c r="AF1870" s="119" t="s">
        <v>11067</v>
      </c>
      <c r="AG1870" s="64" t="str">
        <f t="shared" si="189"/>
        <v>110</v>
      </c>
      <c r="AH1870" s="18"/>
      <c r="AI1870" s="197" t="str">
        <f t="shared" si="190"/>
        <v>-</v>
      </c>
      <c r="AJ1870" s="64" t="str">
        <f t="shared" si="191"/>
        <v>-</v>
      </c>
      <c r="AK1870" s="18"/>
      <c r="AP1870" s="18"/>
    </row>
    <row r="1871" spans="9:42">
      <c r="I1871" s="18"/>
      <c r="L1871" s="18"/>
      <c r="M1871" s="18"/>
      <c r="N1871" s="18"/>
      <c r="O1871" s="18"/>
      <c r="P1871" s="18"/>
      <c r="Q1871" s="18"/>
      <c r="R1871" s="18"/>
      <c r="S1871" s="173" t="s">
        <v>14030</v>
      </c>
      <c r="T1871" s="17" t="s">
        <v>14031</v>
      </c>
      <c r="U1871" s="18"/>
      <c r="V1871" s="211"/>
      <c r="W1871" s="211"/>
      <c r="X1871" s="211"/>
      <c r="Y1871" s="211"/>
      <c r="Z1871" s="18"/>
      <c r="AA1871" s="182" t="s">
        <v>9918</v>
      </c>
      <c r="AB1871" s="18"/>
      <c r="AC1871" s="197" t="str">
        <f t="shared" si="186"/>
        <v>HEALTHSCI</v>
      </c>
      <c r="AD1871" s="263" t="str">
        <f t="shared" si="187"/>
        <v>HEALTHSCI-110</v>
      </c>
      <c r="AE1871" s="263" t="str">
        <f t="shared" si="188"/>
        <v>HEALTHSCI-110-1</v>
      </c>
      <c r="AF1871" s="119" t="s">
        <v>9918</v>
      </c>
      <c r="AG1871" s="64" t="str">
        <f t="shared" si="189"/>
        <v>110</v>
      </c>
      <c r="AH1871" s="18"/>
      <c r="AI1871" s="197" t="str">
        <f t="shared" si="190"/>
        <v>-</v>
      </c>
      <c r="AJ1871" s="64" t="str">
        <f t="shared" si="191"/>
        <v>-</v>
      </c>
      <c r="AK1871" s="18"/>
      <c r="AP1871" s="18"/>
    </row>
    <row r="1872" spans="9:42">
      <c r="I1872" s="18"/>
      <c r="L1872" s="18"/>
      <c r="M1872" s="18"/>
      <c r="N1872" s="18"/>
      <c r="O1872" s="18"/>
      <c r="P1872" s="18"/>
      <c r="Q1872" s="18"/>
      <c r="R1872" s="18"/>
      <c r="S1872" s="173" t="s">
        <v>14032</v>
      </c>
      <c r="T1872" s="17" t="s">
        <v>14033</v>
      </c>
      <c r="U1872" s="18"/>
      <c r="V1872" s="211"/>
      <c r="W1872" s="211"/>
      <c r="X1872" s="211"/>
      <c r="Y1872" s="211"/>
      <c r="Z1872" s="18"/>
      <c r="AA1872" s="182" t="s">
        <v>11620</v>
      </c>
      <c r="AB1872" s="18"/>
      <c r="AC1872" s="197" t="str">
        <f t="shared" si="186"/>
        <v>HEALTHSCI</v>
      </c>
      <c r="AD1872" s="263" t="str">
        <f t="shared" si="187"/>
        <v>HEALTHSCI-110</v>
      </c>
      <c r="AE1872" s="263" t="str">
        <f t="shared" si="188"/>
        <v>HEALTHSCI-110-2</v>
      </c>
      <c r="AF1872" s="119" t="s">
        <v>11620</v>
      </c>
      <c r="AG1872" s="64" t="str">
        <f t="shared" si="189"/>
        <v>110</v>
      </c>
      <c r="AH1872" s="18"/>
      <c r="AI1872" s="197" t="str">
        <f t="shared" si="190"/>
        <v>-</v>
      </c>
      <c r="AJ1872" s="64" t="str">
        <f t="shared" si="191"/>
        <v>-</v>
      </c>
      <c r="AK1872" s="18"/>
      <c r="AP1872" s="18"/>
    </row>
    <row r="1873" spans="9:42">
      <c r="I1873" s="18"/>
      <c r="L1873" s="18"/>
      <c r="M1873" s="18"/>
      <c r="N1873" s="18"/>
      <c r="O1873" s="18"/>
      <c r="P1873" s="18"/>
      <c r="Q1873" s="18"/>
      <c r="R1873" s="18"/>
      <c r="S1873" s="173" t="s">
        <v>14034</v>
      </c>
      <c r="T1873" s="17" t="s">
        <v>14035</v>
      </c>
      <c r="U1873" s="18"/>
      <c r="V1873" s="211"/>
      <c r="W1873" s="211"/>
      <c r="X1873" s="211"/>
      <c r="Y1873" s="211"/>
      <c r="Z1873" s="18"/>
      <c r="AA1873" s="182" t="s">
        <v>9919</v>
      </c>
      <c r="AB1873" s="18"/>
      <c r="AC1873" s="197" t="str">
        <f t="shared" si="186"/>
        <v>HEALTHSCI</v>
      </c>
      <c r="AD1873" s="263" t="str">
        <f t="shared" si="187"/>
        <v>HEALTHSCI-110</v>
      </c>
      <c r="AE1873" s="263" t="str">
        <f t="shared" si="188"/>
        <v>HEALTHSCI-110-3</v>
      </c>
      <c r="AF1873" s="119" t="s">
        <v>9919</v>
      </c>
      <c r="AG1873" s="64" t="str">
        <f t="shared" si="189"/>
        <v>110</v>
      </c>
      <c r="AH1873" s="18"/>
      <c r="AI1873" s="197" t="str">
        <f t="shared" si="190"/>
        <v>-</v>
      </c>
      <c r="AJ1873" s="64" t="str">
        <f t="shared" si="191"/>
        <v>-</v>
      </c>
      <c r="AK1873" s="18"/>
      <c r="AP1873" s="18"/>
    </row>
    <row r="1874" spans="9:42">
      <c r="I1874" s="18"/>
      <c r="L1874" s="18"/>
      <c r="M1874" s="18"/>
      <c r="N1874" s="18"/>
      <c r="O1874" s="18"/>
      <c r="P1874" s="18"/>
      <c r="Q1874" s="18"/>
      <c r="R1874" s="18"/>
      <c r="S1874" s="173" t="s">
        <v>14036</v>
      </c>
      <c r="T1874" s="17" t="s">
        <v>14037</v>
      </c>
      <c r="U1874" s="18"/>
      <c r="V1874" s="211"/>
      <c r="W1874" s="211"/>
      <c r="X1874" s="211"/>
      <c r="Y1874" s="211"/>
      <c r="Z1874" s="18"/>
      <c r="AA1874" s="182" t="s">
        <v>9921</v>
      </c>
      <c r="AB1874" s="18"/>
      <c r="AC1874" s="197" t="str">
        <f t="shared" si="186"/>
        <v>HEALTHSCI</v>
      </c>
      <c r="AD1874" s="263" t="str">
        <f t="shared" si="187"/>
        <v>HEALTHSCI-110</v>
      </c>
      <c r="AE1874" s="263" t="str">
        <f t="shared" si="188"/>
        <v>HEALTHSCI-110-4</v>
      </c>
      <c r="AF1874" s="119" t="s">
        <v>9921</v>
      </c>
      <c r="AG1874" s="64" t="str">
        <f t="shared" si="189"/>
        <v>110</v>
      </c>
      <c r="AH1874" s="18"/>
      <c r="AI1874" s="197" t="str">
        <f t="shared" si="190"/>
        <v>-</v>
      </c>
      <c r="AJ1874" s="64" t="str">
        <f t="shared" si="191"/>
        <v>-</v>
      </c>
      <c r="AK1874" s="18"/>
      <c r="AP1874" s="18"/>
    </row>
    <row r="1875" spans="9:42">
      <c r="I1875" s="18"/>
      <c r="L1875" s="18"/>
      <c r="M1875" s="18"/>
      <c r="N1875" s="18"/>
      <c r="O1875" s="18"/>
      <c r="P1875" s="18"/>
      <c r="Q1875" s="18"/>
      <c r="R1875" s="18"/>
      <c r="S1875" s="173" t="s">
        <v>14038</v>
      </c>
      <c r="T1875" s="17" t="s">
        <v>14039</v>
      </c>
      <c r="U1875" s="18"/>
      <c r="V1875" s="211"/>
      <c r="W1875" s="211"/>
      <c r="X1875" s="211"/>
      <c r="Y1875" s="211"/>
      <c r="Z1875" s="18"/>
      <c r="AA1875" s="182" t="s">
        <v>10756</v>
      </c>
      <c r="AB1875" s="18"/>
      <c r="AC1875" s="197" t="str">
        <f t="shared" si="186"/>
        <v>HEALTHSCI</v>
      </c>
      <c r="AD1875" s="263" t="str">
        <f t="shared" si="187"/>
        <v>HEALTHSCI-110</v>
      </c>
      <c r="AE1875" s="263" t="str">
        <f t="shared" si="188"/>
        <v>HEALTHSCI-110-5</v>
      </c>
      <c r="AF1875" s="119" t="s">
        <v>10756</v>
      </c>
      <c r="AG1875" s="64" t="str">
        <f t="shared" si="189"/>
        <v>110</v>
      </c>
      <c r="AH1875" s="18"/>
      <c r="AI1875" s="197" t="str">
        <f t="shared" si="190"/>
        <v>-</v>
      </c>
      <c r="AJ1875" s="64" t="str">
        <f t="shared" si="191"/>
        <v>-</v>
      </c>
      <c r="AK1875" s="18"/>
      <c r="AP1875" s="18"/>
    </row>
    <row r="1876" spans="9:42">
      <c r="I1876" s="18"/>
      <c r="L1876" s="18"/>
      <c r="M1876" s="18"/>
      <c r="N1876" s="18"/>
      <c r="O1876" s="18"/>
      <c r="P1876" s="18"/>
      <c r="Q1876" s="18"/>
      <c r="R1876" s="18"/>
      <c r="S1876" s="173" t="s">
        <v>14040</v>
      </c>
      <c r="T1876" s="17" t="s">
        <v>14041</v>
      </c>
      <c r="U1876" s="18"/>
      <c r="V1876" s="211"/>
      <c r="W1876" s="211"/>
      <c r="X1876" s="211"/>
      <c r="Y1876" s="211"/>
      <c r="Z1876" s="18"/>
      <c r="AA1876" s="182" t="s">
        <v>10757</v>
      </c>
      <c r="AB1876" s="18"/>
      <c r="AC1876" s="197" t="str">
        <f t="shared" si="186"/>
        <v>HEALTHSCI</v>
      </c>
      <c r="AD1876" s="263" t="str">
        <f t="shared" si="187"/>
        <v>HEALTHSCI-110</v>
      </c>
      <c r="AE1876" s="263" t="str">
        <f t="shared" si="188"/>
        <v>HEALTHSCI-110-6</v>
      </c>
      <c r="AF1876" s="119" t="s">
        <v>10757</v>
      </c>
      <c r="AG1876" s="64" t="str">
        <f t="shared" si="189"/>
        <v>110</v>
      </c>
      <c r="AH1876" s="18"/>
      <c r="AI1876" s="197" t="str">
        <f t="shared" si="190"/>
        <v>-</v>
      </c>
      <c r="AJ1876" s="64" t="str">
        <f t="shared" si="191"/>
        <v>-</v>
      </c>
      <c r="AK1876" s="18"/>
      <c r="AP1876" s="18"/>
    </row>
    <row r="1877" spans="9:42">
      <c r="I1877" s="18"/>
      <c r="L1877" s="18"/>
      <c r="M1877" s="18"/>
      <c r="N1877" s="18"/>
      <c r="O1877" s="18"/>
      <c r="P1877" s="18"/>
      <c r="Q1877" s="18"/>
      <c r="R1877" s="18"/>
      <c r="S1877" s="173" t="s">
        <v>14042</v>
      </c>
      <c r="T1877" s="17" t="s">
        <v>14043</v>
      </c>
      <c r="U1877" s="18"/>
      <c r="V1877" s="211"/>
      <c r="W1877" s="211"/>
      <c r="X1877" s="211"/>
      <c r="Y1877" s="211"/>
      <c r="Z1877" s="18"/>
      <c r="AA1877" s="182" t="s">
        <v>9922</v>
      </c>
      <c r="AB1877" s="18"/>
      <c r="AC1877" s="197" t="str">
        <f t="shared" si="186"/>
        <v>ARTSCI</v>
      </c>
      <c r="AD1877" s="263" t="str">
        <f t="shared" si="187"/>
        <v>ARTSCI-110</v>
      </c>
      <c r="AE1877" s="263" t="str">
        <f t="shared" si="188"/>
        <v>ARTSCI-110-76</v>
      </c>
      <c r="AF1877" s="119" t="s">
        <v>9922</v>
      </c>
      <c r="AG1877" s="64" t="str">
        <f t="shared" si="189"/>
        <v>110</v>
      </c>
      <c r="AH1877" s="18"/>
      <c r="AI1877" s="197" t="str">
        <f t="shared" si="190"/>
        <v>-</v>
      </c>
      <c r="AJ1877" s="64" t="str">
        <f t="shared" si="191"/>
        <v>-</v>
      </c>
      <c r="AK1877" s="18"/>
      <c r="AP1877" s="18"/>
    </row>
    <row r="1878" spans="9:42">
      <c r="I1878" s="18"/>
      <c r="L1878" s="18"/>
      <c r="M1878" s="18"/>
      <c r="N1878" s="18"/>
      <c r="O1878" s="18"/>
      <c r="P1878" s="18"/>
      <c r="Q1878" s="18"/>
      <c r="R1878" s="18"/>
      <c r="S1878" s="173" t="s">
        <v>14044</v>
      </c>
      <c r="T1878" s="17" t="s">
        <v>14045</v>
      </c>
      <c r="U1878" s="18"/>
      <c r="V1878" s="211"/>
      <c r="W1878" s="211"/>
      <c r="X1878" s="211"/>
      <c r="Y1878" s="211"/>
      <c r="Z1878" s="18"/>
      <c r="AA1878" s="182" t="s">
        <v>9924</v>
      </c>
      <c r="AB1878" s="18"/>
      <c r="AC1878" s="197" t="str">
        <f t="shared" si="186"/>
        <v>ARTSCI</v>
      </c>
      <c r="AD1878" s="263" t="str">
        <f t="shared" si="187"/>
        <v>ARTSCI-110</v>
      </c>
      <c r="AE1878" s="263" t="str">
        <f t="shared" si="188"/>
        <v>ARTSCI-110-77</v>
      </c>
      <c r="AF1878" s="119" t="s">
        <v>9924</v>
      </c>
      <c r="AG1878" s="64" t="str">
        <f t="shared" si="189"/>
        <v>110</v>
      </c>
      <c r="AH1878" s="18"/>
      <c r="AI1878" s="197" t="str">
        <f t="shared" si="190"/>
        <v>-</v>
      </c>
      <c r="AJ1878" s="64" t="str">
        <f t="shared" si="191"/>
        <v>-</v>
      </c>
      <c r="AK1878" s="18"/>
      <c r="AP1878" s="18"/>
    </row>
    <row r="1879" spans="9:42">
      <c r="I1879" s="18"/>
      <c r="L1879" s="18"/>
      <c r="M1879" s="18"/>
      <c r="N1879" s="18"/>
      <c r="O1879" s="18"/>
      <c r="P1879" s="18"/>
      <c r="Q1879" s="18"/>
      <c r="R1879" s="18"/>
      <c r="S1879" s="173" t="s">
        <v>14046</v>
      </c>
      <c r="T1879" s="17" t="s">
        <v>14047</v>
      </c>
      <c r="U1879" s="18"/>
      <c r="V1879" s="211"/>
      <c r="W1879" s="211"/>
      <c r="X1879" s="211"/>
      <c r="Y1879" s="211"/>
      <c r="Z1879" s="18"/>
      <c r="AA1879" s="182" t="s">
        <v>9925</v>
      </c>
      <c r="AB1879" s="18"/>
      <c r="AC1879" s="197" t="str">
        <f t="shared" si="186"/>
        <v>ARTSCI</v>
      </c>
      <c r="AD1879" s="263" t="str">
        <f t="shared" si="187"/>
        <v>ARTSCI-110</v>
      </c>
      <c r="AE1879" s="263" t="str">
        <f t="shared" si="188"/>
        <v>ARTSCI-110-78</v>
      </c>
      <c r="AF1879" s="119" t="s">
        <v>9925</v>
      </c>
      <c r="AG1879" s="64" t="str">
        <f t="shared" si="189"/>
        <v>110</v>
      </c>
      <c r="AH1879" s="18"/>
      <c r="AI1879" s="197" t="str">
        <f t="shared" si="190"/>
        <v>-</v>
      </c>
      <c r="AJ1879" s="64" t="str">
        <f t="shared" si="191"/>
        <v>-</v>
      </c>
      <c r="AK1879" s="18"/>
      <c r="AP1879" s="18"/>
    </row>
    <row r="1880" spans="9:42">
      <c r="I1880" s="18"/>
      <c r="L1880" s="18"/>
      <c r="M1880" s="18"/>
      <c r="N1880" s="18"/>
      <c r="O1880" s="18"/>
      <c r="P1880" s="18"/>
      <c r="Q1880" s="18"/>
      <c r="R1880" s="18"/>
      <c r="S1880" s="173" t="s">
        <v>14418</v>
      </c>
      <c r="T1880" s="17" t="s">
        <v>14419</v>
      </c>
      <c r="U1880" s="18"/>
      <c r="V1880" s="211"/>
      <c r="W1880" s="211"/>
      <c r="X1880" s="211"/>
      <c r="Y1880" s="211"/>
      <c r="Z1880" s="18"/>
      <c r="AA1880" s="182" t="s">
        <v>9926</v>
      </c>
      <c r="AB1880" s="18"/>
      <c r="AC1880" s="197" t="str">
        <f t="shared" si="186"/>
        <v>ARTSCI</v>
      </c>
      <c r="AD1880" s="263" t="str">
        <f t="shared" si="187"/>
        <v>ARTSCI-110</v>
      </c>
      <c r="AE1880" s="263" t="str">
        <f t="shared" si="188"/>
        <v>ARTSCI-110-79</v>
      </c>
      <c r="AF1880" s="119" t="s">
        <v>9926</v>
      </c>
      <c r="AG1880" s="64" t="str">
        <f t="shared" si="189"/>
        <v>110</v>
      </c>
      <c r="AH1880" s="18"/>
      <c r="AI1880" s="197" t="str">
        <f t="shared" si="190"/>
        <v>-</v>
      </c>
      <c r="AJ1880" s="64" t="str">
        <f t="shared" si="191"/>
        <v>-</v>
      </c>
      <c r="AK1880" s="18"/>
      <c r="AP1880" s="18"/>
    </row>
    <row r="1881" spans="9:42">
      <c r="I1881" s="18"/>
      <c r="L1881" s="18"/>
      <c r="M1881" s="18"/>
      <c r="N1881" s="18"/>
      <c r="O1881" s="18"/>
      <c r="P1881" s="18"/>
      <c r="Q1881" s="18"/>
      <c r="R1881" s="18"/>
      <c r="S1881" s="173" t="s">
        <v>14420</v>
      </c>
      <c r="T1881" s="17" t="s">
        <v>14421</v>
      </c>
      <c r="U1881" s="18"/>
      <c r="V1881" s="211"/>
      <c r="W1881" s="211"/>
      <c r="X1881" s="211"/>
      <c r="Y1881" s="211"/>
      <c r="Z1881" s="18"/>
      <c r="AA1881" s="182" t="s">
        <v>11068</v>
      </c>
      <c r="AB1881" s="18"/>
      <c r="AC1881" s="197" t="str">
        <f t="shared" si="186"/>
        <v>ARTSCI</v>
      </c>
      <c r="AD1881" s="263" t="str">
        <f t="shared" si="187"/>
        <v>ARTSCI-110</v>
      </c>
      <c r="AE1881" s="263" t="str">
        <f t="shared" si="188"/>
        <v>ARTSCI-110-80</v>
      </c>
      <c r="AF1881" s="119" t="s">
        <v>11068</v>
      </c>
      <c r="AG1881" s="64" t="str">
        <f t="shared" si="189"/>
        <v>110</v>
      </c>
      <c r="AH1881" s="18"/>
      <c r="AI1881" s="197" t="str">
        <f t="shared" si="190"/>
        <v>-</v>
      </c>
      <c r="AJ1881" s="64" t="str">
        <f t="shared" si="191"/>
        <v>-</v>
      </c>
      <c r="AK1881" s="18"/>
      <c r="AP1881" s="18"/>
    </row>
    <row r="1882" spans="9:42">
      <c r="I1882" s="18"/>
      <c r="L1882" s="18"/>
      <c r="M1882" s="18"/>
      <c r="N1882" s="18"/>
      <c r="O1882" s="18"/>
      <c r="P1882" s="18"/>
      <c r="Q1882" s="18"/>
      <c r="R1882" s="18"/>
      <c r="S1882" s="173" t="s">
        <v>14422</v>
      </c>
      <c r="T1882" s="17" t="s">
        <v>14423</v>
      </c>
      <c r="U1882" s="18"/>
      <c r="V1882" s="211"/>
      <c r="W1882" s="211"/>
      <c r="X1882" s="211"/>
      <c r="Y1882" s="211"/>
      <c r="Z1882" s="18"/>
      <c r="AA1882" s="182" t="s">
        <v>11569</v>
      </c>
      <c r="AB1882" s="18"/>
      <c r="AC1882" s="197" t="str">
        <f t="shared" si="186"/>
        <v>ARTSCI</v>
      </c>
      <c r="AD1882" s="263" t="str">
        <f t="shared" si="187"/>
        <v>ARTSCI-110</v>
      </c>
      <c r="AE1882" s="263" t="str">
        <f t="shared" si="188"/>
        <v>ARTSCI-110-81</v>
      </c>
      <c r="AF1882" s="119" t="s">
        <v>11569</v>
      </c>
      <c r="AG1882" s="64" t="str">
        <f t="shared" si="189"/>
        <v>110</v>
      </c>
      <c r="AH1882" s="18"/>
      <c r="AI1882" s="197" t="str">
        <f t="shared" si="190"/>
        <v>-</v>
      </c>
      <c r="AJ1882" s="64" t="str">
        <f t="shared" si="191"/>
        <v>-</v>
      </c>
      <c r="AK1882" s="18"/>
      <c r="AP1882" s="18"/>
    </row>
    <row r="1883" spans="9:42">
      <c r="I1883" s="18"/>
      <c r="L1883" s="18"/>
      <c r="M1883" s="18"/>
      <c r="N1883" s="18"/>
      <c r="O1883" s="18"/>
      <c r="P1883" s="18"/>
      <c r="Q1883" s="18"/>
      <c r="R1883" s="18"/>
      <c r="S1883" s="173" t="s">
        <v>14424</v>
      </c>
      <c r="T1883" s="17" t="s">
        <v>14425</v>
      </c>
      <c r="U1883" s="18"/>
      <c r="V1883" s="211"/>
      <c r="W1883" s="211"/>
      <c r="X1883" s="211"/>
      <c r="Y1883" s="211"/>
      <c r="Z1883" s="18"/>
      <c r="AA1883" s="182" t="s">
        <v>14199</v>
      </c>
      <c r="AB1883" s="18"/>
      <c r="AC1883" s="197" t="str">
        <f t="shared" si="186"/>
        <v>ARTSCI</v>
      </c>
      <c r="AD1883" s="263" t="str">
        <f t="shared" si="187"/>
        <v>ARTSCI-110</v>
      </c>
      <c r="AE1883" s="263" t="str">
        <f t="shared" si="188"/>
        <v>ARTSCI-110-82</v>
      </c>
      <c r="AF1883" s="119" t="s">
        <v>14199</v>
      </c>
      <c r="AG1883" s="64" t="str">
        <f t="shared" si="189"/>
        <v>110</v>
      </c>
      <c r="AH1883" s="18"/>
      <c r="AI1883" s="197" t="str">
        <f t="shared" si="190"/>
        <v>-</v>
      </c>
      <c r="AJ1883" s="64" t="str">
        <f t="shared" si="191"/>
        <v>-</v>
      </c>
      <c r="AK1883" s="18"/>
      <c r="AP1883" s="18"/>
    </row>
    <row r="1884" spans="9:42">
      <c r="I1884" s="18"/>
      <c r="L1884" s="18"/>
      <c r="M1884" s="18"/>
      <c r="N1884" s="18"/>
      <c r="O1884" s="18"/>
      <c r="P1884" s="18"/>
      <c r="Q1884" s="18"/>
      <c r="R1884" s="18"/>
      <c r="S1884" s="173" t="s">
        <v>14426</v>
      </c>
      <c r="T1884" s="17" t="s">
        <v>14427</v>
      </c>
      <c r="U1884" s="18"/>
      <c r="V1884" s="211"/>
      <c r="W1884" s="211"/>
      <c r="X1884" s="211"/>
      <c r="Y1884" s="211"/>
      <c r="Z1884" s="18"/>
      <c r="AA1884" s="182" t="s">
        <v>15238</v>
      </c>
      <c r="AB1884" s="18"/>
      <c r="AC1884" s="197" t="str">
        <f t="shared" si="186"/>
        <v>ARTSCI</v>
      </c>
      <c r="AD1884" s="263" t="str">
        <f t="shared" si="187"/>
        <v>ARTSCI-110</v>
      </c>
      <c r="AE1884" s="263" t="str">
        <f t="shared" si="188"/>
        <v>ARTSCI-110-83</v>
      </c>
      <c r="AF1884" s="119" t="s">
        <v>15238</v>
      </c>
      <c r="AG1884" s="64" t="str">
        <f t="shared" si="189"/>
        <v>110</v>
      </c>
      <c r="AH1884" s="18"/>
      <c r="AI1884" s="197" t="str">
        <f t="shared" si="190"/>
        <v>-</v>
      </c>
      <c r="AJ1884" s="64" t="str">
        <f t="shared" si="191"/>
        <v>-</v>
      </c>
      <c r="AK1884" s="18"/>
      <c r="AP1884" s="18"/>
    </row>
    <row r="1885" spans="9:42">
      <c r="I1885" s="18"/>
      <c r="L1885" s="18"/>
      <c r="M1885" s="18"/>
      <c r="N1885" s="18"/>
      <c r="O1885" s="18"/>
      <c r="P1885" s="18"/>
      <c r="Q1885" s="18"/>
      <c r="R1885" s="18"/>
      <c r="S1885" s="173" t="s">
        <v>14428</v>
      </c>
      <c r="T1885" s="17" t="s">
        <v>14429</v>
      </c>
      <c r="U1885" s="18"/>
      <c r="V1885" s="211"/>
      <c r="W1885" s="211"/>
      <c r="X1885" s="211"/>
      <c r="Y1885" s="211"/>
      <c r="Z1885" s="18"/>
      <c r="AA1885" s="182" t="s">
        <v>11069</v>
      </c>
      <c r="AB1885" s="18"/>
      <c r="AC1885" s="197" t="str">
        <f t="shared" si="186"/>
        <v>ARTSCI</v>
      </c>
      <c r="AD1885" s="263" t="str">
        <f t="shared" si="187"/>
        <v>ARTSCI-110</v>
      </c>
      <c r="AE1885" s="263" t="str">
        <f t="shared" si="188"/>
        <v>ARTSCI-110-84</v>
      </c>
      <c r="AF1885" s="119" t="s">
        <v>11069</v>
      </c>
      <c r="AG1885" s="64" t="str">
        <f t="shared" si="189"/>
        <v>110</v>
      </c>
      <c r="AH1885" s="18"/>
      <c r="AI1885" s="197" t="str">
        <f t="shared" si="190"/>
        <v>-</v>
      </c>
      <c r="AJ1885" s="64" t="str">
        <f t="shared" si="191"/>
        <v>-</v>
      </c>
      <c r="AK1885" s="18"/>
      <c r="AP1885" s="18"/>
    </row>
    <row r="1886" spans="9:42">
      <c r="I1886" s="18"/>
      <c r="L1886" s="18"/>
      <c r="M1886" s="18"/>
      <c r="N1886" s="18"/>
      <c r="O1886" s="18"/>
      <c r="P1886" s="18"/>
      <c r="Q1886" s="18"/>
      <c r="R1886" s="18"/>
      <c r="S1886" s="173" t="s">
        <v>14430</v>
      </c>
      <c r="T1886" s="17" t="s">
        <v>14431</v>
      </c>
      <c r="U1886" s="18"/>
      <c r="V1886" s="211"/>
      <c r="W1886" s="211"/>
      <c r="X1886" s="211"/>
      <c r="Y1886" s="211"/>
      <c r="Z1886" s="18"/>
      <c r="AA1886" s="182" t="s">
        <v>9928</v>
      </c>
      <c r="AB1886" s="18"/>
      <c r="AC1886" s="197" t="str">
        <f t="shared" si="186"/>
        <v>ARTSCI</v>
      </c>
      <c r="AD1886" s="263" t="str">
        <f t="shared" si="187"/>
        <v>ARTSCI-110</v>
      </c>
      <c r="AE1886" s="263" t="str">
        <f t="shared" si="188"/>
        <v>ARTSCI-110-85</v>
      </c>
      <c r="AF1886" s="119" t="s">
        <v>9928</v>
      </c>
      <c r="AG1886" s="64" t="str">
        <f t="shared" si="189"/>
        <v>110</v>
      </c>
      <c r="AH1886" s="18"/>
      <c r="AI1886" s="197" t="str">
        <f t="shared" si="190"/>
        <v>-</v>
      </c>
      <c r="AJ1886" s="64" t="str">
        <f t="shared" si="191"/>
        <v>-</v>
      </c>
      <c r="AK1886" s="18"/>
      <c r="AP1886" s="18"/>
    </row>
    <row r="1887" spans="9:42">
      <c r="I1887" s="18"/>
      <c r="L1887" s="18"/>
      <c r="M1887" s="18"/>
      <c r="N1887" s="18"/>
      <c r="O1887" s="18"/>
      <c r="P1887" s="18"/>
      <c r="Q1887" s="18"/>
      <c r="R1887" s="18"/>
      <c r="S1887" s="173" t="s">
        <v>14432</v>
      </c>
      <c r="T1887" s="17" t="s">
        <v>14433</v>
      </c>
      <c r="U1887" s="18"/>
      <c r="V1887" s="211"/>
      <c r="W1887" s="211"/>
      <c r="X1887" s="211"/>
      <c r="Y1887" s="211"/>
      <c r="Z1887" s="18"/>
      <c r="AA1887" s="182" t="s">
        <v>12673</v>
      </c>
      <c r="AB1887" s="18"/>
      <c r="AC1887" s="197" t="str">
        <f t="shared" si="186"/>
        <v>ARTSCI</v>
      </c>
      <c r="AD1887" s="263" t="str">
        <f t="shared" si="187"/>
        <v>ARTSCI-110</v>
      </c>
      <c r="AE1887" s="263" t="str">
        <f t="shared" si="188"/>
        <v>ARTSCI-110-86</v>
      </c>
      <c r="AF1887" s="119" t="s">
        <v>12673</v>
      </c>
      <c r="AG1887" s="64" t="str">
        <f t="shared" si="189"/>
        <v>110</v>
      </c>
      <c r="AH1887" s="18"/>
      <c r="AI1887" s="197" t="str">
        <f t="shared" si="190"/>
        <v>-</v>
      </c>
      <c r="AJ1887" s="64" t="str">
        <f t="shared" si="191"/>
        <v>-</v>
      </c>
      <c r="AK1887" s="18"/>
      <c r="AP1887" s="18"/>
    </row>
    <row r="1888" spans="9:42">
      <c r="I1888" s="18"/>
      <c r="L1888" s="18"/>
      <c r="M1888" s="18"/>
      <c r="N1888" s="18"/>
      <c r="O1888" s="18"/>
      <c r="P1888" s="18"/>
      <c r="Q1888" s="18"/>
      <c r="R1888" s="18"/>
      <c r="S1888" s="173" t="s">
        <v>14434</v>
      </c>
      <c r="T1888" s="17" t="s">
        <v>14435</v>
      </c>
      <c r="U1888" s="18"/>
      <c r="V1888" s="211"/>
      <c r="W1888" s="211"/>
      <c r="X1888" s="211"/>
      <c r="Y1888" s="211"/>
      <c r="Z1888" s="18"/>
      <c r="AA1888" s="182" t="s">
        <v>14705</v>
      </c>
      <c r="AB1888" s="18"/>
      <c r="AC1888" s="197" t="str">
        <f t="shared" si="186"/>
        <v>ARTSCI</v>
      </c>
      <c r="AD1888" s="263" t="str">
        <f t="shared" si="187"/>
        <v>ARTSCI-110</v>
      </c>
      <c r="AE1888" s="263" t="str">
        <f t="shared" si="188"/>
        <v>ARTSCI-110-87</v>
      </c>
      <c r="AF1888" s="119" t="s">
        <v>14705</v>
      </c>
      <c r="AG1888" s="64" t="str">
        <f t="shared" si="189"/>
        <v>110</v>
      </c>
      <c r="AH1888" s="18"/>
      <c r="AI1888" s="197" t="str">
        <f t="shared" si="190"/>
        <v>-</v>
      </c>
      <c r="AJ1888" s="64" t="str">
        <f t="shared" si="191"/>
        <v>-</v>
      </c>
      <c r="AK1888" s="18"/>
      <c r="AP1888" s="18"/>
    </row>
    <row r="1889" spans="9:42">
      <c r="I1889" s="18"/>
      <c r="L1889" s="18"/>
      <c r="M1889" s="18"/>
      <c r="N1889" s="18"/>
      <c r="O1889" s="18"/>
      <c r="P1889" s="18"/>
      <c r="Q1889" s="18"/>
      <c r="R1889" s="18"/>
      <c r="S1889" s="173" t="s">
        <v>14436</v>
      </c>
      <c r="T1889" s="17" t="s">
        <v>14974</v>
      </c>
      <c r="U1889" s="18"/>
      <c r="V1889" s="211"/>
      <c r="W1889" s="211"/>
      <c r="X1889" s="211"/>
      <c r="Y1889" s="211"/>
      <c r="Z1889" s="18"/>
      <c r="AA1889" s="182" t="s">
        <v>15239</v>
      </c>
      <c r="AB1889" s="18"/>
      <c r="AC1889" s="197" t="str">
        <f t="shared" si="186"/>
        <v>ARTSCI</v>
      </c>
      <c r="AD1889" s="263" t="str">
        <f t="shared" si="187"/>
        <v>ARTSCI-110</v>
      </c>
      <c r="AE1889" s="263" t="str">
        <f t="shared" si="188"/>
        <v>ARTSCI-110-88</v>
      </c>
      <c r="AF1889" s="119" t="s">
        <v>15239</v>
      </c>
      <c r="AG1889" s="64" t="str">
        <f t="shared" si="189"/>
        <v>110</v>
      </c>
      <c r="AH1889" s="18"/>
      <c r="AI1889" s="197" t="str">
        <f t="shared" si="190"/>
        <v>-</v>
      </c>
      <c r="AJ1889" s="64" t="str">
        <f t="shared" si="191"/>
        <v>-</v>
      </c>
      <c r="AK1889" s="18"/>
      <c r="AP1889" s="18"/>
    </row>
    <row r="1890" spans="9:42">
      <c r="I1890" s="18"/>
      <c r="L1890" s="18"/>
      <c r="M1890" s="18"/>
      <c r="N1890" s="18"/>
      <c r="O1890" s="18"/>
      <c r="P1890" s="18"/>
      <c r="Q1890" s="18"/>
      <c r="R1890" s="18"/>
      <c r="S1890" s="173" t="s">
        <v>14437</v>
      </c>
      <c r="T1890" s="17" t="s">
        <v>2724</v>
      </c>
      <c r="U1890" s="18"/>
      <c r="V1890" s="211"/>
      <c r="W1890" s="211"/>
      <c r="X1890" s="211"/>
      <c r="Y1890" s="211"/>
      <c r="Z1890" s="18"/>
      <c r="AA1890" s="182" t="s">
        <v>15624</v>
      </c>
      <c r="AB1890" s="18"/>
      <c r="AC1890" s="197" t="str">
        <f t="shared" si="186"/>
        <v>ARTSCI</v>
      </c>
      <c r="AD1890" s="263" t="str">
        <f t="shared" si="187"/>
        <v>ARTSCI-110</v>
      </c>
      <c r="AE1890" s="263" t="str">
        <f t="shared" si="188"/>
        <v>ARTSCI-110-89</v>
      </c>
      <c r="AF1890" s="119" t="s">
        <v>15624</v>
      </c>
      <c r="AG1890" s="64" t="str">
        <f t="shared" si="189"/>
        <v>110</v>
      </c>
      <c r="AH1890" s="18"/>
      <c r="AI1890" s="197" t="str">
        <f t="shared" si="190"/>
        <v>-</v>
      </c>
      <c r="AJ1890" s="64" t="str">
        <f t="shared" si="191"/>
        <v>-</v>
      </c>
      <c r="AK1890" s="18"/>
      <c r="AP1890" s="18"/>
    </row>
    <row r="1891" spans="9:42">
      <c r="I1891" s="18"/>
      <c r="L1891" s="18"/>
      <c r="M1891" s="18"/>
      <c r="N1891" s="18"/>
      <c r="O1891" s="18"/>
      <c r="P1891" s="18"/>
      <c r="Q1891" s="18"/>
      <c r="R1891" s="18"/>
      <c r="S1891" s="173" t="s">
        <v>14438</v>
      </c>
      <c r="T1891" s="17" t="s">
        <v>14439</v>
      </c>
      <c r="U1891" s="18"/>
      <c r="V1891" s="211"/>
      <c r="W1891" s="211"/>
      <c r="X1891" s="211"/>
      <c r="Y1891" s="211"/>
      <c r="Z1891" s="18"/>
      <c r="AA1891" s="182" t="s">
        <v>11070</v>
      </c>
      <c r="AB1891" s="18"/>
      <c r="AC1891" s="197" t="str">
        <f t="shared" si="186"/>
        <v>ARTSCI</v>
      </c>
      <c r="AD1891" s="263" t="str">
        <f t="shared" si="187"/>
        <v>ARTSCI-110</v>
      </c>
      <c r="AE1891" s="263" t="str">
        <f t="shared" si="188"/>
        <v>ARTSCI-110-90</v>
      </c>
      <c r="AF1891" s="119" t="s">
        <v>11070</v>
      </c>
      <c r="AG1891" s="64" t="str">
        <f t="shared" si="189"/>
        <v>110</v>
      </c>
      <c r="AH1891" s="18"/>
      <c r="AI1891" s="197" t="str">
        <f t="shared" si="190"/>
        <v>-</v>
      </c>
      <c r="AJ1891" s="64" t="str">
        <f t="shared" si="191"/>
        <v>-</v>
      </c>
      <c r="AK1891" s="18"/>
      <c r="AP1891" s="18"/>
    </row>
    <row r="1892" spans="9:42">
      <c r="I1892" s="18"/>
      <c r="L1892" s="18"/>
      <c r="M1892" s="18"/>
      <c r="N1892" s="18"/>
      <c r="O1892" s="18"/>
      <c r="P1892" s="18"/>
      <c r="Q1892" s="18"/>
      <c r="R1892" s="18"/>
      <c r="S1892" s="173" t="s">
        <v>14440</v>
      </c>
      <c r="T1892" s="17" t="s">
        <v>14441</v>
      </c>
      <c r="U1892" s="18"/>
      <c r="V1892" s="211"/>
      <c r="W1892" s="211"/>
      <c r="X1892" s="211"/>
      <c r="Y1892" s="211"/>
      <c r="Z1892" s="18"/>
      <c r="AA1892" s="182" t="s">
        <v>11071</v>
      </c>
      <c r="AB1892" s="18"/>
      <c r="AC1892" s="197" t="str">
        <f t="shared" si="186"/>
        <v>ARTSCI</v>
      </c>
      <c r="AD1892" s="263" t="str">
        <f t="shared" si="187"/>
        <v>ARTSCI-110</v>
      </c>
      <c r="AE1892" s="263" t="str">
        <f t="shared" si="188"/>
        <v>ARTSCI-110-91</v>
      </c>
      <c r="AF1892" s="119" t="s">
        <v>11071</v>
      </c>
      <c r="AG1892" s="64" t="str">
        <f t="shared" si="189"/>
        <v>110</v>
      </c>
      <c r="AH1892" s="18"/>
      <c r="AI1892" s="197" t="str">
        <f t="shared" si="190"/>
        <v>-</v>
      </c>
      <c r="AJ1892" s="64" t="str">
        <f t="shared" si="191"/>
        <v>-</v>
      </c>
      <c r="AK1892" s="18"/>
      <c r="AP1892" s="18"/>
    </row>
    <row r="1893" spans="9:42">
      <c r="I1893" s="18"/>
      <c r="L1893" s="18"/>
      <c r="M1893" s="18"/>
      <c r="N1893" s="18"/>
      <c r="O1893" s="18"/>
      <c r="P1893" s="18"/>
      <c r="Q1893" s="18"/>
      <c r="R1893" s="18"/>
      <c r="S1893" s="173" t="s">
        <v>14442</v>
      </c>
      <c r="T1893" s="17" t="s">
        <v>14443</v>
      </c>
      <c r="U1893" s="18"/>
      <c r="V1893" s="211"/>
      <c r="W1893" s="211"/>
      <c r="X1893" s="211"/>
      <c r="Y1893" s="211"/>
      <c r="Z1893" s="18"/>
      <c r="AA1893" s="182" t="s">
        <v>9929</v>
      </c>
      <c r="AB1893" s="18"/>
      <c r="AC1893" s="197" t="str">
        <f t="shared" si="186"/>
        <v>HEALTHSCI</v>
      </c>
      <c r="AD1893" s="263" t="str">
        <f t="shared" si="187"/>
        <v>HEALTHSCI-110</v>
      </c>
      <c r="AE1893" s="263" t="str">
        <f t="shared" si="188"/>
        <v>HEALTHSCI-110-7</v>
      </c>
      <c r="AF1893" s="119" t="s">
        <v>9929</v>
      </c>
      <c r="AG1893" s="64" t="str">
        <f t="shared" si="189"/>
        <v>110</v>
      </c>
      <c r="AH1893" s="18"/>
      <c r="AI1893" s="197" t="str">
        <f t="shared" si="190"/>
        <v>-</v>
      </c>
      <c r="AJ1893" s="64" t="str">
        <f t="shared" si="191"/>
        <v>-</v>
      </c>
      <c r="AK1893" s="18"/>
      <c r="AP1893" s="18"/>
    </row>
    <row r="1894" spans="9:42">
      <c r="I1894" s="18"/>
      <c r="L1894" s="18"/>
      <c r="M1894" s="18"/>
      <c r="N1894" s="18"/>
      <c r="O1894" s="18"/>
      <c r="P1894" s="18"/>
      <c r="Q1894" s="18"/>
      <c r="R1894" s="18"/>
      <c r="S1894" s="173" t="s">
        <v>14444</v>
      </c>
      <c r="T1894" s="17" t="s">
        <v>14445</v>
      </c>
      <c r="U1894" s="18"/>
      <c r="V1894" s="211"/>
      <c r="W1894" s="211"/>
      <c r="X1894" s="211"/>
      <c r="Y1894" s="211"/>
      <c r="Z1894" s="18"/>
      <c r="AA1894" s="182" t="s">
        <v>12081</v>
      </c>
      <c r="AB1894" s="18"/>
      <c r="AC1894" s="197" t="str">
        <f t="shared" si="186"/>
        <v>HEALTHSCI</v>
      </c>
      <c r="AD1894" s="263" t="str">
        <f t="shared" si="187"/>
        <v>HEALTHSCI-110</v>
      </c>
      <c r="AE1894" s="263" t="str">
        <f t="shared" si="188"/>
        <v>HEALTHSCI-110-8</v>
      </c>
      <c r="AF1894" s="119" t="s">
        <v>12081</v>
      </c>
      <c r="AG1894" s="64" t="str">
        <f t="shared" si="189"/>
        <v>110</v>
      </c>
      <c r="AH1894" s="18"/>
      <c r="AI1894" s="197" t="str">
        <f t="shared" si="190"/>
        <v>-</v>
      </c>
      <c r="AJ1894" s="64" t="str">
        <f t="shared" si="191"/>
        <v>-</v>
      </c>
      <c r="AK1894" s="18"/>
      <c r="AP1894" s="18"/>
    </row>
    <row r="1895" spans="9:42">
      <c r="I1895" s="18"/>
      <c r="L1895" s="18"/>
      <c r="M1895" s="18"/>
      <c r="N1895" s="18"/>
      <c r="O1895" s="18"/>
      <c r="P1895" s="18"/>
      <c r="Q1895" s="18"/>
      <c r="R1895" s="18"/>
      <c r="S1895" s="173" t="s">
        <v>14446</v>
      </c>
      <c r="T1895" s="17" t="s">
        <v>14447</v>
      </c>
      <c r="U1895" s="18"/>
      <c r="V1895" s="211"/>
      <c r="W1895" s="211"/>
      <c r="X1895" s="211"/>
      <c r="Y1895" s="211"/>
      <c r="Z1895" s="18"/>
      <c r="AA1895" s="182" t="s">
        <v>12674</v>
      </c>
      <c r="AB1895" s="18"/>
      <c r="AC1895" s="197" t="str">
        <f t="shared" si="186"/>
        <v>HEALTHSCI</v>
      </c>
      <c r="AD1895" s="263" t="str">
        <f t="shared" si="187"/>
        <v>HEALTHSCI-110</v>
      </c>
      <c r="AE1895" s="263" t="str">
        <f t="shared" si="188"/>
        <v>HEALTHSCI-110-9</v>
      </c>
      <c r="AF1895" s="119" t="s">
        <v>12674</v>
      </c>
      <c r="AG1895" s="64" t="str">
        <f t="shared" si="189"/>
        <v>110</v>
      </c>
      <c r="AH1895" s="18"/>
      <c r="AI1895" s="197" t="str">
        <f t="shared" si="190"/>
        <v>-</v>
      </c>
      <c r="AJ1895" s="64" t="str">
        <f t="shared" si="191"/>
        <v>-</v>
      </c>
      <c r="AK1895" s="18"/>
      <c r="AP1895" s="18"/>
    </row>
    <row r="1896" spans="9:42">
      <c r="I1896" s="18"/>
      <c r="L1896" s="18"/>
      <c r="M1896" s="18"/>
      <c r="N1896" s="18"/>
      <c r="O1896" s="18"/>
      <c r="P1896" s="18"/>
      <c r="Q1896" s="18"/>
      <c r="R1896" s="18"/>
      <c r="S1896" s="173" t="s">
        <v>14448</v>
      </c>
      <c r="T1896" s="17" t="s">
        <v>14449</v>
      </c>
      <c r="U1896" s="18"/>
      <c r="V1896" s="211"/>
      <c r="W1896" s="211"/>
      <c r="X1896" s="211"/>
      <c r="Y1896" s="211"/>
      <c r="Z1896" s="18"/>
      <c r="AA1896" s="182" t="s">
        <v>14200</v>
      </c>
      <c r="AB1896" s="18"/>
      <c r="AC1896" s="197" t="str">
        <f t="shared" si="186"/>
        <v>HEALTHSCI</v>
      </c>
      <c r="AD1896" s="263" t="str">
        <f t="shared" si="187"/>
        <v>HEALTHSCI-110</v>
      </c>
      <c r="AE1896" s="263" t="str">
        <f t="shared" si="188"/>
        <v>HEALTHSCI-110-10</v>
      </c>
      <c r="AF1896" s="119" t="s">
        <v>14200</v>
      </c>
      <c r="AG1896" s="64" t="str">
        <f t="shared" si="189"/>
        <v>110</v>
      </c>
      <c r="AH1896" s="18"/>
      <c r="AI1896" s="197" t="str">
        <f t="shared" si="190"/>
        <v>-</v>
      </c>
      <c r="AJ1896" s="64" t="str">
        <f t="shared" si="191"/>
        <v>-</v>
      </c>
      <c r="AK1896" s="18"/>
      <c r="AP1896" s="18"/>
    </row>
    <row r="1897" spans="9:42">
      <c r="I1897" s="18"/>
      <c r="L1897" s="18"/>
      <c r="M1897" s="18"/>
      <c r="N1897" s="18"/>
      <c r="O1897" s="18"/>
      <c r="P1897" s="18"/>
      <c r="Q1897" s="18"/>
      <c r="R1897" s="18"/>
      <c r="S1897" s="173" t="s">
        <v>14450</v>
      </c>
      <c r="T1897" s="17" t="s">
        <v>14975</v>
      </c>
      <c r="U1897" s="18"/>
      <c r="V1897" s="211"/>
      <c r="W1897" s="211"/>
      <c r="X1897" s="211"/>
      <c r="Y1897" s="211"/>
      <c r="Z1897" s="18"/>
      <c r="AA1897" s="182" t="s">
        <v>12675</v>
      </c>
      <c r="AB1897" s="18"/>
      <c r="AC1897" s="197" t="str">
        <f t="shared" si="186"/>
        <v>HEALTHSCI</v>
      </c>
      <c r="AD1897" s="263" t="str">
        <f t="shared" si="187"/>
        <v>HEALTHSCI-110</v>
      </c>
      <c r="AE1897" s="263" t="str">
        <f t="shared" si="188"/>
        <v>HEALTHSCI-110-11</v>
      </c>
      <c r="AF1897" s="119" t="s">
        <v>12675</v>
      </c>
      <c r="AG1897" s="64" t="str">
        <f t="shared" si="189"/>
        <v>110</v>
      </c>
      <c r="AH1897" s="18"/>
      <c r="AI1897" s="197" t="str">
        <f t="shared" si="190"/>
        <v>-</v>
      </c>
      <c r="AJ1897" s="64" t="str">
        <f t="shared" si="191"/>
        <v>-</v>
      </c>
      <c r="AK1897" s="18"/>
      <c r="AP1897" s="18"/>
    </row>
    <row r="1898" spans="9:42">
      <c r="I1898" s="18"/>
      <c r="L1898" s="18"/>
      <c r="M1898" s="18"/>
      <c r="N1898" s="18"/>
      <c r="O1898" s="18"/>
      <c r="P1898" s="18"/>
      <c r="Q1898" s="18"/>
      <c r="R1898" s="18"/>
      <c r="S1898" s="173" t="s">
        <v>14451</v>
      </c>
      <c r="T1898" s="17" t="s">
        <v>14452</v>
      </c>
      <c r="U1898" s="18"/>
      <c r="V1898" s="211"/>
      <c r="W1898" s="211"/>
      <c r="X1898" s="211"/>
      <c r="Y1898" s="211"/>
      <c r="Z1898" s="18"/>
      <c r="AA1898" s="182" t="s">
        <v>13748</v>
      </c>
      <c r="AB1898" s="18"/>
      <c r="AC1898" s="197" t="str">
        <f t="shared" si="186"/>
        <v>HEALTHSCI</v>
      </c>
      <c r="AD1898" s="263" t="str">
        <f t="shared" si="187"/>
        <v>HEALTHSCI-110</v>
      </c>
      <c r="AE1898" s="263" t="str">
        <f t="shared" si="188"/>
        <v>HEALTHSCI-110-12</v>
      </c>
      <c r="AF1898" s="119" t="s">
        <v>13748</v>
      </c>
      <c r="AG1898" s="64" t="str">
        <f t="shared" si="189"/>
        <v>110</v>
      </c>
      <c r="AH1898" s="18"/>
      <c r="AI1898" s="197" t="str">
        <f t="shared" si="190"/>
        <v>-</v>
      </c>
      <c r="AJ1898" s="64" t="str">
        <f t="shared" si="191"/>
        <v>-</v>
      </c>
      <c r="AK1898" s="18"/>
      <c r="AP1898" s="18"/>
    </row>
    <row r="1899" spans="9:42">
      <c r="I1899" s="18"/>
      <c r="L1899" s="18"/>
      <c r="M1899" s="18"/>
      <c r="N1899" s="18"/>
      <c r="O1899" s="18"/>
      <c r="P1899" s="18"/>
      <c r="Q1899" s="18"/>
      <c r="R1899" s="18"/>
      <c r="S1899" s="173" t="s">
        <v>14453</v>
      </c>
      <c r="T1899" s="17" t="s">
        <v>14454</v>
      </c>
      <c r="U1899" s="18"/>
      <c r="V1899" s="211"/>
      <c r="W1899" s="211"/>
      <c r="X1899" s="211"/>
      <c r="Y1899" s="211"/>
      <c r="Z1899" s="18"/>
      <c r="AA1899" s="182" t="s">
        <v>13749</v>
      </c>
      <c r="AB1899" s="18"/>
      <c r="AC1899" s="197" t="str">
        <f t="shared" si="186"/>
        <v>HEALTHSCI</v>
      </c>
      <c r="AD1899" s="263" t="str">
        <f t="shared" si="187"/>
        <v>HEALTHSCI-110</v>
      </c>
      <c r="AE1899" s="263" t="str">
        <f t="shared" si="188"/>
        <v>HEALTHSCI-110-13</v>
      </c>
      <c r="AF1899" s="119" t="s">
        <v>13749</v>
      </c>
      <c r="AG1899" s="64" t="str">
        <f t="shared" si="189"/>
        <v>110</v>
      </c>
      <c r="AH1899" s="18"/>
      <c r="AI1899" s="197" t="str">
        <f t="shared" si="190"/>
        <v>-</v>
      </c>
      <c r="AJ1899" s="64" t="str">
        <f t="shared" si="191"/>
        <v>-</v>
      </c>
      <c r="AK1899" s="18"/>
      <c r="AP1899" s="18"/>
    </row>
    <row r="1900" spans="9:42">
      <c r="I1900" s="18"/>
      <c r="L1900" s="18"/>
      <c r="M1900" s="18"/>
      <c r="N1900" s="18"/>
      <c r="O1900" s="18"/>
      <c r="P1900" s="18"/>
      <c r="Q1900" s="18"/>
      <c r="R1900" s="18"/>
      <c r="S1900" s="173" t="s">
        <v>14455</v>
      </c>
      <c r="T1900" s="17" t="s">
        <v>14456</v>
      </c>
      <c r="U1900" s="18"/>
      <c r="V1900" s="211"/>
      <c r="W1900" s="211"/>
      <c r="X1900" s="211"/>
      <c r="Y1900" s="211"/>
      <c r="Z1900" s="18"/>
      <c r="AA1900" s="182" t="s">
        <v>15240</v>
      </c>
      <c r="AB1900" s="18"/>
      <c r="AC1900" s="197" t="str">
        <f t="shared" si="186"/>
        <v>HEALTHSCI</v>
      </c>
      <c r="AD1900" s="263" t="str">
        <f t="shared" si="187"/>
        <v>HEALTHSCI-110</v>
      </c>
      <c r="AE1900" s="263" t="str">
        <f t="shared" si="188"/>
        <v>HEALTHSCI-110-14</v>
      </c>
      <c r="AF1900" s="119" t="s">
        <v>15240</v>
      </c>
      <c r="AG1900" s="64" t="str">
        <f t="shared" si="189"/>
        <v>110</v>
      </c>
      <c r="AH1900" s="18"/>
      <c r="AI1900" s="197" t="str">
        <f t="shared" si="190"/>
        <v>-</v>
      </c>
      <c r="AJ1900" s="64" t="str">
        <f t="shared" si="191"/>
        <v>-</v>
      </c>
      <c r="AK1900" s="18"/>
      <c r="AP1900" s="18"/>
    </row>
    <row r="1901" spans="9:42">
      <c r="I1901" s="18"/>
      <c r="L1901" s="18"/>
      <c r="M1901" s="18"/>
      <c r="N1901" s="18"/>
      <c r="O1901" s="18"/>
      <c r="P1901" s="18"/>
      <c r="Q1901" s="18"/>
      <c r="R1901" s="18"/>
      <c r="S1901" s="173" t="s">
        <v>14457</v>
      </c>
      <c r="T1901" s="17" t="s">
        <v>14976</v>
      </c>
      <c r="U1901" s="18"/>
      <c r="V1901" s="211"/>
      <c r="W1901" s="211"/>
      <c r="X1901" s="211"/>
      <c r="Y1901" s="211"/>
      <c r="Z1901" s="18"/>
      <c r="AA1901" s="182" t="s">
        <v>14201</v>
      </c>
      <c r="AB1901" s="18"/>
      <c r="AC1901" s="197" t="str">
        <f t="shared" si="186"/>
        <v>HEALTHSCI</v>
      </c>
      <c r="AD1901" s="263" t="str">
        <f t="shared" si="187"/>
        <v>HEALTHSCI-110</v>
      </c>
      <c r="AE1901" s="263" t="str">
        <f t="shared" si="188"/>
        <v>HEALTHSCI-110-15</v>
      </c>
      <c r="AF1901" s="119" t="s">
        <v>14201</v>
      </c>
      <c r="AG1901" s="64" t="str">
        <f t="shared" si="189"/>
        <v>110</v>
      </c>
      <c r="AH1901" s="18"/>
      <c r="AI1901" s="197" t="str">
        <f t="shared" si="190"/>
        <v>-</v>
      </c>
      <c r="AJ1901" s="64" t="str">
        <f t="shared" si="191"/>
        <v>-</v>
      </c>
      <c r="AK1901" s="18"/>
      <c r="AP1901" s="18"/>
    </row>
    <row r="1902" spans="9:42">
      <c r="I1902" s="18"/>
      <c r="L1902" s="18"/>
      <c r="M1902" s="18"/>
      <c r="N1902" s="18"/>
      <c r="O1902" s="18"/>
      <c r="P1902" s="18"/>
      <c r="Q1902" s="18"/>
      <c r="R1902" s="18"/>
      <c r="S1902" s="173" t="s">
        <v>14458</v>
      </c>
      <c r="T1902" s="17" t="s">
        <v>14459</v>
      </c>
      <c r="U1902" s="18"/>
      <c r="V1902" s="211"/>
      <c r="W1902" s="211"/>
      <c r="X1902" s="211"/>
      <c r="Y1902" s="211"/>
      <c r="Z1902" s="18"/>
      <c r="AA1902" s="182" t="s">
        <v>14202</v>
      </c>
      <c r="AB1902" s="18"/>
      <c r="AC1902" s="197" t="str">
        <f t="shared" si="186"/>
        <v>HEALTHSCI</v>
      </c>
      <c r="AD1902" s="263" t="str">
        <f t="shared" si="187"/>
        <v>HEALTHSCI-110</v>
      </c>
      <c r="AE1902" s="263" t="str">
        <f t="shared" si="188"/>
        <v>HEALTHSCI-110-16</v>
      </c>
      <c r="AF1902" s="119" t="s">
        <v>14202</v>
      </c>
      <c r="AG1902" s="64" t="str">
        <f t="shared" si="189"/>
        <v>110</v>
      </c>
      <c r="AH1902" s="18"/>
      <c r="AI1902" s="197" t="str">
        <f t="shared" si="190"/>
        <v>-</v>
      </c>
      <c r="AJ1902" s="64" t="str">
        <f t="shared" si="191"/>
        <v>-</v>
      </c>
      <c r="AK1902" s="18"/>
      <c r="AP1902" s="18"/>
    </row>
    <row r="1903" spans="9:42">
      <c r="I1903" s="18"/>
      <c r="L1903" s="18"/>
      <c r="M1903" s="18"/>
      <c r="N1903" s="18"/>
      <c r="O1903" s="18"/>
      <c r="P1903" s="18"/>
      <c r="Q1903" s="18"/>
      <c r="R1903" s="18"/>
      <c r="S1903" s="173" t="s">
        <v>14460</v>
      </c>
      <c r="T1903" s="17" t="s">
        <v>14461</v>
      </c>
      <c r="U1903" s="18"/>
      <c r="V1903" s="211"/>
      <c r="W1903" s="211"/>
      <c r="X1903" s="211"/>
      <c r="Y1903" s="211"/>
      <c r="Z1903" s="18"/>
      <c r="AA1903" s="182" t="s">
        <v>15241</v>
      </c>
      <c r="AB1903" s="18"/>
      <c r="AC1903" s="197" t="str">
        <f t="shared" si="186"/>
        <v>HEALTHSCI</v>
      </c>
      <c r="AD1903" s="263" t="str">
        <f t="shared" si="187"/>
        <v>HEALTHSCI-110</v>
      </c>
      <c r="AE1903" s="263" t="str">
        <f t="shared" si="188"/>
        <v>HEALTHSCI-110-17</v>
      </c>
      <c r="AF1903" s="119" t="s">
        <v>15241</v>
      </c>
      <c r="AG1903" s="64" t="str">
        <f t="shared" si="189"/>
        <v>110</v>
      </c>
      <c r="AH1903" s="18"/>
      <c r="AI1903" s="197" t="str">
        <f t="shared" si="190"/>
        <v>-</v>
      </c>
      <c r="AJ1903" s="64" t="str">
        <f t="shared" si="191"/>
        <v>-</v>
      </c>
      <c r="AK1903" s="18"/>
      <c r="AP1903" s="18"/>
    </row>
    <row r="1904" spans="9:42">
      <c r="I1904" s="18"/>
      <c r="L1904" s="18"/>
      <c r="M1904" s="18"/>
      <c r="N1904" s="18"/>
      <c r="O1904" s="18"/>
      <c r="P1904" s="18"/>
      <c r="Q1904" s="18"/>
      <c r="R1904" s="18"/>
      <c r="S1904" s="173" t="s">
        <v>14462</v>
      </c>
      <c r="T1904" s="17" t="s">
        <v>14463</v>
      </c>
      <c r="U1904" s="18"/>
      <c r="V1904" s="211"/>
      <c r="W1904" s="211"/>
      <c r="X1904" s="211"/>
      <c r="Y1904" s="211"/>
      <c r="Z1904" s="18"/>
      <c r="AA1904" s="182" t="s">
        <v>15625</v>
      </c>
      <c r="AB1904" s="18"/>
      <c r="AC1904" s="197" t="str">
        <f t="shared" si="186"/>
        <v>HEALTHSCI</v>
      </c>
      <c r="AD1904" s="263" t="str">
        <f t="shared" si="187"/>
        <v>HEALTHSCI-110</v>
      </c>
      <c r="AE1904" s="263" t="str">
        <f t="shared" si="188"/>
        <v>HEALTHSCI-110-18</v>
      </c>
      <c r="AF1904" s="119" t="s">
        <v>15625</v>
      </c>
      <c r="AG1904" s="64" t="str">
        <f t="shared" si="189"/>
        <v>110</v>
      </c>
      <c r="AH1904" s="18"/>
      <c r="AI1904" s="197" t="str">
        <f t="shared" si="190"/>
        <v>-</v>
      </c>
      <c r="AJ1904" s="64" t="str">
        <f t="shared" si="191"/>
        <v>-</v>
      </c>
      <c r="AK1904" s="18"/>
      <c r="AP1904" s="18"/>
    </row>
    <row r="1905" spans="9:42">
      <c r="I1905" s="18"/>
      <c r="L1905" s="18"/>
      <c r="M1905" s="18"/>
      <c r="N1905" s="18"/>
      <c r="O1905" s="18"/>
      <c r="P1905" s="18"/>
      <c r="Q1905" s="18"/>
      <c r="R1905" s="18"/>
      <c r="S1905" s="173" t="s">
        <v>14464</v>
      </c>
      <c r="T1905" s="17" t="s">
        <v>14465</v>
      </c>
      <c r="U1905" s="18"/>
      <c r="V1905" s="211"/>
      <c r="W1905" s="211"/>
      <c r="X1905" s="211"/>
      <c r="Y1905" s="211"/>
      <c r="Z1905" s="18"/>
      <c r="AA1905" s="182" t="s">
        <v>15626</v>
      </c>
      <c r="AB1905" s="18"/>
      <c r="AC1905" s="197" t="str">
        <f t="shared" si="186"/>
        <v>HEALTHSCI</v>
      </c>
      <c r="AD1905" s="263" t="str">
        <f t="shared" si="187"/>
        <v>HEALTHSCI-110</v>
      </c>
      <c r="AE1905" s="263" t="str">
        <f t="shared" si="188"/>
        <v>HEALTHSCI-110-19</v>
      </c>
      <c r="AF1905" s="119" t="s">
        <v>15626</v>
      </c>
      <c r="AG1905" s="64" t="str">
        <f t="shared" si="189"/>
        <v>110</v>
      </c>
      <c r="AH1905" s="18"/>
      <c r="AI1905" s="197" t="str">
        <f t="shared" si="190"/>
        <v>-</v>
      </c>
      <c r="AJ1905" s="64" t="str">
        <f t="shared" si="191"/>
        <v>-</v>
      </c>
      <c r="AK1905" s="18"/>
      <c r="AP1905" s="18"/>
    </row>
    <row r="1906" spans="9:42">
      <c r="I1906" s="18"/>
      <c r="L1906" s="18"/>
      <c r="M1906" s="18"/>
      <c r="N1906" s="18"/>
      <c r="O1906" s="18"/>
      <c r="P1906" s="18"/>
      <c r="Q1906" s="18"/>
      <c r="R1906" s="18"/>
      <c r="S1906" s="173" t="s">
        <v>14466</v>
      </c>
      <c r="T1906" s="17" t="s">
        <v>14467</v>
      </c>
      <c r="U1906" s="18"/>
      <c r="V1906" s="211"/>
      <c r="W1906" s="211"/>
      <c r="X1906" s="211"/>
      <c r="Y1906" s="211"/>
      <c r="Z1906" s="18"/>
      <c r="AA1906" s="182" t="s">
        <v>13750</v>
      </c>
      <c r="AB1906" s="18"/>
      <c r="AC1906" s="197" t="str">
        <f t="shared" si="186"/>
        <v>HEALTHSCI</v>
      </c>
      <c r="AD1906" s="263" t="str">
        <f t="shared" si="187"/>
        <v>HEALTHSCI-110</v>
      </c>
      <c r="AE1906" s="263" t="str">
        <f t="shared" si="188"/>
        <v>HEALTHSCI-110-20</v>
      </c>
      <c r="AF1906" s="119" t="s">
        <v>13750</v>
      </c>
      <c r="AG1906" s="64" t="str">
        <f t="shared" si="189"/>
        <v>110</v>
      </c>
      <c r="AH1906" s="18"/>
      <c r="AI1906" s="197" t="str">
        <f t="shared" si="190"/>
        <v>-</v>
      </c>
      <c r="AJ1906" s="64" t="str">
        <f t="shared" si="191"/>
        <v>-</v>
      </c>
      <c r="AK1906" s="18"/>
      <c r="AP1906" s="18"/>
    </row>
    <row r="1907" spans="9:42">
      <c r="I1907" s="18"/>
      <c r="L1907" s="18"/>
      <c r="M1907" s="18"/>
      <c r="N1907" s="18"/>
      <c r="O1907" s="18"/>
      <c r="P1907" s="18"/>
      <c r="Q1907" s="18"/>
      <c r="R1907" s="18"/>
      <c r="S1907" s="173" t="s">
        <v>14468</v>
      </c>
      <c r="T1907" s="17" t="s">
        <v>14469</v>
      </c>
      <c r="U1907" s="18"/>
      <c r="V1907" s="211"/>
      <c r="W1907" s="211"/>
      <c r="X1907" s="211"/>
      <c r="Y1907" s="211"/>
      <c r="Z1907" s="18"/>
      <c r="AA1907" s="182" t="s">
        <v>13751</v>
      </c>
      <c r="AB1907" s="18"/>
      <c r="AC1907" s="197" t="str">
        <f t="shared" si="186"/>
        <v>HEALTHSCI</v>
      </c>
      <c r="AD1907" s="263" t="str">
        <f t="shared" si="187"/>
        <v>HEALTHSCI-110</v>
      </c>
      <c r="AE1907" s="263" t="str">
        <f t="shared" si="188"/>
        <v>HEALTHSCI-110-21</v>
      </c>
      <c r="AF1907" s="119" t="s">
        <v>13751</v>
      </c>
      <c r="AG1907" s="64" t="str">
        <f t="shared" si="189"/>
        <v>110</v>
      </c>
      <c r="AH1907" s="18"/>
      <c r="AI1907" s="197" t="str">
        <f t="shared" si="190"/>
        <v>-</v>
      </c>
      <c r="AJ1907" s="64" t="str">
        <f t="shared" si="191"/>
        <v>-</v>
      </c>
      <c r="AK1907" s="18"/>
      <c r="AP1907" s="18"/>
    </row>
    <row r="1908" spans="9:42">
      <c r="I1908" s="18"/>
      <c r="L1908" s="18"/>
      <c r="M1908" s="18"/>
      <c r="N1908" s="18"/>
      <c r="O1908" s="18"/>
      <c r="P1908" s="18"/>
      <c r="Q1908" s="18"/>
      <c r="R1908" s="18"/>
      <c r="S1908" s="173" t="s">
        <v>14977</v>
      </c>
      <c r="T1908" s="17" t="s">
        <v>14978</v>
      </c>
      <c r="U1908" s="18"/>
      <c r="V1908" s="211"/>
      <c r="W1908" s="211"/>
      <c r="X1908" s="211"/>
      <c r="Y1908" s="211"/>
      <c r="Z1908" s="18"/>
      <c r="AA1908" s="182" t="s">
        <v>15627</v>
      </c>
      <c r="AB1908" s="18"/>
      <c r="AC1908" s="197" t="str">
        <f t="shared" si="186"/>
        <v>HEALTHSCI</v>
      </c>
      <c r="AD1908" s="263" t="str">
        <f t="shared" si="187"/>
        <v>HEALTHSCI-110</v>
      </c>
      <c r="AE1908" s="263" t="str">
        <f t="shared" si="188"/>
        <v>HEALTHSCI-110-22</v>
      </c>
      <c r="AF1908" s="119" t="s">
        <v>15627</v>
      </c>
      <c r="AG1908" s="64" t="str">
        <f t="shared" si="189"/>
        <v>110</v>
      </c>
      <c r="AH1908" s="18"/>
      <c r="AI1908" s="197" t="str">
        <f t="shared" si="190"/>
        <v>-</v>
      </c>
      <c r="AJ1908" s="64" t="str">
        <f t="shared" si="191"/>
        <v>-</v>
      </c>
      <c r="AK1908" s="18"/>
      <c r="AP1908" s="18"/>
    </row>
    <row r="1909" spans="9:42">
      <c r="I1909" s="18"/>
      <c r="L1909" s="18"/>
      <c r="M1909" s="18"/>
      <c r="N1909" s="18"/>
      <c r="O1909" s="18"/>
      <c r="P1909" s="18"/>
      <c r="Q1909" s="18"/>
      <c r="R1909" s="18"/>
      <c r="S1909" s="173" t="s">
        <v>14979</v>
      </c>
      <c r="T1909" s="17" t="s">
        <v>14980</v>
      </c>
      <c r="U1909" s="18"/>
      <c r="V1909" s="211"/>
      <c r="W1909" s="211"/>
      <c r="X1909" s="211"/>
      <c r="Y1909" s="211"/>
      <c r="Z1909" s="18"/>
      <c r="AA1909" s="182" t="s">
        <v>15242</v>
      </c>
      <c r="AB1909" s="18"/>
      <c r="AC1909" s="197" t="str">
        <f t="shared" si="186"/>
        <v>HEALTHSCI</v>
      </c>
      <c r="AD1909" s="263" t="str">
        <f t="shared" si="187"/>
        <v>HEALTHSCI-110</v>
      </c>
      <c r="AE1909" s="263" t="str">
        <f t="shared" si="188"/>
        <v>HEALTHSCI-110-23</v>
      </c>
      <c r="AF1909" s="119" t="s">
        <v>15242</v>
      </c>
      <c r="AG1909" s="64" t="str">
        <f t="shared" si="189"/>
        <v>110</v>
      </c>
      <c r="AH1909" s="18"/>
      <c r="AI1909" s="197" t="str">
        <f t="shared" si="190"/>
        <v>-</v>
      </c>
      <c r="AJ1909" s="64" t="str">
        <f t="shared" si="191"/>
        <v>-</v>
      </c>
      <c r="AK1909" s="18"/>
      <c r="AP1909" s="18"/>
    </row>
    <row r="1910" spans="9:42">
      <c r="I1910" s="18"/>
      <c r="L1910" s="18"/>
      <c r="M1910" s="18"/>
      <c r="N1910" s="18"/>
      <c r="O1910" s="18"/>
      <c r="P1910" s="18"/>
      <c r="Q1910" s="18"/>
      <c r="R1910" s="18"/>
      <c r="S1910" s="173" t="s">
        <v>14981</v>
      </c>
      <c r="T1910" s="17" t="s">
        <v>14982</v>
      </c>
      <c r="U1910" s="18"/>
      <c r="V1910" s="211"/>
      <c r="W1910" s="211"/>
      <c r="X1910" s="211"/>
      <c r="Y1910" s="211"/>
      <c r="Z1910" s="18"/>
      <c r="AA1910" s="182" t="s">
        <v>15628</v>
      </c>
      <c r="AB1910" s="18"/>
      <c r="AC1910" s="197" t="str">
        <f t="shared" si="186"/>
        <v>HEALTHSCI</v>
      </c>
      <c r="AD1910" s="263" t="str">
        <f t="shared" si="187"/>
        <v>HEALTHSCI-110</v>
      </c>
      <c r="AE1910" s="263" t="str">
        <f t="shared" si="188"/>
        <v>HEALTHSCI-110-24</v>
      </c>
      <c r="AF1910" s="119" t="s">
        <v>15628</v>
      </c>
      <c r="AG1910" s="64" t="str">
        <f t="shared" si="189"/>
        <v>110</v>
      </c>
      <c r="AH1910" s="18"/>
      <c r="AI1910" s="197" t="str">
        <f t="shared" si="190"/>
        <v>-</v>
      </c>
      <c r="AJ1910" s="64" t="str">
        <f t="shared" si="191"/>
        <v>-</v>
      </c>
      <c r="AK1910" s="18"/>
      <c r="AP1910" s="18"/>
    </row>
    <row r="1911" spans="9:42">
      <c r="I1911" s="18"/>
      <c r="L1911" s="18"/>
      <c r="M1911" s="18"/>
      <c r="N1911" s="18"/>
      <c r="O1911" s="18"/>
      <c r="P1911" s="18"/>
      <c r="Q1911" s="18"/>
      <c r="R1911" s="18"/>
      <c r="S1911" s="173" t="s">
        <v>14983</v>
      </c>
      <c r="T1911" s="17" t="s">
        <v>14984</v>
      </c>
      <c r="U1911" s="18"/>
      <c r="V1911" s="211"/>
      <c r="W1911" s="211"/>
      <c r="X1911" s="211"/>
      <c r="Y1911" s="211"/>
      <c r="Z1911" s="18"/>
      <c r="AA1911" s="182" t="s">
        <v>15629</v>
      </c>
      <c r="AB1911" s="18"/>
      <c r="AC1911" s="197" t="str">
        <f t="shared" si="186"/>
        <v>HEALTHSCI</v>
      </c>
      <c r="AD1911" s="263" t="str">
        <f t="shared" si="187"/>
        <v>HEALTHSCI-110</v>
      </c>
      <c r="AE1911" s="263" t="str">
        <f t="shared" si="188"/>
        <v>HEALTHSCI-110-25</v>
      </c>
      <c r="AF1911" s="119" t="s">
        <v>15629</v>
      </c>
      <c r="AG1911" s="64" t="str">
        <f t="shared" si="189"/>
        <v>110</v>
      </c>
      <c r="AH1911" s="18"/>
      <c r="AI1911" s="197" t="str">
        <f t="shared" si="190"/>
        <v>-</v>
      </c>
      <c r="AJ1911" s="64" t="str">
        <f t="shared" si="191"/>
        <v>-</v>
      </c>
      <c r="AK1911" s="18"/>
      <c r="AP1911" s="18"/>
    </row>
    <row r="1912" spans="9:42">
      <c r="I1912" s="18"/>
      <c r="L1912" s="18"/>
      <c r="M1912" s="18"/>
      <c r="N1912" s="18"/>
      <c r="O1912" s="18"/>
      <c r="P1912" s="18"/>
      <c r="Q1912" s="18"/>
      <c r="R1912" s="18"/>
      <c r="S1912" s="173" t="s">
        <v>14985</v>
      </c>
      <c r="T1912" s="17" t="s">
        <v>14986</v>
      </c>
      <c r="U1912" s="18"/>
      <c r="V1912" s="211"/>
      <c r="W1912" s="211"/>
      <c r="X1912" s="211"/>
      <c r="Y1912" s="211"/>
      <c r="Z1912" s="18"/>
      <c r="AA1912" s="182" t="s">
        <v>15630</v>
      </c>
      <c r="AB1912" s="18"/>
      <c r="AC1912" s="197" t="str">
        <f t="shared" si="186"/>
        <v>HEALTHSCI</v>
      </c>
      <c r="AD1912" s="263" t="str">
        <f t="shared" si="187"/>
        <v>HEALTHSCI-110</v>
      </c>
      <c r="AE1912" s="263" t="str">
        <f t="shared" si="188"/>
        <v>HEALTHSCI-110-26</v>
      </c>
      <c r="AF1912" s="119" t="s">
        <v>15630</v>
      </c>
      <c r="AG1912" s="64" t="str">
        <f t="shared" si="189"/>
        <v>110</v>
      </c>
      <c r="AH1912" s="18"/>
      <c r="AI1912" s="197" t="str">
        <f t="shared" si="190"/>
        <v>-</v>
      </c>
      <c r="AJ1912" s="64" t="str">
        <f t="shared" si="191"/>
        <v>-</v>
      </c>
      <c r="AK1912" s="18"/>
      <c r="AP1912" s="18"/>
    </row>
    <row r="1913" spans="9:42">
      <c r="I1913" s="18"/>
      <c r="L1913" s="18"/>
      <c r="M1913" s="18"/>
      <c r="N1913" s="18"/>
      <c r="O1913" s="18"/>
      <c r="P1913" s="18"/>
      <c r="Q1913" s="18"/>
      <c r="R1913" s="18"/>
      <c r="S1913" s="173" t="s">
        <v>14987</v>
      </c>
      <c r="T1913" s="17" t="s">
        <v>14988</v>
      </c>
      <c r="U1913" s="18"/>
      <c r="V1913" s="211"/>
      <c r="W1913" s="211"/>
      <c r="X1913" s="211"/>
      <c r="Y1913" s="211"/>
      <c r="Z1913" s="18"/>
      <c r="AA1913" s="182" t="s">
        <v>15631</v>
      </c>
      <c r="AB1913" s="18"/>
      <c r="AC1913" s="197" t="str">
        <f t="shared" si="186"/>
        <v>HEALTHSCI</v>
      </c>
      <c r="AD1913" s="263" t="str">
        <f t="shared" si="187"/>
        <v>HEALTHSCI-110</v>
      </c>
      <c r="AE1913" s="263" t="str">
        <f t="shared" si="188"/>
        <v>HEALTHSCI-110-27</v>
      </c>
      <c r="AF1913" s="119" t="s">
        <v>15631</v>
      </c>
      <c r="AG1913" s="64" t="str">
        <f t="shared" si="189"/>
        <v>110</v>
      </c>
      <c r="AH1913" s="18"/>
      <c r="AI1913" s="197" t="str">
        <f t="shared" si="190"/>
        <v>-</v>
      </c>
      <c r="AJ1913" s="64" t="str">
        <f t="shared" si="191"/>
        <v>-</v>
      </c>
      <c r="AK1913" s="18"/>
      <c r="AP1913" s="18"/>
    </row>
    <row r="1914" spans="9:42">
      <c r="I1914" s="18"/>
      <c r="L1914" s="18"/>
      <c r="M1914" s="18"/>
      <c r="N1914" s="18"/>
      <c r="O1914" s="18"/>
      <c r="P1914" s="18"/>
      <c r="Q1914" s="18"/>
      <c r="R1914" s="18"/>
      <c r="S1914" s="173" t="s">
        <v>14989</v>
      </c>
      <c r="T1914" s="17" t="s">
        <v>14990</v>
      </c>
      <c r="U1914" s="18"/>
      <c r="V1914" s="211"/>
      <c r="W1914" s="211"/>
      <c r="X1914" s="211"/>
      <c r="Y1914" s="211"/>
      <c r="Z1914" s="18"/>
      <c r="AA1914" s="182" t="s">
        <v>15632</v>
      </c>
      <c r="AB1914" s="18"/>
      <c r="AC1914" s="197" t="str">
        <f t="shared" si="186"/>
        <v>HEALTHSCI</v>
      </c>
      <c r="AD1914" s="263" t="str">
        <f t="shared" si="187"/>
        <v>HEALTHSCI-110</v>
      </c>
      <c r="AE1914" s="263" t="str">
        <f t="shared" si="188"/>
        <v>HEALTHSCI-110-28</v>
      </c>
      <c r="AF1914" s="119" t="s">
        <v>15632</v>
      </c>
      <c r="AG1914" s="64" t="str">
        <f t="shared" si="189"/>
        <v>110</v>
      </c>
      <c r="AH1914" s="18"/>
      <c r="AI1914" s="197" t="str">
        <f t="shared" si="190"/>
        <v>-</v>
      </c>
      <c r="AJ1914" s="64" t="str">
        <f t="shared" si="191"/>
        <v>-</v>
      </c>
      <c r="AK1914" s="18"/>
      <c r="AP1914" s="18"/>
    </row>
    <row r="1915" spans="9:42">
      <c r="I1915" s="18"/>
      <c r="L1915" s="18"/>
      <c r="M1915" s="18"/>
      <c r="N1915" s="18"/>
      <c r="O1915" s="18"/>
      <c r="P1915" s="18"/>
      <c r="Q1915" s="18"/>
      <c r="R1915" s="18"/>
      <c r="S1915" s="173" t="s">
        <v>14991</v>
      </c>
      <c r="T1915" s="17" t="s">
        <v>14992</v>
      </c>
      <c r="U1915" s="18"/>
      <c r="V1915" s="211"/>
      <c r="W1915" s="211"/>
      <c r="X1915" s="211"/>
      <c r="Y1915" s="211"/>
      <c r="Z1915" s="18"/>
      <c r="AA1915" s="182" t="s">
        <v>15633</v>
      </c>
      <c r="AB1915" s="18"/>
      <c r="AC1915" s="197" t="str">
        <f t="shared" si="186"/>
        <v>HEALTHSCI</v>
      </c>
      <c r="AD1915" s="263" t="str">
        <f t="shared" si="187"/>
        <v>HEALTHSCI-110</v>
      </c>
      <c r="AE1915" s="263" t="str">
        <f t="shared" si="188"/>
        <v>HEALTHSCI-110-29</v>
      </c>
      <c r="AF1915" s="119" t="s">
        <v>15633</v>
      </c>
      <c r="AG1915" s="64" t="str">
        <f t="shared" si="189"/>
        <v>110</v>
      </c>
      <c r="AH1915" s="18"/>
      <c r="AI1915" s="197" t="str">
        <f t="shared" si="190"/>
        <v>-</v>
      </c>
      <c r="AJ1915" s="64" t="str">
        <f t="shared" si="191"/>
        <v>-</v>
      </c>
      <c r="AK1915" s="18"/>
      <c r="AP1915" s="18"/>
    </row>
    <row r="1916" spans="9:42">
      <c r="I1916" s="18"/>
      <c r="L1916" s="18"/>
      <c r="M1916" s="18"/>
      <c r="N1916" s="18"/>
      <c r="O1916" s="18"/>
      <c r="P1916" s="18"/>
      <c r="Q1916" s="18"/>
      <c r="R1916" s="18"/>
      <c r="S1916" s="173" t="s">
        <v>14993</v>
      </c>
      <c r="T1916" s="17" t="s">
        <v>14994</v>
      </c>
      <c r="U1916" s="18"/>
      <c r="V1916" s="211"/>
      <c r="W1916" s="211"/>
      <c r="X1916" s="211"/>
      <c r="Y1916" s="211"/>
      <c r="Z1916" s="18"/>
      <c r="AA1916" s="182" t="s">
        <v>15634</v>
      </c>
      <c r="AB1916" s="18"/>
      <c r="AC1916" s="197" t="str">
        <f t="shared" si="186"/>
        <v>HEALTHSCI</v>
      </c>
      <c r="AD1916" s="263" t="str">
        <f t="shared" si="187"/>
        <v>HEALTHSCI-110</v>
      </c>
      <c r="AE1916" s="263" t="str">
        <f t="shared" si="188"/>
        <v>HEALTHSCI-110-30</v>
      </c>
      <c r="AF1916" s="119" t="s">
        <v>15634</v>
      </c>
      <c r="AG1916" s="64" t="str">
        <f t="shared" si="189"/>
        <v>110</v>
      </c>
      <c r="AH1916" s="18"/>
      <c r="AI1916" s="197" t="str">
        <f t="shared" si="190"/>
        <v>-</v>
      </c>
      <c r="AJ1916" s="64" t="str">
        <f t="shared" si="191"/>
        <v>-</v>
      </c>
      <c r="AK1916" s="18"/>
      <c r="AP1916" s="18"/>
    </row>
    <row r="1917" spans="9:42">
      <c r="I1917" s="18"/>
      <c r="L1917" s="18"/>
      <c r="M1917" s="18"/>
      <c r="N1917" s="18"/>
      <c r="O1917" s="18"/>
      <c r="P1917" s="18"/>
      <c r="Q1917" s="18"/>
      <c r="R1917" s="18"/>
      <c r="S1917" s="173" t="s">
        <v>14995</v>
      </c>
      <c r="T1917" s="17" t="s">
        <v>14996</v>
      </c>
      <c r="U1917" s="18"/>
      <c r="V1917" s="211"/>
      <c r="W1917" s="211"/>
      <c r="X1917" s="211"/>
      <c r="Y1917" s="211"/>
      <c r="Z1917" s="18"/>
      <c r="AA1917" s="182" t="s">
        <v>15635</v>
      </c>
      <c r="AB1917" s="18"/>
      <c r="AC1917" s="197" t="str">
        <f t="shared" si="186"/>
        <v>HEALTHSCI</v>
      </c>
      <c r="AD1917" s="263" t="str">
        <f t="shared" si="187"/>
        <v>HEALTHSCI-110</v>
      </c>
      <c r="AE1917" s="263" t="str">
        <f t="shared" si="188"/>
        <v>HEALTHSCI-110-31</v>
      </c>
      <c r="AF1917" s="119" t="s">
        <v>15635</v>
      </c>
      <c r="AG1917" s="64" t="str">
        <f t="shared" si="189"/>
        <v>110</v>
      </c>
      <c r="AH1917" s="18"/>
      <c r="AI1917" s="197" t="str">
        <f t="shared" si="190"/>
        <v>-</v>
      </c>
      <c r="AJ1917" s="64" t="str">
        <f t="shared" si="191"/>
        <v>-</v>
      </c>
      <c r="AK1917" s="18"/>
      <c r="AP1917" s="18"/>
    </row>
    <row r="1918" spans="9:42">
      <c r="I1918" s="18"/>
      <c r="L1918" s="18"/>
      <c r="M1918" s="18"/>
      <c r="N1918" s="18"/>
      <c r="O1918" s="18"/>
      <c r="P1918" s="18"/>
      <c r="Q1918" s="18"/>
      <c r="R1918" s="18"/>
      <c r="S1918" s="173" t="s">
        <v>14997</v>
      </c>
      <c r="T1918" s="17" t="s">
        <v>14998</v>
      </c>
      <c r="U1918" s="18"/>
      <c r="V1918" s="211"/>
      <c r="W1918" s="211"/>
      <c r="X1918" s="211"/>
      <c r="Y1918" s="211"/>
      <c r="Z1918" s="18"/>
      <c r="AA1918" s="182" t="s">
        <v>15636</v>
      </c>
      <c r="AB1918" s="18"/>
      <c r="AC1918" s="197" t="str">
        <f t="shared" si="186"/>
        <v>HEALTHSCI</v>
      </c>
      <c r="AD1918" s="263" t="str">
        <f t="shared" si="187"/>
        <v>HEALTHSCI-110</v>
      </c>
      <c r="AE1918" s="263" t="str">
        <f t="shared" si="188"/>
        <v>HEALTHSCI-110-32</v>
      </c>
      <c r="AF1918" s="119" t="s">
        <v>15636</v>
      </c>
      <c r="AG1918" s="64" t="str">
        <f t="shared" si="189"/>
        <v>110</v>
      </c>
      <c r="AH1918" s="18"/>
      <c r="AI1918" s="197" t="str">
        <f t="shared" si="190"/>
        <v>-</v>
      </c>
      <c r="AJ1918" s="64" t="str">
        <f t="shared" si="191"/>
        <v>-</v>
      </c>
      <c r="AK1918" s="18"/>
      <c r="AP1918" s="18"/>
    </row>
    <row r="1919" spans="9:42">
      <c r="I1919" s="18"/>
      <c r="L1919" s="18"/>
      <c r="M1919" s="18"/>
      <c r="N1919" s="18"/>
      <c r="O1919" s="18"/>
      <c r="P1919" s="18"/>
      <c r="Q1919" s="18"/>
      <c r="R1919" s="18"/>
      <c r="S1919" s="173" t="s">
        <v>14999</v>
      </c>
      <c r="T1919" s="17" t="s">
        <v>15000</v>
      </c>
      <c r="U1919" s="18"/>
      <c r="V1919" s="211"/>
      <c r="W1919" s="211"/>
      <c r="X1919" s="211"/>
      <c r="Y1919" s="211"/>
      <c r="Z1919" s="18"/>
      <c r="AA1919" s="182" t="s">
        <v>11072</v>
      </c>
      <c r="AB1919" s="18"/>
      <c r="AC1919" s="197" t="str">
        <f t="shared" si="186"/>
        <v>HEALTHSCI</v>
      </c>
      <c r="AD1919" s="263" t="str">
        <f t="shared" si="187"/>
        <v>HEALTHSCI-110</v>
      </c>
      <c r="AE1919" s="263" t="str">
        <f t="shared" si="188"/>
        <v>HEALTHSCI-110-33</v>
      </c>
      <c r="AF1919" s="119" t="s">
        <v>11072</v>
      </c>
      <c r="AG1919" s="64" t="str">
        <f t="shared" si="189"/>
        <v>110</v>
      </c>
      <c r="AH1919" s="18"/>
      <c r="AI1919" s="197" t="str">
        <f t="shared" si="190"/>
        <v>-</v>
      </c>
      <c r="AJ1919" s="64" t="str">
        <f t="shared" si="191"/>
        <v>-</v>
      </c>
      <c r="AK1919" s="18"/>
      <c r="AP1919" s="18"/>
    </row>
    <row r="1920" spans="9:42">
      <c r="I1920" s="18"/>
      <c r="L1920" s="18"/>
      <c r="M1920" s="18"/>
      <c r="N1920" s="18"/>
      <c r="O1920" s="18"/>
      <c r="P1920" s="18"/>
      <c r="Q1920" s="18"/>
      <c r="R1920" s="18"/>
      <c r="S1920" s="173" t="s">
        <v>15001</v>
      </c>
      <c r="T1920" s="17" t="s">
        <v>15002</v>
      </c>
      <c r="U1920" s="18"/>
      <c r="V1920" s="211"/>
      <c r="W1920" s="211"/>
      <c r="X1920" s="211"/>
      <c r="Y1920" s="211"/>
      <c r="Z1920" s="18"/>
      <c r="AA1920" s="182" t="s">
        <v>688</v>
      </c>
      <c r="AB1920" s="18"/>
      <c r="AC1920" s="197" t="str">
        <f t="shared" si="186"/>
        <v>HEALTHSCI</v>
      </c>
      <c r="AD1920" s="263" t="str">
        <f t="shared" si="187"/>
        <v>HEALTHSCI-110</v>
      </c>
      <c r="AE1920" s="263" t="str">
        <f t="shared" si="188"/>
        <v>HEALTHSCI-110-34</v>
      </c>
      <c r="AF1920" s="119" t="s">
        <v>688</v>
      </c>
      <c r="AG1920" s="64" t="str">
        <f t="shared" si="189"/>
        <v>110</v>
      </c>
      <c r="AH1920" s="18"/>
      <c r="AI1920" s="197" t="str">
        <f t="shared" si="190"/>
        <v>-</v>
      </c>
      <c r="AJ1920" s="64" t="str">
        <f t="shared" si="191"/>
        <v>-</v>
      </c>
      <c r="AK1920" s="18"/>
      <c r="AP1920" s="18"/>
    </row>
    <row r="1921" spans="9:42">
      <c r="I1921" s="18"/>
      <c r="L1921" s="18"/>
      <c r="M1921" s="18"/>
      <c r="N1921" s="18"/>
      <c r="O1921" s="18"/>
      <c r="P1921" s="18"/>
      <c r="Q1921" s="18"/>
      <c r="R1921" s="18"/>
      <c r="S1921" s="173" t="s">
        <v>15003</v>
      </c>
      <c r="T1921" s="17" t="s">
        <v>15004</v>
      </c>
      <c r="U1921" s="18"/>
      <c r="V1921" s="211"/>
      <c r="W1921" s="211"/>
      <c r="X1921" s="211"/>
      <c r="Y1921" s="211"/>
      <c r="Z1921" s="18"/>
      <c r="AA1921" s="182" t="s">
        <v>14203</v>
      </c>
      <c r="AB1921" s="18"/>
      <c r="AC1921" s="197" t="str">
        <f t="shared" si="186"/>
        <v>HEALTHSCI</v>
      </c>
      <c r="AD1921" s="263" t="str">
        <f t="shared" si="187"/>
        <v>HEALTHSCI-110</v>
      </c>
      <c r="AE1921" s="263" t="str">
        <f t="shared" si="188"/>
        <v>HEALTHSCI-110-35</v>
      </c>
      <c r="AF1921" s="119" t="s">
        <v>14203</v>
      </c>
      <c r="AG1921" s="64" t="str">
        <f t="shared" si="189"/>
        <v>110</v>
      </c>
      <c r="AH1921" s="18"/>
      <c r="AI1921" s="197" t="str">
        <f t="shared" si="190"/>
        <v>-</v>
      </c>
      <c r="AJ1921" s="64" t="str">
        <f t="shared" si="191"/>
        <v>-</v>
      </c>
      <c r="AK1921" s="18"/>
      <c r="AP1921" s="18"/>
    </row>
    <row r="1922" spans="9:42">
      <c r="I1922" s="18"/>
      <c r="L1922" s="18"/>
      <c r="M1922" s="18"/>
      <c r="N1922" s="18"/>
      <c r="O1922" s="18"/>
      <c r="P1922" s="18"/>
      <c r="Q1922" s="18"/>
      <c r="R1922" s="18"/>
      <c r="S1922" s="173" t="s">
        <v>15005</v>
      </c>
      <c r="T1922" s="17" t="s">
        <v>15006</v>
      </c>
      <c r="U1922" s="18"/>
      <c r="V1922" s="211"/>
      <c r="W1922" s="211"/>
      <c r="X1922" s="211"/>
      <c r="Y1922" s="211"/>
      <c r="Z1922" s="18"/>
      <c r="AA1922" s="182" t="s">
        <v>13752</v>
      </c>
      <c r="AB1922" s="18"/>
      <c r="AC1922" s="197" t="str">
        <f t="shared" si="186"/>
        <v>HEALTHSCI</v>
      </c>
      <c r="AD1922" s="263" t="str">
        <f t="shared" si="187"/>
        <v>HEALTHSCI-110</v>
      </c>
      <c r="AE1922" s="263" t="str">
        <f t="shared" si="188"/>
        <v>HEALTHSCI-110-36</v>
      </c>
      <c r="AF1922" s="119" t="s">
        <v>13752</v>
      </c>
      <c r="AG1922" s="64" t="str">
        <f t="shared" si="189"/>
        <v>110</v>
      </c>
      <c r="AH1922" s="18"/>
      <c r="AI1922" s="197" t="str">
        <f t="shared" si="190"/>
        <v>-</v>
      </c>
      <c r="AJ1922" s="64" t="str">
        <f t="shared" si="191"/>
        <v>-</v>
      </c>
      <c r="AK1922" s="18"/>
      <c r="AP1922" s="18"/>
    </row>
    <row r="1923" spans="9:42">
      <c r="I1923" s="18"/>
      <c r="L1923" s="18"/>
      <c r="M1923" s="18"/>
      <c r="N1923" s="18"/>
      <c r="O1923" s="18"/>
      <c r="P1923" s="18"/>
      <c r="Q1923" s="18"/>
      <c r="R1923" s="18"/>
      <c r="S1923" s="173" t="s">
        <v>15007</v>
      </c>
      <c r="T1923" s="17" t="s">
        <v>15008</v>
      </c>
      <c r="U1923" s="18"/>
      <c r="V1923" s="211"/>
      <c r="W1923" s="211"/>
      <c r="X1923" s="211"/>
      <c r="Y1923" s="211"/>
      <c r="Z1923" s="18"/>
      <c r="AA1923" s="182" t="s">
        <v>9932</v>
      </c>
      <c r="AB1923" s="18"/>
      <c r="AC1923" s="197" t="str">
        <f t="shared" si="186"/>
        <v>ARTSCI</v>
      </c>
      <c r="AD1923" s="263" t="str">
        <f t="shared" si="187"/>
        <v>ARTSCI-110</v>
      </c>
      <c r="AE1923" s="263" t="str">
        <f t="shared" si="188"/>
        <v>ARTSCI-110-92</v>
      </c>
      <c r="AF1923" s="119" t="s">
        <v>9932</v>
      </c>
      <c r="AG1923" s="64" t="str">
        <f t="shared" si="189"/>
        <v>110</v>
      </c>
      <c r="AH1923" s="18"/>
      <c r="AI1923" s="197" t="str">
        <f t="shared" si="190"/>
        <v>-</v>
      </c>
      <c r="AJ1923" s="64" t="str">
        <f t="shared" si="191"/>
        <v>-</v>
      </c>
      <c r="AK1923" s="18"/>
      <c r="AP1923" s="18"/>
    </row>
    <row r="1924" spans="9:42">
      <c r="I1924" s="18"/>
      <c r="L1924" s="18"/>
      <c r="M1924" s="18"/>
      <c r="N1924" s="18"/>
      <c r="O1924" s="18"/>
      <c r="P1924" s="18"/>
      <c r="Q1924" s="18"/>
      <c r="R1924" s="18"/>
      <c r="S1924" s="173" t="s">
        <v>15009</v>
      </c>
      <c r="T1924" s="17" t="s">
        <v>15010</v>
      </c>
      <c r="U1924" s="18"/>
      <c r="V1924" s="211"/>
      <c r="W1924" s="211"/>
      <c r="X1924" s="211"/>
      <c r="Y1924" s="211"/>
      <c r="Z1924" s="18"/>
      <c r="AA1924" s="182" t="s">
        <v>9933</v>
      </c>
      <c r="AB1924" s="18"/>
      <c r="AC1924" s="197" t="str">
        <f t="shared" si="186"/>
        <v>ARTSCI</v>
      </c>
      <c r="AD1924" s="263" t="str">
        <f t="shared" si="187"/>
        <v>ARTSCI-110</v>
      </c>
      <c r="AE1924" s="263" t="str">
        <f t="shared" si="188"/>
        <v>ARTSCI-110-93</v>
      </c>
      <c r="AF1924" s="119" t="s">
        <v>9933</v>
      </c>
      <c r="AG1924" s="64" t="str">
        <f t="shared" si="189"/>
        <v>110</v>
      </c>
      <c r="AH1924" s="18"/>
      <c r="AI1924" s="197" t="str">
        <f t="shared" si="190"/>
        <v>-</v>
      </c>
      <c r="AJ1924" s="64" t="str">
        <f t="shared" si="191"/>
        <v>-</v>
      </c>
      <c r="AK1924" s="18"/>
      <c r="AP1924" s="18"/>
    </row>
    <row r="1925" spans="9:42">
      <c r="I1925" s="18"/>
      <c r="L1925" s="18"/>
      <c r="M1925" s="18"/>
      <c r="N1925" s="18"/>
      <c r="O1925" s="18"/>
      <c r="P1925" s="18"/>
      <c r="Q1925" s="18"/>
      <c r="R1925" s="18"/>
      <c r="S1925" s="173" t="s">
        <v>15011</v>
      </c>
      <c r="T1925" s="17" t="s">
        <v>15012</v>
      </c>
      <c r="U1925" s="18"/>
      <c r="V1925" s="211"/>
      <c r="W1925" s="211"/>
      <c r="X1925" s="211"/>
      <c r="Y1925" s="211"/>
      <c r="Z1925" s="18"/>
      <c r="AA1925" s="182" t="s">
        <v>9934</v>
      </c>
      <c r="AB1925" s="18"/>
      <c r="AC1925" s="197" t="str">
        <f t="shared" si="186"/>
        <v>ARTSCI</v>
      </c>
      <c r="AD1925" s="263" t="str">
        <f t="shared" si="187"/>
        <v>ARTSCI-110</v>
      </c>
      <c r="AE1925" s="263" t="str">
        <f t="shared" si="188"/>
        <v>ARTSCI-110-94</v>
      </c>
      <c r="AF1925" s="119" t="s">
        <v>9934</v>
      </c>
      <c r="AG1925" s="64" t="str">
        <f t="shared" si="189"/>
        <v>110</v>
      </c>
      <c r="AH1925" s="18"/>
      <c r="AI1925" s="197" t="str">
        <f t="shared" si="190"/>
        <v>-</v>
      </c>
      <c r="AJ1925" s="64" t="str">
        <f t="shared" si="191"/>
        <v>-</v>
      </c>
      <c r="AK1925" s="18"/>
      <c r="AP1925" s="18"/>
    </row>
    <row r="1926" spans="9:42">
      <c r="I1926" s="18"/>
      <c r="L1926" s="18"/>
      <c r="M1926" s="18"/>
      <c r="N1926" s="18"/>
      <c r="O1926" s="18"/>
      <c r="P1926" s="18"/>
      <c r="Q1926" s="18"/>
      <c r="R1926" s="18"/>
      <c r="S1926" s="173" t="s">
        <v>15013</v>
      </c>
      <c r="T1926" s="17" t="s">
        <v>15014</v>
      </c>
      <c r="U1926" s="18"/>
      <c r="V1926" s="211"/>
      <c r="W1926" s="211"/>
      <c r="X1926" s="211"/>
      <c r="Y1926" s="211"/>
      <c r="Z1926" s="18"/>
      <c r="AA1926" s="182" t="s">
        <v>12676</v>
      </c>
      <c r="AB1926" s="18"/>
      <c r="AC1926" s="197" t="str">
        <f t="shared" ref="AC1926:AC1989" si="192">CodesFormula_1</f>
        <v>ARTSCI</v>
      </c>
      <c r="AD1926" s="263" t="str">
        <f t="shared" ref="AD1926:AD1989" si="193">CodesFormula_2</f>
        <v>ARTSCI-110</v>
      </c>
      <c r="AE1926" s="263" t="str">
        <f t="shared" ref="AE1926:AE1989" si="194">CodesFormula_3</f>
        <v>ARTSCI-110-95</v>
      </c>
      <c r="AF1926" s="119" t="s">
        <v>12676</v>
      </c>
      <c r="AG1926" s="64" t="str">
        <f t="shared" ref="AG1926:AG1989" si="195">CodesFormula_4</f>
        <v>110</v>
      </c>
      <c r="AH1926" s="18"/>
      <c r="AI1926" s="197" t="str">
        <f t="shared" ref="AI1926:AI1989" si="196">CodesFormula_5</f>
        <v>-</v>
      </c>
      <c r="AJ1926" s="64" t="str">
        <f t="shared" ref="AJ1926:AJ1989" si="197">CodesFormula_6</f>
        <v>-</v>
      </c>
      <c r="AK1926" s="18"/>
      <c r="AP1926" s="18"/>
    </row>
    <row r="1927" spans="9:42">
      <c r="I1927" s="18"/>
      <c r="L1927" s="18"/>
      <c r="M1927" s="18"/>
      <c r="N1927" s="18"/>
      <c r="O1927" s="18"/>
      <c r="P1927" s="18"/>
      <c r="Q1927" s="18"/>
      <c r="R1927" s="18"/>
      <c r="S1927" s="173" t="s">
        <v>15015</v>
      </c>
      <c r="T1927" s="17" t="s">
        <v>15016</v>
      </c>
      <c r="U1927" s="18"/>
      <c r="V1927" s="211"/>
      <c r="W1927" s="211"/>
      <c r="X1927" s="211"/>
      <c r="Y1927" s="211"/>
      <c r="Z1927" s="18"/>
      <c r="AA1927" s="182" t="s">
        <v>15637</v>
      </c>
      <c r="AB1927" s="18"/>
      <c r="AC1927" s="197" t="str">
        <f t="shared" si="192"/>
        <v>ARTSCI</v>
      </c>
      <c r="AD1927" s="263" t="str">
        <f t="shared" si="193"/>
        <v>ARTSCI-110</v>
      </c>
      <c r="AE1927" s="263" t="str">
        <f t="shared" si="194"/>
        <v>ARTSCI-110-96</v>
      </c>
      <c r="AF1927" s="119" t="s">
        <v>15637</v>
      </c>
      <c r="AG1927" s="64" t="str">
        <f t="shared" si="195"/>
        <v>110</v>
      </c>
      <c r="AH1927" s="18"/>
      <c r="AI1927" s="197" t="str">
        <f t="shared" si="196"/>
        <v>-</v>
      </c>
      <c r="AJ1927" s="64" t="str">
        <f t="shared" si="197"/>
        <v>-</v>
      </c>
      <c r="AK1927" s="18"/>
      <c r="AP1927" s="18"/>
    </row>
    <row r="1928" spans="9:42">
      <c r="I1928" s="18"/>
      <c r="L1928" s="18"/>
      <c r="M1928" s="18"/>
      <c r="N1928" s="18"/>
      <c r="O1928" s="18"/>
      <c r="P1928" s="18"/>
      <c r="Q1928" s="18"/>
      <c r="R1928" s="18"/>
      <c r="S1928" s="173" t="s">
        <v>15017</v>
      </c>
      <c r="T1928" s="17" t="s">
        <v>15018</v>
      </c>
      <c r="U1928" s="18"/>
      <c r="V1928" s="211"/>
      <c r="W1928" s="211"/>
      <c r="X1928" s="211"/>
      <c r="Y1928" s="211"/>
      <c r="Z1928" s="18"/>
      <c r="AA1928" s="182" t="s">
        <v>11073</v>
      </c>
      <c r="AB1928" s="18"/>
      <c r="AC1928" s="197" t="str">
        <f t="shared" si="192"/>
        <v>ARTSCI</v>
      </c>
      <c r="AD1928" s="263" t="str">
        <f t="shared" si="193"/>
        <v>ARTSCI-110</v>
      </c>
      <c r="AE1928" s="263" t="str">
        <f t="shared" si="194"/>
        <v>ARTSCI-110-97</v>
      </c>
      <c r="AF1928" s="119" t="s">
        <v>11073</v>
      </c>
      <c r="AG1928" s="64" t="str">
        <f t="shared" si="195"/>
        <v>110</v>
      </c>
      <c r="AH1928" s="18"/>
      <c r="AI1928" s="197" t="str">
        <f t="shared" si="196"/>
        <v>-</v>
      </c>
      <c r="AJ1928" s="64" t="str">
        <f t="shared" si="197"/>
        <v>-</v>
      </c>
      <c r="AK1928" s="18"/>
      <c r="AP1928" s="18"/>
    </row>
    <row r="1929" spans="9:42">
      <c r="I1929" s="18"/>
      <c r="L1929" s="18"/>
      <c r="M1929" s="18"/>
      <c r="N1929" s="18"/>
      <c r="O1929" s="18"/>
      <c r="P1929" s="18"/>
      <c r="Q1929" s="18"/>
      <c r="R1929" s="18"/>
      <c r="S1929" s="173" t="s">
        <v>15019</v>
      </c>
      <c r="T1929" s="17" t="s">
        <v>15020</v>
      </c>
      <c r="U1929" s="18"/>
      <c r="V1929" s="211"/>
      <c r="W1929" s="211"/>
      <c r="X1929" s="211"/>
      <c r="Y1929" s="211"/>
      <c r="Z1929" s="18"/>
      <c r="AA1929" s="182" t="s">
        <v>1320</v>
      </c>
      <c r="AB1929" s="18"/>
      <c r="AC1929" s="197" t="str">
        <f t="shared" si="192"/>
        <v>ARTSCI</v>
      </c>
      <c r="AD1929" s="263" t="str">
        <f t="shared" si="193"/>
        <v>ARTSCI-110</v>
      </c>
      <c r="AE1929" s="263" t="str">
        <f t="shared" si="194"/>
        <v>ARTSCI-110-98</v>
      </c>
      <c r="AF1929" s="119" t="s">
        <v>1320</v>
      </c>
      <c r="AG1929" s="64" t="str">
        <f t="shared" si="195"/>
        <v>110</v>
      </c>
      <c r="AH1929" s="18"/>
      <c r="AI1929" s="197" t="str">
        <f t="shared" si="196"/>
        <v>-</v>
      </c>
      <c r="AJ1929" s="64" t="str">
        <f t="shared" si="197"/>
        <v>-</v>
      </c>
      <c r="AK1929" s="18"/>
      <c r="AP1929" s="18"/>
    </row>
    <row r="1930" spans="9:42">
      <c r="I1930" s="18"/>
      <c r="L1930" s="18"/>
      <c r="M1930" s="18"/>
      <c r="N1930" s="18"/>
      <c r="O1930" s="18"/>
      <c r="P1930" s="18"/>
      <c r="Q1930" s="18"/>
      <c r="R1930" s="18"/>
      <c r="S1930" s="173" t="s">
        <v>15021</v>
      </c>
      <c r="T1930" s="17" t="s">
        <v>15022</v>
      </c>
      <c r="U1930" s="18"/>
      <c r="V1930" s="211"/>
      <c r="W1930" s="211"/>
      <c r="X1930" s="211"/>
      <c r="Y1930" s="211"/>
      <c r="Z1930" s="18"/>
      <c r="AA1930" s="182" t="s">
        <v>1321</v>
      </c>
      <c r="AB1930" s="18"/>
      <c r="AC1930" s="197" t="str">
        <f t="shared" si="192"/>
        <v>ARTSCI</v>
      </c>
      <c r="AD1930" s="263" t="str">
        <f t="shared" si="193"/>
        <v>ARTSCI-110</v>
      </c>
      <c r="AE1930" s="263" t="str">
        <f t="shared" si="194"/>
        <v>ARTSCI-110-99</v>
      </c>
      <c r="AF1930" s="119" t="s">
        <v>1321</v>
      </c>
      <c r="AG1930" s="64" t="str">
        <f t="shared" si="195"/>
        <v>110</v>
      </c>
      <c r="AH1930" s="18"/>
      <c r="AI1930" s="197" t="str">
        <f t="shared" si="196"/>
        <v>-</v>
      </c>
      <c r="AJ1930" s="64" t="str">
        <f t="shared" si="197"/>
        <v>-</v>
      </c>
      <c r="AK1930" s="18"/>
      <c r="AP1930" s="18"/>
    </row>
    <row r="1931" spans="9:42">
      <c r="I1931" s="18"/>
      <c r="L1931" s="18"/>
      <c r="M1931" s="18"/>
      <c r="N1931" s="18"/>
      <c r="O1931" s="18"/>
      <c r="P1931" s="18"/>
      <c r="Q1931" s="18"/>
      <c r="R1931" s="18"/>
      <c r="S1931" s="173" t="s">
        <v>15023</v>
      </c>
      <c r="T1931" s="17" t="s">
        <v>15024</v>
      </c>
      <c r="U1931" s="18"/>
      <c r="V1931" s="211"/>
      <c r="W1931" s="211"/>
      <c r="X1931" s="211"/>
      <c r="Y1931" s="211"/>
      <c r="Z1931" s="18"/>
      <c r="AA1931" s="182" t="s">
        <v>12677</v>
      </c>
      <c r="AB1931" s="18"/>
      <c r="AC1931" s="197" t="str">
        <f t="shared" si="192"/>
        <v>ARTSCI</v>
      </c>
      <c r="AD1931" s="263" t="str">
        <f t="shared" si="193"/>
        <v>ARTSCI-110</v>
      </c>
      <c r="AE1931" s="263" t="str">
        <f t="shared" si="194"/>
        <v>ARTSCI-110-100</v>
      </c>
      <c r="AF1931" s="119" t="s">
        <v>12677</v>
      </c>
      <c r="AG1931" s="64" t="str">
        <f t="shared" si="195"/>
        <v>110</v>
      </c>
      <c r="AH1931" s="18"/>
      <c r="AI1931" s="197" t="str">
        <f t="shared" si="196"/>
        <v>-</v>
      </c>
      <c r="AJ1931" s="64" t="str">
        <f t="shared" si="197"/>
        <v>-</v>
      </c>
      <c r="AK1931" s="18"/>
      <c r="AP1931" s="18"/>
    </row>
    <row r="1932" spans="9:42">
      <c r="I1932" s="18"/>
      <c r="L1932" s="18"/>
      <c r="M1932" s="18"/>
      <c r="N1932" s="18"/>
      <c r="O1932" s="18"/>
      <c r="P1932" s="18"/>
      <c r="Q1932" s="18"/>
      <c r="R1932" s="18"/>
      <c r="S1932" s="173" t="s">
        <v>15025</v>
      </c>
      <c r="T1932" s="17" t="s">
        <v>15026</v>
      </c>
      <c r="U1932" s="18"/>
      <c r="V1932" s="211"/>
      <c r="W1932" s="211"/>
      <c r="X1932" s="211"/>
      <c r="Y1932" s="211"/>
      <c r="Z1932" s="18"/>
      <c r="AA1932" s="182" t="s">
        <v>14204</v>
      </c>
      <c r="AB1932" s="18"/>
      <c r="AC1932" s="197" t="str">
        <f t="shared" si="192"/>
        <v>ARTSCI</v>
      </c>
      <c r="AD1932" s="263" t="str">
        <f t="shared" si="193"/>
        <v>ARTSCI-110</v>
      </c>
      <c r="AE1932" s="263" t="str">
        <f t="shared" si="194"/>
        <v>ARTSCI-110-101</v>
      </c>
      <c r="AF1932" s="119" t="s">
        <v>14204</v>
      </c>
      <c r="AG1932" s="64" t="str">
        <f t="shared" si="195"/>
        <v>110</v>
      </c>
      <c r="AH1932" s="18"/>
      <c r="AI1932" s="197" t="str">
        <f t="shared" si="196"/>
        <v>-</v>
      </c>
      <c r="AJ1932" s="64" t="str">
        <f t="shared" si="197"/>
        <v>-</v>
      </c>
      <c r="AK1932" s="18"/>
      <c r="AP1932" s="18"/>
    </row>
    <row r="1933" spans="9:42">
      <c r="I1933" s="18"/>
      <c r="L1933" s="18"/>
      <c r="M1933" s="18"/>
      <c r="N1933" s="18"/>
      <c r="O1933" s="18"/>
      <c r="P1933" s="18"/>
      <c r="Q1933" s="18"/>
      <c r="R1933" s="18"/>
      <c r="S1933" s="173" t="s">
        <v>15027</v>
      </c>
      <c r="T1933" s="17" t="s">
        <v>15028</v>
      </c>
      <c r="U1933" s="18"/>
      <c r="V1933" s="211"/>
      <c r="W1933" s="211"/>
      <c r="X1933" s="211"/>
      <c r="Y1933" s="211"/>
      <c r="Z1933" s="18"/>
      <c r="AA1933" s="182" t="s">
        <v>14205</v>
      </c>
      <c r="AB1933" s="18"/>
      <c r="AC1933" s="197" t="str">
        <f t="shared" si="192"/>
        <v>ARTSCI</v>
      </c>
      <c r="AD1933" s="263" t="str">
        <f t="shared" si="193"/>
        <v>ARTSCI-110</v>
      </c>
      <c r="AE1933" s="263" t="str">
        <f t="shared" si="194"/>
        <v>ARTSCI-110-102</v>
      </c>
      <c r="AF1933" s="119" t="s">
        <v>14205</v>
      </c>
      <c r="AG1933" s="64" t="str">
        <f t="shared" si="195"/>
        <v>110</v>
      </c>
      <c r="AH1933" s="18"/>
      <c r="AI1933" s="197" t="str">
        <f t="shared" si="196"/>
        <v>-</v>
      </c>
      <c r="AJ1933" s="64" t="str">
        <f t="shared" si="197"/>
        <v>-</v>
      </c>
      <c r="AK1933" s="18"/>
      <c r="AP1933" s="18"/>
    </row>
    <row r="1934" spans="9:42">
      <c r="I1934" s="18"/>
      <c r="L1934" s="18"/>
      <c r="M1934" s="18"/>
      <c r="N1934" s="18"/>
      <c r="O1934" s="18"/>
      <c r="P1934" s="18"/>
      <c r="Q1934" s="18"/>
      <c r="R1934" s="18"/>
      <c r="S1934" s="173" t="s">
        <v>15029</v>
      </c>
      <c r="T1934" s="17" t="s">
        <v>15030</v>
      </c>
      <c r="U1934" s="18"/>
      <c r="V1934" s="211"/>
      <c r="W1934" s="211"/>
      <c r="X1934" s="211"/>
      <c r="Y1934" s="211"/>
      <c r="Z1934" s="18"/>
      <c r="AA1934" s="182" t="s">
        <v>15638</v>
      </c>
      <c r="AB1934" s="18"/>
      <c r="AC1934" s="197" t="str">
        <f t="shared" si="192"/>
        <v>ARTSCI</v>
      </c>
      <c r="AD1934" s="263" t="str">
        <f t="shared" si="193"/>
        <v>ARTSCI-110</v>
      </c>
      <c r="AE1934" s="263" t="str">
        <f t="shared" si="194"/>
        <v>ARTSCI-110-103</v>
      </c>
      <c r="AF1934" s="119" t="s">
        <v>15638</v>
      </c>
      <c r="AG1934" s="64" t="str">
        <f t="shared" si="195"/>
        <v>110</v>
      </c>
      <c r="AH1934" s="18"/>
      <c r="AI1934" s="197" t="str">
        <f t="shared" si="196"/>
        <v>-</v>
      </c>
      <c r="AJ1934" s="64" t="str">
        <f t="shared" si="197"/>
        <v>-</v>
      </c>
      <c r="AK1934" s="18"/>
      <c r="AP1934" s="18"/>
    </row>
    <row r="1935" spans="9:42">
      <c r="I1935" s="18"/>
      <c r="L1935" s="18"/>
      <c r="M1935" s="18"/>
      <c r="N1935" s="18"/>
      <c r="O1935" s="18"/>
      <c r="P1935" s="18"/>
      <c r="Q1935" s="18"/>
      <c r="R1935" s="18"/>
      <c r="S1935" s="173" t="s">
        <v>15031</v>
      </c>
      <c r="T1935" s="17" t="s">
        <v>15032</v>
      </c>
      <c r="U1935" s="18"/>
      <c r="V1935" s="211"/>
      <c r="W1935" s="211"/>
      <c r="X1935" s="211"/>
      <c r="Y1935" s="211"/>
      <c r="Z1935" s="18"/>
      <c r="AA1935" s="182" t="s">
        <v>11074</v>
      </c>
      <c r="AB1935" s="18"/>
      <c r="AC1935" s="197" t="str">
        <f t="shared" si="192"/>
        <v>ARTSCI</v>
      </c>
      <c r="AD1935" s="263" t="str">
        <f t="shared" si="193"/>
        <v>ARTSCI-110</v>
      </c>
      <c r="AE1935" s="263" t="str">
        <f t="shared" si="194"/>
        <v>ARTSCI-110-104</v>
      </c>
      <c r="AF1935" s="119" t="s">
        <v>11074</v>
      </c>
      <c r="AG1935" s="64" t="str">
        <f t="shared" si="195"/>
        <v>110</v>
      </c>
      <c r="AH1935" s="18"/>
      <c r="AI1935" s="197" t="str">
        <f t="shared" si="196"/>
        <v>-</v>
      </c>
      <c r="AJ1935" s="64" t="str">
        <f t="shared" si="197"/>
        <v>-</v>
      </c>
      <c r="AK1935" s="18"/>
      <c r="AP1935" s="18"/>
    </row>
    <row r="1936" spans="9:42">
      <c r="I1936" s="18"/>
      <c r="L1936" s="18"/>
      <c r="M1936" s="18"/>
      <c r="N1936" s="18"/>
      <c r="O1936" s="18"/>
      <c r="P1936" s="18"/>
      <c r="Q1936" s="18"/>
      <c r="R1936" s="18"/>
      <c r="S1936" s="173" t="s">
        <v>15478</v>
      </c>
      <c r="T1936" s="17" t="s">
        <v>15479</v>
      </c>
      <c r="U1936" s="18"/>
      <c r="V1936" s="211"/>
      <c r="W1936" s="211"/>
      <c r="X1936" s="211"/>
      <c r="Y1936" s="211"/>
      <c r="Z1936" s="18"/>
      <c r="AA1936" s="182" t="s">
        <v>9935</v>
      </c>
      <c r="AB1936" s="18"/>
      <c r="AC1936" s="197" t="str">
        <f t="shared" si="192"/>
        <v>ARTSCI</v>
      </c>
      <c r="AD1936" s="263" t="str">
        <f t="shared" si="193"/>
        <v>ARTSCI-110</v>
      </c>
      <c r="AE1936" s="263" t="str">
        <f t="shared" si="194"/>
        <v>ARTSCI-110-105</v>
      </c>
      <c r="AF1936" s="119" t="s">
        <v>9935</v>
      </c>
      <c r="AG1936" s="64" t="str">
        <f t="shared" si="195"/>
        <v>110</v>
      </c>
      <c r="AH1936" s="18"/>
      <c r="AI1936" s="197" t="str">
        <f t="shared" si="196"/>
        <v>-</v>
      </c>
      <c r="AJ1936" s="64" t="str">
        <f t="shared" si="197"/>
        <v>-</v>
      </c>
      <c r="AK1936" s="18"/>
      <c r="AP1936" s="18"/>
    </row>
    <row r="1937" spans="9:42">
      <c r="I1937" s="18"/>
      <c r="L1937" s="18"/>
      <c r="M1937" s="18"/>
      <c r="N1937" s="18"/>
      <c r="O1937" s="18"/>
      <c r="P1937" s="18"/>
      <c r="Q1937" s="18"/>
      <c r="R1937" s="18"/>
      <c r="S1937" s="173" t="s">
        <v>15480</v>
      </c>
      <c r="T1937" s="17" t="s">
        <v>15481</v>
      </c>
      <c r="U1937" s="18"/>
      <c r="V1937" s="211"/>
      <c r="W1937" s="211"/>
      <c r="X1937" s="211"/>
      <c r="Y1937" s="211"/>
      <c r="Z1937" s="18"/>
      <c r="AA1937" s="182" t="s">
        <v>15243</v>
      </c>
      <c r="AB1937" s="18"/>
      <c r="AC1937" s="197" t="str">
        <f t="shared" si="192"/>
        <v>ARTSCI</v>
      </c>
      <c r="AD1937" s="263" t="str">
        <f t="shared" si="193"/>
        <v>ARTSCI-110</v>
      </c>
      <c r="AE1937" s="263" t="str">
        <f t="shared" si="194"/>
        <v>ARTSCI-110-106</v>
      </c>
      <c r="AF1937" s="119" t="s">
        <v>15243</v>
      </c>
      <c r="AG1937" s="64" t="str">
        <f t="shared" si="195"/>
        <v>110</v>
      </c>
      <c r="AH1937" s="18"/>
      <c r="AI1937" s="197" t="str">
        <f t="shared" si="196"/>
        <v>-</v>
      </c>
      <c r="AJ1937" s="64" t="str">
        <f t="shared" si="197"/>
        <v>-</v>
      </c>
      <c r="AK1937" s="18"/>
      <c r="AP1937" s="18"/>
    </row>
    <row r="1938" spans="9:42">
      <c r="I1938" s="18"/>
      <c r="L1938" s="18"/>
      <c r="M1938" s="18"/>
      <c r="N1938" s="18"/>
      <c r="O1938" s="18"/>
      <c r="P1938" s="18"/>
      <c r="Q1938" s="18"/>
      <c r="R1938" s="18"/>
      <c r="S1938" s="173" t="s">
        <v>15482</v>
      </c>
      <c r="T1938" s="17" t="s">
        <v>15483</v>
      </c>
      <c r="U1938" s="18"/>
      <c r="V1938" s="211"/>
      <c r="W1938" s="211"/>
      <c r="X1938" s="211"/>
      <c r="Y1938" s="211"/>
      <c r="Z1938" s="18"/>
      <c r="AA1938" s="182" t="s">
        <v>15244</v>
      </c>
      <c r="AB1938" s="18"/>
      <c r="AC1938" s="197" t="str">
        <f t="shared" si="192"/>
        <v>ARTSCI</v>
      </c>
      <c r="AD1938" s="263" t="str">
        <f t="shared" si="193"/>
        <v>ARTSCI-110</v>
      </c>
      <c r="AE1938" s="263" t="str">
        <f t="shared" si="194"/>
        <v>ARTSCI-110-107</v>
      </c>
      <c r="AF1938" s="119" t="s">
        <v>15244</v>
      </c>
      <c r="AG1938" s="64" t="str">
        <f t="shared" si="195"/>
        <v>110</v>
      </c>
      <c r="AH1938" s="18"/>
      <c r="AI1938" s="197" t="str">
        <f t="shared" si="196"/>
        <v>-</v>
      </c>
      <c r="AJ1938" s="64" t="str">
        <f t="shared" si="197"/>
        <v>-</v>
      </c>
      <c r="AK1938" s="18"/>
      <c r="AP1938" s="18"/>
    </row>
    <row r="1939" spans="9:42">
      <c r="I1939" s="18"/>
      <c r="L1939" s="18"/>
      <c r="M1939" s="18"/>
      <c r="N1939" s="18"/>
      <c r="O1939" s="18"/>
      <c r="P1939" s="18"/>
      <c r="Q1939" s="18"/>
      <c r="R1939" s="18"/>
      <c r="S1939" s="173" t="s">
        <v>15484</v>
      </c>
      <c r="T1939" s="17" t="s">
        <v>14007</v>
      </c>
      <c r="U1939" s="18"/>
      <c r="V1939" s="211"/>
      <c r="W1939" s="211"/>
      <c r="X1939" s="211"/>
      <c r="Y1939" s="211"/>
      <c r="Z1939" s="18"/>
      <c r="AA1939" s="182" t="s">
        <v>15639</v>
      </c>
      <c r="AB1939" s="18"/>
      <c r="AC1939" s="197" t="str">
        <f t="shared" si="192"/>
        <v>ARTSCI</v>
      </c>
      <c r="AD1939" s="263" t="str">
        <f t="shared" si="193"/>
        <v>ARTSCI-110</v>
      </c>
      <c r="AE1939" s="263" t="str">
        <f t="shared" si="194"/>
        <v>ARTSCI-110-108</v>
      </c>
      <c r="AF1939" s="119" t="s">
        <v>15639</v>
      </c>
      <c r="AG1939" s="64" t="str">
        <f t="shared" si="195"/>
        <v>110</v>
      </c>
      <c r="AH1939" s="18"/>
      <c r="AI1939" s="197" t="str">
        <f t="shared" si="196"/>
        <v>-</v>
      </c>
      <c r="AJ1939" s="64" t="str">
        <f t="shared" si="197"/>
        <v>-</v>
      </c>
      <c r="AK1939" s="18"/>
      <c r="AP1939" s="18"/>
    </row>
    <row r="1940" spans="9:42">
      <c r="I1940" s="18"/>
      <c r="L1940" s="18"/>
      <c r="M1940" s="18"/>
      <c r="N1940" s="18"/>
      <c r="O1940" s="18"/>
      <c r="P1940" s="18"/>
      <c r="Q1940" s="18"/>
      <c r="R1940" s="18"/>
      <c r="S1940" s="173" t="s">
        <v>15485</v>
      </c>
      <c r="T1940" s="17" t="s">
        <v>15486</v>
      </c>
      <c r="U1940" s="18"/>
      <c r="V1940" s="211"/>
      <c r="W1940" s="211"/>
      <c r="X1940" s="211"/>
      <c r="Y1940" s="211"/>
      <c r="Z1940" s="18"/>
      <c r="AA1940" s="182" t="s">
        <v>9937</v>
      </c>
      <c r="AB1940" s="18"/>
      <c r="AC1940" s="197" t="str">
        <f t="shared" si="192"/>
        <v>ARTSCI</v>
      </c>
      <c r="AD1940" s="263" t="str">
        <f t="shared" si="193"/>
        <v>ARTSCI-110</v>
      </c>
      <c r="AE1940" s="263" t="str">
        <f t="shared" si="194"/>
        <v>ARTSCI-110-109</v>
      </c>
      <c r="AF1940" s="119" t="s">
        <v>9937</v>
      </c>
      <c r="AG1940" s="64" t="str">
        <f t="shared" si="195"/>
        <v>110</v>
      </c>
      <c r="AH1940" s="18"/>
      <c r="AI1940" s="197" t="str">
        <f t="shared" si="196"/>
        <v>-</v>
      </c>
      <c r="AJ1940" s="64" t="str">
        <f t="shared" si="197"/>
        <v>-</v>
      </c>
      <c r="AK1940" s="18"/>
      <c r="AP1940" s="18"/>
    </row>
    <row r="1941" spans="9:42">
      <c r="I1941" s="18"/>
      <c r="L1941" s="18"/>
      <c r="M1941" s="18"/>
      <c r="N1941" s="18"/>
      <c r="O1941" s="18"/>
      <c r="P1941" s="18"/>
      <c r="Q1941" s="18"/>
      <c r="R1941" s="18"/>
      <c r="S1941" s="173" t="s">
        <v>15487</v>
      </c>
      <c r="T1941" s="17" t="s">
        <v>15488</v>
      </c>
      <c r="U1941" s="18"/>
      <c r="V1941" s="211"/>
      <c r="W1941" s="211"/>
      <c r="X1941" s="211"/>
      <c r="Y1941" s="211"/>
      <c r="Z1941" s="18"/>
      <c r="AA1941" s="182" t="s">
        <v>12678</v>
      </c>
      <c r="AB1941" s="18"/>
      <c r="AC1941" s="197" t="str">
        <f t="shared" si="192"/>
        <v>ARTSCI</v>
      </c>
      <c r="AD1941" s="263" t="str">
        <f t="shared" si="193"/>
        <v>ARTSCI-110</v>
      </c>
      <c r="AE1941" s="263" t="str">
        <f t="shared" si="194"/>
        <v>ARTSCI-110-110</v>
      </c>
      <c r="AF1941" s="119" t="s">
        <v>12678</v>
      </c>
      <c r="AG1941" s="64" t="str">
        <f t="shared" si="195"/>
        <v>110</v>
      </c>
      <c r="AH1941" s="18"/>
      <c r="AI1941" s="197" t="str">
        <f t="shared" si="196"/>
        <v>-</v>
      </c>
      <c r="AJ1941" s="64" t="str">
        <f t="shared" si="197"/>
        <v>-</v>
      </c>
      <c r="AK1941" s="18"/>
      <c r="AP1941" s="18"/>
    </row>
    <row r="1942" spans="9:42">
      <c r="I1942" s="18"/>
      <c r="L1942" s="18"/>
      <c r="M1942" s="18"/>
      <c r="N1942" s="18"/>
      <c r="O1942" s="18"/>
      <c r="P1942" s="18"/>
      <c r="Q1942" s="18"/>
      <c r="R1942" s="18"/>
      <c r="S1942" s="173" t="s">
        <v>15489</v>
      </c>
      <c r="T1942" s="17" t="s">
        <v>15490</v>
      </c>
      <c r="U1942" s="18"/>
      <c r="V1942" s="211"/>
      <c r="W1942" s="211"/>
      <c r="X1942" s="211"/>
      <c r="Y1942" s="211"/>
      <c r="Z1942" s="18"/>
      <c r="AA1942" s="182" t="s">
        <v>15640</v>
      </c>
      <c r="AB1942" s="18"/>
      <c r="AC1942" s="197" t="str">
        <f t="shared" si="192"/>
        <v>ARTSCI</v>
      </c>
      <c r="AD1942" s="263" t="str">
        <f t="shared" si="193"/>
        <v>ARTSCI-110</v>
      </c>
      <c r="AE1942" s="263" t="str">
        <f t="shared" si="194"/>
        <v>ARTSCI-110-111</v>
      </c>
      <c r="AF1942" s="119" t="s">
        <v>15640</v>
      </c>
      <c r="AG1942" s="64" t="str">
        <f t="shared" si="195"/>
        <v>110</v>
      </c>
      <c r="AH1942" s="18"/>
      <c r="AI1942" s="197" t="str">
        <f t="shared" si="196"/>
        <v>-</v>
      </c>
      <c r="AJ1942" s="64" t="str">
        <f t="shared" si="197"/>
        <v>-</v>
      </c>
      <c r="AK1942" s="18"/>
      <c r="AP1942" s="18"/>
    </row>
    <row r="1943" spans="9:42">
      <c r="I1943" s="18"/>
      <c r="L1943" s="18"/>
      <c r="M1943" s="18"/>
      <c r="N1943" s="18"/>
      <c r="O1943" s="18"/>
      <c r="P1943" s="18"/>
      <c r="Q1943" s="18"/>
      <c r="R1943" s="18"/>
      <c r="S1943" s="173" t="s">
        <v>15491</v>
      </c>
      <c r="T1943" s="17" t="s">
        <v>15492</v>
      </c>
      <c r="U1943" s="18"/>
      <c r="V1943" s="211"/>
      <c r="W1943" s="211"/>
      <c r="X1943" s="211"/>
      <c r="Y1943" s="211"/>
      <c r="Z1943" s="18"/>
      <c r="AA1943" s="182" t="s">
        <v>11075</v>
      </c>
      <c r="AB1943" s="18"/>
      <c r="AC1943" s="197" t="str">
        <f t="shared" si="192"/>
        <v>ARTSCI</v>
      </c>
      <c r="AD1943" s="263" t="str">
        <f t="shared" si="193"/>
        <v>ARTSCI-110</v>
      </c>
      <c r="AE1943" s="263" t="str">
        <f t="shared" si="194"/>
        <v>ARTSCI-110-112</v>
      </c>
      <c r="AF1943" s="119" t="s">
        <v>11075</v>
      </c>
      <c r="AG1943" s="64" t="str">
        <f t="shared" si="195"/>
        <v>110</v>
      </c>
      <c r="AH1943" s="18"/>
      <c r="AI1943" s="197" t="str">
        <f t="shared" si="196"/>
        <v>-</v>
      </c>
      <c r="AJ1943" s="64" t="str">
        <f t="shared" si="197"/>
        <v>-</v>
      </c>
      <c r="AK1943" s="18"/>
      <c r="AP1943" s="18"/>
    </row>
    <row r="1944" spans="9:42">
      <c r="I1944" s="18"/>
      <c r="L1944" s="18"/>
      <c r="M1944" s="18"/>
      <c r="N1944" s="18"/>
      <c r="O1944" s="18"/>
      <c r="P1944" s="18"/>
      <c r="Q1944" s="18"/>
      <c r="R1944" s="18"/>
      <c r="S1944" s="173" t="s">
        <v>15493</v>
      </c>
      <c r="T1944" s="17" t="s">
        <v>15494</v>
      </c>
      <c r="U1944" s="18"/>
      <c r="V1944" s="211"/>
      <c r="W1944" s="211"/>
      <c r="X1944" s="211"/>
      <c r="Y1944" s="211"/>
      <c r="Z1944" s="18"/>
      <c r="AA1944" s="182" t="s">
        <v>14206</v>
      </c>
      <c r="AB1944" s="18"/>
      <c r="AC1944" s="197" t="str">
        <f t="shared" si="192"/>
        <v>ARTSCI</v>
      </c>
      <c r="AD1944" s="263" t="str">
        <f t="shared" si="193"/>
        <v>ARTSCI-110</v>
      </c>
      <c r="AE1944" s="263" t="str">
        <f t="shared" si="194"/>
        <v>ARTSCI-110-113</v>
      </c>
      <c r="AF1944" s="119" t="s">
        <v>14206</v>
      </c>
      <c r="AG1944" s="64" t="str">
        <f t="shared" si="195"/>
        <v>110</v>
      </c>
      <c r="AH1944" s="18"/>
      <c r="AI1944" s="197" t="str">
        <f t="shared" si="196"/>
        <v>-</v>
      </c>
      <c r="AJ1944" s="64" t="str">
        <f t="shared" si="197"/>
        <v>-</v>
      </c>
      <c r="AK1944" s="18"/>
      <c r="AP1944" s="18"/>
    </row>
    <row r="1945" spans="9:42">
      <c r="I1945" s="18"/>
      <c r="L1945" s="18"/>
      <c r="M1945" s="18"/>
      <c r="N1945" s="18"/>
      <c r="O1945" s="18"/>
      <c r="P1945" s="18"/>
      <c r="Q1945" s="18"/>
      <c r="R1945" s="18"/>
      <c r="S1945" s="173" t="s">
        <v>15495</v>
      </c>
      <c r="T1945" s="17" t="s">
        <v>15496</v>
      </c>
      <c r="U1945" s="18"/>
      <c r="V1945" s="211"/>
      <c r="W1945" s="211"/>
      <c r="X1945" s="211"/>
      <c r="Y1945" s="211"/>
      <c r="Z1945" s="18"/>
      <c r="AA1945" s="182" t="s">
        <v>14207</v>
      </c>
      <c r="AB1945" s="18"/>
      <c r="AC1945" s="197" t="str">
        <f t="shared" si="192"/>
        <v>ARTSCI</v>
      </c>
      <c r="AD1945" s="263" t="str">
        <f t="shared" si="193"/>
        <v>ARTSCI-110</v>
      </c>
      <c r="AE1945" s="263" t="str">
        <f t="shared" si="194"/>
        <v>ARTSCI-110-114</v>
      </c>
      <c r="AF1945" s="119" t="s">
        <v>14207</v>
      </c>
      <c r="AG1945" s="64" t="str">
        <f t="shared" si="195"/>
        <v>110</v>
      </c>
      <c r="AH1945" s="18"/>
      <c r="AI1945" s="197" t="str">
        <f t="shared" si="196"/>
        <v>-</v>
      </c>
      <c r="AJ1945" s="64" t="str">
        <f t="shared" si="197"/>
        <v>-</v>
      </c>
      <c r="AK1945" s="18"/>
      <c r="AP1945" s="18"/>
    </row>
    <row r="1946" spans="9:42">
      <c r="I1946" s="18"/>
      <c r="L1946" s="18"/>
      <c r="M1946" s="18"/>
      <c r="N1946" s="18"/>
      <c r="O1946" s="18"/>
      <c r="P1946" s="18"/>
      <c r="Q1946" s="18"/>
      <c r="R1946" s="18"/>
      <c r="S1946" s="173" t="s">
        <v>15033</v>
      </c>
      <c r="T1946" s="17" t="s">
        <v>15034</v>
      </c>
      <c r="U1946" s="18"/>
      <c r="V1946" s="211"/>
      <c r="W1946" s="211"/>
      <c r="X1946" s="211"/>
      <c r="Y1946" s="211"/>
      <c r="Z1946" s="18"/>
      <c r="AA1946" s="182" t="s">
        <v>11076</v>
      </c>
      <c r="AB1946" s="18"/>
      <c r="AC1946" s="197" t="str">
        <f t="shared" si="192"/>
        <v>ARTSCI</v>
      </c>
      <c r="AD1946" s="263" t="str">
        <f t="shared" si="193"/>
        <v>ARTSCI-110</v>
      </c>
      <c r="AE1946" s="263" t="str">
        <f t="shared" si="194"/>
        <v>ARTSCI-110-115</v>
      </c>
      <c r="AF1946" s="119" t="s">
        <v>11076</v>
      </c>
      <c r="AG1946" s="64" t="str">
        <f t="shared" si="195"/>
        <v>110</v>
      </c>
      <c r="AH1946" s="18"/>
      <c r="AI1946" s="197" t="str">
        <f t="shared" si="196"/>
        <v>-</v>
      </c>
      <c r="AJ1946" s="64" t="str">
        <f t="shared" si="197"/>
        <v>-</v>
      </c>
      <c r="AK1946" s="18"/>
      <c r="AP1946" s="18"/>
    </row>
    <row r="1947" spans="9:42">
      <c r="I1947" s="18"/>
      <c r="L1947" s="18"/>
      <c r="M1947" s="18"/>
      <c r="N1947" s="18"/>
      <c r="O1947" s="18"/>
      <c r="P1947" s="18"/>
      <c r="Q1947" s="18"/>
      <c r="R1947" s="18"/>
      <c r="S1947" s="173" t="s">
        <v>14470</v>
      </c>
      <c r="T1947" s="17" t="s">
        <v>14471</v>
      </c>
      <c r="U1947" s="18"/>
      <c r="V1947" s="211"/>
      <c r="W1947" s="211"/>
      <c r="X1947" s="211"/>
      <c r="Y1947" s="211"/>
      <c r="Z1947" s="18"/>
      <c r="AA1947" s="182" t="s">
        <v>9938</v>
      </c>
      <c r="AB1947" s="18"/>
      <c r="AC1947" s="197" t="str">
        <f t="shared" si="192"/>
        <v>ARTSCI</v>
      </c>
      <c r="AD1947" s="263" t="str">
        <f t="shared" si="193"/>
        <v>ARTSCI-110</v>
      </c>
      <c r="AE1947" s="263" t="str">
        <f t="shared" si="194"/>
        <v>ARTSCI-110-116</v>
      </c>
      <c r="AF1947" s="119" t="s">
        <v>9938</v>
      </c>
      <c r="AG1947" s="64" t="str">
        <f t="shared" si="195"/>
        <v>110</v>
      </c>
      <c r="AH1947" s="18"/>
      <c r="AI1947" s="197" t="str">
        <f t="shared" si="196"/>
        <v>-</v>
      </c>
      <c r="AJ1947" s="64" t="str">
        <f t="shared" si="197"/>
        <v>-</v>
      </c>
      <c r="AK1947" s="18"/>
      <c r="AP1947" s="18"/>
    </row>
    <row r="1948" spans="9:42">
      <c r="I1948" s="18"/>
      <c r="L1948" s="18"/>
      <c r="M1948" s="18"/>
      <c r="N1948" s="18"/>
      <c r="O1948" s="18"/>
      <c r="P1948" s="18"/>
      <c r="Q1948" s="18"/>
      <c r="R1948" s="18"/>
      <c r="S1948" s="173" t="s">
        <v>7650</v>
      </c>
      <c r="T1948" s="17" t="s">
        <v>7651</v>
      </c>
      <c r="U1948" s="18"/>
      <c r="V1948" s="211"/>
      <c r="W1948" s="211"/>
      <c r="X1948" s="211"/>
      <c r="Y1948" s="211"/>
      <c r="Z1948" s="18"/>
      <c r="AA1948" s="182" t="s">
        <v>12679</v>
      </c>
      <c r="AB1948" s="18"/>
      <c r="AC1948" s="197" t="str">
        <f t="shared" si="192"/>
        <v>ARTSCI</v>
      </c>
      <c r="AD1948" s="263" t="str">
        <f t="shared" si="193"/>
        <v>ARTSCI-110</v>
      </c>
      <c r="AE1948" s="263" t="str">
        <f t="shared" si="194"/>
        <v>ARTSCI-110-117</v>
      </c>
      <c r="AF1948" s="119" t="s">
        <v>12679</v>
      </c>
      <c r="AG1948" s="64" t="str">
        <f t="shared" si="195"/>
        <v>110</v>
      </c>
      <c r="AH1948" s="18"/>
      <c r="AI1948" s="197" t="str">
        <f t="shared" si="196"/>
        <v>-</v>
      </c>
      <c r="AJ1948" s="64" t="str">
        <f t="shared" si="197"/>
        <v>-</v>
      </c>
      <c r="AK1948" s="18"/>
      <c r="AP1948" s="18"/>
    </row>
    <row r="1949" spans="9:42">
      <c r="I1949" s="18"/>
      <c r="L1949" s="18"/>
      <c r="M1949" s="18"/>
      <c r="N1949" s="18"/>
      <c r="O1949" s="18"/>
      <c r="P1949" s="18"/>
      <c r="Q1949" s="18"/>
      <c r="R1949" s="18"/>
      <c r="S1949" s="173" t="s">
        <v>11765</v>
      </c>
      <c r="T1949" s="17" t="s">
        <v>11766</v>
      </c>
      <c r="U1949" s="18"/>
      <c r="V1949" s="211"/>
      <c r="W1949" s="211"/>
      <c r="X1949" s="211"/>
      <c r="Y1949" s="211"/>
      <c r="Z1949" s="18"/>
      <c r="AA1949" s="182" t="s">
        <v>13330</v>
      </c>
      <c r="AB1949" s="18"/>
      <c r="AC1949" s="197" t="str">
        <f t="shared" si="192"/>
        <v>ARTSCI</v>
      </c>
      <c r="AD1949" s="263" t="str">
        <f t="shared" si="193"/>
        <v>ARTSCI-110</v>
      </c>
      <c r="AE1949" s="263" t="str">
        <f t="shared" si="194"/>
        <v>ARTSCI-110-118</v>
      </c>
      <c r="AF1949" s="119" t="s">
        <v>13330</v>
      </c>
      <c r="AG1949" s="64" t="str">
        <f t="shared" si="195"/>
        <v>110</v>
      </c>
      <c r="AH1949" s="18"/>
      <c r="AI1949" s="197" t="str">
        <f t="shared" si="196"/>
        <v>-</v>
      </c>
      <c r="AJ1949" s="64" t="str">
        <f t="shared" si="197"/>
        <v>-</v>
      </c>
      <c r="AK1949" s="18"/>
      <c r="AP1949" s="18"/>
    </row>
    <row r="1950" spans="9:42">
      <c r="I1950" s="18"/>
      <c r="L1950" s="18"/>
      <c r="M1950" s="18"/>
      <c r="N1950" s="18"/>
      <c r="O1950" s="18"/>
      <c r="P1950" s="18"/>
      <c r="Q1950" s="18"/>
      <c r="R1950" s="18"/>
      <c r="S1950" s="173" t="s">
        <v>14472</v>
      </c>
      <c r="T1950" s="17" t="s">
        <v>14473</v>
      </c>
      <c r="U1950" s="18"/>
      <c r="V1950" s="211"/>
      <c r="W1950" s="211"/>
      <c r="X1950" s="211"/>
      <c r="Y1950" s="211"/>
      <c r="Z1950" s="18"/>
      <c r="AA1950" s="182" t="s">
        <v>13331</v>
      </c>
      <c r="AB1950" s="18"/>
      <c r="AC1950" s="197" t="str">
        <f t="shared" si="192"/>
        <v>ARTSCI</v>
      </c>
      <c r="AD1950" s="263" t="str">
        <f t="shared" si="193"/>
        <v>ARTSCI-110</v>
      </c>
      <c r="AE1950" s="263" t="str">
        <f t="shared" si="194"/>
        <v>ARTSCI-110-119</v>
      </c>
      <c r="AF1950" s="119" t="s">
        <v>13331</v>
      </c>
      <c r="AG1950" s="64" t="str">
        <f t="shared" si="195"/>
        <v>110</v>
      </c>
      <c r="AH1950" s="18"/>
      <c r="AI1950" s="197" t="str">
        <f t="shared" si="196"/>
        <v>-</v>
      </c>
      <c r="AJ1950" s="64" t="str">
        <f t="shared" si="197"/>
        <v>-</v>
      </c>
      <c r="AK1950" s="18"/>
      <c r="AP1950" s="18"/>
    </row>
    <row r="1951" spans="9:42">
      <c r="I1951" s="18"/>
      <c r="L1951" s="18"/>
      <c r="M1951" s="18"/>
      <c r="N1951" s="18"/>
      <c r="O1951" s="18"/>
      <c r="P1951" s="18"/>
      <c r="Q1951" s="18"/>
      <c r="R1951" s="18"/>
      <c r="S1951" s="173" t="s">
        <v>14474</v>
      </c>
      <c r="T1951" s="17" t="s">
        <v>14475</v>
      </c>
      <c r="U1951" s="18"/>
      <c r="V1951" s="211"/>
      <c r="W1951" s="211"/>
      <c r="X1951" s="211"/>
      <c r="Y1951" s="211"/>
      <c r="Z1951" s="18"/>
      <c r="AA1951" s="182" t="s">
        <v>13753</v>
      </c>
      <c r="AB1951" s="18"/>
      <c r="AC1951" s="197" t="str">
        <f t="shared" si="192"/>
        <v>ARTSCI</v>
      </c>
      <c r="AD1951" s="263" t="str">
        <f t="shared" si="193"/>
        <v>ARTSCI-110</v>
      </c>
      <c r="AE1951" s="263" t="str">
        <f t="shared" si="194"/>
        <v>ARTSCI-110-120</v>
      </c>
      <c r="AF1951" s="119" t="s">
        <v>13753</v>
      </c>
      <c r="AG1951" s="64" t="str">
        <f t="shared" si="195"/>
        <v>110</v>
      </c>
      <c r="AH1951" s="18"/>
      <c r="AI1951" s="197" t="str">
        <f t="shared" si="196"/>
        <v>-</v>
      </c>
      <c r="AJ1951" s="64" t="str">
        <f t="shared" si="197"/>
        <v>-</v>
      </c>
      <c r="AK1951" s="18"/>
      <c r="AP1951" s="18"/>
    </row>
    <row r="1952" spans="9:42">
      <c r="I1952" s="18"/>
      <c r="L1952" s="18"/>
      <c r="M1952" s="18"/>
      <c r="N1952" s="18"/>
      <c r="O1952" s="18"/>
      <c r="P1952" s="18"/>
      <c r="Q1952" s="18"/>
      <c r="R1952" s="18"/>
      <c r="S1952" s="173" t="s">
        <v>7653</v>
      </c>
      <c r="T1952" s="17" t="s">
        <v>7654</v>
      </c>
      <c r="U1952" s="18"/>
      <c r="V1952" s="211"/>
      <c r="W1952" s="211"/>
      <c r="X1952" s="211"/>
      <c r="Y1952" s="211"/>
      <c r="Z1952" s="18"/>
      <c r="AA1952" s="182" t="s">
        <v>13754</v>
      </c>
      <c r="AB1952" s="18"/>
      <c r="AC1952" s="197" t="str">
        <f t="shared" si="192"/>
        <v>ARTSCI</v>
      </c>
      <c r="AD1952" s="263" t="str">
        <f t="shared" si="193"/>
        <v>ARTSCI-110</v>
      </c>
      <c r="AE1952" s="263" t="str">
        <f t="shared" si="194"/>
        <v>ARTSCI-110-121</v>
      </c>
      <c r="AF1952" s="119" t="s">
        <v>13754</v>
      </c>
      <c r="AG1952" s="64" t="str">
        <f t="shared" si="195"/>
        <v>110</v>
      </c>
      <c r="AH1952" s="18"/>
      <c r="AI1952" s="197" t="str">
        <f t="shared" si="196"/>
        <v>-</v>
      </c>
      <c r="AJ1952" s="64" t="str">
        <f t="shared" si="197"/>
        <v>-</v>
      </c>
      <c r="AK1952" s="18"/>
      <c r="AP1952" s="18"/>
    </row>
    <row r="1953" spans="9:42">
      <c r="I1953" s="18"/>
      <c r="L1953" s="18"/>
      <c r="M1953" s="18"/>
      <c r="N1953" s="18"/>
      <c r="O1953" s="18"/>
      <c r="P1953" s="18"/>
      <c r="Q1953" s="18"/>
      <c r="R1953" s="18"/>
      <c r="S1953" s="173" t="s">
        <v>7656</v>
      </c>
      <c r="T1953" s="17" t="s">
        <v>7657</v>
      </c>
      <c r="U1953" s="18"/>
      <c r="V1953" s="211"/>
      <c r="W1953" s="211"/>
      <c r="X1953" s="211"/>
      <c r="Y1953" s="211"/>
      <c r="Z1953" s="18"/>
      <c r="AA1953" s="182" t="s">
        <v>14208</v>
      </c>
      <c r="AB1953" s="18"/>
      <c r="AC1953" s="197" t="str">
        <f t="shared" si="192"/>
        <v>ARTSCI</v>
      </c>
      <c r="AD1953" s="263" t="str">
        <f t="shared" si="193"/>
        <v>ARTSCI-110</v>
      </c>
      <c r="AE1953" s="263" t="str">
        <f t="shared" si="194"/>
        <v>ARTSCI-110-122</v>
      </c>
      <c r="AF1953" s="119" t="s">
        <v>14208</v>
      </c>
      <c r="AG1953" s="64" t="str">
        <f t="shared" si="195"/>
        <v>110</v>
      </c>
      <c r="AH1953" s="18"/>
      <c r="AI1953" s="197" t="str">
        <f t="shared" si="196"/>
        <v>-</v>
      </c>
      <c r="AJ1953" s="64" t="str">
        <f t="shared" si="197"/>
        <v>-</v>
      </c>
      <c r="AK1953" s="18"/>
      <c r="AP1953" s="18"/>
    </row>
    <row r="1954" spans="9:42">
      <c r="I1954" s="18"/>
      <c r="L1954" s="18"/>
      <c r="M1954" s="18"/>
      <c r="N1954" s="18"/>
      <c r="O1954" s="18"/>
      <c r="P1954" s="18"/>
      <c r="Q1954" s="18"/>
      <c r="R1954" s="18"/>
      <c r="S1954" s="173" t="s">
        <v>7659</v>
      </c>
      <c r="T1954" s="17" t="s">
        <v>7660</v>
      </c>
      <c r="U1954" s="18"/>
      <c r="V1954" s="211"/>
      <c r="W1954" s="211"/>
      <c r="X1954" s="211"/>
      <c r="Y1954" s="211"/>
      <c r="Z1954" s="18"/>
      <c r="AA1954" s="182" t="s">
        <v>15641</v>
      </c>
      <c r="AB1954" s="18"/>
      <c r="AC1954" s="197" t="str">
        <f t="shared" si="192"/>
        <v>ARTSCI</v>
      </c>
      <c r="AD1954" s="263" t="str">
        <f t="shared" si="193"/>
        <v>ARTSCI-110</v>
      </c>
      <c r="AE1954" s="263" t="str">
        <f t="shared" si="194"/>
        <v>ARTSCI-110-123</v>
      </c>
      <c r="AF1954" s="119" t="s">
        <v>15641</v>
      </c>
      <c r="AG1954" s="64" t="str">
        <f t="shared" si="195"/>
        <v>110</v>
      </c>
      <c r="AH1954" s="18"/>
      <c r="AI1954" s="197" t="str">
        <f t="shared" si="196"/>
        <v>-</v>
      </c>
      <c r="AJ1954" s="64" t="str">
        <f t="shared" si="197"/>
        <v>-</v>
      </c>
      <c r="AK1954" s="18"/>
      <c r="AP1954" s="18"/>
    </row>
    <row r="1955" spans="9:42">
      <c r="I1955" s="18"/>
      <c r="L1955" s="18"/>
      <c r="M1955" s="18"/>
      <c r="N1955" s="18"/>
      <c r="O1955" s="18"/>
      <c r="P1955" s="18"/>
      <c r="Q1955" s="18"/>
      <c r="R1955" s="18"/>
      <c r="S1955" s="173" t="s">
        <v>7662</v>
      </c>
      <c r="T1955" s="17" t="s">
        <v>7663</v>
      </c>
      <c r="U1955" s="18"/>
      <c r="V1955" s="211"/>
      <c r="W1955" s="211"/>
      <c r="X1955" s="211"/>
      <c r="Y1955" s="211"/>
      <c r="Z1955" s="18"/>
      <c r="AA1955" s="182" t="s">
        <v>15642</v>
      </c>
      <c r="AB1955" s="18"/>
      <c r="AC1955" s="197" t="str">
        <f t="shared" si="192"/>
        <v>ARTSCI</v>
      </c>
      <c r="AD1955" s="263" t="str">
        <f t="shared" si="193"/>
        <v>ARTSCI-110</v>
      </c>
      <c r="AE1955" s="263" t="str">
        <f t="shared" si="194"/>
        <v>ARTSCI-110-124</v>
      </c>
      <c r="AF1955" s="119" t="s">
        <v>15642</v>
      </c>
      <c r="AG1955" s="64" t="str">
        <f t="shared" si="195"/>
        <v>110</v>
      </c>
      <c r="AH1955" s="18"/>
      <c r="AI1955" s="197" t="str">
        <f t="shared" si="196"/>
        <v>-</v>
      </c>
      <c r="AJ1955" s="64" t="str">
        <f t="shared" si="197"/>
        <v>-</v>
      </c>
      <c r="AK1955" s="18"/>
      <c r="AP1955" s="18"/>
    </row>
    <row r="1956" spans="9:42">
      <c r="I1956" s="18"/>
      <c r="L1956" s="18"/>
      <c r="M1956" s="18"/>
      <c r="N1956" s="18"/>
      <c r="O1956" s="18"/>
      <c r="P1956" s="18"/>
      <c r="Q1956" s="18"/>
      <c r="R1956" s="18"/>
      <c r="S1956" s="173" t="s">
        <v>7665</v>
      </c>
      <c r="T1956" s="17" t="s">
        <v>7666</v>
      </c>
      <c r="U1956" s="18"/>
      <c r="V1956" s="211"/>
      <c r="W1956" s="211"/>
      <c r="X1956" s="211"/>
      <c r="Y1956" s="211"/>
      <c r="Z1956" s="18"/>
      <c r="AA1956" s="182" t="s">
        <v>11473</v>
      </c>
      <c r="AB1956" s="18"/>
      <c r="AC1956" s="197" t="str">
        <f t="shared" si="192"/>
        <v>ARTSCI</v>
      </c>
      <c r="AD1956" s="263" t="str">
        <f t="shared" si="193"/>
        <v>ARTSCI-110</v>
      </c>
      <c r="AE1956" s="263" t="str">
        <f t="shared" si="194"/>
        <v>ARTSCI-110-125</v>
      </c>
      <c r="AF1956" s="119" t="s">
        <v>11473</v>
      </c>
      <c r="AG1956" s="64" t="str">
        <f t="shared" si="195"/>
        <v>110</v>
      </c>
      <c r="AH1956" s="18"/>
      <c r="AI1956" s="197" t="str">
        <f t="shared" si="196"/>
        <v>-</v>
      </c>
      <c r="AJ1956" s="64" t="str">
        <f t="shared" si="197"/>
        <v>-</v>
      </c>
      <c r="AK1956" s="18"/>
      <c r="AP1956" s="18"/>
    </row>
    <row r="1957" spans="9:42">
      <c r="I1957" s="18"/>
      <c r="L1957" s="18"/>
      <c r="M1957" s="18"/>
      <c r="N1957" s="18"/>
      <c r="O1957" s="18"/>
      <c r="P1957" s="18"/>
      <c r="Q1957" s="18"/>
      <c r="R1957" s="18"/>
      <c r="S1957" s="173" t="s">
        <v>7668</v>
      </c>
      <c r="T1957" s="17" t="s">
        <v>7669</v>
      </c>
      <c r="U1957" s="18"/>
      <c r="V1957" s="211"/>
      <c r="W1957" s="211"/>
      <c r="X1957" s="211"/>
      <c r="Y1957" s="211"/>
      <c r="Z1957" s="18"/>
      <c r="AA1957" s="182" t="s">
        <v>9940</v>
      </c>
      <c r="AB1957" s="18"/>
      <c r="AC1957" s="197" t="str">
        <f t="shared" si="192"/>
        <v>ARTSCI</v>
      </c>
      <c r="AD1957" s="263" t="str">
        <f t="shared" si="193"/>
        <v>ARTSCI-110</v>
      </c>
      <c r="AE1957" s="263" t="str">
        <f t="shared" si="194"/>
        <v>ARTSCI-110-126</v>
      </c>
      <c r="AF1957" s="119" t="s">
        <v>9940</v>
      </c>
      <c r="AG1957" s="64" t="str">
        <f t="shared" si="195"/>
        <v>110</v>
      </c>
      <c r="AH1957" s="18"/>
      <c r="AI1957" s="197" t="str">
        <f t="shared" si="196"/>
        <v>-</v>
      </c>
      <c r="AJ1957" s="64" t="str">
        <f t="shared" si="197"/>
        <v>-</v>
      </c>
      <c r="AK1957" s="18"/>
      <c r="AP1957" s="18"/>
    </row>
    <row r="1958" spans="9:42">
      <c r="I1958" s="18"/>
      <c r="L1958" s="18"/>
      <c r="M1958" s="18"/>
      <c r="N1958" s="18"/>
      <c r="O1958" s="18"/>
      <c r="P1958" s="18"/>
      <c r="Q1958" s="18"/>
      <c r="R1958" s="18"/>
      <c r="S1958" s="173" t="s">
        <v>7671</v>
      </c>
      <c r="T1958" s="17" t="s">
        <v>7672</v>
      </c>
      <c r="U1958" s="18"/>
      <c r="V1958" s="211"/>
      <c r="W1958" s="211"/>
      <c r="X1958" s="211"/>
      <c r="Y1958" s="211"/>
      <c r="Z1958" s="18"/>
      <c r="AA1958" s="182" t="s">
        <v>1322</v>
      </c>
      <c r="AB1958" s="18"/>
      <c r="AC1958" s="197" t="str">
        <f t="shared" si="192"/>
        <v>ARTSCI</v>
      </c>
      <c r="AD1958" s="263" t="str">
        <f t="shared" si="193"/>
        <v>ARTSCI-110</v>
      </c>
      <c r="AE1958" s="263" t="str">
        <f t="shared" si="194"/>
        <v>ARTSCI-110-127</v>
      </c>
      <c r="AF1958" s="119" t="s">
        <v>1322</v>
      </c>
      <c r="AG1958" s="64" t="str">
        <f t="shared" si="195"/>
        <v>110</v>
      </c>
      <c r="AH1958" s="18"/>
      <c r="AI1958" s="197" t="str">
        <f t="shared" si="196"/>
        <v>-</v>
      </c>
      <c r="AJ1958" s="64" t="str">
        <f t="shared" si="197"/>
        <v>-</v>
      </c>
      <c r="AK1958" s="18"/>
      <c r="AP1958" s="18"/>
    </row>
    <row r="1959" spans="9:42">
      <c r="I1959" s="18"/>
      <c r="L1959" s="18"/>
      <c r="M1959" s="18"/>
      <c r="N1959" s="18"/>
      <c r="O1959" s="18"/>
      <c r="P1959" s="18"/>
      <c r="Q1959" s="18"/>
      <c r="R1959" s="18"/>
      <c r="S1959" s="173" t="s">
        <v>7674</v>
      </c>
      <c r="T1959" s="17" t="s">
        <v>7675</v>
      </c>
      <c r="U1959" s="18"/>
      <c r="V1959" s="211"/>
      <c r="W1959" s="211"/>
      <c r="X1959" s="211"/>
      <c r="Y1959" s="211"/>
      <c r="Z1959" s="18"/>
      <c r="AA1959" s="182" t="s">
        <v>689</v>
      </c>
      <c r="AB1959" s="18"/>
      <c r="AC1959" s="197" t="str">
        <f t="shared" si="192"/>
        <v>ARTSCI</v>
      </c>
      <c r="AD1959" s="263" t="str">
        <f t="shared" si="193"/>
        <v>ARTSCI-110</v>
      </c>
      <c r="AE1959" s="263" t="str">
        <f t="shared" si="194"/>
        <v>ARTSCI-110-128</v>
      </c>
      <c r="AF1959" s="119" t="s">
        <v>689</v>
      </c>
      <c r="AG1959" s="64" t="str">
        <f t="shared" si="195"/>
        <v>110</v>
      </c>
      <c r="AH1959" s="18"/>
      <c r="AI1959" s="197" t="str">
        <f t="shared" si="196"/>
        <v>-</v>
      </c>
      <c r="AJ1959" s="64" t="str">
        <f t="shared" si="197"/>
        <v>-</v>
      </c>
      <c r="AK1959" s="18"/>
      <c r="AP1959" s="18"/>
    </row>
    <row r="1960" spans="9:42">
      <c r="I1960" s="18"/>
      <c r="L1960" s="18"/>
      <c r="M1960" s="18"/>
      <c r="N1960" s="18"/>
      <c r="O1960" s="18"/>
      <c r="P1960" s="18"/>
      <c r="Q1960" s="18"/>
      <c r="R1960" s="18"/>
      <c r="S1960" s="173" t="s">
        <v>7677</v>
      </c>
      <c r="T1960" s="17" t="s">
        <v>7678</v>
      </c>
      <c r="U1960" s="18"/>
      <c r="V1960" s="211"/>
      <c r="W1960" s="211"/>
      <c r="X1960" s="211"/>
      <c r="Y1960" s="211"/>
      <c r="Z1960" s="18"/>
      <c r="AA1960" s="182" t="s">
        <v>14706</v>
      </c>
      <c r="AB1960" s="18"/>
      <c r="AC1960" s="197" t="str">
        <f t="shared" si="192"/>
        <v>ARTSCI</v>
      </c>
      <c r="AD1960" s="263" t="str">
        <f t="shared" si="193"/>
        <v>ARTSCI-110</v>
      </c>
      <c r="AE1960" s="263" t="str">
        <f t="shared" si="194"/>
        <v>ARTSCI-110-129</v>
      </c>
      <c r="AF1960" s="119" t="s">
        <v>14706</v>
      </c>
      <c r="AG1960" s="64" t="str">
        <f t="shared" si="195"/>
        <v>110</v>
      </c>
      <c r="AH1960" s="18"/>
      <c r="AI1960" s="197" t="str">
        <f t="shared" si="196"/>
        <v>-</v>
      </c>
      <c r="AJ1960" s="64" t="str">
        <f t="shared" si="197"/>
        <v>-</v>
      </c>
      <c r="AK1960" s="18"/>
      <c r="AP1960" s="18"/>
    </row>
    <row r="1961" spans="9:42">
      <c r="I1961" s="18"/>
      <c r="L1961" s="18"/>
      <c r="M1961" s="18"/>
      <c r="N1961" s="18"/>
      <c r="O1961" s="18"/>
      <c r="P1961" s="18"/>
      <c r="Q1961" s="18"/>
      <c r="R1961" s="18"/>
      <c r="S1961" s="173" t="s">
        <v>7680</v>
      </c>
      <c r="T1961" s="17" t="s">
        <v>7681</v>
      </c>
      <c r="U1961" s="18"/>
      <c r="V1961" s="211"/>
      <c r="W1961" s="211"/>
      <c r="X1961" s="211"/>
      <c r="Y1961" s="211"/>
      <c r="Z1961" s="18"/>
      <c r="AA1961" s="182" t="s">
        <v>15643</v>
      </c>
      <c r="AB1961" s="18"/>
      <c r="AC1961" s="197" t="str">
        <f t="shared" si="192"/>
        <v>ARTSCI</v>
      </c>
      <c r="AD1961" s="263" t="str">
        <f t="shared" si="193"/>
        <v>ARTSCI-110</v>
      </c>
      <c r="AE1961" s="263" t="str">
        <f t="shared" si="194"/>
        <v>ARTSCI-110-130</v>
      </c>
      <c r="AF1961" s="119" t="s">
        <v>15643</v>
      </c>
      <c r="AG1961" s="64" t="str">
        <f t="shared" si="195"/>
        <v>110</v>
      </c>
      <c r="AH1961" s="18"/>
      <c r="AI1961" s="197" t="str">
        <f t="shared" si="196"/>
        <v>-</v>
      </c>
      <c r="AJ1961" s="64" t="str">
        <f t="shared" si="197"/>
        <v>-</v>
      </c>
      <c r="AK1961" s="18"/>
      <c r="AP1961" s="18"/>
    </row>
    <row r="1962" spans="9:42">
      <c r="I1962" s="18"/>
      <c r="L1962" s="18"/>
      <c r="M1962" s="18"/>
      <c r="N1962" s="18"/>
      <c r="O1962" s="18"/>
      <c r="P1962" s="18"/>
      <c r="Q1962" s="18"/>
      <c r="R1962" s="18"/>
      <c r="S1962" s="173" t="s">
        <v>7683</v>
      </c>
      <c r="T1962" s="17" t="s">
        <v>7684</v>
      </c>
      <c r="U1962" s="18"/>
      <c r="V1962" s="211"/>
      <c r="W1962" s="211"/>
      <c r="X1962" s="211"/>
      <c r="Y1962" s="211"/>
      <c r="Z1962" s="18"/>
      <c r="AA1962" s="182" t="s">
        <v>15644</v>
      </c>
      <c r="AB1962" s="18"/>
      <c r="AC1962" s="197" t="str">
        <f t="shared" si="192"/>
        <v>ARTSCI</v>
      </c>
      <c r="AD1962" s="263" t="str">
        <f t="shared" si="193"/>
        <v>ARTSCI-110</v>
      </c>
      <c r="AE1962" s="263" t="str">
        <f t="shared" si="194"/>
        <v>ARTSCI-110-131</v>
      </c>
      <c r="AF1962" s="119" t="s">
        <v>15644</v>
      </c>
      <c r="AG1962" s="64" t="str">
        <f t="shared" si="195"/>
        <v>110</v>
      </c>
      <c r="AH1962" s="18"/>
      <c r="AI1962" s="197" t="str">
        <f t="shared" si="196"/>
        <v>-</v>
      </c>
      <c r="AJ1962" s="64" t="str">
        <f t="shared" si="197"/>
        <v>-</v>
      </c>
      <c r="AK1962" s="18"/>
      <c r="AP1962" s="18"/>
    </row>
    <row r="1963" spans="9:42">
      <c r="I1963" s="18"/>
      <c r="L1963" s="18"/>
      <c r="M1963" s="18"/>
      <c r="N1963" s="18"/>
      <c r="O1963" s="18"/>
      <c r="P1963" s="18"/>
      <c r="Q1963" s="18"/>
      <c r="R1963" s="18"/>
      <c r="S1963" s="173" t="s">
        <v>7686</v>
      </c>
      <c r="T1963" s="17" t="s">
        <v>5404</v>
      </c>
      <c r="U1963" s="18"/>
      <c r="V1963" s="211"/>
      <c r="W1963" s="211"/>
      <c r="X1963" s="211"/>
      <c r="Y1963" s="211"/>
      <c r="Z1963" s="18"/>
      <c r="AA1963" s="182" t="s">
        <v>9941</v>
      </c>
      <c r="AB1963" s="18"/>
      <c r="AC1963" s="197" t="str">
        <f t="shared" si="192"/>
        <v>ARTSCI</v>
      </c>
      <c r="AD1963" s="263" t="str">
        <f t="shared" si="193"/>
        <v>ARTSCI-110</v>
      </c>
      <c r="AE1963" s="263" t="str">
        <f t="shared" si="194"/>
        <v>ARTSCI-110-132</v>
      </c>
      <c r="AF1963" s="119" t="s">
        <v>9941</v>
      </c>
      <c r="AG1963" s="64" t="str">
        <f t="shared" si="195"/>
        <v>110</v>
      </c>
      <c r="AH1963" s="18"/>
      <c r="AI1963" s="197" t="str">
        <f t="shared" si="196"/>
        <v>-</v>
      </c>
      <c r="AJ1963" s="64" t="str">
        <f t="shared" si="197"/>
        <v>-</v>
      </c>
      <c r="AK1963" s="18"/>
      <c r="AP1963" s="18"/>
    </row>
    <row r="1964" spans="9:42">
      <c r="I1964" s="18"/>
      <c r="L1964" s="18"/>
      <c r="M1964" s="18"/>
      <c r="N1964" s="18"/>
      <c r="O1964" s="18"/>
      <c r="P1964" s="18"/>
      <c r="Q1964" s="18"/>
      <c r="R1964" s="18"/>
      <c r="S1964" s="173" t="s">
        <v>7688</v>
      </c>
      <c r="T1964" s="17" t="s">
        <v>7689</v>
      </c>
      <c r="U1964" s="18"/>
      <c r="V1964" s="211"/>
      <c r="W1964" s="211"/>
      <c r="X1964" s="211"/>
      <c r="Y1964" s="211"/>
      <c r="Z1964" s="18"/>
      <c r="AA1964" s="182" t="s">
        <v>9943</v>
      </c>
      <c r="AB1964" s="18"/>
      <c r="AC1964" s="197" t="str">
        <f t="shared" si="192"/>
        <v>ARTSCI</v>
      </c>
      <c r="AD1964" s="263" t="str">
        <f t="shared" si="193"/>
        <v>ARTSCI-110</v>
      </c>
      <c r="AE1964" s="263" t="str">
        <f t="shared" si="194"/>
        <v>ARTSCI-110-133</v>
      </c>
      <c r="AF1964" s="119" t="s">
        <v>9943</v>
      </c>
      <c r="AG1964" s="64" t="str">
        <f t="shared" si="195"/>
        <v>110</v>
      </c>
      <c r="AH1964" s="18"/>
      <c r="AI1964" s="197" t="str">
        <f t="shared" si="196"/>
        <v>-</v>
      </c>
      <c r="AJ1964" s="64" t="str">
        <f t="shared" si="197"/>
        <v>-</v>
      </c>
      <c r="AK1964" s="18"/>
      <c r="AP1964" s="18"/>
    </row>
    <row r="1965" spans="9:42">
      <c r="I1965" s="18"/>
      <c r="L1965" s="18"/>
      <c r="M1965" s="18"/>
      <c r="N1965" s="18"/>
      <c r="O1965" s="18"/>
      <c r="P1965" s="18"/>
      <c r="Q1965" s="18"/>
      <c r="R1965" s="18"/>
      <c r="S1965" s="173" t="s">
        <v>7691</v>
      </c>
      <c r="T1965" s="17" t="s">
        <v>7692</v>
      </c>
      <c r="U1965" s="18"/>
      <c r="V1965" s="211"/>
      <c r="W1965" s="211"/>
      <c r="X1965" s="211"/>
      <c r="Y1965" s="211"/>
      <c r="Z1965" s="18"/>
      <c r="AA1965" s="182" t="s">
        <v>9944</v>
      </c>
      <c r="AB1965" s="18"/>
      <c r="AC1965" s="197" t="e">
        <f t="shared" si="192"/>
        <v>#N/A</v>
      </c>
      <c r="AD1965" s="263" t="e">
        <f t="shared" si="193"/>
        <v>#N/A</v>
      </c>
      <c r="AE1965" s="263" t="e">
        <f t="shared" si="194"/>
        <v>#N/A</v>
      </c>
      <c r="AF1965" s="119" t="s">
        <v>9944</v>
      </c>
      <c r="AG1965" s="64" t="str">
        <f t="shared" si="195"/>
        <v>110</v>
      </c>
      <c r="AH1965" s="18"/>
      <c r="AI1965" s="197" t="str">
        <f t="shared" si="196"/>
        <v>-</v>
      </c>
      <c r="AJ1965" s="64" t="str">
        <f t="shared" si="197"/>
        <v>-</v>
      </c>
      <c r="AK1965" s="18"/>
      <c r="AP1965" s="18"/>
    </row>
    <row r="1966" spans="9:42">
      <c r="I1966" s="18"/>
      <c r="L1966" s="18"/>
      <c r="M1966" s="18"/>
      <c r="N1966" s="18"/>
      <c r="O1966" s="18"/>
      <c r="P1966" s="18"/>
      <c r="Q1966" s="18"/>
      <c r="R1966" s="18"/>
      <c r="S1966" s="173" t="s">
        <v>7693</v>
      </c>
      <c r="T1966" s="17" t="s">
        <v>7694</v>
      </c>
      <c r="U1966" s="18"/>
      <c r="V1966" s="211"/>
      <c r="W1966" s="211"/>
      <c r="X1966" s="211"/>
      <c r="Y1966" s="211"/>
      <c r="Z1966" s="18"/>
      <c r="AA1966" s="182" t="s">
        <v>11077</v>
      </c>
      <c r="AB1966" s="18"/>
      <c r="AC1966" s="197" t="str">
        <f t="shared" si="192"/>
        <v>ARTSCI</v>
      </c>
      <c r="AD1966" s="263" t="str">
        <f t="shared" si="193"/>
        <v>ARTSCI-110</v>
      </c>
      <c r="AE1966" s="263" t="str">
        <f t="shared" si="194"/>
        <v>ARTSCI-110-134</v>
      </c>
      <c r="AF1966" s="119" t="s">
        <v>11077</v>
      </c>
      <c r="AG1966" s="64" t="str">
        <f t="shared" si="195"/>
        <v>110</v>
      </c>
      <c r="AH1966" s="18"/>
      <c r="AI1966" s="197" t="str">
        <f t="shared" si="196"/>
        <v>-</v>
      </c>
      <c r="AJ1966" s="64" t="str">
        <f t="shared" si="197"/>
        <v>-</v>
      </c>
      <c r="AK1966" s="18"/>
      <c r="AP1966" s="18"/>
    </row>
    <row r="1967" spans="9:42">
      <c r="I1967" s="18"/>
      <c r="L1967" s="18"/>
      <c r="M1967" s="18"/>
      <c r="N1967" s="18"/>
      <c r="O1967" s="18"/>
      <c r="P1967" s="18"/>
      <c r="Q1967" s="18"/>
      <c r="R1967" s="18"/>
      <c r="S1967" s="173" t="s">
        <v>7696</v>
      </c>
      <c r="T1967" s="17" t="s">
        <v>7697</v>
      </c>
      <c r="U1967" s="18"/>
      <c r="V1967" s="211"/>
      <c r="W1967" s="211"/>
      <c r="X1967" s="211"/>
      <c r="Y1967" s="211"/>
      <c r="Z1967" s="18"/>
      <c r="AA1967" s="182" t="s">
        <v>14707</v>
      </c>
      <c r="AB1967" s="18"/>
      <c r="AC1967" s="197" t="str">
        <f t="shared" si="192"/>
        <v>ARTSCI</v>
      </c>
      <c r="AD1967" s="263" t="str">
        <f t="shared" si="193"/>
        <v>ARTSCI-110</v>
      </c>
      <c r="AE1967" s="263" t="str">
        <f t="shared" si="194"/>
        <v>ARTSCI-110-135</v>
      </c>
      <c r="AF1967" s="119" t="s">
        <v>14707</v>
      </c>
      <c r="AG1967" s="64" t="str">
        <f t="shared" si="195"/>
        <v>110</v>
      </c>
      <c r="AH1967" s="18"/>
      <c r="AI1967" s="197" t="str">
        <f t="shared" si="196"/>
        <v>-</v>
      </c>
      <c r="AJ1967" s="64" t="str">
        <f t="shared" si="197"/>
        <v>-</v>
      </c>
      <c r="AK1967" s="18"/>
      <c r="AP1967" s="18"/>
    </row>
    <row r="1968" spans="9:42">
      <c r="I1968" s="18"/>
      <c r="L1968" s="18"/>
      <c r="M1968" s="18"/>
      <c r="N1968" s="18"/>
      <c r="O1968" s="18"/>
      <c r="P1968" s="18"/>
      <c r="Q1968" s="18"/>
      <c r="R1968" s="18"/>
      <c r="S1968" s="173" t="s">
        <v>7700</v>
      </c>
      <c r="T1968" s="17" t="s">
        <v>7701</v>
      </c>
      <c r="U1968" s="18"/>
      <c r="V1968" s="211"/>
      <c r="W1968" s="211"/>
      <c r="X1968" s="211"/>
      <c r="Y1968" s="211"/>
      <c r="Z1968" s="18"/>
      <c r="AA1968" s="182" t="s">
        <v>1323</v>
      </c>
      <c r="AB1968" s="18"/>
      <c r="AC1968" s="197" t="str">
        <f t="shared" si="192"/>
        <v>ARTSCI</v>
      </c>
      <c r="AD1968" s="263" t="str">
        <f t="shared" si="193"/>
        <v>ARTSCI-110</v>
      </c>
      <c r="AE1968" s="263" t="str">
        <f t="shared" si="194"/>
        <v>ARTSCI-110-136</v>
      </c>
      <c r="AF1968" s="119" t="s">
        <v>1323</v>
      </c>
      <c r="AG1968" s="64" t="str">
        <f t="shared" si="195"/>
        <v>110</v>
      </c>
      <c r="AH1968" s="18"/>
      <c r="AI1968" s="197" t="str">
        <f t="shared" si="196"/>
        <v>-</v>
      </c>
      <c r="AJ1968" s="64" t="str">
        <f t="shared" si="197"/>
        <v>-</v>
      </c>
      <c r="AK1968" s="18"/>
      <c r="AP1968" s="18"/>
    </row>
    <row r="1969" spans="9:42">
      <c r="I1969" s="18"/>
      <c r="L1969" s="18"/>
      <c r="M1969" s="18"/>
      <c r="N1969" s="18"/>
      <c r="O1969" s="18"/>
      <c r="P1969" s="18"/>
      <c r="Q1969" s="18"/>
      <c r="R1969" s="18"/>
      <c r="S1969" s="173" t="s">
        <v>7704</v>
      </c>
      <c r="T1969" s="17" t="s">
        <v>7705</v>
      </c>
      <c r="U1969" s="18"/>
      <c r="V1969" s="211"/>
      <c r="W1969" s="211"/>
      <c r="X1969" s="211"/>
      <c r="Y1969" s="211"/>
      <c r="Z1969" s="18"/>
      <c r="AA1969" s="182" t="s">
        <v>1324</v>
      </c>
      <c r="AB1969" s="18"/>
      <c r="AC1969" s="197" t="str">
        <f t="shared" si="192"/>
        <v>ARTSCI</v>
      </c>
      <c r="AD1969" s="263" t="str">
        <f t="shared" si="193"/>
        <v>ARTSCI-110</v>
      </c>
      <c r="AE1969" s="263" t="str">
        <f t="shared" si="194"/>
        <v>ARTSCI-110-137</v>
      </c>
      <c r="AF1969" s="119" t="s">
        <v>1324</v>
      </c>
      <c r="AG1969" s="64" t="str">
        <f t="shared" si="195"/>
        <v>110</v>
      </c>
      <c r="AH1969" s="18"/>
      <c r="AI1969" s="197" t="str">
        <f t="shared" si="196"/>
        <v>-</v>
      </c>
      <c r="AJ1969" s="64" t="str">
        <f t="shared" si="197"/>
        <v>-</v>
      </c>
      <c r="AK1969" s="18"/>
      <c r="AP1969" s="18"/>
    </row>
    <row r="1970" spans="9:42">
      <c r="I1970" s="18"/>
      <c r="L1970" s="18"/>
      <c r="M1970" s="18"/>
      <c r="N1970" s="18"/>
      <c r="O1970" s="18"/>
      <c r="P1970" s="18"/>
      <c r="Q1970" s="18"/>
      <c r="R1970" s="18"/>
      <c r="S1970" s="173" t="s">
        <v>7707</v>
      </c>
      <c r="T1970" s="17" t="s">
        <v>7708</v>
      </c>
      <c r="U1970" s="18"/>
      <c r="V1970" s="211"/>
      <c r="W1970" s="211"/>
      <c r="X1970" s="211"/>
      <c r="Y1970" s="211"/>
      <c r="Z1970" s="18"/>
      <c r="AA1970" s="182" t="s">
        <v>15645</v>
      </c>
      <c r="AB1970" s="18"/>
      <c r="AC1970" s="197" t="str">
        <f t="shared" si="192"/>
        <v>ARTSCI</v>
      </c>
      <c r="AD1970" s="263" t="str">
        <f t="shared" si="193"/>
        <v>ARTSCI-110</v>
      </c>
      <c r="AE1970" s="263" t="str">
        <f t="shared" si="194"/>
        <v>ARTSCI-110-138</v>
      </c>
      <c r="AF1970" s="119" t="s">
        <v>15645</v>
      </c>
      <c r="AG1970" s="64" t="str">
        <f t="shared" si="195"/>
        <v>110</v>
      </c>
      <c r="AH1970" s="18"/>
      <c r="AI1970" s="197" t="str">
        <f t="shared" si="196"/>
        <v>-</v>
      </c>
      <c r="AJ1970" s="64" t="str">
        <f t="shared" si="197"/>
        <v>-</v>
      </c>
      <c r="AK1970" s="18"/>
      <c r="AP1970" s="18"/>
    </row>
    <row r="1971" spans="9:42">
      <c r="I1971" s="18"/>
      <c r="L1971" s="18"/>
      <c r="M1971" s="18"/>
      <c r="N1971" s="18"/>
      <c r="O1971" s="18"/>
      <c r="P1971" s="18"/>
      <c r="Q1971" s="18"/>
      <c r="R1971" s="18"/>
      <c r="S1971" s="173" t="s">
        <v>7710</v>
      </c>
      <c r="T1971" s="17" t="s">
        <v>7711</v>
      </c>
      <c r="U1971" s="18"/>
      <c r="V1971" s="211"/>
      <c r="W1971" s="211"/>
      <c r="X1971" s="211"/>
      <c r="Y1971" s="211"/>
      <c r="Z1971" s="18"/>
      <c r="AA1971" s="182" t="s">
        <v>12680</v>
      </c>
      <c r="AB1971" s="18"/>
      <c r="AC1971" s="197" t="str">
        <f t="shared" si="192"/>
        <v>ARTSCI</v>
      </c>
      <c r="AD1971" s="263" t="str">
        <f t="shared" si="193"/>
        <v>ARTSCI-110</v>
      </c>
      <c r="AE1971" s="263" t="str">
        <f t="shared" si="194"/>
        <v>ARTSCI-110-139</v>
      </c>
      <c r="AF1971" s="119" t="s">
        <v>12680</v>
      </c>
      <c r="AG1971" s="64" t="str">
        <f t="shared" si="195"/>
        <v>110</v>
      </c>
      <c r="AH1971" s="18"/>
      <c r="AI1971" s="197" t="str">
        <f t="shared" si="196"/>
        <v>-</v>
      </c>
      <c r="AJ1971" s="64" t="str">
        <f t="shared" si="197"/>
        <v>-</v>
      </c>
      <c r="AK1971" s="18"/>
      <c r="AP1971" s="18"/>
    </row>
    <row r="1972" spans="9:42">
      <c r="I1972" s="18"/>
      <c r="L1972" s="18"/>
      <c r="M1972" s="18"/>
      <c r="N1972" s="18"/>
      <c r="O1972" s="18"/>
      <c r="P1972" s="18"/>
      <c r="Q1972" s="18"/>
      <c r="R1972" s="18"/>
      <c r="S1972" s="173" t="s">
        <v>7712</v>
      </c>
      <c r="T1972" s="17" t="s">
        <v>7713</v>
      </c>
      <c r="U1972" s="18"/>
      <c r="V1972" s="211"/>
      <c r="W1972" s="211"/>
      <c r="X1972" s="211"/>
      <c r="Y1972" s="211"/>
      <c r="Z1972" s="18"/>
      <c r="AA1972" s="182" t="s">
        <v>12681</v>
      </c>
      <c r="AB1972" s="18"/>
      <c r="AC1972" s="197" t="str">
        <f t="shared" si="192"/>
        <v>ARTSCI</v>
      </c>
      <c r="AD1972" s="263" t="str">
        <f t="shared" si="193"/>
        <v>ARTSCI-110</v>
      </c>
      <c r="AE1972" s="263" t="str">
        <f t="shared" si="194"/>
        <v>ARTSCI-110-140</v>
      </c>
      <c r="AF1972" s="119" t="s">
        <v>12681</v>
      </c>
      <c r="AG1972" s="64" t="str">
        <f t="shared" si="195"/>
        <v>110</v>
      </c>
      <c r="AH1972" s="18"/>
      <c r="AI1972" s="197" t="str">
        <f t="shared" si="196"/>
        <v>-</v>
      </c>
      <c r="AJ1972" s="64" t="str">
        <f t="shared" si="197"/>
        <v>-</v>
      </c>
      <c r="AK1972" s="18"/>
      <c r="AP1972" s="18"/>
    </row>
    <row r="1973" spans="9:42">
      <c r="I1973" s="18"/>
      <c r="L1973" s="18"/>
      <c r="M1973" s="18"/>
      <c r="N1973" s="18"/>
      <c r="O1973" s="18"/>
      <c r="P1973" s="18"/>
      <c r="Q1973" s="18"/>
      <c r="R1973" s="18"/>
      <c r="S1973" s="173" t="s">
        <v>7714</v>
      </c>
      <c r="T1973" s="17" t="s">
        <v>7715</v>
      </c>
      <c r="U1973" s="18"/>
      <c r="V1973" s="211"/>
      <c r="W1973" s="211"/>
      <c r="X1973" s="211"/>
      <c r="Y1973" s="211"/>
      <c r="Z1973" s="18"/>
      <c r="AA1973" s="182" t="s">
        <v>14209</v>
      </c>
      <c r="AB1973" s="18"/>
      <c r="AC1973" s="197" t="str">
        <f t="shared" si="192"/>
        <v>ARTSCI</v>
      </c>
      <c r="AD1973" s="263" t="str">
        <f t="shared" si="193"/>
        <v>ARTSCI-110</v>
      </c>
      <c r="AE1973" s="263" t="str">
        <f t="shared" si="194"/>
        <v>ARTSCI-110-141</v>
      </c>
      <c r="AF1973" s="119" t="s">
        <v>14209</v>
      </c>
      <c r="AG1973" s="64" t="str">
        <f t="shared" si="195"/>
        <v>110</v>
      </c>
      <c r="AH1973" s="18"/>
      <c r="AI1973" s="197" t="str">
        <f t="shared" si="196"/>
        <v>-</v>
      </c>
      <c r="AJ1973" s="64" t="str">
        <f t="shared" si="197"/>
        <v>-</v>
      </c>
      <c r="AK1973" s="18"/>
      <c r="AP1973" s="18"/>
    </row>
    <row r="1974" spans="9:42">
      <c r="I1974" s="18"/>
      <c r="L1974" s="18"/>
      <c r="M1974" s="18"/>
      <c r="N1974" s="18"/>
      <c r="O1974" s="18"/>
      <c r="P1974" s="18"/>
      <c r="Q1974" s="18"/>
      <c r="R1974" s="18"/>
      <c r="S1974" s="173" t="s">
        <v>820</v>
      </c>
      <c r="T1974" s="17" t="s">
        <v>821</v>
      </c>
      <c r="U1974" s="18"/>
      <c r="V1974" s="211"/>
      <c r="W1974" s="211"/>
      <c r="X1974" s="211"/>
      <c r="Y1974" s="211"/>
      <c r="Z1974" s="18"/>
      <c r="AA1974" s="182" t="s">
        <v>15646</v>
      </c>
      <c r="AB1974" s="18"/>
      <c r="AC1974" s="197" t="str">
        <f t="shared" si="192"/>
        <v>ARTSCI</v>
      </c>
      <c r="AD1974" s="263" t="str">
        <f t="shared" si="193"/>
        <v>ARTSCI-110</v>
      </c>
      <c r="AE1974" s="263" t="str">
        <f t="shared" si="194"/>
        <v>ARTSCI-110-142</v>
      </c>
      <c r="AF1974" s="119" t="s">
        <v>15646</v>
      </c>
      <c r="AG1974" s="64" t="str">
        <f t="shared" si="195"/>
        <v>110</v>
      </c>
      <c r="AH1974" s="18"/>
      <c r="AI1974" s="197" t="str">
        <f t="shared" si="196"/>
        <v>-</v>
      </c>
      <c r="AJ1974" s="64" t="str">
        <f t="shared" si="197"/>
        <v>-</v>
      </c>
      <c r="AK1974" s="18"/>
      <c r="AP1974" s="18"/>
    </row>
    <row r="1975" spans="9:42">
      <c r="I1975" s="18"/>
      <c r="L1975" s="18"/>
      <c r="M1975" s="18"/>
      <c r="N1975" s="18"/>
      <c r="O1975" s="18"/>
      <c r="P1975" s="18"/>
      <c r="Q1975" s="18"/>
      <c r="R1975" s="18"/>
      <c r="S1975" s="173" t="s">
        <v>822</v>
      </c>
      <c r="T1975" s="17" t="s">
        <v>823</v>
      </c>
      <c r="U1975" s="18"/>
      <c r="V1975" s="211"/>
      <c r="W1975" s="211"/>
      <c r="X1975" s="211"/>
      <c r="Y1975" s="211"/>
      <c r="Z1975" s="18"/>
      <c r="AA1975" s="182" t="s">
        <v>15647</v>
      </c>
      <c r="AB1975" s="18"/>
      <c r="AC1975" s="197" t="str">
        <f t="shared" si="192"/>
        <v>ARTSCI</v>
      </c>
      <c r="AD1975" s="263" t="str">
        <f t="shared" si="193"/>
        <v>ARTSCI-110</v>
      </c>
      <c r="AE1975" s="263" t="str">
        <f t="shared" si="194"/>
        <v>ARTSCI-110-143</v>
      </c>
      <c r="AF1975" s="119" t="s">
        <v>15647</v>
      </c>
      <c r="AG1975" s="64" t="str">
        <f t="shared" si="195"/>
        <v>110</v>
      </c>
      <c r="AH1975" s="18"/>
      <c r="AI1975" s="197" t="str">
        <f t="shared" si="196"/>
        <v>-</v>
      </c>
      <c r="AJ1975" s="64" t="str">
        <f t="shared" si="197"/>
        <v>-</v>
      </c>
      <c r="AK1975" s="18"/>
      <c r="AP1975" s="18"/>
    </row>
    <row r="1976" spans="9:42">
      <c r="I1976" s="18"/>
      <c r="L1976" s="18"/>
      <c r="M1976" s="18"/>
      <c r="N1976" s="18"/>
      <c r="O1976" s="18"/>
      <c r="P1976" s="18"/>
      <c r="Q1976" s="18"/>
      <c r="R1976" s="18"/>
      <c r="S1976" s="173" t="s">
        <v>824</v>
      </c>
      <c r="T1976" s="17" t="s">
        <v>825</v>
      </c>
      <c r="U1976" s="18"/>
      <c r="V1976" s="211"/>
      <c r="W1976" s="211"/>
      <c r="X1976" s="211"/>
      <c r="Y1976" s="211"/>
      <c r="Z1976" s="18"/>
      <c r="AA1976" s="182" t="s">
        <v>9945</v>
      </c>
      <c r="AB1976" s="18"/>
      <c r="AC1976" s="197" t="str">
        <f t="shared" si="192"/>
        <v>BUSINESS</v>
      </c>
      <c r="AD1976" s="263" t="str">
        <f t="shared" si="193"/>
        <v>BUSINESS-110</v>
      </c>
      <c r="AE1976" s="263" t="str">
        <f t="shared" si="194"/>
        <v>BUSINESS-110-1</v>
      </c>
      <c r="AF1976" s="119" t="s">
        <v>9945</v>
      </c>
      <c r="AG1976" s="64" t="str">
        <f t="shared" si="195"/>
        <v>110</v>
      </c>
      <c r="AH1976" s="18"/>
      <c r="AI1976" s="197" t="str">
        <f t="shared" si="196"/>
        <v>-</v>
      </c>
      <c r="AJ1976" s="64" t="str">
        <f t="shared" si="197"/>
        <v>-</v>
      </c>
      <c r="AK1976" s="18"/>
      <c r="AP1976" s="18"/>
    </row>
    <row r="1977" spans="9:42">
      <c r="I1977" s="18"/>
      <c r="L1977" s="18"/>
      <c r="M1977" s="18"/>
      <c r="N1977" s="18"/>
      <c r="O1977" s="18"/>
      <c r="P1977" s="18"/>
      <c r="Q1977" s="18"/>
      <c r="R1977" s="18"/>
      <c r="S1977" s="173" t="s">
        <v>826</v>
      </c>
      <c r="T1977" s="17" t="s">
        <v>827</v>
      </c>
      <c r="U1977" s="18"/>
      <c r="V1977" s="211"/>
      <c r="W1977" s="211"/>
      <c r="X1977" s="211"/>
      <c r="Y1977" s="211"/>
      <c r="Z1977" s="18"/>
      <c r="AA1977" s="182" t="s">
        <v>11474</v>
      </c>
      <c r="AB1977" s="18"/>
      <c r="AC1977" s="197" t="str">
        <f t="shared" si="192"/>
        <v>BUSINESS</v>
      </c>
      <c r="AD1977" s="263" t="str">
        <f t="shared" si="193"/>
        <v>BUSINESS-110</v>
      </c>
      <c r="AE1977" s="263" t="str">
        <f t="shared" si="194"/>
        <v>BUSINESS-110-2</v>
      </c>
      <c r="AF1977" s="119" t="s">
        <v>11474</v>
      </c>
      <c r="AG1977" s="64" t="str">
        <f t="shared" si="195"/>
        <v>110</v>
      </c>
      <c r="AH1977" s="18"/>
      <c r="AI1977" s="197" t="str">
        <f t="shared" si="196"/>
        <v>-</v>
      </c>
      <c r="AJ1977" s="64" t="str">
        <f t="shared" si="197"/>
        <v>-</v>
      </c>
      <c r="AK1977" s="18"/>
      <c r="AP1977" s="18"/>
    </row>
    <row r="1978" spans="9:42">
      <c r="I1978" s="18"/>
      <c r="L1978" s="18"/>
      <c r="M1978" s="18"/>
      <c r="N1978" s="18"/>
      <c r="O1978" s="18"/>
      <c r="P1978" s="18"/>
      <c r="Q1978" s="18"/>
      <c r="R1978" s="18"/>
      <c r="S1978" s="173" t="s">
        <v>828</v>
      </c>
      <c r="T1978" s="17" t="s">
        <v>1120</v>
      </c>
      <c r="U1978" s="18"/>
      <c r="V1978" s="211"/>
      <c r="W1978" s="211"/>
      <c r="X1978" s="211"/>
      <c r="Y1978" s="211"/>
      <c r="Z1978" s="18"/>
      <c r="AA1978" s="182" t="s">
        <v>9946</v>
      </c>
      <c r="AB1978" s="18"/>
      <c r="AC1978" s="197" t="str">
        <f t="shared" si="192"/>
        <v>BUSINESS</v>
      </c>
      <c r="AD1978" s="263" t="str">
        <f t="shared" si="193"/>
        <v>BUSINESS-110</v>
      </c>
      <c r="AE1978" s="263" t="str">
        <f t="shared" si="194"/>
        <v>BUSINESS-110-3</v>
      </c>
      <c r="AF1978" s="119" t="s">
        <v>9946</v>
      </c>
      <c r="AG1978" s="64" t="str">
        <f t="shared" si="195"/>
        <v>110</v>
      </c>
      <c r="AH1978" s="18"/>
      <c r="AI1978" s="197" t="str">
        <f t="shared" si="196"/>
        <v>-</v>
      </c>
      <c r="AJ1978" s="64" t="str">
        <f t="shared" si="197"/>
        <v>-</v>
      </c>
      <c r="AK1978" s="18"/>
      <c r="AP1978" s="18"/>
    </row>
    <row r="1979" spans="9:42">
      <c r="I1979" s="18"/>
      <c r="L1979" s="18"/>
      <c r="M1979" s="18"/>
      <c r="N1979" s="18"/>
      <c r="O1979" s="18"/>
      <c r="P1979" s="18"/>
      <c r="Q1979" s="18"/>
      <c r="R1979" s="18"/>
      <c r="S1979" s="173" t="s">
        <v>10364</v>
      </c>
      <c r="T1979" s="17" t="s">
        <v>10365</v>
      </c>
      <c r="U1979" s="18"/>
      <c r="V1979" s="211"/>
      <c r="W1979" s="211"/>
      <c r="X1979" s="211"/>
      <c r="Y1979" s="211"/>
      <c r="Z1979" s="18"/>
      <c r="AA1979" s="182" t="s">
        <v>14708</v>
      </c>
      <c r="AB1979" s="18"/>
      <c r="AC1979" s="197" t="str">
        <f t="shared" si="192"/>
        <v>BUSINESS</v>
      </c>
      <c r="AD1979" s="263" t="str">
        <f t="shared" si="193"/>
        <v>BUSINESS-110</v>
      </c>
      <c r="AE1979" s="263" t="str">
        <f t="shared" si="194"/>
        <v>BUSINESS-110-4</v>
      </c>
      <c r="AF1979" s="119" t="s">
        <v>14708</v>
      </c>
      <c r="AG1979" s="64" t="str">
        <f t="shared" si="195"/>
        <v>110</v>
      </c>
      <c r="AH1979" s="18"/>
      <c r="AI1979" s="197" t="str">
        <f t="shared" si="196"/>
        <v>-</v>
      </c>
      <c r="AJ1979" s="64" t="str">
        <f t="shared" si="197"/>
        <v>-</v>
      </c>
      <c r="AK1979" s="18"/>
      <c r="AP1979" s="18"/>
    </row>
    <row r="1980" spans="9:42">
      <c r="I1980" s="18"/>
      <c r="L1980" s="18"/>
      <c r="M1980" s="18"/>
      <c r="N1980" s="18"/>
      <c r="O1980" s="18"/>
      <c r="P1980" s="18"/>
      <c r="Q1980" s="18"/>
      <c r="R1980" s="18"/>
      <c r="S1980" s="173" t="s">
        <v>10366</v>
      </c>
      <c r="T1980" s="17" t="s">
        <v>10367</v>
      </c>
      <c r="U1980" s="18"/>
      <c r="V1980" s="211"/>
      <c r="W1980" s="211"/>
      <c r="X1980" s="211"/>
      <c r="Y1980" s="211"/>
      <c r="Z1980" s="18"/>
      <c r="AA1980" s="182" t="s">
        <v>15245</v>
      </c>
      <c r="AB1980" s="18"/>
      <c r="AC1980" s="197" t="str">
        <f t="shared" si="192"/>
        <v>BUSINESS</v>
      </c>
      <c r="AD1980" s="263" t="str">
        <f t="shared" si="193"/>
        <v>BUSINESS-110</v>
      </c>
      <c r="AE1980" s="263" t="str">
        <f t="shared" si="194"/>
        <v>BUSINESS-110-5</v>
      </c>
      <c r="AF1980" s="119" t="s">
        <v>15245</v>
      </c>
      <c r="AG1980" s="64" t="str">
        <f t="shared" si="195"/>
        <v>110</v>
      </c>
      <c r="AH1980" s="18"/>
      <c r="AI1980" s="197" t="str">
        <f t="shared" si="196"/>
        <v>-</v>
      </c>
      <c r="AJ1980" s="64" t="str">
        <f t="shared" si="197"/>
        <v>-</v>
      </c>
      <c r="AK1980" s="18"/>
      <c r="AP1980" s="18"/>
    </row>
    <row r="1981" spans="9:42">
      <c r="I1981" s="18"/>
      <c r="L1981" s="18"/>
      <c r="M1981" s="18"/>
      <c r="N1981" s="18"/>
      <c r="O1981" s="18"/>
      <c r="P1981" s="18"/>
      <c r="Q1981" s="18"/>
      <c r="R1981" s="18"/>
      <c r="S1981" s="173" t="s">
        <v>7716</v>
      </c>
      <c r="T1981" s="17" t="s">
        <v>7717</v>
      </c>
      <c r="U1981" s="18"/>
      <c r="V1981" s="211"/>
      <c r="W1981" s="211"/>
      <c r="X1981" s="211"/>
      <c r="Y1981" s="211"/>
      <c r="Z1981" s="18"/>
      <c r="AA1981" s="182" t="s">
        <v>14709</v>
      </c>
      <c r="AB1981" s="18"/>
      <c r="AC1981" s="197" t="str">
        <f t="shared" si="192"/>
        <v>BUSINESS</v>
      </c>
      <c r="AD1981" s="263" t="str">
        <f t="shared" si="193"/>
        <v>BUSINESS-110</v>
      </c>
      <c r="AE1981" s="263" t="str">
        <f t="shared" si="194"/>
        <v>BUSINESS-110-6</v>
      </c>
      <c r="AF1981" s="119" t="s">
        <v>14709</v>
      </c>
      <c r="AG1981" s="64" t="str">
        <f t="shared" si="195"/>
        <v>110</v>
      </c>
      <c r="AH1981" s="18"/>
      <c r="AI1981" s="197" t="str">
        <f t="shared" si="196"/>
        <v>-</v>
      </c>
      <c r="AJ1981" s="64" t="str">
        <f t="shared" si="197"/>
        <v>-</v>
      </c>
      <c r="AK1981" s="18"/>
      <c r="AP1981" s="18"/>
    </row>
    <row r="1982" spans="9:42">
      <c r="I1982" s="18"/>
      <c r="L1982" s="18"/>
      <c r="M1982" s="18"/>
      <c r="N1982" s="18"/>
      <c r="O1982" s="18"/>
      <c r="P1982" s="18"/>
      <c r="Q1982" s="18"/>
      <c r="R1982" s="18"/>
      <c r="S1982" s="173" t="s">
        <v>7718</v>
      </c>
      <c r="T1982" s="17" t="s">
        <v>7719</v>
      </c>
      <c r="U1982" s="18"/>
      <c r="V1982" s="211"/>
      <c r="W1982" s="211"/>
      <c r="X1982" s="211"/>
      <c r="Y1982" s="211"/>
      <c r="Z1982" s="18"/>
      <c r="AA1982" s="182" t="s">
        <v>14710</v>
      </c>
      <c r="AB1982" s="18"/>
      <c r="AC1982" s="197" t="str">
        <f t="shared" si="192"/>
        <v>BUSINESS</v>
      </c>
      <c r="AD1982" s="263" t="str">
        <f t="shared" si="193"/>
        <v>BUSINESS-110</v>
      </c>
      <c r="AE1982" s="263" t="str">
        <f t="shared" si="194"/>
        <v>BUSINESS-110-7</v>
      </c>
      <c r="AF1982" s="119" t="s">
        <v>14710</v>
      </c>
      <c r="AG1982" s="64" t="str">
        <f t="shared" si="195"/>
        <v>110</v>
      </c>
      <c r="AH1982" s="18"/>
      <c r="AI1982" s="197" t="str">
        <f t="shared" si="196"/>
        <v>-</v>
      </c>
      <c r="AJ1982" s="64" t="str">
        <f t="shared" si="197"/>
        <v>-</v>
      </c>
      <c r="AK1982" s="18"/>
      <c r="AP1982" s="18"/>
    </row>
    <row r="1983" spans="9:42">
      <c r="I1983" s="18"/>
      <c r="L1983" s="18"/>
      <c r="M1983" s="18"/>
      <c r="N1983" s="18"/>
      <c r="O1983" s="18"/>
      <c r="P1983" s="18"/>
      <c r="Q1983" s="18"/>
      <c r="R1983" s="18"/>
      <c r="S1983" s="173" t="s">
        <v>7720</v>
      </c>
      <c r="T1983" s="17" t="s">
        <v>7721</v>
      </c>
      <c r="U1983" s="18"/>
      <c r="V1983" s="211"/>
      <c r="W1983" s="211"/>
      <c r="X1983" s="211"/>
      <c r="Y1983" s="211"/>
      <c r="Z1983" s="18"/>
      <c r="AA1983" s="182" t="s">
        <v>15648</v>
      </c>
      <c r="AB1983" s="18"/>
      <c r="AC1983" s="197" t="str">
        <f t="shared" si="192"/>
        <v>BUSINESS</v>
      </c>
      <c r="AD1983" s="263" t="str">
        <f t="shared" si="193"/>
        <v>BUSINESS-110</v>
      </c>
      <c r="AE1983" s="263" t="str">
        <f t="shared" si="194"/>
        <v>BUSINESS-110-8</v>
      </c>
      <c r="AF1983" s="119" t="s">
        <v>15648</v>
      </c>
      <c r="AG1983" s="64" t="str">
        <f t="shared" si="195"/>
        <v>110</v>
      </c>
      <c r="AH1983" s="18"/>
      <c r="AI1983" s="197" t="str">
        <f t="shared" si="196"/>
        <v>-</v>
      </c>
      <c r="AJ1983" s="64" t="str">
        <f t="shared" si="197"/>
        <v>-</v>
      </c>
      <c r="AK1983" s="18"/>
      <c r="AP1983" s="18"/>
    </row>
    <row r="1984" spans="9:42">
      <c r="I1984" s="18"/>
      <c r="L1984" s="18"/>
      <c r="M1984" s="18"/>
      <c r="N1984" s="18"/>
      <c r="O1984" s="18"/>
      <c r="P1984" s="18"/>
      <c r="Q1984" s="18"/>
      <c r="R1984" s="18"/>
      <c r="S1984" s="173" t="s">
        <v>5250</v>
      </c>
      <c r="T1984" s="17" t="s">
        <v>5251</v>
      </c>
      <c r="U1984" s="18"/>
      <c r="V1984" s="211"/>
      <c r="W1984" s="211"/>
      <c r="X1984" s="211"/>
      <c r="Y1984" s="211"/>
      <c r="Z1984" s="18"/>
      <c r="AA1984" s="182" t="s">
        <v>15649</v>
      </c>
      <c r="AB1984" s="18"/>
      <c r="AC1984" s="197" t="str">
        <f t="shared" si="192"/>
        <v>BUSINESS</v>
      </c>
      <c r="AD1984" s="263" t="str">
        <f t="shared" si="193"/>
        <v>BUSINESS-110</v>
      </c>
      <c r="AE1984" s="263" t="str">
        <f t="shared" si="194"/>
        <v>BUSINESS-110-9</v>
      </c>
      <c r="AF1984" s="119" t="s">
        <v>15649</v>
      </c>
      <c r="AG1984" s="64" t="str">
        <f t="shared" si="195"/>
        <v>110</v>
      </c>
      <c r="AH1984" s="18"/>
      <c r="AI1984" s="197" t="str">
        <f t="shared" si="196"/>
        <v>-</v>
      </c>
      <c r="AJ1984" s="64" t="str">
        <f t="shared" si="197"/>
        <v>-</v>
      </c>
      <c r="AK1984" s="18"/>
      <c r="AP1984" s="18"/>
    </row>
    <row r="1985" spans="9:42">
      <c r="I1985" s="18"/>
      <c r="L1985" s="18"/>
      <c r="M1985" s="18"/>
      <c r="N1985" s="18"/>
      <c r="O1985" s="18"/>
      <c r="P1985" s="18"/>
      <c r="Q1985" s="18"/>
      <c r="R1985" s="18"/>
      <c r="S1985" s="173" t="s">
        <v>5252</v>
      </c>
      <c r="T1985" s="17" t="s">
        <v>5253</v>
      </c>
      <c r="U1985" s="18"/>
      <c r="V1985" s="211"/>
      <c r="W1985" s="211"/>
      <c r="X1985" s="211"/>
      <c r="Y1985" s="211"/>
      <c r="Z1985" s="18"/>
      <c r="AA1985" s="182" t="s">
        <v>15650</v>
      </c>
      <c r="AB1985" s="18"/>
      <c r="AC1985" s="197" t="str">
        <f t="shared" si="192"/>
        <v>BUSINESS</v>
      </c>
      <c r="AD1985" s="263" t="str">
        <f t="shared" si="193"/>
        <v>BUSINESS-110</v>
      </c>
      <c r="AE1985" s="263" t="str">
        <f t="shared" si="194"/>
        <v>BUSINESS-110-10</v>
      </c>
      <c r="AF1985" s="119" t="s">
        <v>15650</v>
      </c>
      <c r="AG1985" s="64" t="str">
        <f t="shared" si="195"/>
        <v>110</v>
      </c>
      <c r="AH1985" s="18"/>
      <c r="AI1985" s="197" t="str">
        <f t="shared" si="196"/>
        <v>-</v>
      </c>
      <c r="AJ1985" s="64" t="str">
        <f t="shared" si="197"/>
        <v>-</v>
      </c>
      <c r="AK1985" s="18"/>
      <c r="AP1985" s="18"/>
    </row>
    <row r="1986" spans="9:42">
      <c r="I1986" s="18"/>
      <c r="L1986" s="18"/>
      <c r="M1986" s="18"/>
      <c r="N1986" s="18"/>
      <c r="O1986" s="18"/>
      <c r="P1986" s="18"/>
      <c r="Q1986" s="18"/>
      <c r="R1986" s="18"/>
      <c r="S1986" s="173" t="s">
        <v>5254</v>
      </c>
      <c r="T1986" s="17" t="s">
        <v>5255</v>
      </c>
      <c r="U1986" s="18"/>
      <c r="V1986" s="211"/>
      <c r="W1986" s="211"/>
      <c r="X1986" s="211"/>
      <c r="Y1986" s="211"/>
      <c r="Z1986" s="18"/>
      <c r="AA1986" s="182" t="s">
        <v>14711</v>
      </c>
      <c r="AB1986" s="18"/>
      <c r="AC1986" s="197" t="str">
        <f t="shared" si="192"/>
        <v>BUSINESS</v>
      </c>
      <c r="AD1986" s="263" t="str">
        <f t="shared" si="193"/>
        <v>BUSINESS-110</v>
      </c>
      <c r="AE1986" s="263" t="str">
        <f t="shared" si="194"/>
        <v>BUSINESS-110-11</v>
      </c>
      <c r="AF1986" s="119" t="s">
        <v>14711</v>
      </c>
      <c r="AG1986" s="64" t="str">
        <f t="shared" si="195"/>
        <v>110</v>
      </c>
      <c r="AH1986" s="18"/>
      <c r="AI1986" s="197" t="str">
        <f t="shared" si="196"/>
        <v>-</v>
      </c>
      <c r="AJ1986" s="64" t="str">
        <f t="shared" si="197"/>
        <v>-</v>
      </c>
      <c r="AK1986" s="18"/>
      <c r="AP1986" s="18"/>
    </row>
    <row r="1987" spans="9:42">
      <c r="I1987" s="18"/>
      <c r="L1987" s="18"/>
      <c r="M1987" s="18"/>
      <c r="N1987" s="18"/>
      <c r="O1987" s="18"/>
      <c r="P1987" s="18"/>
      <c r="Q1987" s="18"/>
      <c r="R1987" s="18"/>
      <c r="S1987" s="173" t="s">
        <v>5256</v>
      </c>
      <c r="T1987" s="17" t="s">
        <v>5257</v>
      </c>
      <c r="U1987" s="18"/>
      <c r="V1987" s="211"/>
      <c r="W1987" s="211"/>
      <c r="X1987" s="211"/>
      <c r="Y1987" s="211"/>
      <c r="Z1987" s="18"/>
      <c r="AA1987" s="182" t="s">
        <v>9948</v>
      </c>
      <c r="AB1987" s="18"/>
      <c r="AC1987" s="197" t="str">
        <f t="shared" si="192"/>
        <v>ENGINEERING</v>
      </c>
      <c r="AD1987" s="263" t="str">
        <f t="shared" si="193"/>
        <v>ENGINEERING-110</v>
      </c>
      <c r="AE1987" s="263" t="str">
        <f t="shared" si="194"/>
        <v>ENGINEERING-110-1</v>
      </c>
      <c r="AF1987" s="119" t="s">
        <v>9948</v>
      </c>
      <c r="AG1987" s="64" t="str">
        <f t="shared" si="195"/>
        <v>110</v>
      </c>
      <c r="AH1987" s="18"/>
      <c r="AI1987" s="197" t="str">
        <f t="shared" si="196"/>
        <v>-</v>
      </c>
      <c r="AJ1987" s="64" t="str">
        <f t="shared" si="197"/>
        <v>-</v>
      </c>
      <c r="AK1987" s="18"/>
      <c r="AP1987" s="18"/>
    </row>
    <row r="1988" spans="9:42">
      <c r="I1988" s="18"/>
      <c r="L1988" s="18"/>
      <c r="M1988" s="18"/>
      <c r="N1988" s="18"/>
      <c r="O1988" s="18"/>
      <c r="P1988" s="18"/>
      <c r="Q1988" s="18"/>
      <c r="R1988" s="18"/>
      <c r="S1988" s="173" t="s">
        <v>5258</v>
      </c>
      <c r="T1988" s="17" t="s">
        <v>5259</v>
      </c>
      <c r="U1988" s="18"/>
      <c r="V1988" s="211"/>
      <c r="W1988" s="211"/>
      <c r="X1988" s="211"/>
      <c r="Y1988" s="211"/>
      <c r="Z1988" s="18"/>
      <c r="AA1988" s="182" t="s">
        <v>9949</v>
      </c>
      <c r="AB1988" s="18"/>
      <c r="AC1988" s="197" t="str">
        <f t="shared" si="192"/>
        <v>ENGINEERING</v>
      </c>
      <c r="AD1988" s="263" t="str">
        <f t="shared" si="193"/>
        <v>ENGINEERING-110</v>
      </c>
      <c r="AE1988" s="263" t="str">
        <f t="shared" si="194"/>
        <v>ENGINEERING-110-2</v>
      </c>
      <c r="AF1988" s="119" t="s">
        <v>9949</v>
      </c>
      <c r="AG1988" s="64" t="str">
        <f t="shared" si="195"/>
        <v>110</v>
      </c>
      <c r="AH1988" s="18"/>
      <c r="AI1988" s="197" t="str">
        <f t="shared" si="196"/>
        <v>-</v>
      </c>
      <c r="AJ1988" s="64" t="str">
        <f t="shared" si="197"/>
        <v>-</v>
      </c>
      <c r="AK1988" s="18"/>
      <c r="AP1988" s="18"/>
    </row>
    <row r="1989" spans="9:42">
      <c r="I1989" s="18"/>
      <c r="L1989" s="18"/>
      <c r="M1989" s="18"/>
      <c r="N1989" s="18"/>
      <c r="O1989" s="18"/>
      <c r="P1989" s="18"/>
      <c r="Q1989" s="18"/>
      <c r="R1989" s="18"/>
      <c r="S1989" s="173" t="s">
        <v>5260</v>
      </c>
      <c r="T1989" s="17" t="s">
        <v>5261</v>
      </c>
      <c r="U1989" s="18"/>
      <c r="V1989" s="211"/>
      <c r="W1989" s="211"/>
      <c r="X1989" s="211"/>
      <c r="Y1989" s="211"/>
      <c r="Z1989" s="18"/>
      <c r="AA1989" s="182" t="s">
        <v>15246</v>
      </c>
      <c r="AB1989" s="18"/>
      <c r="AC1989" s="197" t="str">
        <f t="shared" si="192"/>
        <v>ENGINEERING</v>
      </c>
      <c r="AD1989" s="263" t="str">
        <f t="shared" si="193"/>
        <v>ENGINEERING-110</v>
      </c>
      <c r="AE1989" s="263" t="str">
        <f t="shared" si="194"/>
        <v>ENGINEERING-110-3</v>
      </c>
      <c r="AF1989" s="119" t="s">
        <v>15246</v>
      </c>
      <c r="AG1989" s="64" t="str">
        <f t="shared" si="195"/>
        <v>110</v>
      </c>
      <c r="AH1989" s="18"/>
      <c r="AI1989" s="197" t="str">
        <f t="shared" si="196"/>
        <v>-</v>
      </c>
      <c r="AJ1989" s="64" t="str">
        <f t="shared" si="197"/>
        <v>-</v>
      </c>
      <c r="AK1989" s="18"/>
      <c r="AP1989" s="18"/>
    </row>
    <row r="1990" spans="9:42">
      <c r="I1990" s="18"/>
      <c r="L1990" s="18"/>
      <c r="M1990" s="18"/>
      <c r="N1990" s="18"/>
      <c r="O1990" s="18"/>
      <c r="P1990" s="18"/>
      <c r="Q1990" s="18"/>
      <c r="R1990" s="18"/>
      <c r="S1990" s="173" t="s">
        <v>5262</v>
      </c>
      <c r="T1990" s="17" t="s">
        <v>5263</v>
      </c>
      <c r="U1990" s="18"/>
      <c r="V1990" s="211"/>
      <c r="W1990" s="211"/>
      <c r="X1990" s="211"/>
      <c r="Y1990" s="211"/>
      <c r="Z1990" s="18"/>
      <c r="AA1990" s="182" t="s">
        <v>15247</v>
      </c>
      <c r="AB1990" s="18"/>
      <c r="AC1990" s="197" t="str">
        <f t="shared" ref="AC1990:AC2053" si="198">CodesFormula_1</f>
        <v>ENGINEERING</v>
      </c>
      <c r="AD1990" s="263" t="str">
        <f t="shared" ref="AD1990:AD2053" si="199">CodesFormula_2</f>
        <v>ENGINEERING-110</v>
      </c>
      <c r="AE1990" s="263" t="str">
        <f t="shared" ref="AE1990:AE2053" si="200">CodesFormula_3</f>
        <v>ENGINEERING-110-4</v>
      </c>
      <c r="AF1990" s="119" t="s">
        <v>15247</v>
      </c>
      <c r="AG1990" s="64" t="str">
        <f t="shared" ref="AG1990:AG2053" si="201">CodesFormula_4</f>
        <v>110</v>
      </c>
      <c r="AH1990" s="18"/>
      <c r="AI1990" s="197" t="str">
        <f t="shared" ref="AI1990:AI2053" si="202">CodesFormula_5</f>
        <v>-</v>
      </c>
      <c r="AJ1990" s="64" t="str">
        <f t="shared" ref="AJ1990:AJ2053" si="203">CodesFormula_6</f>
        <v>-</v>
      </c>
      <c r="AK1990" s="18"/>
      <c r="AP1990" s="18"/>
    </row>
    <row r="1991" spans="9:42">
      <c r="I1991" s="18"/>
      <c r="L1991" s="18"/>
      <c r="M1991" s="18"/>
      <c r="N1991" s="18"/>
      <c r="O1991" s="18"/>
      <c r="P1991" s="18"/>
      <c r="Q1991" s="18"/>
      <c r="R1991" s="18"/>
      <c r="S1991" s="173" t="s">
        <v>5264</v>
      </c>
      <c r="T1991" s="17" t="s">
        <v>5265</v>
      </c>
      <c r="U1991" s="18"/>
      <c r="V1991" s="211"/>
      <c r="W1991" s="211"/>
      <c r="X1991" s="211"/>
      <c r="Y1991" s="211"/>
      <c r="Z1991" s="18"/>
      <c r="AA1991" s="182" t="s">
        <v>9952</v>
      </c>
      <c r="AB1991" s="18"/>
      <c r="AC1991" s="197" t="str">
        <f t="shared" si="198"/>
        <v>ENGINEERING</v>
      </c>
      <c r="AD1991" s="263" t="str">
        <f t="shared" si="199"/>
        <v>ENGINEERING-110</v>
      </c>
      <c r="AE1991" s="263" t="str">
        <f t="shared" si="200"/>
        <v>ENGINEERING-110-5</v>
      </c>
      <c r="AF1991" s="119" t="s">
        <v>9952</v>
      </c>
      <c r="AG1991" s="64" t="str">
        <f t="shared" si="201"/>
        <v>110</v>
      </c>
      <c r="AH1991" s="18"/>
      <c r="AI1991" s="197" t="str">
        <f t="shared" si="202"/>
        <v>-</v>
      </c>
      <c r="AJ1991" s="64" t="str">
        <f t="shared" si="203"/>
        <v>-</v>
      </c>
      <c r="AK1991" s="18"/>
      <c r="AP1991" s="18"/>
    </row>
    <row r="1992" spans="9:42">
      <c r="I1992" s="18"/>
      <c r="L1992" s="18"/>
      <c r="M1992" s="18"/>
      <c r="N1992" s="18"/>
      <c r="O1992" s="18"/>
      <c r="P1992" s="18"/>
      <c r="Q1992" s="18"/>
      <c r="R1992" s="18"/>
      <c r="S1992" s="173" t="s">
        <v>5266</v>
      </c>
      <c r="T1992" s="17" t="s">
        <v>5267</v>
      </c>
      <c r="U1992" s="18"/>
      <c r="V1992" s="211"/>
      <c r="W1992" s="211"/>
      <c r="X1992" s="211"/>
      <c r="Y1992" s="211"/>
      <c r="Z1992" s="18"/>
      <c r="AA1992" s="182" t="s">
        <v>9953</v>
      </c>
      <c r="AB1992" s="18"/>
      <c r="AC1992" s="197" t="str">
        <f t="shared" si="198"/>
        <v>ENGINEERING</v>
      </c>
      <c r="AD1992" s="263" t="str">
        <f t="shared" si="199"/>
        <v>ENGINEERING-110</v>
      </c>
      <c r="AE1992" s="263" t="str">
        <f t="shared" si="200"/>
        <v>ENGINEERING-110-6</v>
      </c>
      <c r="AF1992" s="119" t="s">
        <v>9953</v>
      </c>
      <c r="AG1992" s="64" t="str">
        <f t="shared" si="201"/>
        <v>110</v>
      </c>
      <c r="AH1992" s="18"/>
      <c r="AI1992" s="197" t="str">
        <f t="shared" si="202"/>
        <v>-</v>
      </c>
      <c r="AJ1992" s="64" t="str">
        <f t="shared" si="203"/>
        <v>-</v>
      </c>
      <c r="AK1992" s="18"/>
      <c r="AP1992" s="18"/>
    </row>
    <row r="1993" spans="9:42">
      <c r="I1993" s="18"/>
      <c r="L1993" s="18"/>
      <c r="M1993" s="18"/>
      <c r="N1993" s="18"/>
      <c r="O1993" s="18"/>
      <c r="P1993" s="18"/>
      <c r="Q1993" s="18"/>
      <c r="R1993" s="18"/>
      <c r="S1993" s="173" t="s">
        <v>5268</v>
      </c>
      <c r="T1993" s="17" t="s">
        <v>5269</v>
      </c>
      <c r="U1993" s="18"/>
      <c r="V1993" s="211"/>
      <c r="W1993" s="211"/>
      <c r="X1993" s="211"/>
      <c r="Y1993" s="211"/>
      <c r="Z1993" s="18"/>
      <c r="AA1993" s="182" t="s">
        <v>11078</v>
      </c>
      <c r="AB1993" s="18"/>
      <c r="AC1993" s="197" t="str">
        <f t="shared" si="198"/>
        <v>ENGINEERING</v>
      </c>
      <c r="AD1993" s="263" t="str">
        <f t="shared" si="199"/>
        <v>ENGINEERING-110</v>
      </c>
      <c r="AE1993" s="263" t="str">
        <f t="shared" si="200"/>
        <v>ENGINEERING-110-7</v>
      </c>
      <c r="AF1993" s="119" t="s">
        <v>11078</v>
      </c>
      <c r="AG1993" s="64" t="str">
        <f t="shared" si="201"/>
        <v>110</v>
      </c>
      <c r="AH1993" s="18"/>
      <c r="AI1993" s="197" t="str">
        <f t="shared" si="202"/>
        <v>-</v>
      </c>
      <c r="AJ1993" s="64" t="str">
        <f t="shared" si="203"/>
        <v>-</v>
      </c>
      <c r="AK1993" s="18"/>
      <c r="AP1993" s="18"/>
    </row>
    <row r="1994" spans="9:42">
      <c r="I1994" s="18"/>
      <c r="L1994" s="18"/>
      <c r="M1994" s="18"/>
      <c r="N1994" s="18"/>
      <c r="O1994" s="18"/>
      <c r="P1994" s="18"/>
      <c r="Q1994" s="18"/>
      <c r="R1994" s="18"/>
      <c r="S1994" s="173" t="s">
        <v>3518</v>
      </c>
      <c r="T1994" s="17" t="s">
        <v>3519</v>
      </c>
      <c r="U1994" s="18"/>
      <c r="V1994" s="211"/>
      <c r="W1994" s="211"/>
      <c r="X1994" s="211"/>
      <c r="Y1994" s="211"/>
      <c r="Z1994" s="18"/>
      <c r="AA1994" s="182" t="s">
        <v>9956</v>
      </c>
      <c r="AB1994" s="18"/>
      <c r="AC1994" s="197" t="str">
        <f t="shared" si="198"/>
        <v>ENGINEERING</v>
      </c>
      <c r="AD1994" s="263" t="str">
        <f t="shared" si="199"/>
        <v>ENGINEERING-110</v>
      </c>
      <c r="AE1994" s="263" t="str">
        <f t="shared" si="200"/>
        <v>ENGINEERING-110-8</v>
      </c>
      <c r="AF1994" s="119" t="s">
        <v>9956</v>
      </c>
      <c r="AG1994" s="64" t="str">
        <f t="shared" si="201"/>
        <v>110</v>
      </c>
      <c r="AH1994" s="18"/>
      <c r="AI1994" s="197" t="str">
        <f t="shared" si="202"/>
        <v>-</v>
      </c>
      <c r="AJ1994" s="64" t="str">
        <f t="shared" si="203"/>
        <v>-</v>
      </c>
      <c r="AK1994" s="18"/>
      <c r="AP1994" s="18"/>
    </row>
    <row r="1995" spans="9:42">
      <c r="I1995" s="18"/>
      <c r="L1995" s="18"/>
      <c r="M1995" s="18"/>
      <c r="N1995" s="18"/>
      <c r="O1995" s="18"/>
      <c r="P1995" s="18"/>
      <c r="Q1995" s="18"/>
      <c r="R1995" s="18"/>
      <c r="S1995" s="173" t="s">
        <v>3521</v>
      </c>
      <c r="T1995" s="17" t="s">
        <v>3522</v>
      </c>
      <c r="U1995" s="18"/>
      <c r="V1995" s="211"/>
      <c r="W1995" s="211"/>
      <c r="X1995" s="211"/>
      <c r="Y1995" s="211"/>
      <c r="Z1995" s="18"/>
      <c r="AA1995" s="182" t="s">
        <v>9957</v>
      </c>
      <c r="AB1995" s="18"/>
      <c r="AC1995" s="197" t="str">
        <f t="shared" si="198"/>
        <v>ENGINEERING</v>
      </c>
      <c r="AD1995" s="263" t="str">
        <f t="shared" si="199"/>
        <v>ENGINEERING-110</v>
      </c>
      <c r="AE1995" s="263" t="str">
        <f t="shared" si="200"/>
        <v>ENGINEERING-110-9</v>
      </c>
      <c r="AF1995" s="119" t="s">
        <v>9957</v>
      </c>
      <c r="AG1995" s="64" t="str">
        <f t="shared" si="201"/>
        <v>110</v>
      </c>
      <c r="AH1995" s="18"/>
      <c r="AI1995" s="197" t="str">
        <f t="shared" si="202"/>
        <v>-</v>
      </c>
      <c r="AJ1995" s="64" t="str">
        <f t="shared" si="203"/>
        <v>-</v>
      </c>
      <c r="AK1995" s="18"/>
      <c r="AP1995" s="18"/>
    </row>
    <row r="1996" spans="9:42">
      <c r="I1996" s="18"/>
      <c r="L1996" s="18"/>
      <c r="M1996" s="18"/>
      <c r="N1996" s="18"/>
      <c r="O1996" s="18"/>
      <c r="P1996" s="18"/>
      <c r="Q1996" s="18"/>
      <c r="R1996" s="18"/>
      <c r="S1996" s="173" t="s">
        <v>3524</v>
      </c>
      <c r="T1996" s="17" t="s">
        <v>10368</v>
      </c>
      <c r="U1996" s="18"/>
      <c r="V1996" s="211"/>
      <c r="W1996" s="211"/>
      <c r="X1996" s="211"/>
      <c r="Y1996" s="211"/>
      <c r="Z1996" s="18"/>
      <c r="AA1996" s="182" t="s">
        <v>9960</v>
      </c>
      <c r="AB1996" s="18"/>
      <c r="AC1996" s="197" t="str">
        <f t="shared" si="198"/>
        <v>ENGINEERING</v>
      </c>
      <c r="AD1996" s="263" t="str">
        <f t="shared" si="199"/>
        <v>ENGINEERING-110</v>
      </c>
      <c r="AE1996" s="263" t="str">
        <f t="shared" si="200"/>
        <v>ENGINEERING-110-10</v>
      </c>
      <c r="AF1996" s="119" t="s">
        <v>9960</v>
      </c>
      <c r="AG1996" s="64" t="str">
        <f t="shared" si="201"/>
        <v>110</v>
      </c>
      <c r="AH1996" s="18"/>
      <c r="AI1996" s="197" t="str">
        <f t="shared" si="202"/>
        <v>-</v>
      </c>
      <c r="AJ1996" s="64" t="str">
        <f t="shared" si="203"/>
        <v>-</v>
      </c>
      <c r="AK1996" s="18"/>
      <c r="AP1996" s="18"/>
    </row>
    <row r="1997" spans="9:42">
      <c r="I1997" s="18"/>
      <c r="L1997" s="18"/>
      <c r="M1997" s="18"/>
      <c r="N1997" s="18"/>
      <c r="O1997" s="18"/>
      <c r="P1997" s="18"/>
      <c r="Q1997" s="18"/>
      <c r="R1997" s="18"/>
      <c r="S1997" s="173" t="s">
        <v>3525</v>
      </c>
      <c r="T1997" s="17" t="s">
        <v>10369</v>
      </c>
      <c r="U1997" s="18"/>
      <c r="V1997" s="211"/>
      <c r="W1997" s="211"/>
      <c r="X1997" s="211"/>
      <c r="Y1997" s="211"/>
      <c r="Z1997" s="18"/>
      <c r="AA1997" s="182" t="s">
        <v>9961</v>
      </c>
      <c r="AB1997" s="18"/>
      <c r="AC1997" s="197" t="str">
        <f t="shared" si="198"/>
        <v>ENGINEERING</v>
      </c>
      <c r="AD1997" s="263" t="str">
        <f t="shared" si="199"/>
        <v>ENGINEERING-110</v>
      </c>
      <c r="AE1997" s="263" t="str">
        <f t="shared" si="200"/>
        <v>ENGINEERING-110-11</v>
      </c>
      <c r="AF1997" s="119" t="s">
        <v>9961</v>
      </c>
      <c r="AG1997" s="64" t="str">
        <f t="shared" si="201"/>
        <v>110</v>
      </c>
      <c r="AH1997" s="18"/>
      <c r="AI1997" s="197" t="str">
        <f t="shared" si="202"/>
        <v>-</v>
      </c>
      <c r="AJ1997" s="64" t="str">
        <f t="shared" si="203"/>
        <v>-</v>
      </c>
      <c r="AK1997" s="18"/>
      <c r="AP1997" s="18"/>
    </row>
    <row r="1998" spans="9:42">
      <c r="I1998" s="18"/>
      <c r="L1998" s="18"/>
      <c r="M1998" s="18"/>
      <c r="N1998" s="18"/>
      <c r="O1998" s="18"/>
      <c r="P1998" s="18"/>
      <c r="Q1998" s="18"/>
      <c r="R1998" s="18"/>
      <c r="S1998" s="173" t="s">
        <v>3526</v>
      </c>
      <c r="T1998" s="17" t="s">
        <v>829</v>
      </c>
      <c r="U1998" s="18"/>
      <c r="V1998" s="211"/>
      <c r="W1998" s="211"/>
      <c r="X1998" s="211"/>
      <c r="Y1998" s="211"/>
      <c r="Z1998" s="18"/>
      <c r="AA1998" s="182" t="s">
        <v>690</v>
      </c>
      <c r="AB1998" s="18"/>
      <c r="AC1998" s="197" t="str">
        <f t="shared" si="198"/>
        <v>ENGINEERING</v>
      </c>
      <c r="AD1998" s="263" t="str">
        <f t="shared" si="199"/>
        <v>ENGINEERING-110</v>
      </c>
      <c r="AE1998" s="263" t="str">
        <f t="shared" si="200"/>
        <v>ENGINEERING-110-12</v>
      </c>
      <c r="AF1998" s="119" t="s">
        <v>690</v>
      </c>
      <c r="AG1998" s="64" t="str">
        <f t="shared" si="201"/>
        <v>110</v>
      </c>
      <c r="AH1998" s="18"/>
      <c r="AI1998" s="197" t="str">
        <f t="shared" si="202"/>
        <v>-</v>
      </c>
      <c r="AJ1998" s="64" t="str">
        <f t="shared" si="203"/>
        <v>-</v>
      </c>
      <c r="AK1998" s="18"/>
      <c r="AP1998" s="18"/>
    </row>
    <row r="1999" spans="9:42">
      <c r="I1999" s="18"/>
      <c r="L1999" s="18"/>
      <c r="M1999" s="18"/>
      <c r="N1999" s="18"/>
      <c r="O1999" s="18"/>
      <c r="P1999" s="18"/>
      <c r="Q1999" s="18"/>
      <c r="R1999" s="18"/>
      <c r="S1999" s="173" t="s">
        <v>3527</v>
      </c>
      <c r="T1999" s="17" t="s">
        <v>10370</v>
      </c>
      <c r="U1999" s="18"/>
      <c r="V1999" s="211"/>
      <c r="W1999" s="211"/>
      <c r="X1999" s="211"/>
      <c r="Y1999" s="211"/>
      <c r="Z1999" s="18"/>
      <c r="AA1999" s="182" t="s">
        <v>11079</v>
      </c>
      <c r="AB1999" s="18"/>
      <c r="AC1999" s="197" t="str">
        <f t="shared" si="198"/>
        <v>ENGINEERING</v>
      </c>
      <c r="AD1999" s="263" t="str">
        <f t="shared" si="199"/>
        <v>ENGINEERING-110</v>
      </c>
      <c r="AE1999" s="263" t="str">
        <f t="shared" si="200"/>
        <v>ENGINEERING-110-13</v>
      </c>
      <c r="AF1999" s="119" t="s">
        <v>11079</v>
      </c>
      <c r="AG1999" s="64" t="str">
        <f t="shared" si="201"/>
        <v>110</v>
      </c>
      <c r="AH1999" s="18"/>
      <c r="AI1999" s="197" t="str">
        <f t="shared" si="202"/>
        <v>-</v>
      </c>
      <c r="AJ1999" s="64" t="str">
        <f t="shared" si="203"/>
        <v>-</v>
      </c>
      <c r="AK1999" s="18"/>
      <c r="AP1999" s="18"/>
    </row>
    <row r="2000" spans="9:42">
      <c r="I2000" s="18"/>
      <c r="L2000" s="18"/>
      <c r="M2000" s="18"/>
      <c r="N2000" s="18"/>
      <c r="O2000" s="18"/>
      <c r="P2000" s="18"/>
      <c r="Q2000" s="18"/>
      <c r="R2000" s="18"/>
      <c r="S2000" s="173" t="s">
        <v>3528</v>
      </c>
      <c r="T2000" s="17" t="s">
        <v>10371</v>
      </c>
      <c r="U2000" s="18"/>
      <c r="V2000" s="211"/>
      <c r="W2000" s="211"/>
      <c r="X2000" s="211"/>
      <c r="Y2000" s="211"/>
      <c r="Z2000" s="18"/>
      <c r="AA2000" s="182" t="s">
        <v>12082</v>
      </c>
      <c r="AB2000" s="18"/>
      <c r="AC2000" s="197" t="str">
        <f t="shared" si="198"/>
        <v>ENGINEERING</v>
      </c>
      <c r="AD2000" s="263" t="str">
        <f t="shared" si="199"/>
        <v>ENGINEERING-110</v>
      </c>
      <c r="AE2000" s="263" t="str">
        <f t="shared" si="200"/>
        <v>ENGINEERING-110-14</v>
      </c>
      <c r="AF2000" s="119" t="s">
        <v>12082</v>
      </c>
      <c r="AG2000" s="64" t="str">
        <f t="shared" si="201"/>
        <v>110</v>
      </c>
      <c r="AH2000" s="18"/>
      <c r="AI2000" s="197" t="str">
        <f t="shared" si="202"/>
        <v>-</v>
      </c>
      <c r="AJ2000" s="64" t="str">
        <f t="shared" si="203"/>
        <v>-</v>
      </c>
      <c r="AK2000" s="18"/>
      <c r="AP2000" s="18"/>
    </row>
    <row r="2001" spans="9:42">
      <c r="I2001" s="18"/>
      <c r="L2001" s="18"/>
      <c r="M2001" s="18"/>
      <c r="N2001" s="18"/>
      <c r="O2001" s="18"/>
      <c r="P2001" s="18"/>
      <c r="Q2001" s="18"/>
      <c r="R2001" s="18"/>
      <c r="S2001" s="173" t="s">
        <v>3529</v>
      </c>
      <c r="T2001" s="17" t="s">
        <v>10372</v>
      </c>
      <c r="U2001" s="18"/>
      <c r="V2001" s="211"/>
      <c r="W2001" s="211"/>
      <c r="X2001" s="211"/>
      <c r="Y2001" s="211"/>
      <c r="Z2001" s="18"/>
      <c r="AA2001" s="182" t="s">
        <v>14210</v>
      </c>
      <c r="AB2001" s="18"/>
      <c r="AC2001" s="197" t="str">
        <f t="shared" si="198"/>
        <v>ENGINEERING</v>
      </c>
      <c r="AD2001" s="263" t="str">
        <f t="shared" si="199"/>
        <v>ENGINEERING-110</v>
      </c>
      <c r="AE2001" s="263" t="str">
        <f t="shared" si="200"/>
        <v>ENGINEERING-110-15</v>
      </c>
      <c r="AF2001" s="119" t="s">
        <v>14210</v>
      </c>
      <c r="AG2001" s="64" t="str">
        <f t="shared" si="201"/>
        <v>110</v>
      </c>
      <c r="AH2001" s="18"/>
      <c r="AI2001" s="197" t="str">
        <f t="shared" si="202"/>
        <v>-</v>
      </c>
      <c r="AJ2001" s="64" t="str">
        <f t="shared" si="203"/>
        <v>-</v>
      </c>
      <c r="AK2001" s="18"/>
      <c r="AP2001" s="18"/>
    </row>
    <row r="2002" spans="9:42">
      <c r="I2002" s="18"/>
      <c r="L2002" s="18"/>
      <c r="M2002" s="18"/>
      <c r="N2002" s="18"/>
      <c r="O2002" s="18"/>
      <c r="P2002" s="18"/>
      <c r="Q2002" s="18"/>
      <c r="R2002" s="18"/>
      <c r="S2002" s="173" t="s">
        <v>3530</v>
      </c>
      <c r="T2002" s="17" t="s">
        <v>10373</v>
      </c>
      <c r="U2002" s="18"/>
      <c r="V2002" s="211"/>
      <c r="W2002" s="211"/>
      <c r="X2002" s="211"/>
      <c r="Y2002" s="211"/>
      <c r="Z2002" s="18"/>
      <c r="AA2002" s="182" t="s">
        <v>15248</v>
      </c>
      <c r="AB2002" s="18"/>
      <c r="AC2002" s="197" t="str">
        <f t="shared" si="198"/>
        <v>ENGINEERING</v>
      </c>
      <c r="AD2002" s="263" t="str">
        <f t="shared" si="199"/>
        <v>ENGINEERING-110</v>
      </c>
      <c r="AE2002" s="263" t="str">
        <f t="shared" si="200"/>
        <v>ENGINEERING-110-16</v>
      </c>
      <c r="AF2002" s="119" t="s">
        <v>15248</v>
      </c>
      <c r="AG2002" s="64" t="str">
        <f t="shared" si="201"/>
        <v>110</v>
      </c>
      <c r="AH2002" s="18"/>
      <c r="AI2002" s="197" t="str">
        <f t="shared" si="202"/>
        <v>-</v>
      </c>
      <c r="AJ2002" s="64" t="str">
        <f t="shared" si="203"/>
        <v>-</v>
      </c>
      <c r="AK2002" s="18"/>
      <c r="AP2002" s="18"/>
    </row>
    <row r="2003" spans="9:42">
      <c r="I2003" s="18"/>
      <c r="L2003" s="18"/>
      <c r="M2003" s="18"/>
      <c r="N2003" s="18"/>
      <c r="O2003" s="18"/>
      <c r="P2003" s="18"/>
      <c r="Q2003" s="18"/>
      <c r="R2003" s="18"/>
      <c r="S2003" s="173" t="s">
        <v>3532</v>
      </c>
      <c r="T2003" s="17" t="s">
        <v>10374</v>
      </c>
      <c r="U2003" s="18"/>
      <c r="V2003" s="211"/>
      <c r="W2003" s="211"/>
      <c r="X2003" s="211"/>
      <c r="Y2003" s="211"/>
      <c r="Z2003" s="18"/>
      <c r="AA2003" s="182" t="s">
        <v>9964</v>
      </c>
      <c r="AB2003" s="18"/>
      <c r="AC2003" s="197" t="str">
        <f t="shared" si="198"/>
        <v>ENGINEERING</v>
      </c>
      <c r="AD2003" s="263" t="str">
        <f t="shared" si="199"/>
        <v>ENGINEERING-110</v>
      </c>
      <c r="AE2003" s="263" t="str">
        <f t="shared" si="200"/>
        <v>ENGINEERING-110-17</v>
      </c>
      <c r="AF2003" s="119" t="s">
        <v>9964</v>
      </c>
      <c r="AG2003" s="64" t="str">
        <f t="shared" si="201"/>
        <v>110</v>
      </c>
      <c r="AH2003" s="18"/>
      <c r="AI2003" s="197" t="str">
        <f t="shared" si="202"/>
        <v>-</v>
      </c>
      <c r="AJ2003" s="64" t="str">
        <f t="shared" si="203"/>
        <v>-</v>
      </c>
      <c r="AK2003" s="18"/>
      <c r="AP2003" s="18"/>
    </row>
    <row r="2004" spans="9:42">
      <c r="I2004" s="18"/>
      <c r="L2004" s="18"/>
      <c r="M2004" s="18"/>
      <c r="N2004" s="18"/>
      <c r="O2004" s="18"/>
      <c r="P2004" s="18"/>
      <c r="Q2004" s="18"/>
      <c r="R2004" s="18"/>
      <c r="S2004" s="173" t="s">
        <v>3533</v>
      </c>
      <c r="T2004" s="17" t="s">
        <v>10375</v>
      </c>
      <c r="U2004" s="18"/>
      <c r="V2004" s="211"/>
      <c r="W2004" s="211"/>
      <c r="X2004" s="211"/>
      <c r="Y2004" s="211"/>
      <c r="Z2004" s="18"/>
      <c r="AA2004" s="182" t="s">
        <v>15249</v>
      </c>
      <c r="AB2004" s="18"/>
      <c r="AC2004" s="197" t="str">
        <f t="shared" si="198"/>
        <v>ENGINEERING</v>
      </c>
      <c r="AD2004" s="263" t="str">
        <f t="shared" si="199"/>
        <v>ENGINEERING-110</v>
      </c>
      <c r="AE2004" s="263" t="str">
        <f t="shared" si="200"/>
        <v>ENGINEERING-110-18</v>
      </c>
      <c r="AF2004" s="119" t="s">
        <v>15249</v>
      </c>
      <c r="AG2004" s="64" t="str">
        <f t="shared" si="201"/>
        <v>110</v>
      </c>
      <c r="AH2004" s="18"/>
      <c r="AI2004" s="197" t="str">
        <f t="shared" si="202"/>
        <v>-</v>
      </c>
      <c r="AJ2004" s="64" t="str">
        <f t="shared" si="203"/>
        <v>-</v>
      </c>
      <c r="AK2004" s="18"/>
      <c r="AP2004" s="18"/>
    </row>
    <row r="2005" spans="9:42">
      <c r="I2005" s="18"/>
      <c r="L2005" s="18"/>
      <c r="M2005" s="18"/>
      <c r="N2005" s="18"/>
      <c r="O2005" s="18"/>
      <c r="P2005" s="18"/>
      <c r="Q2005" s="18"/>
      <c r="R2005" s="18"/>
      <c r="S2005" s="173" t="s">
        <v>830</v>
      </c>
      <c r="T2005" s="17" t="s">
        <v>829</v>
      </c>
      <c r="U2005" s="18"/>
      <c r="V2005" s="211"/>
      <c r="W2005" s="211"/>
      <c r="X2005" s="211"/>
      <c r="Y2005" s="211"/>
      <c r="Z2005" s="18"/>
      <c r="AA2005" s="182" t="s">
        <v>9965</v>
      </c>
      <c r="AB2005" s="18"/>
      <c r="AC2005" s="197" t="str">
        <f t="shared" si="198"/>
        <v>ENGINEERING</v>
      </c>
      <c r="AD2005" s="263" t="str">
        <f t="shared" si="199"/>
        <v>ENGINEERING-110</v>
      </c>
      <c r="AE2005" s="263" t="str">
        <f t="shared" si="200"/>
        <v>ENGINEERING-110-19</v>
      </c>
      <c r="AF2005" s="119" t="s">
        <v>9965</v>
      </c>
      <c r="AG2005" s="64" t="str">
        <f t="shared" si="201"/>
        <v>110</v>
      </c>
      <c r="AH2005" s="18"/>
      <c r="AI2005" s="197" t="str">
        <f t="shared" si="202"/>
        <v>-</v>
      </c>
      <c r="AJ2005" s="64" t="str">
        <f t="shared" si="203"/>
        <v>-</v>
      </c>
      <c r="AK2005" s="18"/>
      <c r="AP2005" s="18"/>
    </row>
    <row r="2006" spans="9:42">
      <c r="I2006" s="18"/>
      <c r="L2006" s="18"/>
      <c r="M2006" s="18"/>
      <c r="N2006" s="18"/>
      <c r="O2006" s="18"/>
      <c r="P2006" s="18"/>
      <c r="Q2006" s="18"/>
      <c r="R2006" s="18"/>
      <c r="S2006" s="173" t="s">
        <v>1121</v>
      </c>
      <c r="T2006" s="17" t="s">
        <v>10376</v>
      </c>
      <c r="U2006" s="18"/>
      <c r="V2006" s="211"/>
      <c r="W2006" s="211"/>
      <c r="X2006" s="211"/>
      <c r="Y2006" s="211"/>
      <c r="Z2006" s="18"/>
      <c r="AA2006" s="182" t="s">
        <v>1325</v>
      </c>
      <c r="AB2006" s="18"/>
      <c r="AC2006" s="197" t="str">
        <f t="shared" si="198"/>
        <v>ENGINEERING</v>
      </c>
      <c r="AD2006" s="263" t="str">
        <f t="shared" si="199"/>
        <v>ENGINEERING-110</v>
      </c>
      <c r="AE2006" s="263" t="str">
        <f t="shared" si="200"/>
        <v>ENGINEERING-110-20</v>
      </c>
      <c r="AF2006" s="119" t="s">
        <v>1325</v>
      </c>
      <c r="AG2006" s="64" t="str">
        <f t="shared" si="201"/>
        <v>110</v>
      </c>
      <c r="AH2006" s="18"/>
      <c r="AI2006" s="197" t="str">
        <f t="shared" si="202"/>
        <v>-</v>
      </c>
      <c r="AJ2006" s="64" t="str">
        <f t="shared" si="203"/>
        <v>-</v>
      </c>
      <c r="AK2006" s="18"/>
      <c r="AP2006" s="18"/>
    </row>
    <row r="2007" spans="9:42">
      <c r="I2007" s="18"/>
      <c r="L2007" s="18"/>
      <c r="M2007" s="18"/>
      <c r="N2007" s="18"/>
      <c r="O2007" s="18"/>
      <c r="P2007" s="18"/>
      <c r="Q2007" s="18"/>
      <c r="R2007" s="18"/>
      <c r="S2007" s="173" t="s">
        <v>3534</v>
      </c>
      <c r="T2007" s="17" t="s">
        <v>3535</v>
      </c>
      <c r="U2007" s="18"/>
      <c r="V2007" s="211"/>
      <c r="W2007" s="211"/>
      <c r="X2007" s="211"/>
      <c r="Y2007" s="211"/>
      <c r="Z2007" s="18"/>
      <c r="AA2007" s="182" t="s">
        <v>9967</v>
      </c>
      <c r="AB2007" s="18"/>
      <c r="AC2007" s="197" t="str">
        <f t="shared" si="198"/>
        <v>ENGINEERING</v>
      </c>
      <c r="AD2007" s="263" t="str">
        <f t="shared" si="199"/>
        <v>ENGINEERING-110</v>
      </c>
      <c r="AE2007" s="263" t="str">
        <f t="shared" si="200"/>
        <v>ENGINEERING-110-21</v>
      </c>
      <c r="AF2007" s="119" t="s">
        <v>9967</v>
      </c>
      <c r="AG2007" s="64" t="str">
        <f t="shared" si="201"/>
        <v>110</v>
      </c>
      <c r="AH2007" s="18"/>
      <c r="AI2007" s="197" t="str">
        <f t="shared" si="202"/>
        <v>-</v>
      </c>
      <c r="AJ2007" s="64" t="str">
        <f t="shared" si="203"/>
        <v>-</v>
      </c>
      <c r="AK2007" s="18"/>
      <c r="AP2007" s="18"/>
    </row>
    <row r="2008" spans="9:42">
      <c r="I2008" s="18"/>
      <c r="L2008" s="18"/>
      <c r="M2008" s="18"/>
      <c r="N2008" s="18"/>
      <c r="O2008" s="18"/>
      <c r="P2008" s="18"/>
      <c r="Q2008" s="18"/>
      <c r="R2008" s="18"/>
      <c r="S2008" s="173" t="s">
        <v>3536</v>
      </c>
      <c r="T2008" s="17" t="s">
        <v>3537</v>
      </c>
      <c r="U2008" s="18"/>
      <c r="V2008" s="211"/>
      <c r="W2008" s="211"/>
      <c r="X2008" s="211"/>
      <c r="Y2008" s="211"/>
      <c r="Z2008" s="18"/>
      <c r="AA2008" s="182" t="s">
        <v>9968</v>
      </c>
      <c r="AB2008" s="18"/>
      <c r="AC2008" s="197" t="str">
        <f t="shared" si="198"/>
        <v>ENGINEERING</v>
      </c>
      <c r="AD2008" s="263" t="str">
        <f t="shared" si="199"/>
        <v>ENGINEERING-110</v>
      </c>
      <c r="AE2008" s="263" t="str">
        <f t="shared" si="200"/>
        <v>ENGINEERING-110-22</v>
      </c>
      <c r="AF2008" s="119" t="s">
        <v>9968</v>
      </c>
      <c r="AG2008" s="64" t="str">
        <f t="shared" si="201"/>
        <v>110</v>
      </c>
      <c r="AH2008" s="18"/>
      <c r="AI2008" s="197" t="str">
        <f t="shared" si="202"/>
        <v>-</v>
      </c>
      <c r="AJ2008" s="64" t="str">
        <f t="shared" si="203"/>
        <v>-</v>
      </c>
      <c r="AK2008" s="18"/>
      <c r="AP2008" s="18"/>
    </row>
    <row r="2009" spans="9:42">
      <c r="I2009" s="18"/>
      <c r="L2009" s="18"/>
      <c r="M2009" s="18"/>
      <c r="N2009" s="18"/>
      <c r="O2009" s="18"/>
      <c r="P2009" s="18"/>
      <c r="Q2009" s="18"/>
      <c r="R2009" s="18"/>
      <c r="S2009" s="173" t="s">
        <v>3538</v>
      </c>
      <c r="T2009" s="17" t="s">
        <v>3539</v>
      </c>
      <c r="U2009" s="18"/>
      <c r="V2009" s="211"/>
      <c r="W2009" s="211"/>
      <c r="X2009" s="211"/>
      <c r="Y2009" s="211"/>
      <c r="Z2009" s="18"/>
      <c r="AA2009" s="182" t="s">
        <v>9970</v>
      </c>
      <c r="AB2009" s="18"/>
      <c r="AC2009" s="197" t="str">
        <f t="shared" si="198"/>
        <v>ENGINEERING</v>
      </c>
      <c r="AD2009" s="263" t="str">
        <f t="shared" si="199"/>
        <v>ENGINEERING-110</v>
      </c>
      <c r="AE2009" s="263" t="str">
        <f t="shared" si="200"/>
        <v>ENGINEERING-110-23</v>
      </c>
      <c r="AF2009" s="119" t="s">
        <v>9970</v>
      </c>
      <c r="AG2009" s="64" t="str">
        <f t="shared" si="201"/>
        <v>110</v>
      </c>
      <c r="AH2009" s="18"/>
      <c r="AI2009" s="197" t="str">
        <f t="shared" si="202"/>
        <v>-</v>
      </c>
      <c r="AJ2009" s="64" t="str">
        <f t="shared" si="203"/>
        <v>-</v>
      </c>
      <c r="AK2009" s="18"/>
      <c r="AP2009" s="18"/>
    </row>
    <row r="2010" spans="9:42">
      <c r="I2010" s="18"/>
      <c r="L2010" s="18"/>
      <c r="M2010" s="18"/>
      <c r="N2010" s="18"/>
      <c r="O2010" s="18"/>
      <c r="P2010" s="18"/>
      <c r="Q2010" s="18"/>
      <c r="R2010" s="18"/>
      <c r="S2010" s="173" t="s">
        <v>3541</v>
      </c>
      <c r="T2010" s="17" t="s">
        <v>3542</v>
      </c>
      <c r="U2010" s="18"/>
      <c r="V2010" s="211"/>
      <c r="W2010" s="211"/>
      <c r="X2010" s="211"/>
      <c r="Y2010" s="211"/>
      <c r="Z2010" s="18"/>
      <c r="AA2010" s="182" t="s">
        <v>9971</v>
      </c>
      <c r="AB2010" s="18"/>
      <c r="AC2010" s="197" t="str">
        <f t="shared" si="198"/>
        <v>ENGINEERING</v>
      </c>
      <c r="AD2010" s="263" t="str">
        <f t="shared" si="199"/>
        <v>ENGINEERING-110</v>
      </c>
      <c r="AE2010" s="263" t="str">
        <f t="shared" si="200"/>
        <v>ENGINEERING-110-24</v>
      </c>
      <c r="AF2010" s="119" t="s">
        <v>9971</v>
      </c>
      <c r="AG2010" s="64" t="str">
        <f t="shared" si="201"/>
        <v>110</v>
      </c>
      <c r="AH2010" s="18"/>
      <c r="AI2010" s="197" t="str">
        <f t="shared" si="202"/>
        <v>-</v>
      </c>
      <c r="AJ2010" s="64" t="str">
        <f t="shared" si="203"/>
        <v>-</v>
      </c>
      <c r="AK2010" s="18"/>
      <c r="AP2010" s="18"/>
    </row>
    <row r="2011" spans="9:42">
      <c r="I2011" s="18"/>
      <c r="L2011" s="18"/>
      <c r="M2011" s="18"/>
      <c r="N2011" s="18"/>
      <c r="O2011" s="18"/>
      <c r="P2011" s="18"/>
      <c r="Q2011" s="18"/>
      <c r="R2011" s="18"/>
      <c r="S2011" s="173" t="s">
        <v>3543</v>
      </c>
      <c r="T2011" s="17" t="s">
        <v>3544</v>
      </c>
      <c r="U2011" s="18"/>
      <c r="V2011" s="211"/>
      <c r="W2011" s="211"/>
      <c r="X2011" s="211"/>
      <c r="Y2011" s="211"/>
      <c r="Z2011" s="18"/>
      <c r="AA2011" s="182" t="s">
        <v>11080</v>
      </c>
      <c r="AB2011" s="18"/>
      <c r="AC2011" s="197" t="str">
        <f t="shared" si="198"/>
        <v>ENGINEERING</v>
      </c>
      <c r="AD2011" s="263" t="str">
        <f t="shared" si="199"/>
        <v>ENGINEERING-110</v>
      </c>
      <c r="AE2011" s="263" t="str">
        <f t="shared" si="200"/>
        <v>ENGINEERING-110-25</v>
      </c>
      <c r="AF2011" s="119" t="s">
        <v>11080</v>
      </c>
      <c r="AG2011" s="64" t="str">
        <f t="shared" si="201"/>
        <v>110</v>
      </c>
      <c r="AH2011" s="18"/>
      <c r="AI2011" s="197" t="str">
        <f t="shared" si="202"/>
        <v>-</v>
      </c>
      <c r="AJ2011" s="64" t="str">
        <f t="shared" si="203"/>
        <v>-</v>
      </c>
      <c r="AK2011" s="18"/>
      <c r="AP2011" s="18"/>
    </row>
    <row r="2012" spans="9:42">
      <c r="I2012" s="18"/>
      <c r="L2012" s="18"/>
      <c r="M2012" s="18"/>
      <c r="N2012" s="18"/>
      <c r="O2012" s="18"/>
      <c r="P2012" s="18"/>
      <c r="Q2012" s="18"/>
      <c r="R2012" s="18"/>
      <c r="S2012" s="173" t="s">
        <v>3546</v>
      </c>
      <c r="T2012" s="17" t="s">
        <v>3547</v>
      </c>
      <c r="U2012" s="18"/>
      <c r="V2012" s="211"/>
      <c r="W2012" s="211"/>
      <c r="X2012" s="211"/>
      <c r="Y2012" s="211"/>
      <c r="Z2012" s="18"/>
      <c r="AA2012" s="182" t="s">
        <v>1326</v>
      </c>
      <c r="AB2012" s="18"/>
      <c r="AC2012" s="197" t="str">
        <f t="shared" si="198"/>
        <v>ENGINEERING</v>
      </c>
      <c r="AD2012" s="263" t="str">
        <f t="shared" si="199"/>
        <v>ENGINEERING-110</v>
      </c>
      <c r="AE2012" s="263" t="str">
        <f t="shared" si="200"/>
        <v>ENGINEERING-110-26</v>
      </c>
      <c r="AF2012" s="119" t="s">
        <v>1326</v>
      </c>
      <c r="AG2012" s="64" t="str">
        <f t="shared" si="201"/>
        <v>110</v>
      </c>
      <c r="AH2012" s="18"/>
      <c r="AI2012" s="197" t="str">
        <f t="shared" si="202"/>
        <v>-</v>
      </c>
      <c r="AJ2012" s="64" t="str">
        <f t="shared" si="203"/>
        <v>-</v>
      </c>
      <c r="AK2012" s="18"/>
      <c r="AP2012" s="18"/>
    </row>
    <row r="2013" spans="9:42">
      <c r="I2013" s="18"/>
      <c r="L2013" s="18"/>
      <c r="M2013" s="18"/>
      <c r="N2013" s="18"/>
      <c r="O2013" s="18"/>
      <c r="P2013" s="18"/>
      <c r="Q2013" s="18"/>
      <c r="R2013" s="18"/>
      <c r="S2013" s="173" t="s">
        <v>3549</v>
      </c>
      <c r="T2013" s="17" t="s">
        <v>3550</v>
      </c>
      <c r="U2013" s="18"/>
      <c r="V2013" s="211"/>
      <c r="W2013" s="211"/>
      <c r="X2013" s="211"/>
      <c r="Y2013" s="211"/>
      <c r="Z2013" s="18"/>
      <c r="AA2013" s="182" t="s">
        <v>12083</v>
      </c>
      <c r="AB2013" s="18"/>
      <c r="AC2013" s="197" t="str">
        <f t="shared" si="198"/>
        <v>ENGINEERING</v>
      </c>
      <c r="AD2013" s="263" t="str">
        <f t="shared" si="199"/>
        <v>ENGINEERING-110</v>
      </c>
      <c r="AE2013" s="263" t="str">
        <f t="shared" si="200"/>
        <v>ENGINEERING-110-27</v>
      </c>
      <c r="AF2013" s="119" t="s">
        <v>12083</v>
      </c>
      <c r="AG2013" s="64" t="str">
        <f t="shared" si="201"/>
        <v>110</v>
      </c>
      <c r="AH2013" s="18"/>
      <c r="AI2013" s="197" t="str">
        <f t="shared" si="202"/>
        <v>-</v>
      </c>
      <c r="AJ2013" s="64" t="str">
        <f t="shared" si="203"/>
        <v>-</v>
      </c>
      <c r="AK2013" s="18"/>
      <c r="AP2013" s="18"/>
    </row>
    <row r="2014" spans="9:42">
      <c r="I2014" s="18"/>
      <c r="L2014" s="18"/>
      <c r="M2014" s="18"/>
      <c r="N2014" s="18"/>
      <c r="O2014" s="18"/>
      <c r="P2014" s="18"/>
      <c r="Q2014" s="18"/>
      <c r="R2014" s="18"/>
      <c r="S2014" s="173" t="s">
        <v>3552</v>
      </c>
      <c r="T2014" s="17" t="s">
        <v>3553</v>
      </c>
      <c r="U2014" s="18"/>
      <c r="V2014" s="211"/>
      <c r="W2014" s="211"/>
      <c r="X2014" s="211"/>
      <c r="Y2014" s="211"/>
      <c r="Z2014" s="18"/>
      <c r="AA2014" s="182" t="s">
        <v>9974</v>
      </c>
      <c r="AB2014" s="18"/>
      <c r="AC2014" s="197" t="str">
        <f t="shared" si="198"/>
        <v>ENGINEERING</v>
      </c>
      <c r="AD2014" s="263" t="str">
        <f t="shared" si="199"/>
        <v>ENGINEERING-110</v>
      </c>
      <c r="AE2014" s="263" t="str">
        <f t="shared" si="200"/>
        <v>ENGINEERING-110-28</v>
      </c>
      <c r="AF2014" s="119" t="s">
        <v>9974</v>
      </c>
      <c r="AG2014" s="64" t="str">
        <f t="shared" si="201"/>
        <v>110</v>
      </c>
      <c r="AH2014" s="18"/>
      <c r="AI2014" s="197" t="str">
        <f t="shared" si="202"/>
        <v>-</v>
      </c>
      <c r="AJ2014" s="64" t="str">
        <f t="shared" si="203"/>
        <v>-</v>
      </c>
      <c r="AK2014" s="18"/>
      <c r="AP2014" s="18"/>
    </row>
    <row r="2015" spans="9:42">
      <c r="I2015" s="18"/>
      <c r="L2015" s="18"/>
      <c r="M2015" s="18"/>
      <c r="N2015" s="18"/>
      <c r="O2015" s="18"/>
      <c r="P2015" s="18"/>
      <c r="Q2015" s="18"/>
      <c r="R2015" s="18"/>
      <c r="S2015" s="173" t="s">
        <v>831</v>
      </c>
      <c r="T2015" s="17" t="s">
        <v>832</v>
      </c>
      <c r="U2015" s="18"/>
      <c r="V2015" s="211"/>
      <c r="W2015" s="211"/>
      <c r="X2015" s="211"/>
      <c r="Y2015" s="211"/>
      <c r="Z2015" s="18"/>
      <c r="AA2015" s="182" t="s">
        <v>12682</v>
      </c>
      <c r="AB2015" s="18"/>
      <c r="AC2015" s="197" t="str">
        <f t="shared" si="198"/>
        <v>ENGINEERING</v>
      </c>
      <c r="AD2015" s="263" t="str">
        <f t="shared" si="199"/>
        <v>ENGINEERING-110</v>
      </c>
      <c r="AE2015" s="263" t="str">
        <f t="shared" si="200"/>
        <v>ENGINEERING-110-29</v>
      </c>
      <c r="AF2015" s="119" t="s">
        <v>12682</v>
      </c>
      <c r="AG2015" s="64" t="str">
        <f t="shared" si="201"/>
        <v>110</v>
      </c>
      <c r="AH2015" s="18"/>
      <c r="AI2015" s="197" t="str">
        <f t="shared" si="202"/>
        <v>-</v>
      </c>
      <c r="AJ2015" s="64" t="str">
        <f t="shared" si="203"/>
        <v>-</v>
      </c>
      <c r="AK2015" s="18"/>
      <c r="AP2015" s="18"/>
    </row>
    <row r="2016" spans="9:42">
      <c r="I2016" s="18"/>
      <c r="L2016" s="18"/>
      <c r="M2016" s="18"/>
      <c r="N2016" s="18"/>
      <c r="O2016" s="18"/>
      <c r="P2016" s="18"/>
      <c r="Q2016" s="18"/>
      <c r="R2016" s="18"/>
      <c r="S2016" s="173" t="s">
        <v>833</v>
      </c>
      <c r="T2016" s="17" t="s">
        <v>834</v>
      </c>
      <c r="U2016" s="18"/>
      <c r="V2016" s="211"/>
      <c r="W2016" s="211"/>
      <c r="X2016" s="211"/>
      <c r="Y2016" s="211"/>
      <c r="Z2016" s="18"/>
      <c r="AA2016" s="182" t="s">
        <v>15651</v>
      </c>
      <c r="AB2016" s="18"/>
      <c r="AC2016" s="197" t="str">
        <f t="shared" si="198"/>
        <v>ENGINEERING</v>
      </c>
      <c r="AD2016" s="263" t="str">
        <f t="shared" si="199"/>
        <v>ENGINEERING-110</v>
      </c>
      <c r="AE2016" s="263" t="str">
        <f t="shared" si="200"/>
        <v>ENGINEERING-110-30</v>
      </c>
      <c r="AF2016" s="119" t="s">
        <v>15651</v>
      </c>
      <c r="AG2016" s="64" t="str">
        <f t="shared" si="201"/>
        <v>110</v>
      </c>
      <c r="AH2016" s="18"/>
      <c r="AI2016" s="197" t="str">
        <f t="shared" si="202"/>
        <v>-</v>
      </c>
      <c r="AJ2016" s="64" t="str">
        <f t="shared" si="203"/>
        <v>-</v>
      </c>
      <c r="AK2016" s="18"/>
      <c r="AP2016" s="18"/>
    </row>
    <row r="2017" spans="9:42">
      <c r="I2017" s="18"/>
      <c r="L2017" s="18"/>
      <c r="M2017" s="18"/>
      <c r="N2017" s="18"/>
      <c r="O2017" s="18"/>
      <c r="P2017" s="18"/>
      <c r="Q2017" s="18"/>
      <c r="R2017" s="18"/>
      <c r="S2017" s="173" t="s">
        <v>835</v>
      </c>
      <c r="T2017" s="17" t="s">
        <v>836</v>
      </c>
      <c r="U2017" s="18"/>
      <c r="V2017" s="211"/>
      <c r="W2017" s="211"/>
      <c r="X2017" s="211"/>
      <c r="Y2017" s="211"/>
      <c r="Z2017" s="18"/>
      <c r="AA2017" s="182" t="s">
        <v>7722</v>
      </c>
      <c r="AB2017" s="18"/>
      <c r="AC2017" s="197" t="str">
        <f t="shared" si="198"/>
        <v>ENGINEERING</v>
      </c>
      <c r="AD2017" s="263" t="str">
        <f t="shared" si="199"/>
        <v>ENGINEERING-110</v>
      </c>
      <c r="AE2017" s="263" t="str">
        <f t="shared" si="200"/>
        <v>ENGINEERING-110-31</v>
      </c>
      <c r="AF2017" s="119" t="s">
        <v>7722</v>
      </c>
      <c r="AG2017" s="64" t="str">
        <f t="shared" si="201"/>
        <v>110</v>
      </c>
      <c r="AH2017" s="18"/>
      <c r="AI2017" s="197" t="str">
        <f t="shared" si="202"/>
        <v>-</v>
      </c>
      <c r="AJ2017" s="64" t="str">
        <f t="shared" si="203"/>
        <v>-</v>
      </c>
      <c r="AK2017" s="18"/>
      <c r="AP2017" s="18"/>
    </row>
    <row r="2018" spans="9:42">
      <c r="I2018" s="18"/>
      <c r="L2018" s="18"/>
      <c r="M2018" s="18"/>
      <c r="N2018" s="18"/>
      <c r="O2018" s="18"/>
      <c r="P2018" s="18"/>
      <c r="Q2018" s="18"/>
      <c r="R2018" s="18"/>
      <c r="S2018" s="173" t="s">
        <v>837</v>
      </c>
      <c r="T2018" s="17" t="s">
        <v>838</v>
      </c>
      <c r="U2018" s="18"/>
      <c r="V2018" s="211"/>
      <c r="W2018" s="211"/>
      <c r="X2018" s="211"/>
      <c r="Y2018" s="211"/>
      <c r="Z2018" s="18"/>
      <c r="AA2018" s="182" t="s">
        <v>15250</v>
      </c>
      <c r="AB2018" s="18"/>
      <c r="AC2018" s="197" t="str">
        <f t="shared" si="198"/>
        <v>ENGINEERING</v>
      </c>
      <c r="AD2018" s="263" t="str">
        <f t="shared" si="199"/>
        <v>ENGINEERING-110</v>
      </c>
      <c r="AE2018" s="263" t="str">
        <f t="shared" si="200"/>
        <v>ENGINEERING-110-32</v>
      </c>
      <c r="AF2018" s="119" t="s">
        <v>15250</v>
      </c>
      <c r="AG2018" s="64" t="str">
        <f t="shared" si="201"/>
        <v>110</v>
      </c>
      <c r="AH2018" s="18"/>
      <c r="AI2018" s="197" t="str">
        <f t="shared" si="202"/>
        <v>-</v>
      </c>
      <c r="AJ2018" s="64" t="str">
        <f t="shared" si="203"/>
        <v>-</v>
      </c>
      <c r="AK2018" s="18"/>
      <c r="AP2018" s="18"/>
    </row>
    <row r="2019" spans="9:42">
      <c r="I2019" s="18"/>
      <c r="L2019" s="18"/>
      <c r="M2019" s="18"/>
      <c r="N2019" s="18"/>
      <c r="O2019" s="18"/>
      <c r="P2019" s="18"/>
      <c r="Q2019" s="18"/>
      <c r="R2019" s="18"/>
      <c r="S2019" s="173" t="s">
        <v>1122</v>
      </c>
      <c r="T2019" s="17" t="s">
        <v>1123</v>
      </c>
      <c r="U2019" s="18"/>
      <c r="V2019" s="211"/>
      <c r="W2019" s="211"/>
      <c r="X2019" s="211"/>
      <c r="Y2019" s="211"/>
      <c r="Z2019" s="18"/>
      <c r="AA2019" s="182" t="s">
        <v>1327</v>
      </c>
      <c r="AB2019" s="18"/>
      <c r="AC2019" s="197" t="str">
        <f t="shared" si="198"/>
        <v>ENGINEERING</v>
      </c>
      <c r="AD2019" s="263" t="str">
        <f t="shared" si="199"/>
        <v>ENGINEERING-110</v>
      </c>
      <c r="AE2019" s="263" t="str">
        <f t="shared" si="200"/>
        <v>ENGINEERING-110-33</v>
      </c>
      <c r="AF2019" s="119" t="s">
        <v>1327</v>
      </c>
      <c r="AG2019" s="64" t="str">
        <f t="shared" si="201"/>
        <v>110</v>
      </c>
      <c r="AH2019" s="18"/>
      <c r="AI2019" s="197" t="str">
        <f t="shared" si="202"/>
        <v>-</v>
      </c>
      <c r="AJ2019" s="64" t="str">
        <f t="shared" si="203"/>
        <v>-</v>
      </c>
      <c r="AK2019" s="18"/>
      <c r="AP2019" s="18"/>
    </row>
    <row r="2020" spans="9:42">
      <c r="I2020" s="18"/>
      <c r="L2020" s="18"/>
      <c r="M2020" s="18"/>
      <c r="N2020" s="18"/>
      <c r="O2020" s="18"/>
      <c r="P2020" s="18"/>
      <c r="Q2020" s="18"/>
      <c r="R2020" s="18"/>
      <c r="S2020" s="173" t="s">
        <v>1124</v>
      </c>
      <c r="T2020" s="17" t="s">
        <v>1125</v>
      </c>
      <c r="U2020" s="18"/>
      <c r="V2020" s="211"/>
      <c r="W2020" s="211"/>
      <c r="X2020" s="211"/>
      <c r="Y2020" s="211"/>
      <c r="Z2020" s="18"/>
      <c r="AA2020" s="182" t="s">
        <v>7725</v>
      </c>
      <c r="AB2020" s="18"/>
      <c r="AC2020" s="197" t="str">
        <f t="shared" si="198"/>
        <v>ENGINEERING</v>
      </c>
      <c r="AD2020" s="263" t="str">
        <f t="shared" si="199"/>
        <v>ENGINEERING-110</v>
      </c>
      <c r="AE2020" s="263" t="str">
        <f t="shared" si="200"/>
        <v>ENGINEERING-110-34</v>
      </c>
      <c r="AF2020" s="119" t="s">
        <v>7725</v>
      </c>
      <c r="AG2020" s="64" t="str">
        <f t="shared" si="201"/>
        <v>110</v>
      </c>
      <c r="AH2020" s="18"/>
      <c r="AI2020" s="197" t="str">
        <f t="shared" si="202"/>
        <v>-</v>
      </c>
      <c r="AJ2020" s="64" t="str">
        <f t="shared" si="203"/>
        <v>-</v>
      </c>
      <c r="AK2020" s="18"/>
      <c r="AP2020" s="18"/>
    </row>
    <row r="2021" spans="9:42">
      <c r="I2021" s="18"/>
      <c r="L2021" s="18"/>
      <c r="M2021" s="18"/>
      <c r="N2021" s="18"/>
      <c r="O2021" s="18"/>
      <c r="P2021" s="18"/>
      <c r="Q2021" s="18"/>
      <c r="R2021" s="18"/>
      <c r="S2021" s="173" t="s">
        <v>1126</v>
      </c>
      <c r="T2021" s="17" t="s">
        <v>1127</v>
      </c>
      <c r="U2021" s="18"/>
      <c r="V2021" s="211"/>
      <c r="W2021" s="211"/>
      <c r="X2021" s="211"/>
      <c r="Y2021" s="211"/>
      <c r="Z2021" s="18"/>
      <c r="AA2021" s="182" t="s">
        <v>14211</v>
      </c>
      <c r="AB2021" s="18"/>
      <c r="AC2021" s="197" t="str">
        <f t="shared" si="198"/>
        <v>ENGINEERING</v>
      </c>
      <c r="AD2021" s="263" t="str">
        <f t="shared" si="199"/>
        <v>ENGINEERING-110</v>
      </c>
      <c r="AE2021" s="263" t="str">
        <f t="shared" si="200"/>
        <v>ENGINEERING-110-35</v>
      </c>
      <c r="AF2021" s="119" t="s">
        <v>14211</v>
      </c>
      <c r="AG2021" s="64" t="str">
        <f t="shared" si="201"/>
        <v>110</v>
      </c>
      <c r="AH2021" s="18"/>
      <c r="AI2021" s="197" t="str">
        <f t="shared" si="202"/>
        <v>-</v>
      </c>
      <c r="AJ2021" s="64" t="str">
        <f t="shared" si="203"/>
        <v>-</v>
      </c>
      <c r="AK2021" s="18"/>
      <c r="AP2021" s="18"/>
    </row>
    <row r="2022" spans="9:42">
      <c r="I2022" s="18"/>
      <c r="L2022" s="18"/>
      <c r="M2022" s="18"/>
      <c r="N2022" s="18"/>
      <c r="O2022" s="18"/>
      <c r="P2022" s="18"/>
      <c r="Q2022" s="18"/>
      <c r="R2022" s="18"/>
      <c r="S2022" s="173" t="s">
        <v>1128</v>
      </c>
      <c r="T2022" s="17" t="s">
        <v>1129</v>
      </c>
      <c r="U2022" s="18"/>
      <c r="V2022" s="211"/>
      <c r="W2022" s="211"/>
      <c r="X2022" s="211"/>
      <c r="Y2022" s="211"/>
      <c r="Z2022" s="18"/>
      <c r="AA2022" s="182" t="s">
        <v>7726</v>
      </c>
      <c r="AB2022" s="18"/>
      <c r="AC2022" s="197" t="str">
        <f t="shared" si="198"/>
        <v>ENGINEERING</v>
      </c>
      <c r="AD2022" s="263" t="str">
        <f t="shared" si="199"/>
        <v>ENGINEERING-110</v>
      </c>
      <c r="AE2022" s="263" t="str">
        <f t="shared" si="200"/>
        <v>ENGINEERING-110-36</v>
      </c>
      <c r="AF2022" s="119" t="s">
        <v>7726</v>
      </c>
      <c r="AG2022" s="64" t="str">
        <f t="shared" si="201"/>
        <v>110</v>
      </c>
      <c r="AH2022" s="18"/>
      <c r="AI2022" s="197" t="str">
        <f t="shared" si="202"/>
        <v>-</v>
      </c>
      <c r="AJ2022" s="64" t="str">
        <f t="shared" si="203"/>
        <v>-</v>
      </c>
      <c r="AK2022" s="18"/>
      <c r="AP2022" s="18"/>
    </row>
    <row r="2023" spans="9:42">
      <c r="I2023" s="18"/>
      <c r="L2023" s="18"/>
      <c r="M2023" s="18"/>
      <c r="N2023" s="18"/>
      <c r="O2023" s="18"/>
      <c r="P2023" s="18"/>
      <c r="Q2023" s="18"/>
      <c r="R2023" s="18"/>
      <c r="S2023" s="173" t="s">
        <v>10377</v>
      </c>
      <c r="T2023" s="17" t="s">
        <v>10378</v>
      </c>
      <c r="U2023" s="18"/>
      <c r="V2023" s="211"/>
      <c r="W2023" s="211"/>
      <c r="X2023" s="211"/>
      <c r="Y2023" s="211"/>
      <c r="Z2023" s="18"/>
      <c r="AA2023" s="182" t="s">
        <v>7729</v>
      </c>
      <c r="AB2023" s="18"/>
      <c r="AC2023" s="197" t="str">
        <f t="shared" si="198"/>
        <v>ENGINEERING</v>
      </c>
      <c r="AD2023" s="263" t="str">
        <f t="shared" si="199"/>
        <v>ENGINEERING-110</v>
      </c>
      <c r="AE2023" s="263" t="str">
        <f t="shared" si="200"/>
        <v>ENGINEERING-110-37</v>
      </c>
      <c r="AF2023" s="119" t="s">
        <v>7729</v>
      </c>
      <c r="AG2023" s="64" t="str">
        <f t="shared" si="201"/>
        <v>110</v>
      </c>
      <c r="AH2023" s="18"/>
      <c r="AI2023" s="197" t="str">
        <f t="shared" si="202"/>
        <v>-</v>
      </c>
      <c r="AJ2023" s="64" t="str">
        <f t="shared" si="203"/>
        <v>-</v>
      </c>
      <c r="AK2023" s="18"/>
      <c r="AP2023" s="18"/>
    </row>
    <row r="2024" spans="9:42">
      <c r="I2024" s="18"/>
      <c r="L2024" s="18"/>
      <c r="M2024" s="18"/>
      <c r="N2024" s="18"/>
      <c r="O2024" s="18"/>
      <c r="P2024" s="18"/>
      <c r="Q2024" s="18"/>
      <c r="R2024" s="18"/>
      <c r="S2024" s="173" t="s">
        <v>3555</v>
      </c>
      <c r="T2024" s="17" t="s">
        <v>3556</v>
      </c>
      <c r="U2024" s="18"/>
      <c r="V2024" s="211"/>
      <c r="W2024" s="211"/>
      <c r="X2024" s="211"/>
      <c r="Y2024" s="211"/>
      <c r="Z2024" s="18"/>
      <c r="AA2024" s="182" t="s">
        <v>7730</v>
      </c>
      <c r="AB2024" s="18"/>
      <c r="AC2024" s="197" t="str">
        <f t="shared" si="198"/>
        <v>ENGINEERING</v>
      </c>
      <c r="AD2024" s="263" t="str">
        <f t="shared" si="199"/>
        <v>ENGINEERING-110</v>
      </c>
      <c r="AE2024" s="263" t="str">
        <f t="shared" si="200"/>
        <v>ENGINEERING-110-38</v>
      </c>
      <c r="AF2024" s="119" t="s">
        <v>7730</v>
      </c>
      <c r="AG2024" s="64" t="str">
        <f t="shared" si="201"/>
        <v>110</v>
      </c>
      <c r="AH2024" s="18"/>
      <c r="AI2024" s="197" t="str">
        <f t="shared" si="202"/>
        <v>-</v>
      </c>
      <c r="AJ2024" s="64" t="str">
        <f t="shared" si="203"/>
        <v>-</v>
      </c>
      <c r="AK2024" s="18"/>
      <c r="AP2024" s="18"/>
    </row>
    <row r="2025" spans="9:42">
      <c r="I2025" s="18"/>
      <c r="L2025" s="18"/>
      <c r="M2025" s="18"/>
      <c r="N2025" s="18"/>
      <c r="O2025" s="18"/>
      <c r="P2025" s="18"/>
      <c r="Q2025" s="18"/>
      <c r="R2025" s="18"/>
      <c r="S2025" s="173" t="s">
        <v>3558</v>
      </c>
      <c r="T2025" s="17" t="s">
        <v>11349</v>
      </c>
      <c r="U2025" s="18"/>
      <c r="V2025" s="211"/>
      <c r="W2025" s="211"/>
      <c r="X2025" s="211"/>
      <c r="Y2025" s="211"/>
      <c r="Z2025" s="18"/>
      <c r="AA2025" s="182" t="s">
        <v>11081</v>
      </c>
      <c r="AB2025" s="18"/>
      <c r="AC2025" s="197" t="str">
        <f t="shared" si="198"/>
        <v>ENGINEERING</v>
      </c>
      <c r="AD2025" s="263" t="str">
        <f t="shared" si="199"/>
        <v>ENGINEERING-110</v>
      </c>
      <c r="AE2025" s="263" t="str">
        <f t="shared" si="200"/>
        <v>ENGINEERING-110-39</v>
      </c>
      <c r="AF2025" s="119" t="s">
        <v>11081</v>
      </c>
      <c r="AG2025" s="64" t="str">
        <f t="shared" si="201"/>
        <v>110</v>
      </c>
      <c r="AH2025" s="18"/>
      <c r="AI2025" s="197" t="str">
        <f t="shared" si="202"/>
        <v>-</v>
      </c>
      <c r="AJ2025" s="64" t="str">
        <f t="shared" si="203"/>
        <v>-</v>
      </c>
      <c r="AK2025" s="18"/>
      <c r="AP2025" s="18"/>
    </row>
    <row r="2026" spans="9:42">
      <c r="I2026" s="18"/>
      <c r="L2026" s="18"/>
      <c r="M2026" s="18"/>
      <c r="N2026" s="18"/>
      <c r="O2026" s="18"/>
      <c r="P2026" s="18"/>
      <c r="Q2026" s="18"/>
      <c r="R2026" s="18"/>
      <c r="S2026" s="173" t="s">
        <v>3560</v>
      </c>
      <c r="T2026" s="17" t="s">
        <v>840</v>
      </c>
      <c r="U2026" s="18"/>
      <c r="V2026" s="211"/>
      <c r="W2026" s="211"/>
      <c r="X2026" s="211"/>
      <c r="Y2026" s="211"/>
      <c r="Z2026" s="18"/>
      <c r="AA2026" s="182" t="s">
        <v>11082</v>
      </c>
      <c r="AB2026" s="18"/>
      <c r="AC2026" s="197" t="str">
        <f t="shared" si="198"/>
        <v>ENGINEERING</v>
      </c>
      <c r="AD2026" s="263" t="str">
        <f t="shared" si="199"/>
        <v>ENGINEERING-110</v>
      </c>
      <c r="AE2026" s="263" t="str">
        <f t="shared" si="200"/>
        <v>ENGINEERING-110-40</v>
      </c>
      <c r="AF2026" s="119" t="s">
        <v>11082</v>
      </c>
      <c r="AG2026" s="64" t="str">
        <f t="shared" si="201"/>
        <v>110</v>
      </c>
      <c r="AH2026" s="18"/>
      <c r="AI2026" s="197" t="str">
        <f t="shared" si="202"/>
        <v>-</v>
      </c>
      <c r="AJ2026" s="64" t="str">
        <f t="shared" si="203"/>
        <v>-</v>
      </c>
      <c r="AK2026" s="18"/>
      <c r="AP2026" s="18"/>
    </row>
    <row r="2027" spans="9:42">
      <c r="I2027" s="18"/>
      <c r="L2027" s="18"/>
      <c r="M2027" s="18"/>
      <c r="N2027" s="18"/>
      <c r="O2027" s="18"/>
      <c r="P2027" s="18"/>
      <c r="Q2027" s="18"/>
      <c r="R2027" s="18"/>
      <c r="S2027" s="173" t="s">
        <v>3562</v>
      </c>
      <c r="T2027" s="17" t="s">
        <v>839</v>
      </c>
      <c r="U2027" s="18"/>
      <c r="V2027" s="211"/>
      <c r="W2027" s="211"/>
      <c r="X2027" s="211"/>
      <c r="Y2027" s="211"/>
      <c r="Z2027" s="18"/>
      <c r="AA2027" s="182" t="s">
        <v>11083</v>
      </c>
      <c r="AB2027" s="18"/>
      <c r="AC2027" s="197" t="str">
        <f t="shared" si="198"/>
        <v>ENGINEERING</v>
      </c>
      <c r="AD2027" s="263" t="str">
        <f t="shared" si="199"/>
        <v>ENGINEERING-110</v>
      </c>
      <c r="AE2027" s="263" t="str">
        <f t="shared" si="200"/>
        <v>ENGINEERING-110-41</v>
      </c>
      <c r="AF2027" s="119" t="s">
        <v>11083</v>
      </c>
      <c r="AG2027" s="64" t="str">
        <f t="shared" si="201"/>
        <v>110</v>
      </c>
      <c r="AH2027" s="18"/>
      <c r="AI2027" s="197" t="str">
        <f t="shared" si="202"/>
        <v>-</v>
      </c>
      <c r="AJ2027" s="64" t="str">
        <f t="shared" si="203"/>
        <v>-</v>
      </c>
      <c r="AK2027" s="18"/>
      <c r="AP2027" s="18"/>
    </row>
    <row r="2028" spans="9:42">
      <c r="I2028" s="18"/>
      <c r="L2028" s="18"/>
      <c r="M2028" s="18"/>
      <c r="N2028" s="18"/>
      <c r="O2028" s="18"/>
      <c r="P2028" s="18"/>
      <c r="Q2028" s="18"/>
      <c r="R2028" s="18"/>
      <c r="S2028" s="173" t="s">
        <v>3564</v>
      </c>
      <c r="T2028" s="17" t="s">
        <v>3565</v>
      </c>
      <c r="U2028" s="18"/>
      <c r="V2028" s="211"/>
      <c r="W2028" s="211"/>
      <c r="X2028" s="211"/>
      <c r="Y2028" s="211"/>
      <c r="Z2028" s="18"/>
      <c r="AA2028" s="182" t="s">
        <v>12084</v>
      </c>
      <c r="AB2028" s="18"/>
      <c r="AC2028" s="197" t="str">
        <f t="shared" si="198"/>
        <v>ENGINEERING</v>
      </c>
      <c r="AD2028" s="263" t="str">
        <f t="shared" si="199"/>
        <v>ENGINEERING-110</v>
      </c>
      <c r="AE2028" s="263" t="str">
        <f t="shared" si="200"/>
        <v>ENGINEERING-110-42</v>
      </c>
      <c r="AF2028" s="119" t="s">
        <v>12084</v>
      </c>
      <c r="AG2028" s="64" t="str">
        <f t="shared" si="201"/>
        <v>110</v>
      </c>
      <c r="AH2028" s="18"/>
      <c r="AI2028" s="197" t="str">
        <f t="shared" si="202"/>
        <v>-</v>
      </c>
      <c r="AJ2028" s="64" t="str">
        <f t="shared" si="203"/>
        <v>-</v>
      </c>
      <c r="AK2028" s="18"/>
      <c r="AP2028" s="18"/>
    </row>
    <row r="2029" spans="9:42">
      <c r="I2029" s="18"/>
      <c r="L2029" s="18"/>
      <c r="M2029" s="18"/>
      <c r="N2029" s="18"/>
      <c r="O2029" s="18"/>
      <c r="P2029" s="18"/>
      <c r="Q2029" s="18"/>
      <c r="R2029" s="18"/>
      <c r="S2029" s="173" t="s">
        <v>3567</v>
      </c>
      <c r="T2029" s="17" t="s">
        <v>3568</v>
      </c>
      <c r="U2029" s="18"/>
      <c r="V2029" s="211"/>
      <c r="W2029" s="211"/>
      <c r="X2029" s="211"/>
      <c r="Y2029" s="211"/>
      <c r="Z2029" s="18"/>
      <c r="AA2029" s="182" t="s">
        <v>12085</v>
      </c>
      <c r="AB2029" s="18"/>
      <c r="AC2029" s="197" t="str">
        <f t="shared" si="198"/>
        <v>ENGINEERING</v>
      </c>
      <c r="AD2029" s="263" t="str">
        <f t="shared" si="199"/>
        <v>ENGINEERING-110</v>
      </c>
      <c r="AE2029" s="263" t="str">
        <f t="shared" si="200"/>
        <v>ENGINEERING-110-43</v>
      </c>
      <c r="AF2029" s="119" t="s">
        <v>12085</v>
      </c>
      <c r="AG2029" s="64" t="str">
        <f t="shared" si="201"/>
        <v>110</v>
      </c>
      <c r="AH2029" s="18"/>
      <c r="AI2029" s="197" t="str">
        <f t="shared" si="202"/>
        <v>-</v>
      </c>
      <c r="AJ2029" s="64" t="str">
        <f t="shared" si="203"/>
        <v>-</v>
      </c>
      <c r="AK2029" s="18"/>
      <c r="AP2029" s="18"/>
    </row>
    <row r="2030" spans="9:42">
      <c r="I2030" s="18"/>
      <c r="L2030" s="18"/>
      <c r="M2030" s="18"/>
      <c r="N2030" s="18"/>
      <c r="O2030" s="18"/>
      <c r="P2030" s="18"/>
      <c r="Q2030" s="18"/>
      <c r="R2030" s="18"/>
      <c r="S2030" s="173" t="s">
        <v>3569</v>
      </c>
      <c r="T2030" s="17" t="s">
        <v>3570</v>
      </c>
      <c r="U2030" s="18"/>
      <c r="V2030" s="211"/>
      <c r="W2030" s="211"/>
      <c r="X2030" s="211"/>
      <c r="Y2030" s="211"/>
      <c r="Z2030" s="18"/>
      <c r="AA2030" s="182" t="s">
        <v>12683</v>
      </c>
      <c r="AB2030" s="18"/>
      <c r="AC2030" s="197" t="str">
        <f t="shared" si="198"/>
        <v>ENGINEERING</v>
      </c>
      <c r="AD2030" s="263" t="str">
        <f t="shared" si="199"/>
        <v>ENGINEERING-110</v>
      </c>
      <c r="AE2030" s="263" t="str">
        <f t="shared" si="200"/>
        <v>ENGINEERING-110-44</v>
      </c>
      <c r="AF2030" s="119" t="s">
        <v>12683</v>
      </c>
      <c r="AG2030" s="64" t="str">
        <f t="shared" si="201"/>
        <v>110</v>
      </c>
      <c r="AH2030" s="18"/>
      <c r="AI2030" s="197" t="str">
        <f t="shared" si="202"/>
        <v>-</v>
      </c>
      <c r="AJ2030" s="64" t="str">
        <f t="shared" si="203"/>
        <v>-</v>
      </c>
      <c r="AK2030" s="18"/>
      <c r="AP2030" s="18"/>
    </row>
    <row r="2031" spans="9:42">
      <c r="I2031" s="18"/>
      <c r="L2031" s="18"/>
      <c r="M2031" s="18"/>
      <c r="N2031" s="18"/>
      <c r="O2031" s="18"/>
      <c r="P2031" s="18"/>
      <c r="Q2031" s="18"/>
      <c r="R2031" s="18"/>
      <c r="S2031" s="173" t="s">
        <v>3572</v>
      </c>
      <c r="T2031" s="17" t="s">
        <v>3573</v>
      </c>
      <c r="U2031" s="18"/>
      <c r="V2031" s="211"/>
      <c r="W2031" s="211"/>
      <c r="X2031" s="211"/>
      <c r="Y2031" s="211"/>
      <c r="Z2031" s="18"/>
      <c r="AA2031" s="182" t="s">
        <v>13332</v>
      </c>
      <c r="AB2031" s="18"/>
      <c r="AC2031" s="197" t="str">
        <f t="shared" si="198"/>
        <v>ENGINEERING</v>
      </c>
      <c r="AD2031" s="263" t="str">
        <f t="shared" si="199"/>
        <v>ENGINEERING-110</v>
      </c>
      <c r="AE2031" s="263" t="str">
        <f t="shared" si="200"/>
        <v>ENGINEERING-110-45</v>
      </c>
      <c r="AF2031" s="119" t="s">
        <v>13332</v>
      </c>
      <c r="AG2031" s="64" t="str">
        <f t="shared" si="201"/>
        <v>110</v>
      </c>
      <c r="AH2031" s="18"/>
      <c r="AI2031" s="197" t="str">
        <f t="shared" si="202"/>
        <v>-</v>
      </c>
      <c r="AJ2031" s="64" t="str">
        <f t="shared" si="203"/>
        <v>-</v>
      </c>
      <c r="AK2031" s="18"/>
      <c r="AP2031" s="18"/>
    </row>
    <row r="2032" spans="9:42">
      <c r="I2032" s="18"/>
      <c r="L2032" s="18"/>
      <c r="M2032" s="18"/>
      <c r="N2032" s="18"/>
      <c r="O2032" s="18"/>
      <c r="P2032" s="18"/>
      <c r="Q2032" s="18"/>
      <c r="R2032" s="18"/>
      <c r="S2032" s="173" t="s">
        <v>3575</v>
      </c>
      <c r="T2032" s="17" t="s">
        <v>3576</v>
      </c>
      <c r="U2032" s="18"/>
      <c r="V2032" s="211"/>
      <c r="W2032" s="211"/>
      <c r="X2032" s="211"/>
      <c r="Y2032" s="211"/>
      <c r="Z2032" s="18"/>
      <c r="AA2032" s="182" t="s">
        <v>13755</v>
      </c>
      <c r="AB2032" s="18"/>
      <c r="AC2032" s="197" t="str">
        <f t="shared" si="198"/>
        <v>ENGINEERING</v>
      </c>
      <c r="AD2032" s="263" t="str">
        <f t="shared" si="199"/>
        <v>ENGINEERING-110</v>
      </c>
      <c r="AE2032" s="263" t="str">
        <f t="shared" si="200"/>
        <v>ENGINEERING-110-46</v>
      </c>
      <c r="AF2032" s="119" t="s">
        <v>13755</v>
      </c>
      <c r="AG2032" s="64" t="str">
        <f t="shared" si="201"/>
        <v>110</v>
      </c>
      <c r="AH2032" s="18"/>
      <c r="AI2032" s="197" t="str">
        <f t="shared" si="202"/>
        <v>-</v>
      </c>
      <c r="AJ2032" s="64" t="str">
        <f t="shared" si="203"/>
        <v>-</v>
      </c>
      <c r="AK2032" s="18"/>
      <c r="AP2032" s="18"/>
    </row>
    <row r="2033" spans="9:42">
      <c r="I2033" s="18"/>
      <c r="L2033" s="18"/>
      <c r="M2033" s="18"/>
      <c r="N2033" s="18"/>
      <c r="O2033" s="18"/>
      <c r="P2033" s="18"/>
      <c r="Q2033" s="18"/>
      <c r="R2033" s="18"/>
      <c r="S2033" s="173" t="s">
        <v>3578</v>
      </c>
      <c r="T2033" s="17" t="s">
        <v>3579</v>
      </c>
      <c r="U2033" s="18"/>
      <c r="V2033" s="211"/>
      <c r="W2033" s="211"/>
      <c r="X2033" s="211"/>
      <c r="Y2033" s="211"/>
      <c r="Z2033" s="18"/>
      <c r="AA2033" s="182" t="s">
        <v>14212</v>
      </c>
      <c r="AB2033" s="18"/>
      <c r="AC2033" s="197" t="str">
        <f t="shared" si="198"/>
        <v>ENGINEERING</v>
      </c>
      <c r="AD2033" s="263" t="str">
        <f t="shared" si="199"/>
        <v>ENGINEERING-110</v>
      </c>
      <c r="AE2033" s="263" t="str">
        <f t="shared" si="200"/>
        <v>ENGINEERING-110-47</v>
      </c>
      <c r="AF2033" s="119" t="s">
        <v>14212</v>
      </c>
      <c r="AG2033" s="64" t="str">
        <f t="shared" si="201"/>
        <v>110</v>
      </c>
      <c r="AH2033" s="18"/>
      <c r="AI2033" s="197" t="str">
        <f t="shared" si="202"/>
        <v>-</v>
      </c>
      <c r="AJ2033" s="64" t="str">
        <f t="shared" si="203"/>
        <v>-</v>
      </c>
      <c r="AK2033" s="18"/>
      <c r="AP2033" s="18"/>
    </row>
    <row r="2034" spans="9:42">
      <c r="I2034" s="18"/>
      <c r="L2034" s="18"/>
      <c r="M2034" s="18"/>
      <c r="N2034" s="18"/>
      <c r="O2034" s="18"/>
      <c r="P2034" s="18"/>
      <c r="Q2034" s="18"/>
      <c r="R2034" s="18"/>
      <c r="S2034" s="173" t="s">
        <v>3581</v>
      </c>
      <c r="T2034" s="17" t="s">
        <v>3582</v>
      </c>
      <c r="U2034" s="18"/>
      <c r="V2034" s="211"/>
      <c r="W2034" s="211"/>
      <c r="X2034" s="211"/>
      <c r="Y2034" s="211"/>
      <c r="Z2034" s="18"/>
      <c r="AA2034" s="182" t="s">
        <v>14712</v>
      </c>
      <c r="AB2034" s="18"/>
      <c r="AC2034" s="197" t="str">
        <f t="shared" si="198"/>
        <v>ENGINEERING</v>
      </c>
      <c r="AD2034" s="263" t="str">
        <f t="shared" si="199"/>
        <v>ENGINEERING-110</v>
      </c>
      <c r="AE2034" s="263" t="str">
        <f t="shared" si="200"/>
        <v>ENGINEERING-110-48</v>
      </c>
      <c r="AF2034" s="119" t="s">
        <v>14712</v>
      </c>
      <c r="AG2034" s="64" t="str">
        <f t="shared" si="201"/>
        <v>110</v>
      </c>
      <c r="AH2034" s="18"/>
      <c r="AI2034" s="197" t="str">
        <f t="shared" si="202"/>
        <v>-</v>
      </c>
      <c r="AJ2034" s="64" t="str">
        <f t="shared" si="203"/>
        <v>-</v>
      </c>
      <c r="AK2034" s="18"/>
      <c r="AP2034" s="18"/>
    </row>
    <row r="2035" spans="9:42">
      <c r="I2035" s="18"/>
      <c r="L2035" s="18"/>
      <c r="M2035" s="18"/>
      <c r="N2035" s="18"/>
      <c r="O2035" s="18"/>
      <c r="P2035" s="18"/>
      <c r="Q2035" s="18"/>
      <c r="R2035" s="18"/>
      <c r="S2035" s="173" t="s">
        <v>3584</v>
      </c>
      <c r="T2035" s="17" t="s">
        <v>3585</v>
      </c>
      <c r="U2035" s="18"/>
      <c r="V2035" s="211"/>
      <c r="W2035" s="211"/>
      <c r="X2035" s="211"/>
      <c r="Y2035" s="211"/>
      <c r="Z2035" s="18"/>
      <c r="AA2035" s="182" t="s">
        <v>15652</v>
      </c>
      <c r="AB2035" s="18"/>
      <c r="AC2035" s="197" t="str">
        <f t="shared" si="198"/>
        <v>ENGINEERING</v>
      </c>
      <c r="AD2035" s="263" t="str">
        <f t="shared" si="199"/>
        <v>ENGINEERING-110</v>
      </c>
      <c r="AE2035" s="263" t="str">
        <f t="shared" si="200"/>
        <v>ENGINEERING-110-49</v>
      </c>
      <c r="AF2035" s="119" t="s">
        <v>15652</v>
      </c>
      <c r="AG2035" s="64" t="str">
        <f t="shared" si="201"/>
        <v>110</v>
      </c>
      <c r="AH2035" s="18"/>
      <c r="AI2035" s="197" t="str">
        <f t="shared" si="202"/>
        <v>-</v>
      </c>
      <c r="AJ2035" s="64" t="str">
        <f t="shared" si="203"/>
        <v>-</v>
      </c>
      <c r="AK2035" s="18"/>
      <c r="AP2035" s="18"/>
    </row>
    <row r="2036" spans="9:42">
      <c r="I2036" s="18"/>
      <c r="L2036" s="18"/>
      <c r="M2036" s="18"/>
      <c r="N2036" s="18"/>
      <c r="O2036" s="18"/>
      <c r="P2036" s="18"/>
      <c r="Q2036" s="18"/>
      <c r="R2036" s="18"/>
      <c r="S2036" s="173" t="s">
        <v>3587</v>
      </c>
      <c r="T2036" s="17" t="s">
        <v>3588</v>
      </c>
      <c r="U2036" s="18"/>
      <c r="V2036" s="211"/>
      <c r="W2036" s="211"/>
      <c r="X2036" s="211"/>
      <c r="Y2036" s="211"/>
      <c r="Z2036" s="18"/>
      <c r="AA2036" s="182" t="s">
        <v>15653</v>
      </c>
      <c r="AB2036" s="18"/>
      <c r="AC2036" s="197" t="str">
        <f t="shared" si="198"/>
        <v>ENGINEERING</v>
      </c>
      <c r="AD2036" s="263" t="str">
        <f t="shared" si="199"/>
        <v>ENGINEERING-110</v>
      </c>
      <c r="AE2036" s="263" t="str">
        <f t="shared" si="200"/>
        <v>ENGINEERING-110-50</v>
      </c>
      <c r="AF2036" s="119" t="s">
        <v>15653</v>
      </c>
      <c r="AG2036" s="64" t="str">
        <f t="shared" si="201"/>
        <v>110</v>
      </c>
      <c r="AH2036" s="18"/>
      <c r="AI2036" s="197" t="str">
        <f t="shared" si="202"/>
        <v>-</v>
      </c>
      <c r="AJ2036" s="64" t="str">
        <f t="shared" si="203"/>
        <v>-</v>
      </c>
      <c r="AK2036" s="18"/>
      <c r="AP2036" s="18"/>
    </row>
    <row r="2037" spans="9:42">
      <c r="I2037" s="18"/>
      <c r="L2037" s="18"/>
      <c r="M2037" s="18"/>
      <c r="N2037" s="18"/>
      <c r="O2037" s="18"/>
      <c r="P2037" s="18"/>
      <c r="Q2037" s="18"/>
      <c r="R2037" s="18"/>
      <c r="S2037" s="173" t="s">
        <v>3590</v>
      </c>
      <c r="T2037" s="17" t="s">
        <v>3591</v>
      </c>
      <c r="U2037" s="18"/>
      <c r="V2037" s="211"/>
      <c r="W2037" s="211"/>
      <c r="X2037" s="211"/>
      <c r="Y2037" s="211"/>
      <c r="Z2037" s="18"/>
      <c r="AA2037" s="182" t="s">
        <v>7732</v>
      </c>
      <c r="AB2037" s="18"/>
      <c r="AC2037" s="197" t="str">
        <f t="shared" si="198"/>
        <v>ENGINEERING</v>
      </c>
      <c r="AD2037" s="263" t="str">
        <f t="shared" si="199"/>
        <v>ENGINEERING-110</v>
      </c>
      <c r="AE2037" s="263" t="str">
        <f t="shared" si="200"/>
        <v>ENGINEERING-110-51</v>
      </c>
      <c r="AF2037" s="119" t="s">
        <v>7732</v>
      </c>
      <c r="AG2037" s="64" t="str">
        <f t="shared" si="201"/>
        <v>110</v>
      </c>
      <c r="AH2037" s="18"/>
      <c r="AI2037" s="197" t="str">
        <f t="shared" si="202"/>
        <v>-</v>
      </c>
      <c r="AJ2037" s="64" t="str">
        <f t="shared" si="203"/>
        <v>-</v>
      </c>
      <c r="AK2037" s="18"/>
      <c r="AP2037" s="18"/>
    </row>
    <row r="2038" spans="9:42">
      <c r="I2038" s="18"/>
      <c r="L2038" s="18"/>
      <c r="M2038" s="18"/>
      <c r="N2038" s="18"/>
      <c r="O2038" s="18"/>
      <c r="P2038" s="18"/>
      <c r="Q2038" s="18"/>
      <c r="R2038" s="18"/>
      <c r="S2038" s="173" t="s">
        <v>3593</v>
      </c>
      <c r="T2038" s="17" t="s">
        <v>3594</v>
      </c>
      <c r="U2038" s="18"/>
      <c r="V2038" s="211"/>
      <c r="W2038" s="211"/>
      <c r="X2038" s="211"/>
      <c r="Y2038" s="211"/>
      <c r="Z2038" s="18"/>
      <c r="AA2038" s="182" t="s">
        <v>7733</v>
      </c>
      <c r="AB2038" s="18"/>
      <c r="AC2038" s="197" t="str">
        <f t="shared" si="198"/>
        <v>ENGINEERING</v>
      </c>
      <c r="AD2038" s="263" t="str">
        <f t="shared" si="199"/>
        <v>ENGINEERING-110</v>
      </c>
      <c r="AE2038" s="263" t="str">
        <f t="shared" si="200"/>
        <v>ENGINEERING-110-52</v>
      </c>
      <c r="AF2038" s="119" t="s">
        <v>7733</v>
      </c>
      <c r="AG2038" s="64" t="str">
        <f t="shared" si="201"/>
        <v>110</v>
      </c>
      <c r="AH2038" s="18"/>
      <c r="AI2038" s="197" t="str">
        <f t="shared" si="202"/>
        <v>-</v>
      </c>
      <c r="AJ2038" s="64" t="str">
        <f t="shared" si="203"/>
        <v>-</v>
      </c>
      <c r="AK2038" s="18"/>
      <c r="AP2038" s="18"/>
    </row>
    <row r="2039" spans="9:42">
      <c r="I2039" s="18"/>
      <c r="L2039" s="18"/>
      <c r="M2039" s="18"/>
      <c r="N2039" s="18"/>
      <c r="O2039" s="18"/>
      <c r="P2039" s="18"/>
      <c r="Q2039" s="18"/>
      <c r="R2039" s="18"/>
      <c r="S2039" s="173" t="s">
        <v>3596</v>
      </c>
      <c r="T2039" s="17" t="s">
        <v>3597</v>
      </c>
      <c r="U2039" s="18"/>
      <c r="V2039" s="211"/>
      <c r="W2039" s="211"/>
      <c r="X2039" s="211"/>
      <c r="Y2039" s="211"/>
      <c r="Z2039" s="18"/>
      <c r="AA2039" s="182" t="s">
        <v>11084</v>
      </c>
      <c r="AB2039" s="18"/>
      <c r="AC2039" s="197" t="str">
        <f t="shared" si="198"/>
        <v>ENGINEERING</v>
      </c>
      <c r="AD2039" s="263" t="str">
        <f t="shared" si="199"/>
        <v>ENGINEERING-110</v>
      </c>
      <c r="AE2039" s="263" t="str">
        <f t="shared" si="200"/>
        <v>ENGINEERING-110-53</v>
      </c>
      <c r="AF2039" s="119" t="s">
        <v>11084</v>
      </c>
      <c r="AG2039" s="64" t="str">
        <f t="shared" si="201"/>
        <v>110</v>
      </c>
      <c r="AH2039" s="18"/>
      <c r="AI2039" s="197" t="str">
        <f t="shared" si="202"/>
        <v>-</v>
      </c>
      <c r="AJ2039" s="64" t="str">
        <f t="shared" si="203"/>
        <v>-</v>
      </c>
      <c r="AK2039" s="18"/>
      <c r="AP2039" s="18"/>
    </row>
    <row r="2040" spans="9:42">
      <c r="I2040" s="18"/>
      <c r="L2040" s="18"/>
      <c r="M2040" s="18"/>
      <c r="N2040" s="18"/>
      <c r="O2040" s="18"/>
      <c r="P2040" s="18"/>
      <c r="Q2040" s="18"/>
      <c r="R2040" s="18"/>
      <c r="S2040" s="173" t="s">
        <v>3599</v>
      </c>
      <c r="T2040" s="17" t="s">
        <v>3600</v>
      </c>
      <c r="U2040" s="18"/>
      <c r="V2040" s="211"/>
      <c r="W2040" s="211"/>
      <c r="X2040" s="211"/>
      <c r="Y2040" s="211"/>
      <c r="Z2040" s="18"/>
      <c r="AA2040" s="182" t="s">
        <v>1328</v>
      </c>
      <c r="AB2040" s="18"/>
      <c r="AC2040" s="197" t="str">
        <f t="shared" si="198"/>
        <v>ENGINEERING</v>
      </c>
      <c r="AD2040" s="263" t="str">
        <f t="shared" si="199"/>
        <v>ENGINEERING-110</v>
      </c>
      <c r="AE2040" s="263" t="str">
        <f t="shared" si="200"/>
        <v>ENGINEERING-110-54</v>
      </c>
      <c r="AF2040" s="119" t="s">
        <v>1328</v>
      </c>
      <c r="AG2040" s="64" t="str">
        <f t="shared" si="201"/>
        <v>110</v>
      </c>
      <c r="AH2040" s="18"/>
      <c r="AI2040" s="197" t="str">
        <f t="shared" si="202"/>
        <v>-</v>
      </c>
      <c r="AJ2040" s="64" t="str">
        <f t="shared" si="203"/>
        <v>-</v>
      </c>
      <c r="AK2040" s="18"/>
      <c r="AP2040" s="18"/>
    </row>
    <row r="2041" spans="9:42">
      <c r="I2041" s="18"/>
      <c r="L2041" s="18"/>
      <c r="M2041" s="18"/>
      <c r="N2041" s="18"/>
      <c r="O2041" s="18"/>
      <c r="P2041" s="18"/>
      <c r="Q2041" s="18"/>
      <c r="R2041" s="18"/>
      <c r="S2041" s="173" t="s">
        <v>3601</v>
      </c>
      <c r="T2041" s="17" t="s">
        <v>3602</v>
      </c>
      <c r="U2041" s="18"/>
      <c r="V2041" s="211"/>
      <c r="W2041" s="211"/>
      <c r="X2041" s="211"/>
      <c r="Y2041" s="211"/>
      <c r="Z2041" s="18"/>
      <c r="AA2041" s="182" t="s">
        <v>7735</v>
      </c>
      <c r="AB2041" s="18"/>
      <c r="AC2041" s="197" t="str">
        <f t="shared" si="198"/>
        <v>ENGINEERING</v>
      </c>
      <c r="AD2041" s="263" t="str">
        <f t="shared" si="199"/>
        <v>ENGINEERING-110</v>
      </c>
      <c r="AE2041" s="263" t="str">
        <f t="shared" si="200"/>
        <v>ENGINEERING-110-55</v>
      </c>
      <c r="AF2041" s="119" t="s">
        <v>7735</v>
      </c>
      <c r="AG2041" s="64" t="str">
        <f t="shared" si="201"/>
        <v>110</v>
      </c>
      <c r="AH2041" s="18"/>
      <c r="AI2041" s="197" t="str">
        <f t="shared" si="202"/>
        <v>-</v>
      </c>
      <c r="AJ2041" s="64" t="str">
        <f t="shared" si="203"/>
        <v>-</v>
      </c>
      <c r="AK2041" s="18"/>
      <c r="AP2041" s="18"/>
    </row>
    <row r="2042" spans="9:42">
      <c r="I2042" s="18"/>
      <c r="L2042" s="18"/>
      <c r="M2042" s="18"/>
      <c r="N2042" s="18"/>
      <c r="O2042" s="18"/>
      <c r="P2042" s="18"/>
      <c r="Q2042" s="18"/>
      <c r="R2042" s="18"/>
      <c r="S2042" s="173" t="s">
        <v>3604</v>
      </c>
      <c r="T2042" s="17" t="s">
        <v>3605</v>
      </c>
      <c r="U2042" s="18"/>
      <c r="V2042" s="211"/>
      <c r="W2042" s="211"/>
      <c r="X2042" s="211"/>
      <c r="Y2042" s="211"/>
      <c r="Z2042" s="18"/>
      <c r="AA2042" s="182" t="s">
        <v>7736</v>
      </c>
      <c r="AB2042" s="18"/>
      <c r="AC2042" s="197" t="str">
        <f t="shared" si="198"/>
        <v>ENGINEERING</v>
      </c>
      <c r="AD2042" s="263" t="str">
        <f t="shared" si="199"/>
        <v>ENGINEERING-110</v>
      </c>
      <c r="AE2042" s="263" t="str">
        <f t="shared" si="200"/>
        <v>ENGINEERING-110-56</v>
      </c>
      <c r="AF2042" s="119" t="s">
        <v>7736</v>
      </c>
      <c r="AG2042" s="64" t="str">
        <f t="shared" si="201"/>
        <v>110</v>
      </c>
      <c r="AH2042" s="18"/>
      <c r="AI2042" s="197" t="str">
        <f t="shared" si="202"/>
        <v>-</v>
      </c>
      <c r="AJ2042" s="64" t="str">
        <f t="shared" si="203"/>
        <v>-</v>
      </c>
      <c r="AK2042" s="18"/>
      <c r="AP2042" s="18"/>
    </row>
    <row r="2043" spans="9:42">
      <c r="I2043" s="18"/>
      <c r="L2043" s="18"/>
      <c r="M2043" s="18"/>
      <c r="N2043" s="18"/>
      <c r="O2043" s="18"/>
      <c r="P2043" s="18"/>
      <c r="Q2043" s="18"/>
      <c r="R2043" s="18"/>
      <c r="S2043" s="173" t="s">
        <v>3607</v>
      </c>
      <c r="T2043" s="17" t="s">
        <v>3608</v>
      </c>
      <c r="U2043" s="18"/>
      <c r="V2043" s="211"/>
      <c r="W2043" s="211"/>
      <c r="X2043" s="211"/>
      <c r="Y2043" s="211"/>
      <c r="Z2043" s="18"/>
      <c r="AA2043" s="182" t="s">
        <v>7739</v>
      </c>
      <c r="AB2043" s="18"/>
      <c r="AC2043" s="197" t="str">
        <f t="shared" si="198"/>
        <v>ENGINEERING</v>
      </c>
      <c r="AD2043" s="263" t="str">
        <f t="shared" si="199"/>
        <v>ENGINEERING-110</v>
      </c>
      <c r="AE2043" s="263" t="str">
        <f t="shared" si="200"/>
        <v>ENGINEERING-110-57</v>
      </c>
      <c r="AF2043" s="119" t="s">
        <v>7739</v>
      </c>
      <c r="AG2043" s="64" t="str">
        <f t="shared" si="201"/>
        <v>110</v>
      </c>
      <c r="AH2043" s="18"/>
      <c r="AI2043" s="197" t="str">
        <f t="shared" si="202"/>
        <v>-</v>
      </c>
      <c r="AJ2043" s="64" t="str">
        <f t="shared" si="203"/>
        <v>-</v>
      </c>
      <c r="AK2043" s="18"/>
      <c r="AP2043" s="18"/>
    </row>
    <row r="2044" spans="9:42">
      <c r="I2044" s="18"/>
      <c r="L2044" s="18"/>
      <c r="M2044" s="18"/>
      <c r="N2044" s="18"/>
      <c r="O2044" s="18"/>
      <c r="P2044" s="18"/>
      <c r="Q2044" s="18"/>
      <c r="R2044" s="18"/>
      <c r="S2044" s="173" t="s">
        <v>3610</v>
      </c>
      <c r="T2044" s="17" t="s">
        <v>3611</v>
      </c>
      <c r="U2044" s="18"/>
      <c r="V2044" s="211"/>
      <c r="W2044" s="211"/>
      <c r="X2044" s="211"/>
      <c r="Y2044" s="211"/>
      <c r="Z2044" s="18"/>
      <c r="AA2044" s="182" t="s">
        <v>7740</v>
      </c>
      <c r="AB2044" s="18"/>
      <c r="AC2044" s="197" t="str">
        <f t="shared" si="198"/>
        <v>ENGINEERING</v>
      </c>
      <c r="AD2044" s="263" t="str">
        <f t="shared" si="199"/>
        <v>ENGINEERING-110</v>
      </c>
      <c r="AE2044" s="263" t="str">
        <f t="shared" si="200"/>
        <v>ENGINEERING-110-58</v>
      </c>
      <c r="AF2044" s="119" t="s">
        <v>7740</v>
      </c>
      <c r="AG2044" s="64" t="str">
        <f t="shared" si="201"/>
        <v>110</v>
      </c>
      <c r="AH2044" s="18"/>
      <c r="AI2044" s="197" t="str">
        <f t="shared" si="202"/>
        <v>-</v>
      </c>
      <c r="AJ2044" s="64" t="str">
        <f t="shared" si="203"/>
        <v>-</v>
      </c>
      <c r="AK2044" s="18"/>
      <c r="AP2044" s="18"/>
    </row>
    <row r="2045" spans="9:42">
      <c r="I2045" s="18"/>
      <c r="L2045" s="18"/>
      <c r="M2045" s="18"/>
      <c r="N2045" s="18"/>
      <c r="O2045" s="18"/>
      <c r="P2045" s="18"/>
      <c r="Q2045" s="18"/>
      <c r="R2045" s="18"/>
      <c r="S2045" s="173" t="s">
        <v>3613</v>
      </c>
      <c r="T2045" s="17" t="s">
        <v>3614</v>
      </c>
      <c r="U2045" s="18"/>
      <c r="V2045" s="211"/>
      <c r="W2045" s="211"/>
      <c r="X2045" s="211"/>
      <c r="Y2045" s="211"/>
      <c r="Z2045" s="18"/>
      <c r="AA2045" s="182" t="s">
        <v>7743</v>
      </c>
      <c r="AB2045" s="18"/>
      <c r="AC2045" s="197" t="str">
        <f t="shared" si="198"/>
        <v>ENGINEERING</v>
      </c>
      <c r="AD2045" s="263" t="str">
        <f t="shared" si="199"/>
        <v>ENGINEERING-110</v>
      </c>
      <c r="AE2045" s="263" t="str">
        <f t="shared" si="200"/>
        <v>ENGINEERING-110-59</v>
      </c>
      <c r="AF2045" s="119" t="s">
        <v>7743</v>
      </c>
      <c r="AG2045" s="64" t="str">
        <f t="shared" si="201"/>
        <v>110</v>
      </c>
      <c r="AH2045" s="18"/>
      <c r="AI2045" s="197" t="str">
        <f t="shared" si="202"/>
        <v>-</v>
      </c>
      <c r="AJ2045" s="64" t="str">
        <f t="shared" si="203"/>
        <v>-</v>
      </c>
      <c r="AK2045" s="18"/>
      <c r="AP2045" s="18"/>
    </row>
    <row r="2046" spans="9:42">
      <c r="I2046" s="18"/>
      <c r="L2046" s="18"/>
      <c r="M2046" s="18"/>
      <c r="N2046" s="18"/>
      <c r="O2046" s="18"/>
      <c r="P2046" s="18"/>
      <c r="Q2046" s="18"/>
      <c r="R2046" s="18"/>
      <c r="S2046" s="173" t="s">
        <v>3616</v>
      </c>
      <c r="T2046" s="17" t="s">
        <v>3617</v>
      </c>
      <c r="U2046" s="18"/>
      <c r="V2046" s="211"/>
      <c r="W2046" s="211"/>
      <c r="X2046" s="211"/>
      <c r="Y2046" s="211"/>
      <c r="Z2046" s="18"/>
      <c r="AA2046" s="182" t="s">
        <v>7744</v>
      </c>
      <c r="AB2046" s="18"/>
      <c r="AC2046" s="197" t="str">
        <f t="shared" si="198"/>
        <v>ENGINEERING</v>
      </c>
      <c r="AD2046" s="263" t="str">
        <f t="shared" si="199"/>
        <v>ENGINEERING-110</v>
      </c>
      <c r="AE2046" s="263" t="str">
        <f t="shared" si="200"/>
        <v>ENGINEERING-110-60</v>
      </c>
      <c r="AF2046" s="119" t="s">
        <v>7744</v>
      </c>
      <c r="AG2046" s="64" t="str">
        <f t="shared" si="201"/>
        <v>110</v>
      </c>
      <c r="AH2046" s="18"/>
      <c r="AI2046" s="197" t="str">
        <f t="shared" si="202"/>
        <v>-</v>
      </c>
      <c r="AJ2046" s="64" t="str">
        <f t="shared" si="203"/>
        <v>-</v>
      </c>
      <c r="AK2046" s="18"/>
      <c r="AP2046" s="18"/>
    </row>
    <row r="2047" spans="9:42">
      <c r="I2047" s="18"/>
      <c r="L2047" s="18"/>
      <c r="M2047" s="18"/>
      <c r="N2047" s="18"/>
      <c r="O2047" s="18"/>
      <c r="P2047" s="18"/>
      <c r="Q2047" s="18"/>
      <c r="R2047" s="18"/>
      <c r="S2047" s="173" t="s">
        <v>3619</v>
      </c>
      <c r="T2047" s="17" t="s">
        <v>3620</v>
      </c>
      <c r="U2047" s="18"/>
      <c r="V2047" s="211"/>
      <c r="W2047" s="211"/>
      <c r="X2047" s="211"/>
      <c r="Y2047" s="211"/>
      <c r="Z2047" s="18"/>
      <c r="AA2047" s="182" t="s">
        <v>7746</v>
      </c>
      <c r="AB2047" s="18"/>
      <c r="AC2047" s="197" t="str">
        <f t="shared" si="198"/>
        <v>ENGINEERING</v>
      </c>
      <c r="AD2047" s="263" t="str">
        <f t="shared" si="199"/>
        <v>ENGINEERING-110</v>
      </c>
      <c r="AE2047" s="263" t="str">
        <f t="shared" si="200"/>
        <v>ENGINEERING-110-61</v>
      </c>
      <c r="AF2047" s="119" t="s">
        <v>7746</v>
      </c>
      <c r="AG2047" s="64" t="str">
        <f t="shared" si="201"/>
        <v>110</v>
      </c>
      <c r="AH2047" s="18"/>
      <c r="AI2047" s="197" t="str">
        <f t="shared" si="202"/>
        <v>-</v>
      </c>
      <c r="AJ2047" s="64" t="str">
        <f t="shared" si="203"/>
        <v>-</v>
      </c>
      <c r="AK2047" s="18"/>
      <c r="AP2047" s="18"/>
    </row>
    <row r="2048" spans="9:42">
      <c r="I2048" s="18"/>
      <c r="L2048" s="18"/>
      <c r="M2048" s="18"/>
      <c r="N2048" s="18"/>
      <c r="O2048" s="18"/>
      <c r="P2048" s="18"/>
      <c r="Q2048" s="18"/>
      <c r="R2048" s="18"/>
      <c r="S2048" s="173" t="s">
        <v>3622</v>
      </c>
      <c r="T2048" s="17" t="s">
        <v>3623</v>
      </c>
      <c r="U2048" s="18"/>
      <c r="V2048" s="211"/>
      <c r="W2048" s="211"/>
      <c r="X2048" s="211"/>
      <c r="Y2048" s="211"/>
      <c r="Z2048" s="18"/>
      <c r="AA2048" s="182" t="s">
        <v>7747</v>
      </c>
      <c r="AB2048" s="18"/>
      <c r="AC2048" s="197" t="str">
        <f t="shared" si="198"/>
        <v>ENGINEERING</v>
      </c>
      <c r="AD2048" s="263" t="str">
        <f t="shared" si="199"/>
        <v>ENGINEERING-110</v>
      </c>
      <c r="AE2048" s="263" t="str">
        <f t="shared" si="200"/>
        <v>ENGINEERING-110-62</v>
      </c>
      <c r="AF2048" s="119" t="s">
        <v>7747</v>
      </c>
      <c r="AG2048" s="64" t="str">
        <f t="shared" si="201"/>
        <v>110</v>
      </c>
      <c r="AH2048" s="18"/>
      <c r="AI2048" s="197" t="str">
        <f t="shared" si="202"/>
        <v>-</v>
      </c>
      <c r="AJ2048" s="64" t="str">
        <f t="shared" si="203"/>
        <v>-</v>
      </c>
      <c r="AK2048" s="18"/>
      <c r="AP2048" s="18"/>
    </row>
    <row r="2049" spans="9:42">
      <c r="I2049" s="18"/>
      <c r="L2049" s="18"/>
      <c r="M2049" s="18"/>
      <c r="N2049" s="18"/>
      <c r="O2049" s="18"/>
      <c r="P2049" s="18"/>
      <c r="Q2049" s="18"/>
      <c r="R2049" s="18"/>
      <c r="S2049" s="173" t="s">
        <v>3625</v>
      </c>
      <c r="T2049" s="17" t="s">
        <v>3626</v>
      </c>
      <c r="U2049" s="18"/>
      <c r="V2049" s="211"/>
      <c r="W2049" s="211"/>
      <c r="X2049" s="211"/>
      <c r="Y2049" s="211"/>
      <c r="Z2049" s="18"/>
      <c r="AA2049" s="182" t="s">
        <v>7749</v>
      </c>
      <c r="AB2049" s="18"/>
      <c r="AC2049" s="197" t="str">
        <f t="shared" si="198"/>
        <v>ENGINEERING</v>
      </c>
      <c r="AD2049" s="263" t="str">
        <f t="shared" si="199"/>
        <v>ENGINEERING-110</v>
      </c>
      <c r="AE2049" s="263" t="str">
        <f t="shared" si="200"/>
        <v>ENGINEERING-110-63</v>
      </c>
      <c r="AF2049" s="119" t="s">
        <v>7749</v>
      </c>
      <c r="AG2049" s="64" t="str">
        <f t="shared" si="201"/>
        <v>110</v>
      </c>
      <c r="AH2049" s="18"/>
      <c r="AI2049" s="197" t="str">
        <f t="shared" si="202"/>
        <v>-</v>
      </c>
      <c r="AJ2049" s="64" t="str">
        <f t="shared" si="203"/>
        <v>-</v>
      </c>
      <c r="AK2049" s="18"/>
      <c r="AP2049" s="18"/>
    </row>
    <row r="2050" spans="9:42">
      <c r="I2050" s="18"/>
      <c r="L2050" s="18"/>
      <c r="M2050" s="18"/>
      <c r="N2050" s="18"/>
      <c r="O2050" s="18"/>
      <c r="P2050" s="18"/>
      <c r="Q2050" s="18"/>
      <c r="R2050" s="18"/>
      <c r="S2050" s="173" t="s">
        <v>3627</v>
      </c>
      <c r="T2050" s="17" t="s">
        <v>3628</v>
      </c>
      <c r="U2050" s="18"/>
      <c r="V2050" s="211"/>
      <c r="W2050" s="211"/>
      <c r="X2050" s="211"/>
      <c r="Y2050" s="211"/>
      <c r="Z2050" s="18"/>
      <c r="AA2050" s="182" t="s">
        <v>7751</v>
      </c>
      <c r="AB2050" s="18"/>
      <c r="AC2050" s="197" t="str">
        <f t="shared" si="198"/>
        <v>ENGINEERING</v>
      </c>
      <c r="AD2050" s="263" t="str">
        <f t="shared" si="199"/>
        <v>ENGINEERING-110</v>
      </c>
      <c r="AE2050" s="263" t="str">
        <f t="shared" si="200"/>
        <v>ENGINEERING-110-64</v>
      </c>
      <c r="AF2050" s="119" t="s">
        <v>7751</v>
      </c>
      <c r="AG2050" s="64" t="str">
        <f t="shared" si="201"/>
        <v>110</v>
      </c>
      <c r="AH2050" s="18"/>
      <c r="AI2050" s="197" t="str">
        <f t="shared" si="202"/>
        <v>-</v>
      </c>
      <c r="AJ2050" s="64" t="str">
        <f t="shared" si="203"/>
        <v>-</v>
      </c>
      <c r="AK2050" s="18"/>
      <c r="AP2050" s="18"/>
    </row>
    <row r="2051" spans="9:42">
      <c r="I2051" s="18"/>
      <c r="L2051" s="18"/>
      <c r="M2051" s="18"/>
      <c r="N2051" s="18"/>
      <c r="O2051" s="18"/>
      <c r="P2051" s="18"/>
      <c r="Q2051" s="18"/>
      <c r="R2051" s="18"/>
      <c r="S2051" s="173" t="s">
        <v>3629</v>
      </c>
      <c r="T2051" s="17" t="s">
        <v>3630</v>
      </c>
      <c r="U2051" s="18"/>
      <c r="V2051" s="211"/>
      <c r="W2051" s="211"/>
      <c r="X2051" s="211"/>
      <c r="Y2051" s="211"/>
      <c r="Z2051" s="18"/>
      <c r="AA2051" s="182" t="s">
        <v>11475</v>
      </c>
      <c r="AB2051" s="18"/>
      <c r="AC2051" s="197" t="str">
        <f t="shared" si="198"/>
        <v>ENGINEERING</v>
      </c>
      <c r="AD2051" s="263" t="str">
        <f t="shared" si="199"/>
        <v>ENGINEERING-110</v>
      </c>
      <c r="AE2051" s="263" t="str">
        <f t="shared" si="200"/>
        <v>ENGINEERING-110-65</v>
      </c>
      <c r="AF2051" s="119" t="s">
        <v>11475</v>
      </c>
      <c r="AG2051" s="64" t="str">
        <f t="shared" si="201"/>
        <v>110</v>
      </c>
      <c r="AH2051" s="18"/>
      <c r="AI2051" s="197" t="str">
        <f t="shared" si="202"/>
        <v>-</v>
      </c>
      <c r="AJ2051" s="64" t="str">
        <f t="shared" si="203"/>
        <v>-</v>
      </c>
      <c r="AK2051" s="18"/>
      <c r="AP2051" s="18"/>
    </row>
    <row r="2052" spans="9:42">
      <c r="I2052" s="18"/>
      <c r="L2052" s="18"/>
      <c r="M2052" s="18"/>
      <c r="N2052" s="18"/>
      <c r="O2052" s="18"/>
      <c r="P2052" s="18"/>
      <c r="Q2052" s="18"/>
      <c r="R2052" s="18"/>
      <c r="S2052" s="173" t="s">
        <v>3632</v>
      </c>
      <c r="T2052" s="17" t="s">
        <v>3633</v>
      </c>
      <c r="U2052" s="18"/>
      <c r="V2052" s="211"/>
      <c r="W2052" s="211"/>
      <c r="X2052" s="211"/>
      <c r="Y2052" s="211"/>
      <c r="Z2052" s="18"/>
      <c r="AA2052" s="182" t="s">
        <v>12086</v>
      </c>
      <c r="AB2052" s="18"/>
      <c r="AC2052" s="197" t="str">
        <f t="shared" si="198"/>
        <v>ENGINEERING</v>
      </c>
      <c r="AD2052" s="263" t="str">
        <f t="shared" si="199"/>
        <v>ENGINEERING-110</v>
      </c>
      <c r="AE2052" s="263" t="str">
        <f t="shared" si="200"/>
        <v>ENGINEERING-110-66</v>
      </c>
      <c r="AF2052" s="119" t="s">
        <v>12086</v>
      </c>
      <c r="AG2052" s="64" t="str">
        <f t="shared" si="201"/>
        <v>110</v>
      </c>
      <c r="AH2052" s="18"/>
      <c r="AI2052" s="197" t="str">
        <f t="shared" si="202"/>
        <v>-</v>
      </c>
      <c r="AJ2052" s="64" t="str">
        <f t="shared" si="203"/>
        <v>-</v>
      </c>
      <c r="AK2052" s="18"/>
      <c r="AP2052" s="18"/>
    </row>
    <row r="2053" spans="9:42">
      <c r="I2053" s="18"/>
      <c r="L2053" s="18"/>
      <c r="M2053" s="18"/>
      <c r="N2053" s="18"/>
      <c r="O2053" s="18"/>
      <c r="P2053" s="18"/>
      <c r="Q2053" s="18"/>
      <c r="R2053" s="18"/>
      <c r="S2053" s="173" t="s">
        <v>3635</v>
      </c>
      <c r="T2053" s="17" t="s">
        <v>3636</v>
      </c>
      <c r="U2053" s="18"/>
      <c r="V2053" s="211"/>
      <c r="W2053" s="211"/>
      <c r="X2053" s="211"/>
      <c r="Y2053" s="211"/>
      <c r="Z2053" s="18"/>
      <c r="AA2053" s="182" t="s">
        <v>12684</v>
      </c>
      <c r="AB2053" s="18"/>
      <c r="AC2053" s="197" t="str">
        <f t="shared" si="198"/>
        <v>ENGINEERING</v>
      </c>
      <c r="AD2053" s="263" t="str">
        <f t="shared" si="199"/>
        <v>ENGINEERING-110</v>
      </c>
      <c r="AE2053" s="263" t="str">
        <f t="shared" si="200"/>
        <v>ENGINEERING-110-67</v>
      </c>
      <c r="AF2053" s="119" t="s">
        <v>12684</v>
      </c>
      <c r="AG2053" s="64" t="str">
        <f t="shared" si="201"/>
        <v>110</v>
      </c>
      <c r="AH2053" s="18"/>
      <c r="AI2053" s="197" t="str">
        <f t="shared" si="202"/>
        <v>-</v>
      </c>
      <c r="AJ2053" s="64" t="str">
        <f t="shared" si="203"/>
        <v>-</v>
      </c>
      <c r="AK2053" s="18"/>
      <c r="AP2053" s="18"/>
    </row>
    <row r="2054" spans="9:42">
      <c r="I2054" s="18"/>
      <c r="L2054" s="18"/>
      <c r="M2054" s="18"/>
      <c r="N2054" s="18"/>
      <c r="O2054" s="18"/>
      <c r="P2054" s="18"/>
      <c r="Q2054" s="18"/>
      <c r="R2054" s="18"/>
      <c r="S2054" s="173" t="s">
        <v>3638</v>
      </c>
      <c r="T2054" s="17" t="s">
        <v>3639</v>
      </c>
      <c r="U2054" s="18"/>
      <c r="V2054" s="211"/>
      <c r="W2054" s="211"/>
      <c r="X2054" s="211"/>
      <c r="Y2054" s="211"/>
      <c r="Z2054" s="18"/>
      <c r="AA2054" s="182" t="s">
        <v>15654</v>
      </c>
      <c r="AB2054" s="18"/>
      <c r="AC2054" s="197" t="str">
        <f t="shared" ref="AC2054:AC2117" si="204">CodesFormula_1</f>
        <v>ENGINEERING</v>
      </c>
      <c r="AD2054" s="263" t="str">
        <f t="shared" ref="AD2054:AD2117" si="205">CodesFormula_2</f>
        <v>ENGINEERING-110</v>
      </c>
      <c r="AE2054" s="263" t="str">
        <f t="shared" ref="AE2054:AE2117" si="206">CodesFormula_3</f>
        <v>ENGINEERING-110-68</v>
      </c>
      <c r="AF2054" s="119" t="s">
        <v>15654</v>
      </c>
      <c r="AG2054" s="64" t="str">
        <f t="shared" ref="AG2054:AG2117" si="207">CodesFormula_4</f>
        <v>110</v>
      </c>
      <c r="AH2054" s="18"/>
      <c r="AI2054" s="197" t="str">
        <f t="shared" ref="AI2054:AI2117" si="208">CodesFormula_5</f>
        <v>-</v>
      </c>
      <c r="AJ2054" s="64" t="str">
        <f t="shared" ref="AJ2054:AJ2117" si="209">CodesFormula_6</f>
        <v>-</v>
      </c>
      <c r="AK2054" s="18"/>
      <c r="AP2054" s="18"/>
    </row>
    <row r="2055" spans="9:42">
      <c r="I2055" s="18"/>
      <c r="L2055" s="18"/>
      <c r="M2055" s="18"/>
      <c r="N2055" s="18"/>
      <c r="O2055" s="18"/>
      <c r="P2055" s="18"/>
      <c r="Q2055" s="18"/>
      <c r="R2055" s="18"/>
      <c r="S2055" s="173" t="s">
        <v>3641</v>
      </c>
      <c r="T2055" s="17" t="s">
        <v>3642</v>
      </c>
      <c r="U2055" s="18"/>
      <c r="V2055" s="211"/>
      <c r="W2055" s="211"/>
      <c r="X2055" s="211"/>
      <c r="Y2055" s="211"/>
      <c r="Z2055" s="18"/>
      <c r="AA2055" s="182" t="s">
        <v>15655</v>
      </c>
      <c r="AB2055" s="18"/>
      <c r="AC2055" s="197" t="str">
        <f t="shared" si="204"/>
        <v>ENGINEERING</v>
      </c>
      <c r="AD2055" s="263" t="str">
        <f t="shared" si="205"/>
        <v>ENGINEERING-110</v>
      </c>
      <c r="AE2055" s="263" t="str">
        <f t="shared" si="206"/>
        <v>ENGINEERING-110-69</v>
      </c>
      <c r="AF2055" s="119" t="s">
        <v>15655</v>
      </c>
      <c r="AG2055" s="64" t="str">
        <f t="shared" si="207"/>
        <v>110</v>
      </c>
      <c r="AH2055" s="18"/>
      <c r="AI2055" s="197" t="str">
        <f t="shared" si="208"/>
        <v>-</v>
      </c>
      <c r="AJ2055" s="64" t="str">
        <f t="shared" si="209"/>
        <v>-</v>
      </c>
      <c r="AK2055" s="18"/>
      <c r="AP2055" s="18"/>
    </row>
    <row r="2056" spans="9:42">
      <c r="I2056" s="18"/>
      <c r="L2056" s="18"/>
      <c r="M2056" s="18"/>
      <c r="N2056" s="18"/>
      <c r="O2056" s="18"/>
      <c r="P2056" s="18"/>
      <c r="Q2056" s="18"/>
      <c r="R2056" s="18"/>
      <c r="S2056" s="173" t="s">
        <v>3644</v>
      </c>
      <c r="T2056" s="17" t="s">
        <v>3645</v>
      </c>
      <c r="U2056" s="18"/>
      <c r="V2056" s="211"/>
      <c r="W2056" s="211"/>
      <c r="X2056" s="211"/>
      <c r="Y2056" s="211"/>
      <c r="Z2056" s="18"/>
      <c r="AA2056" s="182" t="s">
        <v>11085</v>
      </c>
      <c r="AB2056" s="18"/>
      <c r="AC2056" s="197" t="str">
        <f t="shared" si="204"/>
        <v>ENGINEERING</v>
      </c>
      <c r="AD2056" s="263" t="str">
        <f t="shared" si="205"/>
        <v>ENGINEERING-110</v>
      </c>
      <c r="AE2056" s="263" t="str">
        <f t="shared" si="206"/>
        <v>ENGINEERING-110-70</v>
      </c>
      <c r="AF2056" s="119" t="s">
        <v>11085</v>
      </c>
      <c r="AG2056" s="64" t="str">
        <f t="shared" si="207"/>
        <v>110</v>
      </c>
      <c r="AH2056" s="18"/>
      <c r="AI2056" s="197" t="str">
        <f t="shared" si="208"/>
        <v>-</v>
      </c>
      <c r="AJ2056" s="64" t="str">
        <f t="shared" si="209"/>
        <v>-</v>
      </c>
      <c r="AK2056" s="18"/>
      <c r="AP2056" s="18"/>
    </row>
    <row r="2057" spans="9:42">
      <c r="I2057" s="18"/>
      <c r="L2057" s="18"/>
      <c r="M2057" s="18"/>
      <c r="N2057" s="18"/>
      <c r="O2057" s="18"/>
      <c r="P2057" s="18"/>
      <c r="Q2057" s="18"/>
      <c r="R2057" s="18"/>
      <c r="S2057" s="173" t="s">
        <v>3647</v>
      </c>
      <c r="T2057" s="17" t="s">
        <v>3648</v>
      </c>
      <c r="U2057" s="18"/>
      <c r="V2057" s="211"/>
      <c r="W2057" s="211"/>
      <c r="X2057" s="211"/>
      <c r="Y2057" s="211"/>
      <c r="Z2057" s="18"/>
      <c r="AA2057" s="182" t="s">
        <v>1329</v>
      </c>
      <c r="AB2057" s="18"/>
      <c r="AC2057" s="197" t="str">
        <f t="shared" si="204"/>
        <v>ENGINEERING</v>
      </c>
      <c r="AD2057" s="263" t="str">
        <f t="shared" si="205"/>
        <v>ENGINEERING-110</v>
      </c>
      <c r="AE2057" s="263" t="str">
        <f t="shared" si="206"/>
        <v>ENGINEERING-110-71</v>
      </c>
      <c r="AF2057" s="119" t="s">
        <v>1329</v>
      </c>
      <c r="AG2057" s="64" t="str">
        <f t="shared" si="207"/>
        <v>110</v>
      </c>
      <c r="AH2057" s="18"/>
      <c r="AI2057" s="197" t="str">
        <f t="shared" si="208"/>
        <v>-</v>
      </c>
      <c r="AJ2057" s="64" t="str">
        <f t="shared" si="209"/>
        <v>-</v>
      </c>
      <c r="AK2057" s="18"/>
      <c r="AP2057" s="18"/>
    </row>
    <row r="2058" spans="9:42">
      <c r="I2058" s="18"/>
      <c r="L2058" s="18"/>
      <c r="M2058" s="18"/>
      <c r="N2058" s="18"/>
      <c r="O2058" s="18"/>
      <c r="P2058" s="18"/>
      <c r="Q2058" s="18"/>
      <c r="R2058" s="18"/>
      <c r="S2058" s="173" t="s">
        <v>3649</v>
      </c>
      <c r="T2058" s="17" t="s">
        <v>3650</v>
      </c>
      <c r="U2058" s="18"/>
      <c r="V2058" s="211"/>
      <c r="W2058" s="211"/>
      <c r="X2058" s="211"/>
      <c r="Y2058" s="211"/>
      <c r="Z2058" s="18"/>
      <c r="AA2058" s="182" t="s">
        <v>15656</v>
      </c>
      <c r="AB2058" s="18"/>
      <c r="AC2058" s="197" t="str">
        <f t="shared" si="204"/>
        <v>ENGINEERING</v>
      </c>
      <c r="AD2058" s="263" t="str">
        <f t="shared" si="205"/>
        <v>ENGINEERING-110</v>
      </c>
      <c r="AE2058" s="263" t="str">
        <f t="shared" si="206"/>
        <v>ENGINEERING-110-72</v>
      </c>
      <c r="AF2058" s="119" t="s">
        <v>15656</v>
      </c>
      <c r="AG2058" s="64" t="str">
        <f t="shared" si="207"/>
        <v>110</v>
      </c>
      <c r="AH2058" s="18"/>
      <c r="AI2058" s="197" t="str">
        <f t="shared" si="208"/>
        <v>-</v>
      </c>
      <c r="AJ2058" s="64" t="str">
        <f t="shared" si="209"/>
        <v>-</v>
      </c>
      <c r="AK2058" s="18"/>
      <c r="AP2058" s="18"/>
    </row>
    <row r="2059" spans="9:42">
      <c r="I2059" s="18"/>
      <c r="L2059" s="18"/>
      <c r="M2059" s="18"/>
      <c r="N2059" s="18"/>
      <c r="O2059" s="18"/>
      <c r="P2059" s="18"/>
      <c r="Q2059" s="18"/>
      <c r="R2059" s="18"/>
      <c r="S2059" s="173" t="s">
        <v>3652</v>
      </c>
      <c r="T2059" s="17" t="s">
        <v>3653</v>
      </c>
      <c r="U2059" s="18"/>
      <c r="V2059" s="211"/>
      <c r="W2059" s="211"/>
      <c r="X2059" s="211"/>
      <c r="Y2059" s="211"/>
      <c r="Z2059" s="18"/>
      <c r="AA2059" s="182" t="s">
        <v>7752</v>
      </c>
      <c r="AB2059" s="18"/>
      <c r="AC2059" s="197" t="str">
        <f t="shared" si="204"/>
        <v>ENGINEERING</v>
      </c>
      <c r="AD2059" s="263" t="str">
        <f t="shared" si="205"/>
        <v>ENGINEERING-110</v>
      </c>
      <c r="AE2059" s="263" t="str">
        <f t="shared" si="206"/>
        <v>ENGINEERING-110-73</v>
      </c>
      <c r="AF2059" s="119" t="s">
        <v>7752</v>
      </c>
      <c r="AG2059" s="64" t="str">
        <f t="shared" si="207"/>
        <v>110</v>
      </c>
      <c r="AH2059" s="18"/>
      <c r="AI2059" s="197" t="str">
        <f t="shared" si="208"/>
        <v>-</v>
      </c>
      <c r="AJ2059" s="64" t="str">
        <f t="shared" si="209"/>
        <v>-</v>
      </c>
      <c r="AK2059" s="18"/>
      <c r="AP2059" s="18"/>
    </row>
    <row r="2060" spans="9:42">
      <c r="I2060" s="18"/>
      <c r="L2060" s="18"/>
      <c r="M2060" s="18"/>
      <c r="N2060" s="18"/>
      <c r="O2060" s="18"/>
      <c r="P2060" s="18"/>
      <c r="Q2060" s="18"/>
      <c r="R2060" s="18"/>
      <c r="S2060" s="173" t="s">
        <v>3655</v>
      </c>
      <c r="T2060" s="17" t="s">
        <v>3656</v>
      </c>
      <c r="U2060" s="18"/>
      <c r="V2060" s="211"/>
      <c r="W2060" s="211"/>
      <c r="X2060" s="211"/>
      <c r="Y2060" s="211"/>
      <c r="Z2060" s="18"/>
      <c r="AA2060" s="182" t="s">
        <v>11086</v>
      </c>
      <c r="AB2060" s="18"/>
      <c r="AC2060" s="197" t="str">
        <f t="shared" si="204"/>
        <v>ENGINEERING</v>
      </c>
      <c r="AD2060" s="263" t="str">
        <f t="shared" si="205"/>
        <v>ENGINEERING-110</v>
      </c>
      <c r="AE2060" s="263" t="str">
        <f t="shared" si="206"/>
        <v>ENGINEERING-110-74</v>
      </c>
      <c r="AF2060" s="119" t="s">
        <v>11086</v>
      </c>
      <c r="AG2060" s="64" t="str">
        <f t="shared" si="207"/>
        <v>110</v>
      </c>
      <c r="AH2060" s="18"/>
      <c r="AI2060" s="197" t="str">
        <f t="shared" si="208"/>
        <v>-</v>
      </c>
      <c r="AJ2060" s="64" t="str">
        <f t="shared" si="209"/>
        <v>-</v>
      </c>
      <c r="AK2060" s="18"/>
      <c r="AP2060" s="18"/>
    </row>
    <row r="2061" spans="9:42">
      <c r="I2061" s="18"/>
      <c r="L2061" s="18"/>
      <c r="M2061" s="18"/>
      <c r="N2061" s="18"/>
      <c r="O2061" s="18"/>
      <c r="P2061" s="18"/>
      <c r="Q2061" s="18"/>
      <c r="R2061" s="18"/>
      <c r="S2061" s="173" t="s">
        <v>3658</v>
      </c>
      <c r="T2061" s="17" t="s">
        <v>3659</v>
      </c>
      <c r="U2061" s="18"/>
      <c r="V2061" s="211"/>
      <c r="W2061" s="211"/>
      <c r="X2061" s="211"/>
      <c r="Y2061" s="211"/>
      <c r="Z2061" s="18"/>
      <c r="AA2061" s="182" t="s">
        <v>1330</v>
      </c>
      <c r="AB2061" s="18"/>
      <c r="AC2061" s="197" t="str">
        <f t="shared" si="204"/>
        <v>ENGINEERING</v>
      </c>
      <c r="AD2061" s="263" t="str">
        <f t="shared" si="205"/>
        <v>ENGINEERING-110</v>
      </c>
      <c r="AE2061" s="263" t="str">
        <f t="shared" si="206"/>
        <v>ENGINEERING-110-75</v>
      </c>
      <c r="AF2061" s="119" t="s">
        <v>1330</v>
      </c>
      <c r="AG2061" s="64" t="str">
        <f t="shared" si="207"/>
        <v>110</v>
      </c>
      <c r="AH2061" s="18"/>
      <c r="AI2061" s="197" t="str">
        <f t="shared" si="208"/>
        <v>-</v>
      </c>
      <c r="AJ2061" s="64" t="str">
        <f t="shared" si="209"/>
        <v>-</v>
      </c>
      <c r="AK2061" s="18"/>
      <c r="AP2061" s="18"/>
    </row>
    <row r="2062" spans="9:42">
      <c r="I2062" s="18"/>
      <c r="L2062" s="18"/>
      <c r="M2062" s="18"/>
      <c r="N2062" s="18"/>
      <c r="O2062" s="18"/>
      <c r="P2062" s="18"/>
      <c r="Q2062" s="18"/>
      <c r="R2062" s="18"/>
      <c r="S2062" s="173" t="s">
        <v>3661</v>
      </c>
      <c r="T2062" s="17" t="s">
        <v>3662</v>
      </c>
      <c r="U2062" s="18"/>
      <c r="V2062" s="211"/>
      <c r="W2062" s="211"/>
      <c r="X2062" s="211"/>
      <c r="Y2062" s="211"/>
      <c r="Z2062" s="18"/>
      <c r="AA2062" s="182" t="s">
        <v>5270</v>
      </c>
      <c r="AB2062" s="18"/>
      <c r="AC2062" s="197" t="str">
        <f t="shared" si="204"/>
        <v>ENGINEERING</v>
      </c>
      <c r="AD2062" s="263" t="str">
        <f t="shared" si="205"/>
        <v>ENGINEERING-110</v>
      </c>
      <c r="AE2062" s="263" t="str">
        <f t="shared" si="206"/>
        <v>ENGINEERING-110-76</v>
      </c>
      <c r="AF2062" s="119" t="s">
        <v>5270</v>
      </c>
      <c r="AG2062" s="64" t="str">
        <f t="shared" si="207"/>
        <v>110</v>
      </c>
      <c r="AH2062" s="18"/>
      <c r="AI2062" s="197" t="str">
        <f t="shared" si="208"/>
        <v>-</v>
      </c>
      <c r="AJ2062" s="64" t="str">
        <f t="shared" si="209"/>
        <v>-</v>
      </c>
      <c r="AK2062" s="18"/>
      <c r="AP2062" s="18"/>
    </row>
    <row r="2063" spans="9:42">
      <c r="I2063" s="18"/>
      <c r="L2063" s="18"/>
      <c r="M2063" s="18"/>
      <c r="N2063" s="18"/>
      <c r="O2063" s="18"/>
      <c r="P2063" s="18"/>
      <c r="Q2063" s="18"/>
      <c r="R2063" s="18"/>
      <c r="S2063" s="173" t="s">
        <v>3664</v>
      </c>
      <c r="T2063" s="17" t="s">
        <v>3665</v>
      </c>
      <c r="U2063" s="18"/>
      <c r="V2063" s="211"/>
      <c r="W2063" s="211"/>
      <c r="X2063" s="211"/>
      <c r="Y2063" s="211"/>
      <c r="Z2063" s="18"/>
      <c r="AA2063" s="182" t="s">
        <v>5271</v>
      </c>
      <c r="AB2063" s="18"/>
      <c r="AC2063" s="197" t="str">
        <f t="shared" si="204"/>
        <v>ENGINEERING</v>
      </c>
      <c r="AD2063" s="263" t="str">
        <f t="shared" si="205"/>
        <v>ENGINEERING-110</v>
      </c>
      <c r="AE2063" s="263" t="str">
        <f t="shared" si="206"/>
        <v>ENGINEERING-110-77</v>
      </c>
      <c r="AF2063" s="119" t="s">
        <v>5271</v>
      </c>
      <c r="AG2063" s="64" t="str">
        <f t="shared" si="207"/>
        <v>110</v>
      </c>
      <c r="AH2063" s="18"/>
      <c r="AI2063" s="197" t="str">
        <f t="shared" si="208"/>
        <v>-</v>
      </c>
      <c r="AJ2063" s="64" t="str">
        <f t="shared" si="209"/>
        <v>-</v>
      </c>
      <c r="AK2063" s="18"/>
      <c r="AP2063" s="18"/>
    </row>
    <row r="2064" spans="9:42">
      <c r="I2064" s="18"/>
      <c r="L2064" s="18"/>
      <c r="M2064" s="18"/>
      <c r="N2064" s="18"/>
      <c r="O2064" s="18"/>
      <c r="P2064" s="18"/>
      <c r="Q2064" s="18"/>
      <c r="R2064" s="18"/>
      <c r="S2064" s="173" t="s">
        <v>3667</v>
      </c>
      <c r="T2064" s="17" t="s">
        <v>3668</v>
      </c>
      <c r="U2064" s="18"/>
      <c r="V2064" s="211"/>
      <c r="W2064" s="211"/>
      <c r="X2064" s="211"/>
      <c r="Y2064" s="211"/>
      <c r="Z2064" s="18"/>
      <c r="AA2064" s="182" t="s">
        <v>5273</v>
      </c>
      <c r="AB2064" s="18"/>
      <c r="AC2064" s="197" t="str">
        <f t="shared" si="204"/>
        <v>ENGINEERING</v>
      </c>
      <c r="AD2064" s="263" t="str">
        <f t="shared" si="205"/>
        <v>ENGINEERING-110</v>
      </c>
      <c r="AE2064" s="263" t="str">
        <f t="shared" si="206"/>
        <v>ENGINEERING-110-78</v>
      </c>
      <c r="AF2064" s="119" t="s">
        <v>5273</v>
      </c>
      <c r="AG2064" s="64" t="str">
        <f t="shared" si="207"/>
        <v>110</v>
      </c>
      <c r="AH2064" s="18"/>
      <c r="AI2064" s="197" t="str">
        <f t="shared" si="208"/>
        <v>-</v>
      </c>
      <c r="AJ2064" s="64" t="str">
        <f t="shared" si="209"/>
        <v>-</v>
      </c>
      <c r="AK2064" s="18"/>
      <c r="AP2064" s="18"/>
    </row>
    <row r="2065" spans="9:42">
      <c r="I2065" s="18"/>
      <c r="L2065" s="18"/>
      <c r="M2065" s="18"/>
      <c r="N2065" s="18"/>
      <c r="O2065" s="18"/>
      <c r="P2065" s="18"/>
      <c r="Q2065" s="18"/>
      <c r="R2065" s="18"/>
      <c r="S2065" s="173" t="s">
        <v>3670</v>
      </c>
      <c r="T2065" s="17" t="s">
        <v>3671</v>
      </c>
      <c r="U2065" s="18"/>
      <c r="V2065" s="211"/>
      <c r="W2065" s="211"/>
      <c r="X2065" s="211"/>
      <c r="Y2065" s="211"/>
      <c r="Z2065" s="18"/>
      <c r="AA2065" s="182" t="s">
        <v>5274</v>
      </c>
      <c r="AB2065" s="18"/>
      <c r="AC2065" s="197" t="str">
        <f t="shared" si="204"/>
        <v>ENGINEERING</v>
      </c>
      <c r="AD2065" s="263" t="str">
        <f t="shared" si="205"/>
        <v>ENGINEERING-110</v>
      </c>
      <c r="AE2065" s="263" t="str">
        <f t="shared" si="206"/>
        <v>ENGINEERING-110-79</v>
      </c>
      <c r="AF2065" s="119" t="s">
        <v>5274</v>
      </c>
      <c r="AG2065" s="64" t="str">
        <f t="shared" si="207"/>
        <v>110</v>
      </c>
      <c r="AH2065" s="18"/>
      <c r="AI2065" s="197" t="str">
        <f t="shared" si="208"/>
        <v>-</v>
      </c>
      <c r="AJ2065" s="64" t="str">
        <f t="shared" si="209"/>
        <v>-</v>
      </c>
      <c r="AK2065" s="18"/>
      <c r="AP2065" s="18"/>
    </row>
    <row r="2066" spans="9:42">
      <c r="I2066" s="18"/>
      <c r="L2066" s="18"/>
      <c r="M2066" s="18"/>
      <c r="N2066" s="18"/>
      <c r="O2066" s="18"/>
      <c r="P2066" s="18"/>
      <c r="Q2066" s="18"/>
      <c r="R2066" s="18"/>
      <c r="S2066" s="173" t="s">
        <v>3673</v>
      </c>
      <c r="T2066" s="17" t="s">
        <v>3674</v>
      </c>
      <c r="U2066" s="18"/>
      <c r="V2066" s="211"/>
      <c r="W2066" s="211"/>
      <c r="X2066" s="211"/>
      <c r="Y2066" s="211"/>
      <c r="Z2066" s="18"/>
      <c r="AA2066" s="182" t="s">
        <v>5276</v>
      </c>
      <c r="AB2066" s="18"/>
      <c r="AC2066" s="197" t="str">
        <f t="shared" si="204"/>
        <v>ENGINEERING</v>
      </c>
      <c r="AD2066" s="263" t="str">
        <f t="shared" si="205"/>
        <v>ENGINEERING-110</v>
      </c>
      <c r="AE2066" s="263" t="str">
        <f t="shared" si="206"/>
        <v>ENGINEERING-110-80</v>
      </c>
      <c r="AF2066" s="119" t="s">
        <v>5276</v>
      </c>
      <c r="AG2066" s="64" t="str">
        <f t="shared" si="207"/>
        <v>110</v>
      </c>
      <c r="AH2066" s="18"/>
      <c r="AI2066" s="197" t="str">
        <f t="shared" si="208"/>
        <v>-</v>
      </c>
      <c r="AJ2066" s="64" t="str">
        <f t="shared" si="209"/>
        <v>-</v>
      </c>
      <c r="AK2066" s="18"/>
      <c r="AP2066" s="18"/>
    </row>
    <row r="2067" spans="9:42">
      <c r="I2067" s="18"/>
      <c r="L2067" s="18"/>
      <c r="M2067" s="18"/>
      <c r="N2067" s="18"/>
      <c r="O2067" s="18"/>
      <c r="P2067" s="18"/>
      <c r="Q2067" s="18"/>
      <c r="R2067" s="18"/>
      <c r="S2067" s="173" t="s">
        <v>3676</v>
      </c>
      <c r="T2067" s="17" t="s">
        <v>3677</v>
      </c>
      <c r="U2067" s="18"/>
      <c r="V2067" s="211"/>
      <c r="W2067" s="211"/>
      <c r="X2067" s="211"/>
      <c r="Y2067" s="211"/>
      <c r="Z2067" s="18"/>
      <c r="AA2067" s="182" t="s">
        <v>11087</v>
      </c>
      <c r="AB2067" s="18"/>
      <c r="AC2067" s="197" t="str">
        <f t="shared" si="204"/>
        <v>ENGINEERING</v>
      </c>
      <c r="AD2067" s="263" t="str">
        <f t="shared" si="205"/>
        <v>ENGINEERING-110</v>
      </c>
      <c r="AE2067" s="263" t="str">
        <f t="shared" si="206"/>
        <v>ENGINEERING-110-81</v>
      </c>
      <c r="AF2067" s="119" t="s">
        <v>11087</v>
      </c>
      <c r="AG2067" s="64" t="str">
        <f t="shared" si="207"/>
        <v>110</v>
      </c>
      <c r="AH2067" s="18"/>
      <c r="AI2067" s="197" t="str">
        <f t="shared" si="208"/>
        <v>-</v>
      </c>
      <c r="AJ2067" s="64" t="str">
        <f t="shared" si="209"/>
        <v>-</v>
      </c>
      <c r="AK2067" s="18"/>
      <c r="AP2067" s="18"/>
    </row>
    <row r="2068" spans="9:42">
      <c r="I2068" s="18"/>
      <c r="L2068" s="18"/>
      <c r="M2068" s="18"/>
      <c r="N2068" s="18"/>
      <c r="O2068" s="18"/>
      <c r="P2068" s="18"/>
      <c r="Q2068" s="18"/>
      <c r="R2068" s="18"/>
      <c r="S2068" s="173" t="s">
        <v>3678</v>
      </c>
      <c r="T2068" s="17" t="s">
        <v>3679</v>
      </c>
      <c r="U2068" s="18"/>
      <c r="V2068" s="211"/>
      <c r="W2068" s="211"/>
      <c r="X2068" s="211"/>
      <c r="Y2068" s="211"/>
      <c r="Z2068" s="18"/>
      <c r="AA2068" s="182" t="s">
        <v>11088</v>
      </c>
      <c r="AB2068" s="18"/>
      <c r="AC2068" s="197" t="str">
        <f t="shared" si="204"/>
        <v>ENGINEERING</v>
      </c>
      <c r="AD2068" s="263" t="str">
        <f t="shared" si="205"/>
        <v>ENGINEERING-110</v>
      </c>
      <c r="AE2068" s="263" t="str">
        <f t="shared" si="206"/>
        <v>ENGINEERING-110-82</v>
      </c>
      <c r="AF2068" s="119" t="s">
        <v>11088</v>
      </c>
      <c r="AG2068" s="64" t="str">
        <f t="shared" si="207"/>
        <v>110</v>
      </c>
      <c r="AH2068" s="18"/>
      <c r="AI2068" s="197" t="str">
        <f t="shared" si="208"/>
        <v>-</v>
      </c>
      <c r="AJ2068" s="64" t="str">
        <f t="shared" si="209"/>
        <v>-</v>
      </c>
      <c r="AK2068" s="18"/>
      <c r="AP2068" s="18"/>
    </row>
    <row r="2069" spans="9:42">
      <c r="I2069" s="18"/>
      <c r="L2069" s="18"/>
      <c r="M2069" s="18"/>
      <c r="N2069" s="18"/>
      <c r="O2069" s="18"/>
      <c r="P2069" s="18"/>
      <c r="Q2069" s="18"/>
      <c r="R2069" s="18"/>
      <c r="S2069" s="173" t="s">
        <v>3681</v>
      </c>
      <c r="T2069" s="17" t="s">
        <v>3682</v>
      </c>
      <c r="U2069" s="18"/>
      <c r="V2069" s="211"/>
      <c r="W2069" s="211"/>
      <c r="X2069" s="211"/>
      <c r="Y2069" s="211"/>
      <c r="Z2069" s="18"/>
      <c r="AA2069" s="182" t="s">
        <v>11570</v>
      </c>
      <c r="AB2069" s="18"/>
      <c r="AC2069" s="197" t="str">
        <f t="shared" si="204"/>
        <v>ENGINEERING</v>
      </c>
      <c r="AD2069" s="263" t="str">
        <f t="shared" si="205"/>
        <v>ENGINEERING-110</v>
      </c>
      <c r="AE2069" s="263" t="str">
        <f t="shared" si="206"/>
        <v>ENGINEERING-110-83</v>
      </c>
      <c r="AF2069" s="119" t="s">
        <v>11570</v>
      </c>
      <c r="AG2069" s="64" t="str">
        <f t="shared" si="207"/>
        <v>110</v>
      </c>
      <c r="AH2069" s="18"/>
      <c r="AI2069" s="197" t="str">
        <f t="shared" si="208"/>
        <v>-</v>
      </c>
      <c r="AJ2069" s="64" t="str">
        <f t="shared" si="209"/>
        <v>-</v>
      </c>
      <c r="AK2069" s="18"/>
      <c r="AP2069" s="18"/>
    </row>
    <row r="2070" spans="9:42">
      <c r="I2070" s="18"/>
      <c r="L2070" s="18"/>
      <c r="M2070" s="18"/>
      <c r="N2070" s="18"/>
      <c r="O2070" s="18"/>
      <c r="P2070" s="18"/>
      <c r="Q2070" s="18"/>
      <c r="R2070" s="18"/>
      <c r="S2070" s="173" t="s">
        <v>3683</v>
      </c>
      <c r="T2070" s="17" t="s">
        <v>3684</v>
      </c>
      <c r="U2070" s="18"/>
      <c r="V2070" s="211"/>
      <c r="W2070" s="211"/>
      <c r="X2070" s="211"/>
      <c r="Y2070" s="211"/>
      <c r="Z2070" s="18"/>
      <c r="AA2070" s="182" t="s">
        <v>12087</v>
      </c>
      <c r="AB2070" s="18"/>
      <c r="AC2070" s="197" t="str">
        <f t="shared" si="204"/>
        <v>ENGINEERING</v>
      </c>
      <c r="AD2070" s="263" t="str">
        <f t="shared" si="205"/>
        <v>ENGINEERING-110</v>
      </c>
      <c r="AE2070" s="263" t="str">
        <f t="shared" si="206"/>
        <v>ENGINEERING-110-84</v>
      </c>
      <c r="AF2070" s="119" t="s">
        <v>12087</v>
      </c>
      <c r="AG2070" s="64" t="str">
        <f t="shared" si="207"/>
        <v>110</v>
      </c>
      <c r="AH2070" s="18"/>
      <c r="AI2070" s="197" t="str">
        <f t="shared" si="208"/>
        <v>-</v>
      </c>
      <c r="AJ2070" s="64" t="str">
        <f t="shared" si="209"/>
        <v>-</v>
      </c>
      <c r="AK2070" s="18"/>
      <c r="AP2070" s="18"/>
    </row>
    <row r="2071" spans="9:42">
      <c r="I2071" s="18"/>
      <c r="L2071" s="18"/>
      <c r="M2071" s="18"/>
      <c r="N2071" s="18"/>
      <c r="O2071" s="18"/>
      <c r="P2071" s="18"/>
      <c r="Q2071" s="18"/>
      <c r="R2071" s="18"/>
      <c r="S2071" s="173" t="s">
        <v>3686</v>
      </c>
      <c r="T2071" s="17" t="s">
        <v>3687</v>
      </c>
      <c r="U2071" s="18"/>
      <c r="V2071" s="211"/>
      <c r="W2071" s="211"/>
      <c r="X2071" s="211"/>
      <c r="Y2071" s="211"/>
      <c r="Z2071" s="18"/>
      <c r="AA2071" s="182" t="s">
        <v>14213</v>
      </c>
      <c r="AB2071" s="18"/>
      <c r="AC2071" s="197" t="str">
        <f t="shared" si="204"/>
        <v>ENGINEERING</v>
      </c>
      <c r="AD2071" s="263" t="str">
        <f t="shared" si="205"/>
        <v>ENGINEERING-110</v>
      </c>
      <c r="AE2071" s="263" t="str">
        <f t="shared" si="206"/>
        <v>ENGINEERING-110-85</v>
      </c>
      <c r="AF2071" s="119" t="s">
        <v>14213</v>
      </c>
      <c r="AG2071" s="64" t="str">
        <f t="shared" si="207"/>
        <v>110</v>
      </c>
      <c r="AH2071" s="18"/>
      <c r="AI2071" s="197" t="str">
        <f t="shared" si="208"/>
        <v>-</v>
      </c>
      <c r="AJ2071" s="64" t="str">
        <f t="shared" si="209"/>
        <v>-</v>
      </c>
      <c r="AK2071" s="18"/>
      <c r="AP2071" s="18"/>
    </row>
    <row r="2072" spans="9:42">
      <c r="I2072" s="18"/>
      <c r="L2072" s="18"/>
      <c r="M2072" s="18"/>
      <c r="N2072" s="18"/>
      <c r="O2072" s="18"/>
      <c r="P2072" s="18"/>
      <c r="Q2072" s="18"/>
      <c r="R2072" s="18"/>
      <c r="S2072" s="173" t="s">
        <v>3689</v>
      </c>
      <c r="T2072" s="17" t="s">
        <v>3690</v>
      </c>
      <c r="U2072" s="18"/>
      <c r="V2072" s="211"/>
      <c r="W2072" s="211"/>
      <c r="X2072" s="211"/>
      <c r="Y2072" s="211"/>
      <c r="Z2072" s="18"/>
      <c r="AA2072" s="182" t="s">
        <v>14214</v>
      </c>
      <c r="AB2072" s="18"/>
      <c r="AC2072" s="197" t="str">
        <f t="shared" si="204"/>
        <v>ENGINEERING</v>
      </c>
      <c r="AD2072" s="263" t="str">
        <f t="shared" si="205"/>
        <v>ENGINEERING-110</v>
      </c>
      <c r="AE2072" s="263" t="str">
        <f t="shared" si="206"/>
        <v>ENGINEERING-110-86</v>
      </c>
      <c r="AF2072" s="119" t="s">
        <v>14214</v>
      </c>
      <c r="AG2072" s="64" t="str">
        <f t="shared" si="207"/>
        <v>110</v>
      </c>
      <c r="AH2072" s="18"/>
      <c r="AI2072" s="197" t="str">
        <f t="shared" si="208"/>
        <v>-</v>
      </c>
      <c r="AJ2072" s="64" t="str">
        <f t="shared" si="209"/>
        <v>-</v>
      </c>
      <c r="AK2072" s="18"/>
      <c r="AP2072" s="18"/>
    </row>
    <row r="2073" spans="9:42">
      <c r="I2073" s="18"/>
      <c r="L2073" s="18"/>
      <c r="M2073" s="18"/>
      <c r="N2073" s="18"/>
      <c r="O2073" s="18"/>
      <c r="P2073" s="18"/>
      <c r="Q2073" s="18"/>
      <c r="R2073" s="18"/>
      <c r="S2073" s="173" t="s">
        <v>3692</v>
      </c>
      <c r="T2073" s="17" t="s">
        <v>3693</v>
      </c>
      <c r="U2073" s="18"/>
      <c r="V2073" s="211"/>
      <c r="W2073" s="211"/>
      <c r="X2073" s="211"/>
      <c r="Y2073" s="211"/>
      <c r="Z2073" s="18"/>
      <c r="AA2073" s="182" t="s">
        <v>14215</v>
      </c>
      <c r="AB2073" s="18"/>
      <c r="AC2073" s="197" t="str">
        <f t="shared" si="204"/>
        <v>ENGINEERING</v>
      </c>
      <c r="AD2073" s="263" t="str">
        <f t="shared" si="205"/>
        <v>ENGINEERING-110</v>
      </c>
      <c r="AE2073" s="263" t="str">
        <f t="shared" si="206"/>
        <v>ENGINEERING-110-87</v>
      </c>
      <c r="AF2073" s="119" t="s">
        <v>14215</v>
      </c>
      <c r="AG2073" s="64" t="str">
        <f t="shared" si="207"/>
        <v>110</v>
      </c>
      <c r="AH2073" s="18"/>
      <c r="AI2073" s="197" t="str">
        <f t="shared" si="208"/>
        <v>-</v>
      </c>
      <c r="AJ2073" s="64" t="str">
        <f t="shared" si="209"/>
        <v>-</v>
      </c>
      <c r="AK2073" s="18"/>
      <c r="AP2073" s="18"/>
    </row>
    <row r="2074" spans="9:42">
      <c r="I2074" s="18"/>
      <c r="L2074" s="18"/>
      <c r="M2074" s="18"/>
      <c r="N2074" s="18"/>
      <c r="O2074" s="18"/>
      <c r="P2074" s="18"/>
      <c r="Q2074" s="18"/>
      <c r="R2074" s="18"/>
      <c r="S2074" s="173" t="s">
        <v>3694</v>
      </c>
      <c r="T2074" s="17" t="s">
        <v>3695</v>
      </c>
      <c r="U2074" s="18"/>
      <c r="V2074" s="211"/>
      <c r="W2074" s="211"/>
      <c r="X2074" s="211"/>
      <c r="Y2074" s="211"/>
      <c r="Z2074" s="18"/>
      <c r="AA2074" s="182" t="s">
        <v>5277</v>
      </c>
      <c r="AB2074" s="18"/>
      <c r="AC2074" s="197" t="str">
        <f t="shared" si="204"/>
        <v>ENGINEERING</v>
      </c>
      <c r="AD2074" s="263" t="str">
        <f t="shared" si="205"/>
        <v>ENGINEERING-110</v>
      </c>
      <c r="AE2074" s="263" t="str">
        <f t="shared" si="206"/>
        <v>ENGINEERING-110-88</v>
      </c>
      <c r="AF2074" s="119" t="s">
        <v>5277</v>
      </c>
      <c r="AG2074" s="64" t="str">
        <f t="shared" si="207"/>
        <v>110</v>
      </c>
      <c r="AH2074" s="18"/>
      <c r="AI2074" s="197" t="str">
        <f t="shared" si="208"/>
        <v>-</v>
      </c>
      <c r="AJ2074" s="64" t="str">
        <f t="shared" si="209"/>
        <v>-</v>
      </c>
      <c r="AK2074" s="18"/>
      <c r="AP2074" s="18"/>
    </row>
    <row r="2075" spans="9:42">
      <c r="I2075" s="18"/>
      <c r="L2075" s="18"/>
      <c r="M2075" s="18"/>
      <c r="N2075" s="18"/>
      <c r="O2075" s="18"/>
      <c r="P2075" s="18"/>
      <c r="Q2075" s="18"/>
      <c r="R2075" s="18"/>
      <c r="S2075" s="173" t="s">
        <v>3697</v>
      </c>
      <c r="T2075" s="17" t="s">
        <v>3698</v>
      </c>
      <c r="U2075" s="18"/>
      <c r="V2075" s="211"/>
      <c r="W2075" s="211"/>
      <c r="X2075" s="211"/>
      <c r="Y2075" s="211"/>
      <c r="Z2075" s="18"/>
      <c r="AA2075" s="182" t="s">
        <v>1331</v>
      </c>
      <c r="AB2075" s="18"/>
      <c r="AC2075" s="197" t="str">
        <f t="shared" si="204"/>
        <v>ENGINEERING</v>
      </c>
      <c r="AD2075" s="263" t="str">
        <f t="shared" si="205"/>
        <v>ENGINEERING-110</v>
      </c>
      <c r="AE2075" s="263" t="str">
        <f t="shared" si="206"/>
        <v>ENGINEERING-110-89</v>
      </c>
      <c r="AF2075" s="119" t="s">
        <v>1331</v>
      </c>
      <c r="AG2075" s="64" t="str">
        <f t="shared" si="207"/>
        <v>110</v>
      </c>
      <c r="AH2075" s="18"/>
      <c r="AI2075" s="197" t="str">
        <f t="shared" si="208"/>
        <v>-</v>
      </c>
      <c r="AJ2075" s="64" t="str">
        <f t="shared" si="209"/>
        <v>-</v>
      </c>
      <c r="AK2075" s="18"/>
      <c r="AP2075" s="18"/>
    </row>
    <row r="2076" spans="9:42">
      <c r="I2076" s="18"/>
      <c r="L2076" s="18"/>
      <c r="M2076" s="18"/>
      <c r="N2076" s="18"/>
      <c r="O2076" s="18"/>
      <c r="P2076" s="18"/>
      <c r="Q2076" s="18"/>
      <c r="R2076" s="18"/>
      <c r="S2076" s="173" t="s">
        <v>3700</v>
      </c>
      <c r="T2076" s="17" t="s">
        <v>3701</v>
      </c>
      <c r="U2076" s="18"/>
      <c r="V2076" s="211"/>
      <c r="W2076" s="211"/>
      <c r="X2076" s="211"/>
      <c r="Y2076" s="211"/>
      <c r="Z2076" s="18"/>
      <c r="AA2076" s="182" t="s">
        <v>11089</v>
      </c>
      <c r="AB2076" s="18"/>
      <c r="AC2076" s="197" t="str">
        <f t="shared" si="204"/>
        <v>ENGINEERING</v>
      </c>
      <c r="AD2076" s="263" t="str">
        <f t="shared" si="205"/>
        <v>ENGINEERING-110</v>
      </c>
      <c r="AE2076" s="263" t="str">
        <f t="shared" si="206"/>
        <v>ENGINEERING-110-90</v>
      </c>
      <c r="AF2076" s="119" t="s">
        <v>11089</v>
      </c>
      <c r="AG2076" s="64" t="str">
        <f t="shared" si="207"/>
        <v>110</v>
      </c>
      <c r="AH2076" s="18"/>
      <c r="AI2076" s="197" t="str">
        <f t="shared" si="208"/>
        <v>-</v>
      </c>
      <c r="AJ2076" s="64" t="str">
        <f t="shared" si="209"/>
        <v>-</v>
      </c>
      <c r="AK2076" s="18"/>
      <c r="AP2076" s="18"/>
    </row>
    <row r="2077" spans="9:42">
      <c r="I2077" s="18"/>
      <c r="L2077" s="18"/>
      <c r="M2077" s="18"/>
      <c r="N2077" s="18"/>
      <c r="O2077" s="18"/>
      <c r="P2077" s="18"/>
      <c r="Q2077" s="18"/>
      <c r="R2077" s="18"/>
      <c r="S2077" s="173" t="s">
        <v>3703</v>
      </c>
      <c r="T2077" s="17" t="s">
        <v>3704</v>
      </c>
      <c r="U2077" s="18"/>
      <c r="V2077" s="211"/>
      <c r="W2077" s="211"/>
      <c r="X2077" s="211"/>
      <c r="Y2077" s="211"/>
      <c r="Z2077" s="18"/>
      <c r="AA2077" s="182" t="s">
        <v>5279</v>
      </c>
      <c r="AB2077" s="18"/>
      <c r="AC2077" s="197" t="str">
        <f t="shared" si="204"/>
        <v>ENGINEERING</v>
      </c>
      <c r="AD2077" s="263" t="str">
        <f t="shared" si="205"/>
        <v>ENGINEERING-110</v>
      </c>
      <c r="AE2077" s="263" t="str">
        <f t="shared" si="206"/>
        <v>ENGINEERING-110-91</v>
      </c>
      <c r="AF2077" s="119" t="s">
        <v>5279</v>
      </c>
      <c r="AG2077" s="64" t="str">
        <f t="shared" si="207"/>
        <v>110</v>
      </c>
      <c r="AH2077" s="18"/>
      <c r="AI2077" s="197" t="str">
        <f t="shared" si="208"/>
        <v>-</v>
      </c>
      <c r="AJ2077" s="64" t="str">
        <f t="shared" si="209"/>
        <v>-</v>
      </c>
      <c r="AK2077" s="18"/>
      <c r="AP2077" s="18"/>
    </row>
    <row r="2078" spans="9:42">
      <c r="I2078" s="18"/>
      <c r="L2078" s="18"/>
      <c r="M2078" s="18"/>
      <c r="N2078" s="18"/>
      <c r="O2078" s="18"/>
      <c r="P2078" s="18"/>
      <c r="Q2078" s="18"/>
      <c r="R2078" s="18"/>
      <c r="S2078" s="173" t="s">
        <v>3706</v>
      </c>
      <c r="T2078" s="17" t="s">
        <v>3707</v>
      </c>
      <c r="U2078" s="18"/>
      <c r="V2078" s="211"/>
      <c r="W2078" s="211"/>
      <c r="X2078" s="211"/>
      <c r="Y2078" s="211"/>
      <c r="Z2078" s="18"/>
      <c r="AA2078" s="182" t="s">
        <v>10761</v>
      </c>
      <c r="AB2078" s="18"/>
      <c r="AC2078" s="197" t="str">
        <f t="shared" si="204"/>
        <v>ENGINEERING</v>
      </c>
      <c r="AD2078" s="263" t="str">
        <f t="shared" si="205"/>
        <v>ENGINEERING-110</v>
      </c>
      <c r="AE2078" s="263" t="str">
        <f t="shared" si="206"/>
        <v>ENGINEERING-110-92</v>
      </c>
      <c r="AF2078" s="119" t="s">
        <v>10761</v>
      </c>
      <c r="AG2078" s="64" t="str">
        <f t="shared" si="207"/>
        <v>110</v>
      </c>
      <c r="AH2078" s="18"/>
      <c r="AI2078" s="197" t="str">
        <f t="shared" si="208"/>
        <v>-</v>
      </c>
      <c r="AJ2078" s="64" t="str">
        <f t="shared" si="209"/>
        <v>-</v>
      </c>
      <c r="AK2078" s="18"/>
      <c r="AP2078" s="18"/>
    </row>
    <row r="2079" spans="9:42">
      <c r="I2079" s="18"/>
      <c r="L2079" s="18"/>
      <c r="M2079" s="18"/>
      <c r="N2079" s="18"/>
      <c r="O2079" s="18"/>
      <c r="P2079" s="18"/>
      <c r="Q2079" s="18"/>
      <c r="R2079" s="18"/>
      <c r="S2079" s="173" t="s">
        <v>3708</v>
      </c>
      <c r="T2079" s="17" t="s">
        <v>3709</v>
      </c>
      <c r="U2079" s="18"/>
      <c r="V2079" s="211"/>
      <c r="W2079" s="211"/>
      <c r="X2079" s="211"/>
      <c r="Y2079" s="211"/>
      <c r="Z2079" s="18"/>
      <c r="AA2079" s="182" t="s">
        <v>13333</v>
      </c>
      <c r="AB2079" s="18"/>
      <c r="AC2079" s="197" t="str">
        <f t="shared" si="204"/>
        <v>ENGINEERING</v>
      </c>
      <c r="AD2079" s="263" t="str">
        <f t="shared" si="205"/>
        <v>ENGINEERING-110</v>
      </c>
      <c r="AE2079" s="263" t="str">
        <f t="shared" si="206"/>
        <v>ENGINEERING-110-93</v>
      </c>
      <c r="AF2079" s="119" t="s">
        <v>13333</v>
      </c>
      <c r="AG2079" s="64" t="str">
        <f t="shared" si="207"/>
        <v>110</v>
      </c>
      <c r="AH2079" s="18"/>
      <c r="AI2079" s="197" t="str">
        <f t="shared" si="208"/>
        <v>-</v>
      </c>
      <c r="AJ2079" s="64" t="str">
        <f t="shared" si="209"/>
        <v>-</v>
      </c>
      <c r="AK2079" s="18"/>
      <c r="AP2079" s="18"/>
    </row>
    <row r="2080" spans="9:42">
      <c r="I2080" s="18"/>
      <c r="L2080" s="18"/>
      <c r="M2080" s="18"/>
      <c r="N2080" s="18"/>
      <c r="O2080" s="18"/>
      <c r="P2080" s="18"/>
      <c r="Q2080" s="18"/>
      <c r="R2080" s="18"/>
      <c r="S2080" s="173" t="s">
        <v>3711</v>
      </c>
      <c r="T2080" s="17" t="s">
        <v>3712</v>
      </c>
      <c r="U2080" s="18"/>
      <c r="V2080" s="211"/>
      <c r="W2080" s="211"/>
      <c r="X2080" s="211"/>
      <c r="Y2080" s="211"/>
      <c r="Z2080" s="18"/>
      <c r="AA2080" s="182" t="s">
        <v>5280</v>
      </c>
      <c r="AB2080" s="18"/>
      <c r="AC2080" s="197" t="e">
        <f t="shared" si="204"/>
        <v>#N/A</v>
      </c>
      <c r="AD2080" s="263" t="e">
        <f t="shared" si="205"/>
        <v>#N/A</v>
      </c>
      <c r="AE2080" s="263" t="e">
        <f t="shared" si="206"/>
        <v>#N/A</v>
      </c>
      <c r="AF2080" s="119" t="s">
        <v>5280</v>
      </c>
      <c r="AG2080" s="64" t="str">
        <f t="shared" si="207"/>
        <v>110</v>
      </c>
      <c r="AH2080" s="18"/>
      <c r="AI2080" s="197" t="str">
        <f t="shared" si="208"/>
        <v>-</v>
      </c>
      <c r="AJ2080" s="64" t="str">
        <f t="shared" si="209"/>
        <v>-</v>
      </c>
      <c r="AK2080" s="18"/>
      <c r="AP2080" s="18"/>
    </row>
    <row r="2081" spans="9:42">
      <c r="I2081" s="18"/>
      <c r="L2081" s="18"/>
      <c r="M2081" s="18"/>
      <c r="N2081" s="18"/>
      <c r="O2081" s="18"/>
      <c r="P2081" s="18"/>
      <c r="Q2081" s="18"/>
      <c r="R2081" s="18"/>
      <c r="S2081" s="173" t="s">
        <v>3714</v>
      </c>
      <c r="T2081" s="17" t="s">
        <v>3715</v>
      </c>
      <c r="U2081" s="18"/>
      <c r="V2081" s="211"/>
      <c r="W2081" s="211"/>
      <c r="X2081" s="211"/>
      <c r="Y2081" s="211"/>
      <c r="Z2081" s="18"/>
      <c r="AA2081" s="182" t="s">
        <v>1332</v>
      </c>
      <c r="AB2081" s="18"/>
      <c r="AC2081" s="197" t="e">
        <f t="shared" si="204"/>
        <v>#N/A</v>
      </c>
      <c r="AD2081" s="263" t="e">
        <f t="shared" si="205"/>
        <v>#N/A</v>
      </c>
      <c r="AE2081" s="263" t="e">
        <f t="shared" si="206"/>
        <v>#N/A</v>
      </c>
      <c r="AF2081" s="119" t="s">
        <v>1332</v>
      </c>
      <c r="AG2081" s="64" t="str">
        <f t="shared" si="207"/>
        <v>110</v>
      </c>
      <c r="AH2081" s="18"/>
      <c r="AI2081" s="197" t="str">
        <f t="shared" si="208"/>
        <v>-</v>
      </c>
      <c r="AJ2081" s="64" t="str">
        <f t="shared" si="209"/>
        <v>-</v>
      </c>
      <c r="AK2081" s="18"/>
      <c r="AP2081" s="18"/>
    </row>
    <row r="2082" spans="9:42">
      <c r="I2082" s="18"/>
      <c r="L2082" s="18"/>
      <c r="M2082" s="18"/>
      <c r="N2082" s="18"/>
      <c r="O2082" s="18"/>
      <c r="P2082" s="18"/>
      <c r="Q2082" s="18"/>
      <c r="R2082" s="18"/>
      <c r="S2082" s="173" t="s">
        <v>3717</v>
      </c>
      <c r="T2082" s="17" t="s">
        <v>3718</v>
      </c>
      <c r="U2082" s="18"/>
      <c r="V2082" s="211"/>
      <c r="W2082" s="211"/>
      <c r="X2082" s="211"/>
      <c r="Y2082" s="211"/>
      <c r="Z2082" s="18"/>
      <c r="AA2082" s="182" t="s">
        <v>691</v>
      </c>
      <c r="AB2082" s="18"/>
      <c r="AC2082" s="197" t="e">
        <f t="shared" si="204"/>
        <v>#N/A</v>
      </c>
      <c r="AD2082" s="263" t="e">
        <f t="shared" si="205"/>
        <v>#N/A</v>
      </c>
      <c r="AE2082" s="263" t="e">
        <f t="shared" si="206"/>
        <v>#N/A</v>
      </c>
      <c r="AF2082" s="119" t="s">
        <v>691</v>
      </c>
      <c r="AG2082" s="64" t="str">
        <f t="shared" si="207"/>
        <v>110</v>
      </c>
      <c r="AH2082" s="18"/>
      <c r="AI2082" s="197" t="str">
        <f t="shared" si="208"/>
        <v>-</v>
      </c>
      <c r="AJ2082" s="64" t="str">
        <f t="shared" si="209"/>
        <v>-</v>
      </c>
      <c r="AK2082" s="18"/>
      <c r="AP2082" s="18"/>
    </row>
    <row r="2083" spans="9:42">
      <c r="I2083" s="18"/>
      <c r="L2083" s="18"/>
      <c r="M2083" s="18"/>
      <c r="N2083" s="18"/>
      <c r="O2083" s="18"/>
      <c r="P2083" s="18"/>
      <c r="Q2083" s="18"/>
      <c r="R2083" s="18"/>
      <c r="S2083" s="173" t="s">
        <v>3720</v>
      </c>
      <c r="T2083" s="17" t="s">
        <v>3721</v>
      </c>
      <c r="U2083" s="18"/>
      <c r="V2083" s="211"/>
      <c r="W2083" s="211"/>
      <c r="X2083" s="211"/>
      <c r="Y2083" s="211"/>
      <c r="Z2083" s="18"/>
      <c r="AA2083" s="182" t="s">
        <v>692</v>
      </c>
      <c r="AB2083" s="18"/>
      <c r="AC2083" s="197" t="e">
        <f t="shared" si="204"/>
        <v>#N/A</v>
      </c>
      <c r="AD2083" s="263" t="e">
        <f t="shared" si="205"/>
        <v>#N/A</v>
      </c>
      <c r="AE2083" s="263" t="e">
        <f t="shared" si="206"/>
        <v>#N/A</v>
      </c>
      <c r="AF2083" s="119" t="s">
        <v>692</v>
      </c>
      <c r="AG2083" s="64" t="str">
        <f t="shared" si="207"/>
        <v>110</v>
      </c>
      <c r="AH2083" s="18"/>
      <c r="AI2083" s="197" t="str">
        <f t="shared" si="208"/>
        <v>-</v>
      </c>
      <c r="AJ2083" s="64" t="str">
        <f t="shared" si="209"/>
        <v>-</v>
      </c>
      <c r="AK2083" s="18"/>
      <c r="AP2083" s="18"/>
    </row>
    <row r="2084" spans="9:42">
      <c r="I2084" s="18"/>
      <c r="L2084" s="18"/>
      <c r="M2084" s="18"/>
      <c r="N2084" s="18"/>
      <c r="O2084" s="18"/>
      <c r="P2084" s="18"/>
      <c r="Q2084" s="18"/>
      <c r="R2084" s="18"/>
      <c r="S2084" s="173" t="s">
        <v>3722</v>
      </c>
      <c r="T2084" s="17" t="s">
        <v>3723</v>
      </c>
      <c r="U2084" s="18"/>
      <c r="V2084" s="211"/>
      <c r="W2084" s="211"/>
      <c r="X2084" s="211"/>
      <c r="Y2084" s="211"/>
      <c r="Z2084" s="18"/>
      <c r="AA2084" s="182" t="s">
        <v>693</v>
      </c>
      <c r="AB2084" s="18"/>
      <c r="AC2084" s="197" t="e">
        <f t="shared" si="204"/>
        <v>#N/A</v>
      </c>
      <c r="AD2084" s="263" t="e">
        <f t="shared" si="205"/>
        <v>#N/A</v>
      </c>
      <c r="AE2084" s="263" t="e">
        <f t="shared" si="206"/>
        <v>#N/A</v>
      </c>
      <c r="AF2084" s="119" t="s">
        <v>693</v>
      </c>
      <c r="AG2084" s="64" t="str">
        <f t="shared" si="207"/>
        <v>110</v>
      </c>
      <c r="AH2084" s="18"/>
      <c r="AI2084" s="197" t="str">
        <f t="shared" si="208"/>
        <v>-</v>
      </c>
      <c r="AJ2084" s="64" t="str">
        <f t="shared" si="209"/>
        <v>-</v>
      </c>
      <c r="AK2084" s="18"/>
      <c r="AP2084" s="18"/>
    </row>
    <row r="2085" spans="9:42">
      <c r="I2085" s="18"/>
      <c r="L2085" s="18"/>
      <c r="M2085" s="18"/>
      <c r="N2085" s="18"/>
      <c r="O2085" s="18"/>
      <c r="P2085" s="18"/>
      <c r="Q2085" s="18"/>
      <c r="R2085" s="18"/>
      <c r="S2085" s="173" t="s">
        <v>3724</v>
      </c>
      <c r="T2085" s="17" t="s">
        <v>3725</v>
      </c>
      <c r="U2085" s="18"/>
      <c r="V2085" s="211"/>
      <c r="W2085" s="211"/>
      <c r="X2085" s="211"/>
      <c r="Y2085" s="211"/>
      <c r="Z2085" s="18"/>
      <c r="AA2085" s="182" t="s">
        <v>5281</v>
      </c>
      <c r="AB2085" s="18"/>
      <c r="AC2085" s="197" t="str">
        <f t="shared" si="204"/>
        <v>HEALTHSCI</v>
      </c>
      <c r="AD2085" s="263" t="str">
        <f t="shared" si="205"/>
        <v>HEALTHSCI-110</v>
      </c>
      <c r="AE2085" s="263" t="str">
        <f t="shared" si="206"/>
        <v>HEALTHSCI-110-37</v>
      </c>
      <c r="AF2085" s="119" t="s">
        <v>5281</v>
      </c>
      <c r="AG2085" s="64" t="str">
        <f t="shared" si="207"/>
        <v>110</v>
      </c>
      <c r="AH2085" s="18"/>
      <c r="AI2085" s="197" t="str">
        <f t="shared" si="208"/>
        <v>-</v>
      </c>
      <c r="AJ2085" s="64" t="str">
        <f t="shared" si="209"/>
        <v>-</v>
      </c>
      <c r="AK2085" s="18"/>
      <c r="AP2085" s="18"/>
    </row>
    <row r="2086" spans="9:42">
      <c r="I2086" s="18"/>
      <c r="L2086" s="18"/>
      <c r="M2086" s="18"/>
      <c r="N2086" s="18"/>
      <c r="O2086" s="18"/>
      <c r="P2086" s="18"/>
      <c r="Q2086" s="18"/>
      <c r="R2086" s="18"/>
      <c r="S2086" s="173" t="s">
        <v>3727</v>
      </c>
      <c r="T2086" s="17" t="s">
        <v>3728</v>
      </c>
      <c r="U2086" s="18"/>
      <c r="V2086" s="211"/>
      <c r="W2086" s="211"/>
      <c r="X2086" s="211"/>
      <c r="Y2086" s="211"/>
      <c r="Z2086" s="18"/>
      <c r="AA2086" s="182" t="s">
        <v>14713</v>
      </c>
      <c r="AB2086" s="18"/>
      <c r="AC2086" s="197" t="str">
        <f t="shared" si="204"/>
        <v>HEALTHSCI</v>
      </c>
      <c r="AD2086" s="263" t="str">
        <f t="shared" si="205"/>
        <v>HEALTHSCI-110</v>
      </c>
      <c r="AE2086" s="263" t="str">
        <f t="shared" si="206"/>
        <v>HEALTHSCI-110-38</v>
      </c>
      <c r="AF2086" s="119" t="s">
        <v>14713</v>
      </c>
      <c r="AG2086" s="64" t="str">
        <f t="shared" si="207"/>
        <v>110</v>
      </c>
      <c r="AH2086" s="18"/>
      <c r="AI2086" s="197" t="str">
        <f t="shared" si="208"/>
        <v>-</v>
      </c>
      <c r="AJ2086" s="64" t="str">
        <f t="shared" si="209"/>
        <v>-</v>
      </c>
      <c r="AK2086" s="18"/>
      <c r="AP2086" s="18"/>
    </row>
    <row r="2087" spans="9:42">
      <c r="I2087" s="18"/>
      <c r="L2087" s="18"/>
      <c r="M2087" s="18"/>
      <c r="N2087" s="18"/>
      <c r="O2087" s="18"/>
      <c r="P2087" s="18"/>
      <c r="Q2087" s="18"/>
      <c r="R2087" s="18"/>
      <c r="S2087" s="173" t="s">
        <v>3730</v>
      </c>
      <c r="T2087" s="17" t="s">
        <v>3731</v>
      </c>
      <c r="U2087" s="18"/>
      <c r="V2087" s="211"/>
      <c r="W2087" s="211"/>
      <c r="X2087" s="211"/>
      <c r="Y2087" s="211"/>
      <c r="Z2087" s="18"/>
      <c r="AA2087" s="182" t="s">
        <v>14714</v>
      </c>
      <c r="AB2087" s="18"/>
      <c r="AC2087" s="197" t="str">
        <f t="shared" si="204"/>
        <v>HEALTHSCI</v>
      </c>
      <c r="AD2087" s="263" t="str">
        <f t="shared" si="205"/>
        <v>HEALTHSCI-110</v>
      </c>
      <c r="AE2087" s="263" t="str">
        <f t="shared" si="206"/>
        <v>HEALTHSCI-110-39</v>
      </c>
      <c r="AF2087" s="119" t="s">
        <v>14714</v>
      </c>
      <c r="AG2087" s="64" t="str">
        <f t="shared" si="207"/>
        <v>110</v>
      </c>
      <c r="AH2087" s="18"/>
      <c r="AI2087" s="197" t="str">
        <f t="shared" si="208"/>
        <v>-</v>
      </c>
      <c r="AJ2087" s="64" t="str">
        <f t="shared" si="209"/>
        <v>-</v>
      </c>
      <c r="AK2087" s="18"/>
      <c r="AP2087" s="18"/>
    </row>
    <row r="2088" spans="9:42">
      <c r="I2088" s="18"/>
      <c r="L2088" s="18"/>
      <c r="M2088" s="18"/>
      <c r="N2088" s="18"/>
      <c r="O2088" s="18"/>
      <c r="P2088" s="18"/>
      <c r="Q2088" s="18"/>
      <c r="R2088" s="18"/>
      <c r="S2088" s="173" t="s">
        <v>3732</v>
      </c>
      <c r="T2088" s="17" t="s">
        <v>3733</v>
      </c>
      <c r="U2088" s="18"/>
      <c r="V2088" s="211"/>
      <c r="W2088" s="211"/>
      <c r="X2088" s="211"/>
      <c r="Y2088" s="211"/>
      <c r="Z2088" s="18"/>
      <c r="AA2088" s="182" t="s">
        <v>15251</v>
      </c>
      <c r="AB2088" s="18"/>
      <c r="AC2088" s="197" t="str">
        <f t="shared" si="204"/>
        <v>HEALTHSCI</v>
      </c>
      <c r="AD2088" s="263" t="str">
        <f t="shared" si="205"/>
        <v>HEALTHSCI-110</v>
      </c>
      <c r="AE2088" s="263" t="str">
        <f t="shared" si="206"/>
        <v>HEALTHSCI-110-40</v>
      </c>
      <c r="AF2088" s="119" t="s">
        <v>15251</v>
      </c>
      <c r="AG2088" s="64" t="str">
        <f t="shared" si="207"/>
        <v>110</v>
      </c>
      <c r="AH2088" s="18"/>
      <c r="AI2088" s="197" t="str">
        <f t="shared" si="208"/>
        <v>-</v>
      </c>
      <c r="AJ2088" s="64" t="str">
        <f t="shared" si="209"/>
        <v>-</v>
      </c>
      <c r="AK2088" s="18"/>
      <c r="AP2088" s="18"/>
    </row>
    <row r="2089" spans="9:42">
      <c r="I2089" s="18"/>
      <c r="L2089" s="18"/>
      <c r="M2089" s="18"/>
      <c r="N2089" s="18"/>
      <c r="O2089" s="18"/>
      <c r="P2089" s="18"/>
      <c r="Q2089" s="18"/>
      <c r="R2089" s="18"/>
      <c r="S2089" s="173" t="s">
        <v>3735</v>
      </c>
      <c r="T2089" s="17" t="s">
        <v>3736</v>
      </c>
      <c r="U2089" s="18"/>
      <c r="V2089" s="211"/>
      <c r="W2089" s="211"/>
      <c r="X2089" s="211"/>
      <c r="Y2089" s="211"/>
      <c r="Z2089" s="18"/>
      <c r="AA2089" s="182" t="s">
        <v>15252</v>
      </c>
      <c r="AB2089" s="18"/>
      <c r="AC2089" s="197" t="str">
        <f t="shared" si="204"/>
        <v>HEALTHSCI</v>
      </c>
      <c r="AD2089" s="263" t="str">
        <f t="shared" si="205"/>
        <v>HEALTHSCI-110</v>
      </c>
      <c r="AE2089" s="263" t="str">
        <f t="shared" si="206"/>
        <v>HEALTHSCI-110-41</v>
      </c>
      <c r="AF2089" s="119" t="s">
        <v>15252</v>
      </c>
      <c r="AG2089" s="64" t="str">
        <f t="shared" si="207"/>
        <v>110</v>
      </c>
      <c r="AH2089" s="18"/>
      <c r="AI2089" s="197" t="str">
        <f t="shared" si="208"/>
        <v>-</v>
      </c>
      <c r="AJ2089" s="64" t="str">
        <f t="shared" si="209"/>
        <v>-</v>
      </c>
      <c r="AK2089" s="18"/>
      <c r="AP2089" s="18"/>
    </row>
    <row r="2090" spans="9:42">
      <c r="I2090" s="18"/>
      <c r="L2090" s="18"/>
      <c r="M2090" s="18"/>
      <c r="N2090" s="18"/>
      <c r="O2090" s="18"/>
      <c r="P2090" s="18"/>
      <c r="Q2090" s="18"/>
      <c r="R2090" s="18"/>
      <c r="S2090" s="173" t="s">
        <v>3737</v>
      </c>
      <c r="T2090" s="17" t="s">
        <v>3738</v>
      </c>
      <c r="U2090" s="18"/>
      <c r="V2090" s="211"/>
      <c r="W2090" s="211"/>
      <c r="X2090" s="211"/>
      <c r="Y2090" s="211"/>
      <c r="Z2090" s="18"/>
      <c r="AA2090" s="182" t="s">
        <v>15657</v>
      </c>
      <c r="AB2090" s="18"/>
      <c r="AC2090" s="197" t="str">
        <f t="shared" si="204"/>
        <v>HEALTHSCI</v>
      </c>
      <c r="AD2090" s="263" t="str">
        <f t="shared" si="205"/>
        <v>HEALTHSCI-110</v>
      </c>
      <c r="AE2090" s="263" t="str">
        <f t="shared" si="206"/>
        <v>HEALTHSCI-110-42</v>
      </c>
      <c r="AF2090" s="119" t="s">
        <v>15657</v>
      </c>
      <c r="AG2090" s="64" t="str">
        <f t="shared" si="207"/>
        <v>110</v>
      </c>
      <c r="AH2090" s="18"/>
      <c r="AI2090" s="197" t="str">
        <f t="shared" si="208"/>
        <v>-</v>
      </c>
      <c r="AJ2090" s="64" t="str">
        <f t="shared" si="209"/>
        <v>-</v>
      </c>
      <c r="AK2090" s="18"/>
      <c r="AP2090" s="18"/>
    </row>
    <row r="2091" spans="9:42">
      <c r="I2091" s="18"/>
      <c r="L2091" s="18"/>
      <c r="M2091" s="18"/>
      <c r="N2091" s="18"/>
      <c r="O2091" s="18"/>
      <c r="P2091" s="18"/>
      <c r="Q2091" s="18"/>
      <c r="R2091" s="18"/>
      <c r="S2091" s="173" t="s">
        <v>841</v>
      </c>
      <c r="T2091" s="17" t="s">
        <v>842</v>
      </c>
      <c r="U2091" s="18"/>
      <c r="V2091" s="211"/>
      <c r="W2091" s="211"/>
      <c r="X2091" s="211"/>
      <c r="Y2091" s="211"/>
      <c r="Z2091" s="18"/>
      <c r="AA2091" s="182" t="s">
        <v>14715</v>
      </c>
      <c r="AB2091" s="18"/>
      <c r="AC2091" s="197" t="str">
        <f t="shared" si="204"/>
        <v>HEALTHSCI</v>
      </c>
      <c r="AD2091" s="263" t="str">
        <f t="shared" si="205"/>
        <v>HEALTHSCI-110</v>
      </c>
      <c r="AE2091" s="263" t="str">
        <f t="shared" si="206"/>
        <v>HEALTHSCI-110-43</v>
      </c>
      <c r="AF2091" s="119" t="s">
        <v>14715</v>
      </c>
      <c r="AG2091" s="64" t="str">
        <f t="shared" si="207"/>
        <v>110</v>
      </c>
      <c r="AH2091" s="18"/>
      <c r="AI2091" s="197" t="str">
        <f t="shared" si="208"/>
        <v>-</v>
      </c>
      <c r="AJ2091" s="64" t="str">
        <f t="shared" si="209"/>
        <v>-</v>
      </c>
      <c r="AK2091" s="18"/>
      <c r="AP2091" s="18"/>
    </row>
    <row r="2092" spans="9:42">
      <c r="I2092" s="18"/>
      <c r="L2092" s="18"/>
      <c r="M2092" s="18"/>
      <c r="N2092" s="18"/>
      <c r="O2092" s="18"/>
      <c r="P2092" s="18"/>
      <c r="Q2092" s="18"/>
      <c r="R2092" s="18"/>
      <c r="S2092" s="173" t="s">
        <v>843</v>
      </c>
      <c r="T2092" s="17" t="s">
        <v>844</v>
      </c>
      <c r="U2092" s="18"/>
      <c r="V2092" s="211"/>
      <c r="W2092" s="211"/>
      <c r="X2092" s="211"/>
      <c r="Y2092" s="211"/>
      <c r="Z2092" s="18"/>
      <c r="AA2092" s="182" t="s">
        <v>15658</v>
      </c>
      <c r="AB2092" s="18"/>
      <c r="AC2092" s="197" t="str">
        <f t="shared" si="204"/>
        <v>HEALTHSCI</v>
      </c>
      <c r="AD2092" s="263" t="str">
        <f t="shared" si="205"/>
        <v>HEALTHSCI-110</v>
      </c>
      <c r="AE2092" s="263" t="str">
        <f t="shared" si="206"/>
        <v>HEALTHSCI-110-44</v>
      </c>
      <c r="AF2092" s="119" t="s">
        <v>15658</v>
      </c>
      <c r="AG2092" s="64" t="str">
        <f t="shared" si="207"/>
        <v>110</v>
      </c>
      <c r="AH2092" s="18"/>
      <c r="AI2092" s="197" t="str">
        <f t="shared" si="208"/>
        <v>-</v>
      </c>
      <c r="AJ2092" s="64" t="str">
        <f t="shared" si="209"/>
        <v>-</v>
      </c>
      <c r="AK2092" s="18"/>
      <c r="AP2092" s="18"/>
    </row>
    <row r="2093" spans="9:42">
      <c r="I2093" s="18"/>
      <c r="L2093" s="18"/>
      <c r="M2093" s="18"/>
      <c r="N2093" s="18"/>
      <c r="O2093" s="18"/>
      <c r="P2093" s="18"/>
      <c r="Q2093" s="18"/>
      <c r="R2093" s="18"/>
      <c r="S2093" s="173" t="s">
        <v>845</v>
      </c>
      <c r="T2093" s="17" t="s">
        <v>846</v>
      </c>
      <c r="U2093" s="18"/>
      <c r="V2093" s="211"/>
      <c r="W2093" s="211"/>
      <c r="X2093" s="211"/>
      <c r="Y2093" s="211"/>
      <c r="Z2093" s="18"/>
      <c r="AA2093" s="182" t="s">
        <v>11090</v>
      </c>
      <c r="AB2093" s="18"/>
      <c r="AC2093" s="197" t="str">
        <f t="shared" si="204"/>
        <v>HEALTHSCI</v>
      </c>
      <c r="AD2093" s="263" t="str">
        <f t="shared" si="205"/>
        <v>HEALTHSCI-110</v>
      </c>
      <c r="AE2093" s="263" t="str">
        <f t="shared" si="206"/>
        <v>HEALTHSCI-110-45</v>
      </c>
      <c r="AF2093" s="119" t="s">
        <v>11090</v>
      </c>
      <c r="AG2093" s="64" t="str">
        <f t="shared" si="207"/>
        <v>110</v>
      </c>
      <c r="AH2093" s="18"/>
      <c r="AI2093" s="197" t="str">
        <f t="shared" si="208"/>
        <v>-</v>
      </c>
      <c r="AJ2093" s="64" t="str">
        <f t="shared" si="209"/>
        <v>-</v>
      </c>
      <c r="AK2093" s="18"/>
      <c r="AP2093" s="18"/>
    </row>
    <row r="2094" spans="9:42">
      <c r="I2094" s="18"/>
      <c r="L2094" s="18"/>
      <c r="M2094" s="18"/>
      <c r="N2094" s="18"/>
      <c r="O2094" s="18"/>
      <c r="P2094" s="18"/>
      <c r="Q2094" s="18"/>
      <c r="R2094" s="18"/>
      <c r="S2094" s="173" t="s">
        <v>1130</v>
      </c>
      <c r="T2094" s="17" t="s">
        <v>1131</v>
      </c>
      <c r="U2094" s="18"/>
      <c r="V2094" s="211"/>
      <c r="W2094" s="211"/>
      <c r="X2094" s="211"/>
      <c r="Y2094" s="211"/>
      <c r="Z2094" s="18"/>
      <c r="AA2094" s="182" t="s">
        <v>5282</v>
      </c>
      <c r="AB2094" s="18"/>
      <c r="AC2094" s="197" t="str">
        <f t="shared" si="204"/>
        <v>HEALTHSCI</v>
      </c>
      <c r="AD2094" s="263" t="str">
        <f t="shared" si="205"/>
        <v>HEALTHSCI-110</v>
      </c>
      <c r="AE2094" s="263" t="str">
        <f t="shared" si="206"/>
        <v>HEALTHSCI-110-46</v>
      </c>
      <c r="AF2094" s="119" t="s">
        <v>5282</v>
      </c>
      <c r="AG2094" s="64" t="str">
        <f t="shared" si="207"/>
        <v>110</v>
      </c>
      <c r="AH2094" s="18"/>
      <c r="AI2094" s="197" t="str">
        <f t="shared" si="208"/>
        <v>-</v>
      </c>
      <c r="AJ2094" s="64" t="str">
        <f t="shared" si="209"/>
        <v>-</v>
      </c>
      <c r="AK2094" s="18"/>
      <c r="AP2094" s="18"/>
    </row>
    <row r="2095" spans="9:42">
      <c r="I2095" s="18"/>
      <c r="L2095" s="18"/>
      <c r="M2095" s="18"/>
      <c r="N2095" s="18"/>
      <c r="O2095" s="18"/>
      <c r="P2095" s="18"/>
      <c r="Q2095" s="18"/>
      <c r="R2095" s="18"/>
      <c r="S2095" s="173" t="s">
        <v>1132</v>
      </c>
      <c r="T2095" s="17" t="s">
        <v>1133</v>
      </c>
      <c r="U2095" s="18"/>
      <c r="V2095" s="211"/>
      <c r="W2095" s="211"/>
      <c r="X2095" s="211"/>
      <c r="Y2095" s="211"/>
      <c r="Z2095" s="18"/>
      <c r="AA2095" s="182" t="s">
        <v>694</v>
      </c>
      <c r="AB2095" s="18"/>
      <c r="AC2095" s="197" t="str">
        <f t="shared" si="204"/>
        <v>HEALTHSCI</v>
      </c>
      <c r="AD2095" s="263" t="str">
        <f t="shared" si="205"/>
        <v>HEALTHSCI-110</v>
      </c>
      <c r="AE2095" s="263" t="str">
        <f t="shared" si="206"/>
        <v>HEALTHSCI-110-47</v>
      </c>
      <c r="AF2095" s="119" t="s">
        <v>694</v>
      </c>
      <c r="AG2095" s="64" t="str">
        <f t="shared" si="207"/>
        <v>110</v>
      </c>
      <c r="AH2095" s="18"/>
      <c r="AI2095" s="197" t="str">
        <f t="shared" si="208"/>
        <v>-</v>
      </c>
      <c r="AJ2095" s="64" t="str">
        <f t="shared" si="209"/>
        <v>-</v>
      </c>
      <c r="AK2095" s="18"/>
      <c r="AP2095" s="18"/>
    </row>
    <row r="2096" spans="9:42">
      <c r="I2096" s="18"/>
      <c r="L2096" s="18"/>
      <c r="M2096" s="18"/>
      <c r="N2096" s="18"/>
      <c r="O2096" s="18"/>
      <c r="P2096" s="18"/>
      <c r="Q2096" s="18"/>
      <c r="R2096" s="18"/>
      <c r="S2096" s="173" t="s">
        <v>1134</v>
      </c>
      <c r="T2096" s="17" t="s">
        <v>1135</v>
      </c>
      <c r="U2096" s="18"/>
      <c r="V2096" s="211"/>
      <c r="W2096" s="211"/>
      <c r="X2096" s="211"/>
      <c r="Y2096" s="211"/>
      <c r="Z2096" s="18"/>
      <c r="AA2096" s="182" t="s">
        <v>5284</v>
      </c>
      <c r="AB2096" s="18"/>
      <c r="AC2096" s="197" t="str">
        <f t="shared" si="204"/>
        <v>HEALTHSCI</v>
      </c>
      <c r="AD2096" s="263" t="str">
        <f t="shared" si="205"/>
        <v>HEALTHSCI-110</v>
      </c>
      <c r="AE2096" s="263" t="str">
        <f t="shared" si="206"/>
        <v>HEALTHSCI-110-48</v>
      </c>
      <c r="AF2096" s="119" t="s">
        <v>5284</v>
      </c>
      <c r="AG2096" s="64" t="str">
        <f t="shared" si="207"/>
        <v>110</v>
      </c>
      <c r="AH2096" s="18"/>
      <c r="AI2096" s="197" t="str">
        <f t="shared" si="208"/>
        <v>-</v>
      </c>
      <c r="AJ2096" s="64" t="str">
        <f t="shared" si="209"/>
        <v>-</v>
      </c>
      <c r="AK2096" s="18"/>
      <c r="AP2096" s="18"/>
    </row>
    <row r="2097" spans="9:42">
      <c r="I2097" s="18"/>
      <c r="L2097" s="18"/>
      <c r="M2097" s="18"/>
      <c r="N2097" s="18"/>
      <c r="O2097" s="18"/>
      <c r="P2097" s="18"/>
      <c r="Q2097" s="18"/>
      <c r="R2097" s="18"/>
      <c r="S2097" s="173" t="s">
        <v>10379</v>
      </c>
      <c r="T2097" s="17" t="s">
        <v>10380</v>
      </c>
      <c r="U2097" s="18"/>
      <c r="V2097" s="211"/>
      <c r="W2097" s="211"/>
      <c r="X2097" s="211"/>
      <c r="Y2097" s="211"/>
      <c r="Z2097" s="18"/>
      <c r="AA2097" s="182" t="s">
        <v>13334</v>
      </c>
      <c r="AB2097" s="18"/>
      <c r="AC2097" s="197" t="str">
        <f t="shared" si="204"/>
        <v>HEALTHSCI</v>
      </c>
      <c r="AD2097" s="263" t="str">
        <f t="shared" si="205"/>
        <v>HEALTHSCI-110</v>
      </c>
      <c r="AE2097" s="263" t="str">
        <f t="shared" si="206"/>
        <v>HEALTHSCI-110-49</v>
      </c>
      <c r="AF2097" s="119" t="s">
        <v>13334</v>
      </c>
      <c r="AG2097" s="64" t="str">
        <f t="shared" si="207"/>
        <v>110</v>
      </c>
      <c r="AH2097" s="18"/>
      <c r="AI2097" s="197" t="str">
        <f t="shared" si="208"/>
        <v>-</v>
      </c>
      <c r="AJ2097" s="64" t="str">
        <f t="shared" si="209"/>
        <v>-</v>
      </c>
      <c r="AK2097" s="18"/>
      <c r="AP2097" s="18"/>
    </row>
    <row r="2098" spans="9:42">
      <c r="I2098" s="18"/>
      <c r="L2098" s="18"/>
      <c r="M2098" s="18"/>
      <c r="N2098" s="18"/>
      <c r="O2098" s="18"/>
      <c r="P2098" s="18"/>
      <c r="Q2098" s="18"/>
      <c r="R2098" s="18"/>
      <c r="S2098" s="173" t="s">
        <v>10381</v>
      </c>
      <c r="T2098" s="17" t="s">
        <v>10382</v>
      </c>
      <c r="U2098" s="18"/>
      <c r="V2098" s="211"/>
      <c r="W2098" s="211"/>
      <c r="X2098" s="211"/>
      <c r="Y2098" s="211"/>
      <c r="Z2098" s="18"/>
      <c r="AA2098" s="182" t="s">
        <v>13335</v>
      </c>
      <c r="AB2098" s="18"/>
      <c r="AC2098" s="197" t="str">
        <f t="shared" si="204"/>
        <v>HEALTHSCI</v>
      </c>
      <c r="AD2098" s="263" t="str">
        <f t="shared" si="205"/>
        <v>HEALTHSCI-110</v>
      </c>
      <c r="AE2098" s="263" t="str">
        <f t="shared" si="206"/>
        <v>HEALTHSCI-110-50</v>
      </c>
      <c r="AF2098" s="119" t="s">
        <v>13335</v>
      </c>
      <c r="AG2098" s="64" t="str">
        <f t="shared" si="207"/>
        <v>110</v>
      </c>
      <c r="AH2098" s="18"/>
      <c r="AI2098" s="197" t="str">
        <f t="shared" si="208"/>
        <v>-</v>
      </c>
      <c r="AJ2098" s="64" t="str">
        <f t="shared" si="209"/>
        <v>-</v>
      </c>
      <c r="AK2098" s="18"/>
      <c r="AP2098" s="18"/>
    </row>
    <row r="2099" spans="9:42">
      <c r="I2099" s="18"/>
      <c r="L2099" s="18"/>
      <c r="M2099" s="18"/>
      <c r="N2099" s="18"/>
      <c r="O2099" s="18"/>
      <c r="P2099" s="18"/>
      <c r="Q2099" s="18"/>
      <c r="R2099" s="18"/>
      <c r="S2099" s="173" t="s">
        <v>10383</v>
      </c>
      <c r="T2099" s="17" t="s">
        <v>10384</v>
      </c>
      <c r="U2099" s="18"/>
      <c r="V2099" s="211"/>
      <c r="W2099" s="211"/>
      <c r="X2099" s="211"/>
      <c r="Y2099" s="211"/>
      <c r="Z2099" s="18"/>
      <c r="AA2099" s="182" t="s">
        <v>15659</v>
      </c>
      <c r="AB2099" s="18"/>
      <c r="AC2099" s="197" t="str">
        <f t="shared" si="204"/>
        <v>HEALTHSCI</v>
      </c>
      <c r="AD2099" s="263" t="str">
        <f t="shared" si="205"/>
        <v>HEALTHSCI-110</v>
      </c>
      <c r="AE2099" s="263" t="str">
        <f t="shared" si="206"/>
        <v>HEALTHSCI-110-51</v>
      </c>
      <c r="AF2099" s="119" t="s">
        <v>15659</v>
      </c>
      <c r="AG2099" s="64" t="str">
        <f t="shared" si="207"/>
        <v>110</v>
      </c>
      <c r="AH2099" s="18"/>
      <c r="AI2099" s="197" t="str">
        <f t="shared" si="208"/>
        <v>-</v>
      </c>
      <c r="AJ2099" s="64" t="str">
        <f t="shared" si="209"/>
        <v>-</v>
      </c>
      <c r="AK2099" s="18"/>
      <c r="AP2099" s="18"/>
    </row>
    <row r="2100" spans="9:42">
      <c r="I2100" s="18"/>
      <c r="L2100" s="18"/>
      <c r="M2100" s="18"/>
      <c r="N2100" s="18"/>
      <c r="O2100" s="18"/>
      <c r="P2100" s="18"/>
      <c r="Q2100" s="18"/>
      <c r="R2100" s="18"/>
      <c r="S2100" s="173" t="s">
        <v>10385</v>
      </c>
      <c r="T2100" s="17" t="s">
        <v>10386</v>
      </c>
      <c r="U2100" s="18"/>
      <c r="V2100" s="211"/>
      <c r="W2100" s="211"/>
      <c r="X2100" s="211"/>
      <c r="Y2100" s="211"/>
      <c r="Z2100" s="18"/>
      <c r="AA2100" s="182" t="s">
        <v>15660</v>
      </c>
      <c r="AB2100" s="18"/>
      <c r="AC2100" s="197" t="str">
        <f t="shared" si="204"/>
        <v>HEALTHSCI</v>
      </c>
      <c r="AD2100" s="263" t="str">
        <f t="shared" si="205"/>
        <v>HEALTHSCI-110</v>
      </c>
      <c r="AE2100" s="263" t="str">
        <f t="shared" si="206"/>
        <v>HEALTHSCI-110-52</v>
      </c>
      <c r="AF2100" s="119" t="s">
        <v>15660</v>
      </c>
      <c r="AG2100" s="64" t="str">
        <f t="shared" si="207"/>
        <v>110</v>
      </c>
      <c r="AH2100" s="18"/>
      <c r="AI2100" s="197" t="str">
        <f t="shared" si="208"/>
        <v>-</v>
      </c>
      <c r="AJ2100" s="64" t="str">
        <f t="shared" si="209"/>
        <v>-</v>
      </c>
      <c r="AK2100" s="18"/>
      <c r="AP2100" s="18"/>
    </row>
    <row r="2101" spans="9:42">
      <c r="I2101" s="18"/>
      <c r="L2101" s="18"/>
      <c r="M2101" s="18"/>
      <c r="N2101" s="18"/>
      <c r="O2101" s="18"/>
      <c r="P2101" s="18"/>
      <c r="Q2101" s="18"/>
      <c r="R2101" s="18"/>
      <c r="S2101" s="173" t="s">
        <v>10387</v>
      </c>
      <c r="T2101" s="17" t="s">
        <v>10388</v>
      </c>
      <c r="U2101" s="18"/>
      <c r="V2101" s="211"/>
      <c r="W2101" s="211"/>
      <c r="X2101" s="211"/>
      <c r="Y2101" s="211"/>
      <c r="Z2101" s="18"/>
      <c r="AA2101" s="182" t="s">
        <v>11091</v>
      </c>
      <c r="AB2101" s="18"/>
      <c r="AC2101" s="197" t="str">
        <f t="shared" si="204"/>
        <v>HEALTHSCI</v>
      </c>
      <c r="AD2101" s="263" t="str">
        <f t="shared" si="205"/>
        <v>HEALTHSCI-110</v>
      </c>
      <c r="AE2101" s="263" t="str">
        <f t="shared" si="206"/>
        <v>HEALTHSCI-110-53</v>
      </c>
      <c r="AF2101" s="119" t="s">
        <v>11091</v>
      </c>
      <c r="AG2101" s="64" t="str">
        <f t="shared" si="207"/>
        <v>110</v>
      </c>
      <c r="AH2101" s="18"/>
      <c r="AI2101" s="197" t="str">
        <f t="shared" si="208"/>
        <v>-</v>
      </c>
      <c r="AJ2101" s="64" t="str">
        <f t="shared" si="209"/>
        <v>-</v>
      </c>
      <c r="AK2101" s="18"/>
      <c r="AP2101" s="18"/>
    </row>
    <row r="2102" spans="9:42">
      <c r="I2102" s="18"/>
      <c r="L2102" s="18"/>
      <c r="M2102" s="18"/>
      <c r="N2102" s="18"/>
      <c r="O2102" s="18"/>
      <c r="P2102" s="18"/>
      <c r="Q2102" s="18"/>
      <c r="R2102" s="18"/>
      <c r="S2102" s="173" t="s">
        <v>10389</v>
      </c>
      <c r="T2102" s="17" t="s">
        <v>10390</v>
      </c>
      <c r="U2102" s="18"/>
      <c r="V2102" s="211"/>
      <c r="W2102" s="211"/>
      <c r="X2102" s="211"/>
      <c r="Y2102" s="211"/>
      <c r="Z2102" s="18"/>
      <c r="AA2102" s="182" t="s">
        <v>5285</v>
      </c>
      <c r="AB2102" s="18"/>
      <c r="AC2102" s="197" t="str">
        <f t="shared" si="204"/>
        <v>BUSINESS</v>
      </c>
      <c r="AD2102" s="263" t="str">
        <f t="shared" si="205"/>
        <v>BUSINESS-110</v>
      </c>
      <c r="AE2102" s="263" t="str">
        <f t="shared" si="206"/>
        <v>BUSINESS-110-12</v>
      </c>
      <c r="AF2102" s="119" t="s">
        <v>5285</v>
      </c>
      <c r="AG2102" s="64" t="str">
        <f t="shared" si="207"/>
        <v>110</v>
      </c>
      <c r="AH2102" s="18"/>
      <c r="AI2102" s="197" t="str">
        <f t="shared" si="208"/>
        <v>-</v>
      </c>
      <c r="AJ2102" s="64" t="str">
        <f t="shared" si="209"/>
        <v>-</v>
      </c>
      <c r="AK2102" s="18"/>
      <c r="AP2102" s="18"/>
    </row>
    <row r="2103" spans="9:42">
      <c r="I2103" s="18"/>
      <c r="L2103" s="18"/>
      <c r="M2103" s="18"/>
      <c r="N2103" s="18"/>
      <c r="O2103" s="18"/>
      <c r="P2103" s="18"/>
      <c r="Q2103" s="18"/>
      <c r="R2103" s="18"/>
      <c r="S2103" s="173" t="s">
        <v>10391</v>
      </c>
      <c r="T2103" s="17" t="s">
        <v>10392</v>
      </c>
      <c r="U2103" s="18"/>
      <c r="V2103" s="211"/>
      <c r="W2103" s="211"/>
      <c r="X2103" s="211"/>
      <c r="Y2103" s="211"/>
      <c r="Z2103" s="18"/>
      <c r="AA2103" s="182" t="s">
        <v>14716</v>
      </c>
      <c r="AB2103" s="18"/>
      <c r="AC2103" s="197" t="str">
        <f t="shared" si="204"/>
        <v>BUSINESS</v>
      </c>
      <c r="AD2103" s="263" t="str">
        <f t="shared" si="205"/>
        <v>BUSINESS-110</v>
      </c>
      <c r="AE2103" s="263" t="str">
        <f t="shared" si="206"/>
        <v>BUSINESS-110-13</v>
      </c>
      <c r="AF2103" s="119" t="s">
        <v>14716</v>
      </c>
      <c r="AG2103" s="64" t="str">
        <f t="shared" si="207"/>
        <v>110</v>
      </c>
      <c r="AH2103" s="18"/>
      <c r="AI2103" s="197" t="str">
        <f t="shared" si="208"/>
        <v>-</v>
      </c>
      <c r="AJ2103" s="64" t="str">
        <f t="shared" si="209"/>
        <v>-</v>
      </c>
      <c r="AK2103" s="18"/>
      <c r="AP2103" s="18"/>
    </row>
    <row r="2104" spans="9:42">
      <c r="I2104" s="18"/>
      <c r="L2104" s="18"/>
      <c r="M2104" s="18"/>
      <c r="N2104" s="18"/>
      <c r="O2104" s="18"/>
      <c r="P2104" s="18"/>
      <c r="Q2104" s="18"/>
      <c r="R2104" s="18"/>
      <c r="S2104" s="173" t="s">
        <v>11350</v>
      </c>
      <c r="T2104" s="17" t="s">
        <v>11351</v>
      </c>
      <c r="U2104" s="18"/>
      <c r="V2104" s="211"/>
      <c r="W2104" s="211"/>
      <c r="X2104" s="211"/>
      <c r="Y2104" s="211"/>
      <c r="Z2104" s="18"/>
      <c r="AA2104" s="182" t="s">
        <v>11092</v>
      </c>
      <c r="AB2104" s="18"/>
      <c r="AC2104" s="197" t="str">
        <f t="shared" si="204"/>
        <v>BUSINESS</v>
      </c>
      <c r="AD2104" s="263" t="str">
        <f t="shared" si="205"/>
        <v>BUSINESS-110</v>
      </c>
      <c r="AE2104" s="263" t="str">
        <f t="shared" si="206"/>
        <v>BUSINESS-110-14</v>
      </c>
      <c r="AF2104" s="119" t="s">
        <v>11092</v>
      </c>
      <c r="AG2104" s="64" t="str">
        <f t="shared" si="207"/>
        <v>110</v>
      </c>
      <c r="AH2104" s="18"/>
      <c r="AI2104" s="197" t="str">
        <f t="shared" si="208"/>
        <v>-</v>
      </c>
      <c r="AJ2104" s="64" t="str">
        <f t="shared" si="209"/>
        <v>-</v>
      </c>
      <c r="AK2104" s="18"/>
      <c r="AP2104" s="18"/>
    </row>
    <row r="2105" spans="9:42">
      <c r="I2105" s="18"/>
      <c r="L2105" s="18"/>
      <c r="M2105" s="18"/>
      <c r="N2105" s="18"/>
      <c r="O2105" s="18"/>
      <c r="P2105" s="18"/>
      <c r="Q2105" s="18"/>
      <c r="R2105" s="18"/>
      <c r="S2105" s="173" t="s">
        <v>13097</v>
      </c>
      <c r="T2105" s="17" t="s">
        <v>13098</v>
      </c>
      <c r="U2105" s="18"/>
      <c r="V2105" s="211"/>
      <c r="W2105" s="211"/>
      <c r="X2105" s="211"/>
      <c r="Y2105" s="211"/>
      <c r="Z2105" s="18"/>
      <c r="AA2105" s="182" t="s">
        <v>5286</v>
      </c>
      <c r="AB2105" s="18"/>
      <c r="AC2105" s="197" t="str">
        <f t="shared" si="204"/>
        <v>HEALTHSCI</v>
      </c>
      <c r="AD2105" s="263" t="str">
        <f t="shared" si="205"/>
        <v>HEALTHSCI-110</v>
      </c>
      <c r="AE2105" s="263" t="str">
        <f t="shared" si="206"/>
        <v>HEALTHSCI-110-54</v>
      </c>
      <c r="AF2105" s="119" t="s">
        <v>5286</v>
      </c>
      <c r="AG2105" s="64" t="str">
        <f t="shared" si="207"/>
        <v>110</v>
      </c>
      <c r="AH2105" s="18"/>
      <c r="AI2105" s="197" t="str">
        <f t="shared" si="208"/>
        <v>-</v>
      </c>
      <c r="AJ2105" s="64" t="str">
        <f t="shared" si="209"/>
        <v>-</v>
      </c>
      <c r="AK2105" s="18"/>
      <c r="AP2105" s="18"/>
    </row>
    <row r="2106" spans="9:42">
      <c r="I2106" s="18"/>
      <c r="L2106" s="18"/>
      <c r="M2106" s="18"/>
      <c r="N2106" s="18"/>
      <c r="O2106" s="18"/>
      <c r="P2106" s="18"/>
      <c r="Q2106" s="18"/>
      <c r="R2106" s="18"/>
      <c r="S2106" s="173" t="s">
        <v>13099</v>
      </c>
      <c r="T2106" s="17" t="s">
        <v>13100</v>
      </c>
      <c r="U2106" s="18"/>
      <c r="V2106" s="211"/>
      <c r="W2106" s="211"/>
      <c r="X2106" s="211"/>
      <c r="Y2106" s="211"/>
      <c r="Z2106" s="18"/>
      <c r="AA2106" s="182" t="s">
        <v>13756</v>
      </c>
      <c r="AB2106" s="18"/>
      <c r="AC2106" s="197" t="str">
        <f t="shared" si="204"/>
        <v>HEALTHSCI</v>
      </c>
      <c r="AD2106" s="263" t="str">
        <f t="shared" si="205"/>
        <v>HEALTHSCI-110</v>
      </c>
      <c r="AE2106" s="263" t="str">
        <f t="shared" si="206"/>
        <v>HEALTHSCI-110-55</v>
      </c>
      <c r="AF2106" s="119" t="s">
        <v>13756</v>
      </c>
      <c r="AG2106" s="64" t="str">
        <f t="shared" si="207"/>
        <v>110</v>
      </c>
      <c r="AH2106" s="18"/>
      <c r="AI2106" s="197" t="str">
        <f t="shared" si="208"/>
        <v>-</v>
      </c>
      <c r="AJ2106" s="64" t="str">
        <f t="shared" si="209"/>
        <v>-</v>
      </c>
      <c r="AK2106" s="18"/>
      <c r="AP2106" s="18"/>
    </row>
    <row r="2107" spans="9:42">
      <c r="I2107" s="18"/>
      <c r="L2107" s="18"/>
      <c r="M2107" s="18"/>
      <c r="N2107" s="18"/>
      <c r="O2107" s="18"/>
      <c r="P2107" s="18"/>
      <c r="Q2107" s="18"/>
      <c r="R2107" s="18"/>
      <c r="S2107" s="173" t="s">
        <v>3739</v>
      </c>
      <c r="T2107" s="17" t="s">
        <v>3740</v>
      </c>
      <c r="U2107" s="18"/>
      <c r="V2107" s="211"/>
      <c r="W2107" s="211"/>
      <c r="X2107" s="211"/>
      <c r="Y2107" s="211"/>
      <c r="Z2107" s="18"/>
      <c r="AA2107" s="182" t="s">
        <v>14717</v>
      </c>
      <c r="AB2107" s="18"/>
      <c r="AC2107" s="197" t="str">
        <f t="shared" si="204"/>
        <v>HEALTHSCI</v>
      </c>
      <c r="AD2107" s="263" t="str">
        <f t="shared" si="205"/>
        <v>HEALTHSCI-110</v>
      </c>
      <c r="AE2107" s="263" t="str">
        <f t="shared" si="206"/>
        <v>HEALTHSCI-110-56</v>
      </c>
      <c r="AF2107" s="119" t="s">
        <v>14717</v>
      </c>
      <c r="AG2107" s="64" t="str">
        <f t="shared" si="207"/>
        <v>110</v>
      </c>
      <c r="AH2107" s="18"/>
      <c r="AI2107" s="197" t="str">
        <f t="shared" si="208"/>
        <v>-</v>
      </c>
      <c r="AJ2107" s="64" t="str">
        <f t="shared" si="209"/>
        <v>-</v>
      </c>
      <c r="AK2107" s="18"/>
      <c r="AP2107" s="18"/>
    </row>
    <row r="2108" spans="9:42">
      <c r="I2108" s="18"/>
      <c r="L2108" s="18"/>
      <c r="M2108" s="18"/>
      <c r="N2108" s="18"/>
      <c r="O2108" s="18"/>
      <c r="P2108" s="18"/>
      <c r="Q2108" s="18"/>
      <c r="R2108" s="18"/>
      <c r="S2108" s="173" t="s">
        <v>3741</v>
      </c>
      <c r="T2108" s="17" t="s">
        <v>3742</v>
      </c>
      <c r="U2108" s="18"/>
      <c r="V2108" s="211"/>
      <c r="W2108" s="211"/>
      <c r="X2108" s="211"/>
      <c r="Y2108" s="211"/>
      <c r="Z2108" s="18"/>
      <c r="AA2108" s="182" t="s">
        <v>15253</v>
      </c>
      <c r="AB2108" s="18"/>
      <c r="AC2108" s="197" t="str">
        <f t="shared" si="204"/>
        <v>HEALTHSCI</v>
      </c>
      <c r="AD2108" s="263" t="str">
        <f t="shared" si="205"/>
        <v>HEALTHSCI-110</v>
      </c>
      <c r="AE2108" s="263" t="str">
        <f t="shared" si="206"/>
        <v>HEALTHSCI-110-57</v>
      </c>
      <c r="AF2108" s="119" t="s">
        <v>15253</v>
      </c>
      <c r="AG2108" s="64" t="str">
        <f t="shared" si="207"/>
        <v>110</v>
      </c>
      <c r="AH2108" s="18"/>
      <c r="AI2108" s="197" t="str">
        <f t="shared" si="208"/>
        <v>-</v>
      </c>
      <c r="AJ2108" s="64" t="str">
        <f t="shared" si="209"/>
        <v>-</v>
      </c>
      <c r="AK2108" s="18"/>
      <c r="AP2108" s="18"/>
    </row>
    <row r="2109" spans="9:42">
      <c r="I2109" s="18"/>
      <c r="L2109" s="18"/>
      <c r="M2109" s="18"/>
      <c r="N2109" s="18"/>
      <c r="O2109" s="18"/>
      <c r="P2109" s="18"/>
      <c r="Q2109" s="18"/>
      <c r="R2109" s="18"/>
      <c r="S2109" s="173" t="s">
        <v>3743</v>
      </c>
      <c r="T2109" s="17" t="s">
        <v>3744</v>
      </c>
      <c r="U2109" s="18"/>
      <c r="V2109" s="211"/>
      <c r="W2109" s="211"/>
      <c r="X2109" s="211"/>
      <c r="Y2109" s="211"/>
      <c r="Z2109" s="18"/>
      <c r="AA2109" s="182" t="s">
        <v>11476</v>
      </c>
      <c r="AB2109" s="18"/>
      <c r="AC2109" s="197" t="str">
        <f t="shared" si="204"/>
        <v>HEALTHSCI</v>
      </c>
      <c r="AD2109" s="263" t="str">
        <f t="shared" si="205"/>
        <v>HEALTHSCI-110</v>
      </c>
      <c r="AE2109" s="263" t="str">
        <f t="shared" si="206"/>
        <v>HEALTHSCI-110-58</v>
      </c>
      <c r="AF2109" s="119" t="s">
        <v>11476</v>
      </c>
      <c r="AG2109" s="64" t="str">
        <f t="shared" si="207"/>
        <v>110</v>
      </c>
      <c r="AH2109" s="18"/>
      <c r="AI2109" s="197" t="str">
        <f t="shared" si="208"/>
        <v>-</v>
      </c>
      <c r="AJ2109" s="64" t="str">
        <f t="shared" si="209"/>
        <v>-</v>
      </c>
      <c r="AK2109" s="18"/>
      <c r="AP2109" s="18"/>
    </row>
    <row r="2110" spans="9:42">
      <c r="I2110" s="18"/>
      <c r="L2110" s="18"/>
      <c r="M2110" s="18"/>
      <c r="N2110" s="18"/>
      <c r="O2110" s="18"/>
      <c r="P2110" s="18"/>
      <c r="Q2110" s="18"/>
      <c r="R2110" s="18"/>
      <c r="S2110" s="173" t="s">
        <v>3747</v>
      </c>
      <c r="T2110" s="17" t="s">
        <v>3748</v>
      </c>
      <c r="U2110" s="18"/>
      <c r="V2110" s="211"/>
      <c r="W2110" s="211"/>
      <c r="X2110" s="211"/>
      <c r="Y2110" s="211"/>
      <c r="Z2110" s="18"/>
      <c r="AA2110" s="182" t="s">
        <v>11093</v>
      </c>
      <c r="AB2110" s="18"/>
      <c r="AC2110" s="197" t="str">
        <f t="shared" si="204"/>
        <v>HEALTHSCI</v>
      </c>
      <c r="AD2110" s="263" t="str">
        <f t="shared" si="205"/>
        <v>HEALTHSCI-110</v>
      </c>
      <c r="AE2110" s="263" t="str">
        <f t="shared" si="206"/>
        <v>HEALTHSCI-110-59</v>
      </c>
      <c r="AF2110" s="119" t="s">
        <v>11093</v>
      </c>
      <c r="AG2110" s="64" t="str">
        <f t="shared" si="207"/>
        <v>110</v>
      </c>
      <c r="AH2110" s="18"/>
      <c r="AI2110" s="197" t="str">
        <f t="shared" si="208"/>
        <v>-</v>
      </c>
      <c r="AJ2110" s="64" t="str">
        <f t="shared" si="209"/>
        <v>-</v>
      </c>
      <c r="AK2110" s="18"/>
      <c r="AP2110" s="18"/>
    </row>
    <row r="2111" spans="9:42">
      <c r="I2111" s="18"/>
      <c r="L2111" s="18"/>
      <c r="M2111" s="18"/>
      <c r="N2111" s="18"/>
      <c r="O2111" s="18"/>
      <c r="P2111" s="18"/>
      <c r="Q2111" s="18"/>
      <c r="R2111" s="18"/>
      <c r="S2111" s="173" t="s">
        <v>3750</v>
      </c>
      <c r="T2111" s="17" t="s">
        <v>3751</v>
      </c>
      <c r="U2111" s="18"/>
      <c r="V2111" s="211"/>
      <c r="W2111" s="211"/>
      <c r="X2111" s="211"/>
      <c r="Y2111" s="211"/>
      <c r="Z2111" s="18"/>
      <c r="AA2111" s="182" t="s">
        <v>5287</v>
      </c>
      <c r="AB2111" s="18"/>
      <c r="AC2111" s="197" t="str">
        <f t="shared" si="204"/>
        <v>HEALTHSCI</v>
      </c>
      <c r="AD2111" s="263" t="str">
        <f t="shared" si="205"/>
        <v>HEALTHSCI-110</v>
      </c>
      <c r="AE2111" s="263" t="str">
        <f t="shared" si="206"/>
        <v>HEALTHSCI-110-60</v>
      </c>
      <c r="AF2111" s="119" t="s">
        <v>5287</v>
      </c>
      <c r="AG2111" s="64" t="str">
        <f t="shared" si="207"/>
        <v>110</v>
      </c>
      <c r="AH2111" s="18"/>
      <c r="AI2111" s="197" t="str">
        <f t="shared" si="208"/>
        <v>-</v>
      </c>
      <c r="AJ2111" s="64" t="str">
        <f t="shared" si="209"/>
        <v>-</v>
      </c>
      <c r="AK2111" s="18"/>
      <c r="AP2111" s="18"/>
    </row>
    <row r="2112" spans="9:42">
      <c r="I2112" s="18"/>
      <c r="L2112" s="18"/>
      <c r="M2112" s="18"/>
      <c r="N2112" s="18"/>
      <c r="O2112" s="18"/>
      <c r="P2112" s="18"/>
      <c r="Q2112" s="18"/>
      <c r="R2112" s="18"/>
      <c r="S2112" s="173" t="s">
        <v>3754</v>
      </c>
      <c r="T2112" s="17" t="s">
        <v>3755</v>
      </c>
      <c r="U2112" s="18"/>
      <c r="V2112" s="211"/>
      <c r="W2112" s="211"/>
      <c r="X2112" s="211"/>
      <c r="Y2112" s="211"/>
      <c r="Z2112" s="18"/>
      <c r="AA2112" s="182" t="s">
        <v>11094</v>
      </c>
      <c r="AB2112" s="18"/>
      <c r="AC2112" s="197" t="str">
        <f t="shared" si="204"/>
        <v>HEALTHSCI</v>
      </c>
      <c r="AD2112" s="263" t="str">
        <f t="shared" si="205"/>
        <v>HEALTHSCI-110</v>
      </c>
      <c r="AE2112" s="263" t="str">
        <f t="shared" si="206"/>
        <v>HEALTHSCI-110-61</v>
      </c>
      <c r="AF2112" s="119" t="s">
        <v>11094</v>
      </c>
      <c r="AG2112" s="64" t="str">
        <f t="shared" si="207"/>
        <v>110</v>
      </c>
      <c r="AH2112" s="18"/>
      <c r="AI2112" s="197" t="str">
        <f t="shared" si="208"/>
        <v>-</v>
      </c>
      <c r="AJ2112" s="64" t="str">
        <f t="shared" si="209"/>
        <v>-</v>
      </c>
      <c r="AK2112" s="18"/>
      <c r="AP2112" s="18"/>
    </row>
    <row r="2113" spans="9:42">
      <c r="I2113" s="18"/>
      <c r="L2113" s="18"/>
      <c r="M2113" s="18"/>
      <c r="N2113" s="18"/>
      <c r="O2113" s="18"/>
      <c r="P2113" s="18"/>
      <c r="Q2113" s="18"/>
      <c r="R2113" s="18"/>
      <c r="S2113" s="173" t="s">
        <v>3756</v>
      </c>
      <c r="T2113" s="17" t="s">
        <v>3757</v>
      </c>
      <c r="U2113" s="18"/>
      <c r="V2113" s="211"/>
      <c r="W2113" s="211"/>
      <c r="X2113" s="211"/>
      <c r="Y2113" s="211"/>
      <c r="Z2113" s="18"/>
      <c r="AA2113" s="182" t="s">
        <v>5288</v>
      </c>
      <c r="AB2113" s="18"/>
      <c r="AC2113" s="197" t="str">
        <f t="shared" si="204"/>
        <v>EDUCATION</v>
      </c>
      <c r="AD2113" s="263" t="str">
        <f t="shared" si="205"/>
        <v>EDUCATION-110</v>
      </c>
      <c r="AE2113" s="263" t="str">
        <f t="shared" si="206"/>
        <v>EDUCATION-110-1</v>
      </c>
      <c r="AF2113" s="119" t="s">
        <v>5288</v>
      </c>
      <c r="AG2113" s="64" t="str">
        <f t="shared" si="207"/>
        <v>110</v>
      </c>
      <c r="AH2113" s="18"/>
      <c r="AI2113" s="197" t="str">
        <f t="shared" si="208"/>
        <v>-</v>
      </c>
      <c r="AJ2113" s="64" t="str">
        <f t="shared" si="209"/>
        <v>-</v>
      </c>
      <c r="AK2113" s="18"/>
      <c r="AP2113" s="18"/>
    </row>
    <row r="2114" spans="9:42">
      <c r="I2114" s="18"/>
      <c r="L2114" s="18"/>
      <c r="M2114" s="18"/>
      <c r="N2114" s="18"/>
      <c r="O2114" s="18"/>
      <c r="P2114" s="18"/>
      <c r="Q2114" s="18"/>
      <c r="R2114" s="18"/>
      <c r="S2114" s="173" t="s">
        <v>3759</v>
      </c>
      <c r="T2114" s="17" t="s">
        <v>3760</v>
      </c>
      <c r="U2114" s="18"/>
      <c r="V2114" s="211"/>
      <c r="W2114" s="211"/>
      <c r="X2114" s="211"/>
      <c r="Y2114" s="211"/>
      <c r="Z2114" s="18"/>
      <c r="AA2114" s="182" t="s">
        <v>13757</v>
      </c>
      <c r="AB2114" s="18"/>
      <c r="AC2114" s="197" t="str">
        <f t="shared" si="204"/>
        <v>EDUCATION</v>
      </c>
      <c r="AD2114" s="263" t="str">
        <f t="shared" si="205"/>
        <v>EDUCATION-110</v>
      </c>
      <c r="AE2114" s="263" t="str">
        <f t="shared" si="206"/>
        <v>EDUCATION-110-2</v>
      </c>
      <c r="AF2114" s="119" t="s">
        <v>13757</v>
      </c>
      <c r="AG2114" s="64" t="str">
        <f t="shared" si="207"/>
        <v>110</v>
      </c>
      <c r="AH2114" s="18"/>
      <c r="AI2114" s="197" t="str">
        <f t="shared" si="208"/>
        <v>-</v>
      </c>
      <c r="AJ2114" s="64" t="str">
        <f t="shared" si="209"/>
        <v>-</v>
      </c>
      <c r="AK2114" s="18"/>
      <c r="AP2114" s="18"/>
    </row>
    <row r="2115" spans="9:42">
      <c r="I2115" s="18"/>
      <c r="L2115" s="18"/>
      <c r="M2115" s="18"/>
      <c r="N2115" s="18"/>
      <c r="O2115" s="18"/>
      <c r="P2115" s="18"/>
      <c r="Q2115" s="18"/>
      <c r="R2115" s="18"/>
      <c r="S2115" s="173" t="s">
        <v>3763</v>
      </c>
      <c r="T2115" s="17" t="s">
        <v>3764</v>
      </c>
      <c r="U2115" s="18"/>
      <c r="V2115" s="211"/>
      <c r="W2115" s="211"/>
      <c r="X2115" s="211"/>
      <c r="Y2115" s="211"/>
      <c r="Z2115" s="18"/>
      <c r="AA2115" s="182" t="s">
        <v>11095</v>
      </c>
      <c r="AB2115" s="18"/>
      <c r="AC2115" s="197" t="str">
        <f t="shared" si="204"/>
        <v>EDUCATION</v>
      </c>
      <c r="AD2115" s="263" t="str">
        <f t="shared" si="205"/>
        <v>EDUCATION-110</v>
      </c>
      <c r="AE2115" s="263" t="str">
        <f t="shared" si="206"/>
        <v>EDUCATION-110-3</v>
      </c>
      <c r="AF2115" s="119" t="s">
        <v>11095</v>
      </c>
      <c r="AG2115" s="64" t="str">
        <f t="shared" si="207"/>
        <v>110</v>
      </c>
      <c r="AH2115" s="18"/>
      <c r="AI2115" s="197" t="str">
        <f t="shared" si="208"/>
        <v>-</v>
      </c>
      <c r="AJ2115" s="64" t="str">
        <f t="shared" si="209"/>
        <v>-</v>
      </c>
      <c r="AK2115" s="18"/>
      <c r="AP2115" s="18"/>
    </row>
    <row r="2116" spans="9:42">
      <c r="I2116" s="18"/>
      <c r="L2116" s="18"/>
      <c r="M2116" s="18"/>
      <c r="N2116" s="18"/>
      <c r="O2116" s="18"/>
      <c r="P2116" s="18"/>
      <c r="Q2116" s="18"/>
      <c r="R2116" s="18"/>
      <c r="S2116" s="173" t="s">
        <v>3766</v>
      </c>
      <c r="T2116" s="17" t="s">
        <v>3767</v>
      </c>
      <c r="U2116" s="18"/>
      <c r="V2116" s="211"/>
      <c r="W2116" s="211"/>
      <c r="X2116" s="211"/>
      <c r="Y2116" s="211"/>
      <c r="Z2116" s="18"/>
      <c r="AA2116" s="182" t="s">
        <v>11096</v>
      </c>
      <c r="AB2116" s="18"/>
      <c r="AC2116" s="197" t="str">
        <f t="shared" si="204"/>
        <v>EDUCATION</v>
      </c>
      <c r="AD2116" s="263" t="str">
        <f t="shared" si="205"/>
        <v>EDUCATION-110</v>
      </c>
      <c r="AE2116" s="263" t="str">
        <f t="shared" si="206"/>
        <v>EDUCATION-110-4</v>
      </c>
      <c r="AF2116" s="119" t="s">
        <v>11096</v>
      </c>
      <c r="AG2116" s="64" t="str">
        <f t="shared" si="207"/>
        <v>110</v>
      </c>
      <c r="AH2116" s="18"/>
      <c r="AI2116" s="197" t="str">
        <f t="shared" si="208"/>
        <v>-</v>
      </c>
      <c r="AJ2116" s="64" t="str">
        <f t="shared" si="209"/>
        <v>-</v>
      </c>
      <c r="AK2116" s="18"/>
      <c r="AP2116" s="18"/>
    </row>
    <row r="2117" spans="9:42">
      <c r="I2117" s="18"/>
      <c r="L2117" s="18"/>
      <c r="M2117" s="18"/>
      <c r="N2117" s="18"/>
      <c r="O2117" s="18"/>
      <c r="P2117" s="18"/>
      <c r="Q2117" s="18"/>
      <c r="R2117" s="18"/>
      <c r="S2117" s="173" t="s">
        <v>3770</v>
      </c>
      <c r="T2117" s="17" t="s">
        <v>3771</v>
      </c>
      <c r="U2117" s="18"/>
      <c r="V2117" s="211"/>
      <c r="W2117" s="211"/>
      <c r="X2117" s="211"/>
      <c r="Y2117" s="211"/>
      <c r="Z2117" s="18"/>
      <c r="AA2117" s="182" t="s">
        <v>11097</v>
      </c>
      <c r="AB2117" s="18"/>
      <c r="AC2117" s="197" t="str">
        <f t="shared" si="204"/>
        <v>EDUCATION</v>
      </c>
      <c r="AD2117" s="263" t="str">
        <f t="shared" si="205"/>
        <v>EDUCATION-110</v>
      </c>
      <c r="AE2117" s="263" t="str">
        <f t="shared" si="206"/>
        <v>EDUCATION-110-5</v>
      </c>
      <c r="AF2117" s="119" t="s">
        <v>11097</v>
      </c>
      <c r="AG2117" s="64" t="str">
        <f t="shared" si="207"/>
        <v>110</v>
      </c>
      <c r="AH2117" s="18"/>
      <c r="AI2117" s="197" t="str">
        <f t="shared" si="208"/>
        <v>-</v>
      </c>
      <c r="AJ2117" s="64" t="str">
        <f t="shared" si="209"/>
        <v>-</v>
      </c>
      <c r="AK2117" s="18"/>
      <c r="AP2117" s="18"/>
    </row>
    <row r="2118" spans="9:42">
      <c r="I2118" s="18"/>
      <c r="L2118" s="18"/>
      <c r="M2118" s="18"/>
      <c r="N2118" s="18"/>
      <c r="O2118" s="18"/>
      <c r="P2118" s="18"/>
      <c r="Q2118" s="18"/>
      <c r="R2118" s="18"/>
      <c r="S2118" s="173" t="s">
        <v>3774</v>
      </c>
      <c r="T2118" s="17" t="s">
        <v>3775</v>
      </c>
      <c r="U2118" s="18"/>
      <c r="V2118" s="211"/>
      <c r="W2118" s="211"/>
      <c r="X2118" s="211"/>
      <c r="Y2118" s="211"/>
      <c r="Z2118" s="18"/>
      <c r="AA2118" s="182" t="s">
        <v>5289</v>
      </c>
      <c r="AB2118" s="18"/>
      <c r="AC2118" s="197" t="str">
        <f t="shared" ref="AC2118:AC2181" si="210">CodesFormula_1</f>
        <v>HEALTHSCI</v>
      </c>
      <c r="AD2118" s="263" t="str">
        <f t="shared" ref="AD2118:AD2181" si="211">CodesFormula_2</f>
        <v>HEALTHSCI-110</v>
      </c>
      <c r="AE2118" s="263" t="str">
        <f t="shared" ref="AE2118:AE2181" si="212">CodesFormula_3</f>
        <v>HEALTHSCI-110-62</v>
      </c>
      <c r="AF2118" s="119" t="s">
        <v>5289</v>
      </c>
      <c r="AG2118" s="64" t="str">
        <f t="shared" ref="AG2118:AG2181" si="213">CodesFormula_4</f>
        <v>110</v>
      </c>
      <c r="AH2118" s="18"/>
      <c r="AI2118" s="197" t="str">
        <f t="shared" ref="AI2118:AI2181" si="214">CodesFormula_5</f>
        <v>-</v>
      </c>
      <c r="AJ2118" s="64" t="str">
        <f t="shared" ref="AJ2118:AJ2181" si="215">CodesFormula_6</f>
        <v>-</v>
      </c>
      <c r="AK2118" s="18"/>
      <c r="AP2118" s="18"/>
    </row>
    <row r="2119" spans="9:42">
      <c r="I2119" s="18"/>
      <c r="L2119" s="18"/>
      <c r="M2119" s="18"/>
      <c r="N2119" s="18"/>
      <c r="O2119" s="18"/>
      <c r="P2119" s="18"/>
      <c r="Q2119" s="18"/>
      <c r="R2119" s="18"/>
      <c r="S2119" s="173" t="s">
        <v>3778</v>
      </c>
      <c r="T2119" s="17" t="s">
        <v>3779</v>
      </c>
      <c r="U2119" s="18"/>
      <c r="V2119" s="211"/>
      <c r="W2119" s="211"/>
      <c r="X2119" s="211"/>
      <c r="Y2119" s="211"/>
      <c r="Z2119" s="18"/>
      <c r="AA2119" s="182" t="s">
        <v>12088</v>
      </c>
      <c r="AB2119" s="18"/>
      <c r="AC2119" s="197" t="str">
        <f t="shared" si="210"/>
        <v>HEALTHSCI</v>
      </c>
      <c r="AD2119" s="263" t="str">
        <f t="shared" si="211"/>
        <v>HEALTHSCI-110</v>
      </c>
      <c r="AE2119" s="263" t="str">
        <f t="shared" si="212"/>
        <v>HEALTHSCI-110-63</v>
      </c>
      <c r="AF2119" s="119" t="s">
        <v>12088</v>
      </c>
      <c r="AG2119" s="64" t="str">
        <f t="shared" si="213"/>
        <v>110</v>
      </c>
      <c r="AH2119" s="18"/>
      <c r="AI2119" s="197" t="str">
        <f t="shared" si="214"/>
        <v>-</v>
      </c>
      <c r="AJ2119" s="64" t="str">
        <f t="shared" si="215"/>
        <v>-</v>
      </c>
      <c r="AK2119" s="18"/>
      <c r="AP2119" s="18"/>
    </row>
    <row r="2120" spans="9:42">
      <c r="I2120" s="18"/>
      <c r="L2120" s="18"/>
      <c r="M2120" s="18"/>
      <c r="N2120" s="18"/>
      <c r="O2120" s="18"/>
      <c r="P2120" s="18"/>
      <c r="Q2120" s="18"/>
      <c r="R2120" s="18"/>
      <c r="S2120" s="173" t="s">
        <v>3782</v>
      </c>
      <c r="T2120" s="17" t="s">
        <v>3783</v>
      </c>
      <c r="U2120" s="18"/>
      <c r="V2120" s="211"/>
      <c r="W2120" s="211"/>
      <c r="X2120" s="211"/>
      <c r="Y2120" s="211"/>
      <c r="Z2120" s="18"/>
      <c r="AA2120" s="182" t="s">
        <v>12685</v>
      </c>
      <c r="AB2120" s="18"/>
      <c r="AC2120" s="197" t="str">
        <f t="shared" si="210"/>
        <v>HEALTHSCI</v>
      </c>
      <c r="AD2120" s="263" t="str">
        <f t="shared" si="211"/>
        <v>HEALTHSCI-110</v>
      </c>
      <c r="AE2120" s="263" t="str">
        <f t="shared" si="212"/>
        <v>HEALTHSCI-110-64</v>
      </c>
      <c r="AF2120" s="119" t="s">
        <v>12685</v>
      </c>
      <c r="AG2120" s="64" t="str">
        <f t="shared" si="213"/>
        <v>110</v>
      </c>
      <c r="AH2120" s="18"/>
      <c r="AI2120" s="197" t="str">
        <f t="shared" si="214"/>
        <v>-</v>
      </c>
      <c r="AJ2120" s="64" t="str">
        <f t="shared" si="215"/>
        <v>-</v>
      </c>
      <c r="AK2120" s="18"/>
      <c r="AP2120" s="18"/>
    </row>
    <row r="2121" spans="9:42">
      <c r="I2121" s="18"/>
      <c r="L2121" s="18"/>
      <c r="M2121" s="18"/>
      <c r="N2121" s="18"/>
      <c r="O2121" s="18"/>
      <c r="P2121" s="18"/>
      <c r="Q2121" s="18"/>
      <c r="R2121" s="18"/>
      <c r="S2121" s="173" t="s">
        <v>3785</v>
      </c>
      <c r="T2121" s="17" t="s">
        <v>3786</v>
      </c>
      <c r="U2121" s="18"/>
      <c r="V2121" s="211"/>
      <c r="W2121" s="211"/>
      <c r="X2121" s="211"/>
      <c r="Y2121" s="211"/>
      <c r="Z2121" s="18"/>
      <c r="AA2121" s="182" t="s">
        <v>13758</v>
      </c>
      <c r="AB2121" s="18"/>
      <c r="AC2121" s="197" t="str">
        <f t="shared" si="210"/>
        <v>HEALTHSCI</v>
      </c>
      <c r="AD2121" s="263" t="str">
        <f t="shared" si="211"/>
        <v>HEALTHSCI-110</v>
      </c>
      <c r="AE2121" s="263" t="str">
        <f t="shared" si="212"/>
        <v>HEALTHSCI-110-65</v>
      </c>
      <c r="AF2121" s="119" t="s">
        <v>13758</v>
      </c>
      <c r="AG2121" s="64" t="str">
        <f t="shared" si="213"/>
        <v>110</v>
      </c>
      <c r="AH2121" s="18"/>
      <c r="AI2121" s="197" t="str">
        <f t="shared" si="214"/>
        <v>-</v>
      </c>
      <c r="AJ2121" s="64" t="str">
        <f t="shared" si="215"/>
        <v>-</v>
      </c>
      <c r="AK2121" s="18"/>
      <c r="AP2121" s="18"/>
    </row>
    <row r="2122" spans="9:42">
      <c r="I2122" s="18"/>
      <c r="L2122" s="18"/>
      <c r="M2122" s="18"/>
      <c r="N2122" s="18"/>
      <c r="O2122" s="18"/>
      <c r="P2122" s="18"/>
      <c r="Q2122" s="18"/>
      <c r="R2122" s="18"/>
      <c r="S2122" s="173" t="s">
        <v>3789</v>
      </c>
      <c r="T2122" s="17" t="s">
        <v>3790</v>
      </c>
      <c r="U2122" s="18"/>
      <c r="V2122" s="211"/>
      <c r="W2122" s="211"/>
      <c r="X2122" s="211"/>
      <c r="Y2122" s="211"/>
      <c r="Z2122" s="18"/>
      <c r="AA2122" s="182" t="s">
        <v>14216</v>
      </c>
      <c r="AB2122" s="18"/>
      <c r="AC2122" s="197" t="str">
        <f t="shared" si="210"/>
        <v>HEALTHSCI</v>
      </c>
      <c r="AD2122" s="263" t="str">
        <f t="shared" si="211"/>
        <v>HEALTHSCI-110</v>
      </c>
      <c r="AE2122" s="263" t="str">
        <f t="shared" si="212"/>
        <v>HEALTHSCI-110-66</v>
      </c>
      <c r="AF2122" s="119" t="s">
        <v>14216</v>
      </c>
      <c r="AG2122" s="64" t="str">
        <f t="shared" si="213"/>
        <v>110</v>
      </c>
      <c r="AH2122" s="18"/>
      <c r="AI2122" s="197" t="str">
        <f t="shared" si="214"/>
        <v>-</v>
      </c>
      <c r="AJ2122" s="64" t="str">
        <f t="shared" si="215"/>
        <v>-</v>
      </c>
      <c r="AK2122" s="18"/>
      <c r="AP2122" s="18"/>
    </row>
    <row r="2123" spans="9:42">
      <c r="I2123" s="18"/>
      <c r="L2123" s="18"/>
      <c r="M2123" s="18"/>
      <c r="N2123" s="18"/>
      <c r="O2123" s="18"/>
      <c r="P2123" s="18"/>
      <c r="Q2123" s="18"/>
      <c r="R2123" s="18"/>
      <c r="S2123" s="173" t="s">
        <v>3793</v>
      </c>
      <c r="T2123" s="17" t="s">
        <v>3794</v>
      </c>
      <c r="U2123" s="18"/>
      <c r="V2123" s="211"/>
      <c r="W2123" s="211"/>
      <c r="X2123" s="211"/>
      <c r="Y2123" s="211"/>
      <c r="Z2123" s="18"/>
      <c r="AA2123" s="182" t="s">
        <v>14718</v>
      </c>
      <c r="AB2123" s="18"/>
      <c r="AC2123" s="197" t="str">
        <f t="shared" si="210"/>
        <v>HEALTHSCI</v>
      </c>
      <c r="AD2123" s="263" t="str">
        <f t="shared" si="211"/>
        <v>HEALTHSCI-110</v>
      </c>
      <c r="AE2123" s="263" t="str">
        <f t="shared" si="212"/>
        <v>HEALTHSCI-110-67</v>
      </c>
      <c r="AF2123" s="119" t="s">
        <v>14718</v>
      </c>
      <c r="AG2123" s="64" t="str">
        <f t="shared" si="213"/>
        <v>110</v>
      </c>
      <c r="AH2123" s="18"/>
      <c r="AI2123" s="197" t="str">
        <f t="shared" si="214"/>
        <v>-</v>
      </c>
      <c r="AJ2123" s="64" t="str">
        <f t="shared" si="215"/>
        <v>-</v>
      </c>
      <c r="AK2123" s="18"/>
      <c r="AP2123" s="18"/>
    </row>
    <row r="2124" spans="9:42">
      <c r="I2124" s="18"/>
      <c r="L2124" s="18"/>
      <c r="M2124" s="18"/>
      <c r="N2124" s="18"/>
      <c r="O2124" s="18"/>
      <c r="P2124" s="18"/>
      <c r="Q2124" s="18"/>
      <c r="R2124" s="18"/>
      <c r="S2124" s="173" t="s">
        <v>126</v>
      </c>
      <c r="T2124" s="17" t="s">
        <v>127</v>
      </c>
      <c r="U2124" s="18"/>
      <c r="V2124" s="211"/>
      <c r="W2124" s="211"/>
      <c r="X2124" s="211"/>
      <c r="Y2124" s="211"/>
      <c r="Z2124" s="18"/>
      <c r="AA2124" s="182" t="s">
        <v>15254</v>
      </c>
      <c r="AB2124" s="18"/>
      <c r="AC2124" s="197" t="str">
        <f t="shared" si="210"/>
        <v>HEALTHSCI</v>
      </c>
      <c r="AD2124" s="263" t="str">
        <f t="shared" si="211"/>
        <v>HEALTHSCI-110</v>
      </c>
      <c r="AE2124" s="263" t="str">
        <f t="shared" si="212"/>
        <v>HEALTHSCI-110-68</v>
      </c>
      <c r="AF2124" s="119" t="s">
        <v>15254</v>
      </c>
      <c r="AG2124" s="64" t="str">
        <f t="shared" si="213"/>
        <v>110</v>
      </c>
      <c r="AH2124" s="18"/>
      <c r="AI2124" s="197" t="str">
        <f t="shared" si="214"/>
        <v>-</v>
      </c>
      <c r="AJ2124" s="64" t="str">
        <f t="shared" si="215"/>
        <v>-</v>
      </c>
      <c r="AK2124" s="18"/>
      <c r="AP2124" s="18"/>
    </row>
    <row r="2125" spans="9:42">
      <c r="I2125" s="18"/>
      <c r="L2125" s="18"/>
      <c r="M2125" s="18"/>
      <c r="N2125" s="18"/>
      <c r="O2125" s="18"/>
      <c r="P2125" s="18"/>
      <c r="Q2125" s="18"/>
      <c r="R2125" s="18"/>
      <c r="S2125" s="173" t="s">
        <v>129</v>
      </c>
      <c r="T2125" s="17" t="s">
        <v>131</v>
      </c>
      <c r="U2125" s="18"/>
      <c r="V2125" s="211"/>
      <c r="W2125" s="211"/>
      <c r="X2125" s="211"/>
      <c r="Y2125" s="211"/>
      <c r="Z2125" s="18"/>
      <c r="AA2125" s="182" t="s">
        <v>14217</v>
      </c>
      <c r="AB2125" s="18"/>
      <c r="AC2125" s="197" t="str">
        <f t="shared" si="210"/>
        <v>HEALTHSCI</v>
      </c>
      <c r="AD2125" s="263" t="str">
        <f t="shared" si="211"/>
        <v>HEALTHSCI-110</v>
      </c>
      <c r="AE2125" s="263" t="str">
        <f t="shared" si="212"/>
        <v>HEALTHSCI-110-69</v>
      </c>
      <c r="AF2125" s="119" t="s">
        <v>14217</v>
      </c>
      <c r="AG2125" s="64" t="str">
        <f t="shared" si="213"/>
        <v>110</v>
      </c>
      <c r="AH2125" s="18"/>
      <c r="AI2125" s="197" t="str">
        <f t="shared" si="214"/>
        <v>-</v>
      </c>
      <c r="AJ2125" s="64" t="str">
        <f t="shared" si="215"/>
        <v>-</v>
      </c>
      <c r="AK2125" s="18"/>
      <c r="AP2125" s="18"/>
    </row>
    <row r="2126" spans="9:42">
      <c r="I2126" s="18"/>
      <c r="L2126" s="18"/>
      <c r="M2126" s="18"/>
      <c r="N2126" s="18"/>
      <c r="O2126" s="18"/>
      <c r="P2126" s="18"/>
      <c r="Q2126" s="18"/>
      <c r="R2126" s="18"/>
      <c r="S2126" s="173" t="s">
        <v>134</v>
      </c>
      <c r="T2126" s="17" t="s">
        <v>135</v>
      </c>
      <c r="U2126" s="18"/>
      <c r="V2126" s="211"/>
      <c r="W2126" s="211"/>
      <c r="X2126" s="211"/>
      <c r="Y2126" s="211"/>
      <c r="Z2126" s="18"/>
      <c r="AA2126" s="182" t="s">
        <v>15661</v>
      </c>
      <c r="AB2126" s="18"/>
      <c r="AC2126" s="197" t="str">
        <f t="shared" si="210"/>
        <v>HEALTHSCI</v>
      </c>
      <c r="AD2126" s="263" t="str">
        <f t="shared" si="211"/>
        <v>HEALTHSCI-110</v>
      </c>
      <c r="AE2126" s="263" t="str">
        <f t="shared" si="212"/>
        <v>HEALTHSCI-110-70</v>
      </c>
      <c r="AF2126" s="119" t="s">
        <v>15661</v>
      </c>
      <c r="AG2126" s="64" t="str">
        <f t="shared" si="213"/>
        <v>110</v>
      </c>
      <c r="AH2126" s="18"/>
      <c r="AI2126" s="197" t="str">
        <f t="shared" si="214"/>
        <v>-</v>
      </c>
      <c r="AJ2126" s="64" t="str">
        <f t="shared" si="215"/>
        <v>-</v>
      </c>
      <c r="AK2126" s="18"/>
      <c r="AP2126" s="18"/>
    </row>
    <row r="2127" spans="9:42">
      <c r="I2127" s="18"/>
      <c r="L2127" s="18"/>
      <c r="M2127" s="18"/>
      <c r="N2127" s="18"/>
      <c r="O2127" s="18"/>
      <c r="P2127" s="18"/>
      <c r="Q2127" s="18"/>
      <c r="R2127" s="18"/>
      <c r="S2127" s="173" t="s">
        <v>137</v>
      </c>
      <c r="T2127" s="17" t="s">
        <v>138</v>
      </c>
      <c r="U2127" s="18"/>
      <c r="V2127" s="211"/>
      <c r="W2127" s="211"/>
      <c r="X2127" s="211"/>
      <c r="Y2127" s="211"/>
      <c r="Z2127" s="18"/>
      <c r="AA2127" s="182" t="s">
        <v>11098</v>
      </c>
      <c r="AB2127" s="18"/>
      <c r="AC2127" s="197" t="str">
        <f t="shared" si="210"/>
        <v>HEALTHSCI</v>
      </c>
      <c r="AD2127" s="263" t="str">
        <f t="shared" si="211"/>
        <v>HEALTHSCI-110</v>
      </c>
      <c r="AE2127" s="263" t="str">
        <f t="shared" si="212"/>
        <v>HEALTHSCI-110-71</v>
      </c>
      <c r="AF2127" s="119" t="s">
        <v>11098</v>
      </c>
      <c r="AG2127" s="64" t="str">
        <f t="shared" si="213"/>
        <v>110</v>
      </c>
      <c r="AH2127" s="18"/>
      <c r="AI2127" s="197" t="str">
        <f t="shared" si="214"/>
        <v>-</v>
      </c>
      <c r="AJ2127" s="64" t="str">
        <f t="shared" si="215"/>
        <v>-</v>
      </c>
      <c r="AK2127" s="18"/>
      <c r="AP2127" s="18"/>
    </row>
    <row r="2128" spans="9:42">
      <c r="I2128" s="18"/>
      <c r="L2128" s="18"/>
      <c r="M2128" s="18"/>
      <c r="N2128" s="18"/>
      <c r="O2128" s="18"/>
      <c r="P2128" s="18"/>
      <c r="Q2128" s="18"/>
      <c r="R2128" s="18"/>
      <c r="S2128" s="173" t="s">
        <v>141</v>
      </c>
      <c r="T2128" s="17" t="s">
        <v>142</v>
      </c>
      <c r="U2128" s="18"/>
      <c r="V2128" s="211"/>
      <c r="W2128" s="211"/>
      <c r="X2128" s="211"/>
      <c r="Y2128" s="211"/>
      <c r="Z2128" s="18"/>
      <c r="AA2128" s="182" t="s">
        <v>12089</v>
      </c>
      <c r="AB2128" s="18"/>
      <c r="AC2128" s="197" t="str">
        <f t="shared" si="210"/>
        <v>HEALTHSCI</v>
      </c>
      <c r="AD2128" s="263" t="str">
        <f t="shared" si="211"/>
        <v>HEALTHSCI-110</v>
      </c>
      <c r="AE2128" s="263" t="str">
        <f t="shared" si="212"/>
        <v>HEALTHSCI-110-72</v>
      </c>
      <c r="AF2128" s="119" t="s">
        <v>12089</v>
      </c>
      <c r="AG2128" s="64" t="str">
        <f t="shared" si="213"/>
        <v>110</v>
      </c>
      <c r="AH2128" s="18"/>
      <c r="AI2128" s="197" t="str">
        <f t="shared" si="214"/>
        <v>-</v>
      </c>
      <c r="AJ2128" s="64" t="str">
        <f t="shared" si="215"/>
        <v>-</v>
      </c>
      <c r="AK2128" s="18"/>
      <c r="AP2128" s="18"/>
    </row>
    <row r="2129" spans="9:42">
      <c r="I2129" s="18"/>
      <c r="L2129" s="18"/>
      <c r="M2129" s="18"/>
      <c r="N2129" s="18"/>
      <c r="O2129" s="18"/>
      <c r="P2129" s="18"/>
      <c r="Q2129" s="18"/>
      <c r="R2129" s="18"/>
      <c r="S2129" s="173" t="s">
        <v>144</v>
      </c>
      <c r="T2129" s="17" t="s">
        <v>145</v>
      </c>
      <c r="U2129" s="18"/>
      <c r="V2129" s="211"/>
      <c r="W2129" s="211"/>
      <c r="X2129" s="211"/>
      <c r="Y2129" s="211"/>
      <c r="Z2129" s="18"/>
      <c r="AA2129" s="182" t="s">
        <v>5290</v>
      </c>
      <c r="AB2129" s="18"/>
      <c r="AC2129" s="197" t="str">
        <f t="shared" si="210"/>
        <v>EDUCATION</v>
      </c>
      <c r="AD2129" s="263" t="str">
        <f t="shared" si="211"/>
        <v>EDUCATION-110</v>
      </c>
      <c r="AE2129" s="263" t="str">
        <f t="shared" si="212"/>
        <v>EDUCATION-110-6</v>
      </c>
      <c r="AF2129" s="119" t="s">
        <v>5290</v>
      </c>
      <c r="AG2129" s="64" t="str">
        <f t="shared" si="213"/>
        <v>110</v>
      </c>
      <c r="AH2129" s="18"/>
      <c r="AI2129" s="197" t="str">
        <f t="shared" si="214"/>
        <v>-</v>
      </c>
      <c r="AJ2129" s="64" t="str">
        <f t="shared" si="215"/>
        <v>-</v>
      </c>
      <c r="AK2129" s="18"/>
      <c r="AP2129" s="18"/>
    </row>
    <row r="2130" spans="9:42">
      <c r="I2130" s="18"/>
      <c r="L2130" s="18"/>
      <c r="M2130" s="18"/>
      <c r="N2130" s="18"/>
      <c r="O2130" s="18"/>
      <c r="P2130" s="18"/>
      <c r="Q2130" s="18"/>
      <c r="R2130" s="18"/>
      <c r="S2130" s="173" t="s">
        <v>148</v>
      </c>
      <c r="T2130" s="17" t="s">
        <v>149</v>
      </c>
      <c r="U2130" s="18"/>
      <c r="V2130" s="211"/>
      <c r="W2130" s="211"/>
      <c r="X2130" s="211"/>
      <c r="Y2130" s="211"/>
      <c r="Z2130" s="18"/>
      <c r="AA2130" s="182" t="s">
        <v>5291</v>
      </c>
      <c r="AB2130" s="18"/>
      <c r="AC2130" s="197" t="str">
        <f t="shared" si="210"/>
        <v>HEALTHSCI</v>
      </c>
      <c r="AD2130" s="263" t="str">
        <f t="shared" si="211"/>
        <v>HEALTHSCI-110</v>
      </c>
      <c r="AE2130" s="263" t="str">
        <f t="shared" si="212"/>
        <v>HEALTHSCI-110-73</v>
      </c>
      <c r="AF2130" s="119" t="s">
        <v>5291</v>
      </c>
      <c r="AG2130" s="64" t="str">
        <f t="shared" si="213"/>
        <v>110</v>
      </c>
      <c r="AH2130" s="18"/>
      <c r="AI2130" s="197" t="str">
        <f t="shared" si="214"/>
        <v>-</v>
      </c>
      <c r="AJ2130" s="64" t="str">
        <f t="shared" si="215"/>
        <v>-</v>
      </c>
      <c r="AK2130" s="18"/>
      <c r="AP2130" s="18"/>
    </row>
    <row r="2131" spans="9:42">
      <c r="I2131" s="18"/>
      <c r="L2131" s="18"/>
      <c r="M2131" s="18"/>
      <c r="N2131" s="18"/>
      <c r="O2131" s="18"/>
      <c r="P2131" s="18"/>
      <c r="Q2131" s="18"/>
      <c r="R2131" s="18"/>
      <c r="S2131" s="173" t="s">
        <v>151</v>
      </c>
      <c r="T2131" s="17" t="s">
        <v>152</v>
      </c>
      <c r="U2131" s="18"/>
      <c r="V2131" s="211"/>
      <c r="W2131" s="211"/>
      <c r="X2131" s="211"/>
      <c r="Y2131" s="211"/>
      <c r="Z2131" s="18"/>
      <c r="AA2131" s="182" t="s">
        <v>12090</v>
      </c>
      <c r="AB2131" s="18"/>
      <c r="AC2131" s="197" t="str">
        <f t="shared" si="210"/>
        <v>HEALTHSCI</v>
      </c>
      <c r="AD2131" s="263" t="str">
        <f t="shared" si="211"/>
        <v>HEALTHSCI-110</v>
      </c>
      <c r="AE2131" s="263" t="str">
        <f t="shared" si="212"/>
        <v>HEALTHSCI-110-74</v>
      </c>
      <c r="AF2131" s="119" t="s">
        <v>12090</v>
      </c>
      <c r="AG2131" s="64" t="str">
        <f t="shared" si="213"/>
        <v>110</v>
      </c>
      <c r="AH2131" s="18"/>
      <c r="AI2131" s="197" t="str">
        <f t="shared" si="214"/>
        <v>-</v>
      </c>
      <c r="AJ2131" s="64" t="str">
        <f t="shared" si="215"/>
        <v>-</v>
      </c>
      <c r="AK2131" s="18"/>
      <c r="AP2131" s="18"/>
    </row>
    <row r="2132" spans="9:42">
      <c r="I2132" s="18"/>
      <c r="L2132" s="18"/>
      <c r="M2132" s="18"/>
      <c r="N2132" s="18"/>
      <c r="O2132" s="18"/>
      <c r="P2132" s="18"/>
      <c r="Q2132" s="18"/>
      <c r="R2132" s="18"/>
      <c r="S2132" s="173" t="s">
        <v>154</v>
      </c>
      <c r="T2132" s="17" t="s">
        <v>155</v>
      </c>
      <c r="U2132" s="18"/>
      <c r="V2132" s="211"/>
      <c r="W2132" s="211"/>
      <c r="X2132" s="211"/>
      <c r="Y2132" s="211"/>
      <c r="Z2132" s="18"/>
      <c r="AA2132" s="182" t="s">
        <v>12091</v>
      </c>
      <c r="AB2132" s="18"/>
      <c r="AC2132" s="197" t="str">
        <f t="shared" si="210"/>
        <v>HEALTHSCI</v>
      </c>
      <c r="AD2132" s="263" t="str">
        <f t="shared" si="211"/>
        <v>HEALTHSCI-110</v>
      </c>
      <c r="AE2132" s="263" t="str">
        <f t="shared" si="212"/>
        <v>HEALTHSCI-110-75</v>
      </c>
      <c r="AF2132" s="119" t="s">
        <v>12091</v>
      </c>
      <c r="AG2132" s="64" t="str">
        <f t="shared" si="213"/>
        <v>110</v>
      </c>
      <c r="AH2132" s="18"/>
      <c r="AI2132" s="197" t="str">
        <f t="shared" si="214"/>
        <v>-</v>
      </c>
      <c r="AJ2132" s="64" t="str">
        <f t="shared" si="215"/>
        <v>-</v>
      </c>
      <c r="AK2132" s="18"/>
      <c r="AP2132" s="18"/>
    </row>
    <row r="2133" spans="9:42">
      <c r="I2133" s="18"/>
      <c r="L2133" s="18"/>
      <c r="M2133" s="18"/>
      <c r="N2133" s="18"/>
      <c r="O2133" s="18"/>
      <c r="P2133" s="18"/>
      <c r="Q2133" s="18"/>
      <c r="R2133" s="18"/>
      <c r="S2133" s="173" t="s">
        <v>158</v>
      </c>
      <c r="T2133" s="17" t="s">
        <v>159</v>
      </c>
      <c r="U2133" s="18"/>
      <c r="V2133" s="211"/>
      <c r="W2133" s="211"/>
      <c r="X2133" s="211"/>
      <c r="Y2133" s="211"/>
      <c r="Z2133" s="18"/>
      <c r="AA2133" s="182" t="s">
        <v>14719</v>
      </c>
      <c r="AB2133" s="18"/>
      <c r="AC2133" s="197" t="str">
        <f t="shared" si="210"/>
        <v>HEALTHSCI</v>
      </c>
      <c r="AD2133" s="263" t="str">
        <f t="shared" si="211"/>
        <v>HEALTHSCI-110</v>
      </c>
      <c r="AE2133" s="263" t="str">
        <f t="shared" si="212"/>
        <v>HEALTHSCI-110-76</v>
      </c>
      <c r="AF2133" s="119" t="s">
        <v>14719</v>
      </c>
      <c r="AG2133" s="64" t="str">
        <f t="shared" si="213"/>
        <v>110</v>
      </c>
      <c r="AH2133" s="18"/>
      <c r="AI2133" s="197" t="str">
        <f t="shared" si="214"/>
        <v>-</v>
      </c>
      <c r="AJ2133" s="64" t="str">
        <f t="shared" si="215"/>
        <v>-</v>
      </c>
      <c r="AK2133" s="18"/>
      <c r="AP2133" s="18"/>
    </row>
    <row r="2134" spans="9:42">
      <c r="I2134" s="18"/>
      <c r="L2134" s="18"/>
      <c r="M2134" s="18"/>
      <c r="N2134" s="18"/>
      <c r="O2134" s="18"/>
      <c r="P2134" s="18"/>
      <c r="Q2134" s="18"/>
      <c r="R2134" s="18"/>
      <c r="S2134" s="173" t="s">
        <v>160</v>
      </c>
      <c r="T2134" s="17" t="s">
        <v>161</v>
      </c>
      <c r="U2134" s="18"/>
      <c r="V2134" s="211"/>
      <c r="W2134" s="211"/>
      <c r="X2134" s="211"/>
      <c r="Y2134" s="211"/>
      <c r="Z2134" s="18"/>
      <c r="AA2134" s="182" t="s">
        <v>15662</v>
      </c>
      <c r="AB2134" s="18"/>
      <c r="AC2134" s="197" t="str">
        <f t="shared" si="210"/>
        <v>HEALTHSCI</v>
      </c>
      <c r="AD2134" s="263" t="str">
        <f t="shared" si="211"/>
        <v>HEALTHSCI-110</v>
      </c>
      <c r="AE2134" s="263" t="str">
        <f t="shared" si="212"/>
        <v>HEALTHSCI-110-77</v>
      </c>
      <c r="AF2134" s="119" t="s">
        <v>15662</v>
      </c>
      <c r="AG2134" s="64" t="str">
        <f t="shared" si="213"/>
        <v>110</v>
      </c>
      <c r="AH2134" s="18"/>
      <c r="AI2134" s="197" t="str">
        <f t="shared" si="214"/>
        <v>-</v>
      </c>
      <c r="AJ2134" s="64" t="str">
        <f t="shared" si="215"/>
        <v>-</v>
      </c>
      <c r="AK2134" s="18"/>
      <c r="AP2134" s="18"/>
    </row>
    <row r="2135" spans="9:42">
      <c r="I2135" s="18"/>
      <c r="L2135" s="18"/>
      <c r="M2135" s="18"/>
      <c r="N2135" s="18"/>
      <c r="O2135" s="18"/>
      <c r="P2135" s="18"/>
      <c r="Q2135" s="18"/>
      <c r="R2135" s="18"/>
      <c r="S2135" s="173" t="s">
        <v>163</v>
      </c>
      <c r="T2135" s="17" t="s">
        <v>164</v>
      </c>
      <c r="U2135" s="18"/>
      <c r="V2135" s="211"/>
      <c r="W2135" s="211"/>
      <c r="X2135" s="211"/>
      <c r="Y2135" s="211"/>
      <c r="Z2135" s="18"/>
      <c r="AA2135" s="182" t="s">
        <v>11099</v>
      </c>
      <c r="AB2135" s="18"/>
      <c r="AC2135" s="197" t="str">
        <f t="shared" si="210"/>
        <v>HEALTHSCI</v>
      </c>
      <c r="AD2135" s="263" t="str">
        <f t="shared" si="211"/>
        <v>HEALTHSCI-110</v>
      </c>
      <c r="AE2135" s="263" t="str">
        <f t="shared" si="212"/>
        <v>HEALTHSCI-110-78</v>
      </c>
      <c r="AF2135" s="119" t="s">
        <v>11099</v>
      </c>
      <c r="AG2135" s="64" t="str">
        <f t="shared" si="213"/>
        <v>110</v>
      </c>
      <c r="AH2135" s="18"/>
      <c r="AI2135" s="197" t="str">
        <f t="shared" si="214"/>
        <v>-</v>
      </c>
      <c r="AJ2135" s="64" t="str">
        <f t="shared" si="215"/>
        <v>-</v>
      </c>
      <c r="AK2135" s="18"/>
      <c r="AP2135" s="18"/>
    </row>
    <row r="2136" spans="9:42">
      <c r="I2136" s="18"/>
      <c r="L2136" s="18"/>
      <c r="M2136" s="18"/>
      <c r="N2136" s="18"/>
      <c r="O2136" s="18"/>
      <c r="P2136" s="18"/>
      <c r="Q2136" s="18"/>
      <c r="R2136" s="18"/>
      <c r="S2136" s="173" t="s">
        <v>166</v>
      </c>
      <c r="T2136" s="17" t="s">
        <v>167</v>
      </c>
      <c r="U2136" s="18"/>
      <c r="V2136" s="211"/>
      <c r="W2136" s="211"/>
      <c r="X2136" s="211"/>
      <c r="Y2136" s="211"/>
      <c r="Z2136" s="18"/>
      <c r="AA2136" s="182" t="s">
        <v>11100</v>
      </c>
      <c r="AB2136" s="18"/>
      <c r="AC2136" s="197" t="str">
        <f t="shared" si="210"/>
        <v>PROVOST-Online_Strategic_Ed_Init</v>
      </c>
      <c r="AD2136" s="263" t="str">
        <f t="shared" si="211"/>
        <v>PROVOST-Online_Strategic_Ed_Init-110</v>
      </c>
      <c r="AE2136" s="263" t="str">
        <f t="shared" si="212"/>
        <v>PROVOST-Online_Strategic_Ed_Init-110-1</v>
      </c>
      <c r="AF2136" s="119" t="s">
        <v>11100</v>
      </c>
      <c r="AG2136" s="64" t="str">
        <f t="shared" si="213"/>
        <v>110</v>
      </c>
      <c r="AH2136" s="18"/>
      <c r="AI2136" s="197" t="str">
        <f t="shared" si="214"/>
        <v>-</v>
      </c>
      <c r="AJ2136" s="64" t="str">
        <f t="shared" si="215"/>
        <v>-</v>
      </c>
      <c r="AK2136" s="18"/>
      <c r="AP2136" s="18"/>
    </row>
    <row r="2137" spans="9:42">
      <c r="I2137" s="18"/>
      <c r="L2137" s="18"/>
      <c r="M2137" s="18"/>
      <c r="N2137" s="18"/>
      <c r="O2137" s="18"/>
      <c r="P2137" s="18"/>
      <c r="Q2137" s="18"/>
      <c r="R2137" s="18"/>
      <c r="S2137" s="173" t="s">
        <v>168</v>
      </c>
      <c r="T2137" s="17" t="s">
        <v>169</v>
      </c>
      <c r="U2137" s="18"/>
      <c r="V2137" s="211"/>
      <c r="W2137" s="211"/>
      <c r="X2137" s="211"/>
      <c r="Y2137" s="211"/>
      <c r="Z2137" s="18"/>
      <c r="AA2137" s="182" t="s">
        <v>12092</v>
      </c>
      <c r="AB2137" s="18"/>
      <c r="AC2137" s="197" t="str">
        <f t="shared" si="210"/>
        <v>HEALTHSCI</v>
      </c>
      <c r="AD2137" s="263" t="str">
        <f t="shared" si="211"/>
        <v>HEALTHSCI-110</v>
      </c>
      <c r="AE2137" s="263" t="str">
        <f t="shared" si="212"/>
        <v>HEALTHSCI-110-79</v>
      </c>
      <c r="AF2137" s="119" t="s">
        <v>12092</v>
      </c>
      <c r="AG2137" s="64" t="str">
        <f t="shared" si="213"/>
        <v>110</v>
      </c>
      <c r="AH2137" s="18"/>
      <c r="AI2137" s="197" t="str">
        <f t="shared" si="214"/>
        <v>-</v>
      </c>
      <c r="AJ2137" s="64" t="str">
        <f t="shared" si="215"/>
        <v>-</v>
      </c>
      <c r="AK2137" s="18"/>
      <c r="AP2137" s="18"/>
    </row>
    <row r="2138" spans="9:42">
      <c r="I2138" s="18"/>
      <c r="L2138" s="18"/>
      <c r="M2138" s="18"/>
      <c r="N2138" s="18"/>
      <c r="O2138" s="18"/>
      <c r="P2138" s="18"/>
      <c r="Q2138" s="18"/>
      <c r="R2138" s="18"/>
      <c r="S2138" s="173" t="s">
        <v>172</v>
      </c>
      <c r="T2138" s="17" t="s">
        <v>173</v>
      </c>
      <c r="U2138" s="18"/>
      <c r="V2138" s="211"/>
      <c r="W2138" s="211"/>
      <c r="X2138" s="211"/>
      <c r="Y2138" s="211"/>
      <c r="Z2138" s="18"/>
      <c r="AA2138" s="182" t="s">
        <v>12093</v>
      </c>
      <c r="AB2138" s="18"/>
      <c r="AC2138" s="197" t="str">
        <f t="shared" si="210"/>
        <v>HEALTHSCI</v>
      </c>
      <c r="AD2138" s="263" t="str">
        <f t="shared" si="211"/>
        <v>HEALTHSCI-110</v>
      </c>
      <c r="AE2138" s="263" t="str">
        <f t="shared" si="212"/>
        <v>HEALTHSCI-110-80</v>
      </c>
      <c r="AF2138" s="119" t="s">
        <v>12093</v>
      </c>
      <c r="AG2138" s="64" t="str">
        <f t="shared" si="213"/>
        <v>110</v>
      </c>
      <c r="AH2138" s="18"/>
      <c r="AI2138" s="197" t="str">
        <f t="shared" si="214"/>
        <v>-</v>
      </c>
      <c r="AJ2138" s="64" t="str">
        <f t="shared" si="215"/>
        <v>-</v>
      </c>
      <c r="AK2138" s="18"/>
      <c r="AP2138" s="18"/>
    </row>
    <row r="2139" spans="9:42">
      <c r="I2139" s="18"/>
      <c r="L2139" s="18"/>
      <c r="M2139" s="18"/>
      <c r="N2139" s="18"/>
      <c r="O2139" s="18"/>
      <c r="P2139" s="18"/>
      <c r="Q2139" s="18"/>
      <c r="R2139" s="18"/>
      <c r="S2139" s="173" t="s">
        <v>176</v>
      </c>
      <c r="T2139" s="17" t="s">
        <v>177</v>
      </c>
      <c r="U2139" s="18"/>
      <c r="V2139" s="211"/>
      <c r="W2139" s="211"/>
      <c r="X2139" s="211"/>
      <c r="Y2139" s="211"/>
      <c r="Z2139" s="18"/>
      <c r="AA2139" s="182" t="s">
        <v>12094</v>
      </c>
      <c r="AB2139" s="18"/>
      <c r="AC2139" s="197" t="str">
        <f t="shared" si="210"/>
        <v>HEALTHSCI</v>
      </c>
      <c r="AD2139" s="263" t="str">
        <f t="shared" si="211"/>
        <v>HEALTHSCI-110</v>
      </c>
      <c r="AE2139" s="263" t="str">
        <f t="shared" si="212"/>
        <v>HEALTHSCI-110-81</v>
      </c>
      <c r="AF2139" s="119" t="s">
        <v>12094</v>
      </c>
      <c r="AG2139" s="64" t="str">
        <f t="shared" si="213"/>
        <v>110</v>
      </c>
      <c r="AH2139" s="18"/>
      <c r="AI2139" s="197" t="str">
        <f t="shared" si="214"/>
        <v>-</v>
      </c>
      <c r="AJ2139" s="64" t="str">
        <f t="shared" si="215"/>
        <v>-</v>
      </c>
      <c r="AK2139" s="18"/>
      <c r="AP2139" s="18"/>
    </row>
    <row r="2140" spans="9:42">
      <c r="I2140" s="18"/>
      <c r="L2140" s="18"/>
      <c r="M2140" s="18"/>
      <c r="N2140" s="18"/>
      <c r="O2140" s="18"/>
      <c r="P2140" s="18"/>
      <c r="Q2140" s="18"/>
      <c r="R2140" s="18"/>
      <c r="S2140" s="173" t="s">
        <v>180</v>
      </c>
      <c r="T2140" s="17" t="s">
        <v>181</v>
      </c>
      <c r="U2140" s="18"/>
      <c r="V2140" s="211"/>
      <c r="W2140" s="211"/>
      <c r="X2140" s="211"/>
      <c r="Y2140" s="211"/>
      <c r="Z2140" s="18"/>
      <c r="AA2140" s="182" t="s">
        <v>12095</v>
      </c>
      <c r="AB2140" s="18"/>
      <c r="AC2140" s="197" t="str">
        <f t="shared" si="210"/>
        <v>HEALTHSCI</v>
      </c>
      <c r="AD2140" s="263" t="str">
        <f t="shared" si="211"/>
        <v>HEALTHSCI-110</v>
      </c>
      <c r="AE2140" s="263" t="str">
        <f t="shared" si="212"/>
        <v>HEALTHSCI-110-82</v>
      </c>
      <c r="AF2140" s="119" t="s">
        <v>12095</v>
      </c>
      <c r="AG2140" s="64" t="str">
        <f t="shared" si="213"/>
        <v>110</v>
      </c>
      <c r="AH2140" s="18"/>
      <c r="AI2140" s="197" t="str">
        <f t="shared" si="214"/>
        <v>-</v>
      </c>
      <c r="AJ2140" s="64" t="str">
        <f t="shared" si="215"/>
        <v>-</v>
      </c>
      <c r="AK2140" s="18"/>
      <c r="AP2140" s="18"/>
    </row>
    <row r="2141" spans="9:42">
      <c r="I2141" s="18"/>
      <c r="L2141" s="18"/>
      <c r="M2141" s="18"/>
      <c r="N2141" s="18"/>
      <c r="O2141" s="18"/>
      <c r="P2141" s="18"/>
      <c r="Q2141" s="18"/>
      <c r="R2141" s="18"/>
      <c r="S2141" s="173" t="s">
        <v>183</v>
      </c>
      <c r="T2141" s="17" t="s">
        <v>184</v>
      </c>
      <c r="U2141" s="18"/>
      <c r="V2141" s="211"/>
      <c r="W2141" s="211"/>
      <c r="X2141" s="211"/>
      <c r="Y2141" s="211"/>
      <c r="Z2141" s="18"/>
      <c r="AA2141" s="182" t="s">
        <v>12686</v>
      </c>
      <c r="AB2141" s="18"/>
      <c r="AC2141" s="197" t="str">
        <f t="shared" si="210"/>
        <v>HEALTHSCI</v>
      </c>
      <c r="AD2141" s="263" t="str">
        <f t="shared" si="211"/>
        <v>HEALTHSCI-110</v>
      </c>
      <c r="AE2141" s="263" t="str">
        <f t="shared" si="212"/>
        <v>HEALTHSCI-110-83</v>
      </c>
      <c r="AF2141" s="119" t="s">
        <v>12686</v>
      </c>
      <c r="AG2141" s="64" t="str">
        <f t="shared" si="213"/>
        <v>110</v>
      </c>
      <c r="AH2141" s="18"/>
      <c r="AI2141" s="197" t="str">
        <f t="shared" si="214"/>
        <v>-</v>
      </c>
      <c r="AJ2141" s="64" t="str">
        <f t="shared" si="215"/>
        <v>-</v>
      </c>
      <c r="AK2141" s="18"/>
      <c r="AP2141" s="18"/>
    </row>
    <row r="2142" spans="9:42">
      <c r="I2142" s="18"/>
      <c r="L2142" s="18"/>
      <c r="M2142" s="18"/>
      <c r="N2142" s="18"/>
      <c r="O2142" s="18"/>
      <c r="P2142" s="18"/>
      <c r="Q2142" s="18"/>
      <c r="R2142" s="18"/>
      <c r="S2142" s="173" t="s">
        <v>185</v>
      </c>
      <c r="T2142" s="17" t="s">
        <v>186</v>
      </c>
      <c r="U2142" s="18"/>
      <c r="V2142" s="211"/>
      <c r="W2142" s="211"/>
      <c r="X2142" s="211"/>
      <c r="Y2142" s="211"/>
      <c r="Z2142" s="18"/>
      <c r="AA2142" s="182" t="s">
        <v>13336</v>
      </c>
      <c r="AB2142" s="18"/>
      <c r="AC2142" s="197" t="str">
        <f t="shared" si="210"/>
        <v>HEALTHSCI</v>
      </c>
      <c r="AD2142" s="263" t="str">
        <f t="shared" si="211"/>
        <v>HEALTHSCI-110</v>
      </c>
      <c r="AE2142" s="263" t="str">
        <f t="shared" si="212"/>
        <v>HEALTHSCI-110-84</v>
      </c>
      <c r="AF2142" s="119" t="s">
        <v>13336</v>
      </c>
      <c r="AG2142" s="64" t="str">
        <f t="shared" si="213"/>
        <v>110</v>
      </c>
      <c r="AH2142" s="18"/>
      <c r="AI2142" s="197" t="str">
        <f t="shared" si="214"/>
        <v>-</v>
      </c>
      <c r="AJ2142" s="64" t="str">
        <f t="shared" si="215"/>
        <v>-</v>
      </c>
      <c r="AK2142" s="18"/>
      <c r="AP2142" s="18"/>
    </row>
    <row r="2143" spans="9:42">
      <c r="I2143" s="18"/>
      <c r="L2143" s="18"/>
      <c r="M2143" s="18"/>
      <c r="N2143" s="18"/>
      <c r="O2143" s="18"/>
      <c r="P2143" s="18"/>
      <c r="Q2143" s="18"/>
      <c r="R2143" s="18"/>
      <c r="S2143" s="173" t="s">
        <v>188</v>
      </c>
      <c r="T2143" s="17" t="s">
        <v>189</v>
      </c>
      <c r="U2143" s="18"/>
      <c r="V2143" s="211"/>
      <c r="W2143" s="211"/>
      <c r="X2143" s="211"/>
      <c r="Y2143" s="211"/>
      <c r="Z2143" s="18"/>
      <c r="AA2143" s="182" t="s">
        <v>15255</v>
      </c>
      <c r="AB2143" s="18"/>
      <c r="AC2143" s="197" t="str">
        <f t="shared" si="210"/>
        <v>HEALTHSCI</v>
      </c>
      <c r="AD2143" s="263" t="str">
        <f t="shared" si="211"/>
        <v>HEALTHSCI-110</v>
      </c>
      <c r="AE2143" s="263" t="str">
        <f t="shared" si="212"/>
        <v>HEALTHSCI-110-85</v>
      </c>
      <c r="AF2143" s="119" t="s">
        <v>15255</v>
      </c>
      <c r="AG2143" s="64" t="str">
        <f t="shared" si="213"/>
        <v>110</v>
      </c>
      <c r="AH2143" s="18"/>
      <c r="AI2143" s="197" t="str">
        <f t="shared" si="214"/>
        <v>-</v>
      </c>
      <c r="AJ2143" s="64" t="str">
        <f t="shared" si="215"/>
        <v>-</v>
      </c>
      <c r="AK2143" s="18"/>
      <c r="AP2143" s="18"/>
    </row>
    <row r="2144" spans="9:42">
      <c r="I2144" s="18"/>
      <c r="L2144" s="18"/>
      <c r="M2144" s="18"/>
      <c r="N2144" s="18"/>
      <c r="O2144" s="18"/>
      <c r="P2144" s="18"/>
      <c r="Q2144" s="18"/>
      <c r="R2144" s="18"/>
      <c r="S2144" s="173" t="s">
        <v>190</v>
      </c>
      <c r="T2144" s="17" t="s">
        <v>191</v>
      </c>
      <c r="U2144" s="18"/>
      <c r="V2144" s="211"/>
      <c r="W2144" s="211"/>
      <c r="X2144" s="211"/>
      <c r="Y2144" s="211"/>
      <c r="Z2144" s="18"/>
      <c r="AA2144" s="182" t="s">
        <v>15663</v>
      </c>
      <c r="AB2144" s="18"/>
      <c r="AC2144" s="197" t="str">
        <f t="shared" si="210"/>
        <v>HEALTHSCI</v>
      </c>
      <c r="AD2144" s="263" t="str">
        <f t="shared" si="211"/>
        <v>HEALTHSCI-110</v>
      </c>
      <c r="AE2144" s="263" t="str">
        <f t="shared" si="212"/>
        <v>HEALTHSCI-110-86</v>
      </c>
      <c r="AF2144" s="119" t="s">
        <v>15663</v>
      </c>
      <c r="AG2144" s="64" t="str">
        <f t="shared" si="213"/>
        <v>110</v>
      </c>
      <c r="AH2144" s="18"/>
      <c r="AI2144" s="197" t="str">
        <f t="shared" si="214"/>
        <v>-</v>
      </c>
      <c r="AJ2144" s="64" t="str">
        <f t="shared" si="215"/>
        <v>-</v>
      </c>
      <c r="AK2144" s="18"/>
      <c r="AP2144" s="18"/>
    </row>
    <row r="2145" spans="9:42">
      <c r="I2145" s="18"/>
      <c r="L2145" s="18"/>
      <c r="M2145" s="18"/>
      <c r="N2145" s="18"/>
      <c r="O2145" s="18"/>
      <c r="P2145" s="18"/>
      <c r="Q2145" s="18"/>
      <c r="R2145" s="18"/>
      <c r="S2145" s="173" t="s">
        <v>192</v>
      </c>
      <c r="T2145" s="17" t="s">
        <v>193</v>
      </c>
      <c r="U2145" s="18"/>
      <c r="V2145" s="211"/>
      <c r="W2145" s="211"/>
      <c r="X2145" s="211"/>
      <c r="Y2145" s="211"/>
      <c r="Z2145" s="18"/>
      <c r="AA2145" s="182" t="s">
        <v>13337</v>
      </c>
      <c r="AB2145" s="18"/>
      <c r="AC2145" s="197" t="str">
        <f t="shared" si="210"/>
        <v>HEALTHSCI</v>
      </c>
      <c r="AD2145" s="263" t="str">
        <f t="shared" si="211"/>
        <v>HEALTHSCI-110</v>
      </c>
      <c r="AE2145" s="263" t="str">
        <f t="shared" si="212"/>
        <v>HEALTHSCI-110-87</v>
      </c>
      <c r="AF2145" s="119" t="s">
        <v>13337</v>
      </c>
      <c r="AG2145" s="64" t="str">
        <f t="shared" si="213"/>
        <v>110</v>
      </c>
      <c r="AH2145" s="18"/>
      <c r="AI2145" s="197" t="str">
        <f t="shared" si="214"/>
        <v>-</v>
      </c>
      <c r="AJ2145" s="64" t="str">
        <f t="shared" si="215"/>
        <v>-</v>
      </c>
      <c r="AK2145" s="18"/>
      <c r="AP2145" s="18"/>
    </row>
    <row r="2146" spans="9:42">
      <c r="I2146" s="18"/>
      <c r="L2146" s="18"/>
      <c r="M2146" s="18"/>
      <c r="N2146" s="18"/>
      <c r="O2146" s="18"/>
      <c r="P2146" s="18"/>
      <c r="Q2146" s="18"/>
      <c r="R2146" s="18"/>
      <c r="S2146" s="173" t="s">
        <v>195</v>
      </c>
      <c r="T2146" s="17" t="s">
        <v>196</v>
      </c>
      <c r="U2146" s="18"/>
      <c r="V2146" s="211"/>
      <c r="W2146" s="211"/>
      <c r="X2146" s="211"/>
      <c r="Y2146" s="211"/>
      <c r="Z2146" s="18"/>
      <c r="AA2146" s="182" t="s">
        <v>14218</v>
      </c>
      <c r="AB2146" s="18"/>
      <c r="AC2146" s="197" t="str">
        <f t="shared" si="210"/>
        <v>HEALTHSCI</v>
      </c>
      <c r="AD2146" s="263" t="str">
        <f t="shared" si="211"/>
        <v>HEALTHSCI-110</v>
      </c>
      <c r="AE2146" s="263" t="str">
        <f t="shared" si="212"/>
        <v>HEALTHSCI-110-88</v>
      </c>
      <c r="AF2146" s="119" t="s">
        <v>14218</v>
      </c>
      <c r="AG2146" s="64" t="str">
        <f t="shared" si="213"/>
        <v>110</v>
      </c>
      <c r="AH2146" s="18"/>
      <c r="AI2146" s="197" t="str">
        <f t="shared" si="214"/>
        <v>-</v>
      </c>
      <c r="AJ2146" s="64" t="str">
        <f t="shared" si="215"/>
        <v>-</v>
      </c>
      <c r="AK2146" s="18"/>
      <c r="AP2146" s="18"/>
    </row>
    <row r="2147" spans="9:42">
      <c r="I2147" s="18"/>
      <c r="L2147" s="18"/>
      <c r="M2147" s="18"/>
      <c r="N2147" s="18"/>
      <c r="O2147" s="18"/>
      <c r="P2147" s="18"/>
      <c r="Q2147" s="18"/>
      <c r="R2147" s="18"/>
      <c r="S2147" s="173" t="s">
        <v>197</v>
      </c>
      <c r="T2147" s="17" t="s">
        <v>198</v>
      </c>
      <c r="U2147" s="18"/>
      <c r="V2147" s="211"/>
      <c r="W2147" s="211"/>
      <c r="X2147" s="211"/>
      <c r="Y2147" s="211"/>
      <c r="Z2147" s="18"/>
      <c r="AA2147" s="182" t="s">
        <v>15256</v>
      </c>
      <c r="AB2147" s="18"/>
      <c r="AC2147" s="197" t="str">
        <f t="shared" si="210"/>
        <v>HEALTHSCI</v>
      </c>
      <c r="AD2147" s="263" t="str">
        <f t="shared" si="211"/>
        <v>HEALTHSCI-110</v>
      </c>
      <c r="AE2147" s="263" t="str">
        <f t="shared" si="212"/>
        <v>HEALTHSCI-110-89</v>
      </c>
      <c r="AF2147" s="119" t="s">
        <v>15256</v>
      </c>
      <c r="AG2147" s="64" t="str">
        <f t="shared" si="213"/>
        <v>110</v>
      </c>
      <c r="AH2147" s="18"/>
      <c r="AI2147" s="197" t="str">
        <f t="shared" si="214"/>
        <v>-</v>
      </c>
      <c r="AJ2147" s="64" t="str">
        <f t="shared" si="215"/>
        <v>-</v>
      </c>
      <c r="AK2147" s="18"/>
      <c r="AP2147" s="18"/>
    </row>
    <row r="2148" spans="9:42">
      <c r="I2148" s="18"/>
      <c r="L2148" s="18"/>
      <c r="M2148" s="18"/>
      <c r="N2148" s="18"/>
      <c r="O2148" s="18"/>
      <c r="P2148" s="18"/>
      <c r="Q2148" s="18"/>
      <c r="R2148" s="18"/>
      <c r="S2148" s="173" t="s">
        <v>200</v>
      </c>
      <c r="T2148" s="17" t="s">
        <v>201</v>
      </c>
      <c r="U2148" s="18"/>
      <c r="V2148" s="211"/>
      <c r="W2148" s="211"/>
      <c r="X2148" s="211"/>
      <c r="Y2148" s="211"/>
      <c r="Z2148" s="18"/>
      <c r="AA2148" s="182" t="s">
        <v>15257</v>
      </c>
      <c r="AB2148" s="18"/>
      <c r="AC2148" s="197" t="str">
        <f t="shared" si="210"/>
        <v>HEALTHSCI</v>
      </c>
      <c r="AD2148" s="263" t="str">
        <f t="shared" si="211"/>
        <v>HEALTHSCI-110</v>
      </c>
      <c r="AE2148" s="263" t="str">
        <f t="shared" si="212"/>
        <v>HEALTHSCI-110-90</v>
      </c>
      <c r="AF2148" s="119" t="s">
        <v>15257</v>
      </c>
      <c r="AG2148" s="64" t="str">
        <f t="shared" si="213"/>
        <v>110</v>
      </c>
      <c r="AH2148" s="18"/>
      <c r="AI2148" s="197" t="str">
        <f t="shared" si="214"/>
        <v>-</v>
      </c>
      <c r="AJ2148" s="64" t="str">
        <f t="shared" si="215"/>
        <v>-</v>
      </c>
      <c r="AK2148" s="18"/>
      <c r="AP2148" s="18"/>
    </row>
    <row r="2149" spans="9:42">
      <c r="I2149" s="18"/>
      <c r="L2149" s="18"/>
      <c r="M2149" s="18"/>
      <c r="N2149" s="18"/>
      <c r="O2149" s="18"/>
      <c r="P2149" s="18"/>
      <c r="Q2149" s="18"/>
      <c r="R2149" s="18"/>
      <c r="S2149" s="173" t="s">
        <v>203</v>
      </c>
      <c r="T2149" s="17" t="s">
        <v>2923</v>
      </c>
      <c r="U2149" s="18"/>
      <c r="V2149" s="211"/>
      <c r="W2149" s="211"/>
      <c r="X2149" s="211"/>
      <c r="Y2149" s="211"/>
      <c r="Z2149" s="18"/>
      <c r="AA2149" s="182" t="s">
        <v>14219</v>
      </c>
      <c r="AB2149" s="18"/>
      <c r="AC2149" s="197" t="str">
        <f t="shared" si="210"/>
        <v>HEALTHSCI</v>
      </c>
      <c r="AD2149" s="263" t="str">
        <f t="shared" si="211"/>
        <v>HEALTHSCI-110</v>
      </c>
      <c r="AE2149" s="263" t="str">
        <f t="shared" si="212"/>
        <v>HEALTHSCI-110-91</v>
      </c>
      <c r="AF2149" s="119" t="s">
        <v>14219</v>
      </c>
      <c r="AG2149" s="64" t="str">
        <f t="shared" si="213"/>
        <v>110</v>
      </c>
      <c r="AH2149" s="18"/>
      <c r="AI2149" s="197" t="str">
        <f t="shared" si="214"/>
        <v>-</v>
      </c>
      <c r="AJ2149" s="64" t="str">
        <f t="shared" si="215"/>
        <v>-</v>
      </c>
      <c r="AK2149" s="18"/>
      <c r="AP2149" s="18"/>
    </row>
    <row r="2150" spans="9:42">
      <c r="I2150" s="18"/>
      <c r="L2150" s="18"/>
      <c r="M2150" s="18"/>
      <c r="N2150" s="18"/>
      <c r="O2150" s="18"/>
      <c r="P2150" s="18"/>
      <c r="Q2150" s="18"/>
      <c r="R2150" s="18"/>
      <c r="S2150" s="173" t="s">
        <v>2926</v>
      </c>
      <c r="T2150" s="17" t="s">
        <v>2927</v>
      </c>
      <c r="U2150" s="18"/>
      <c r="V2150" s="211"/>
      <c r="W2150" s="211"/>
      <c r="X2150" s="211"/>
      <c r="Y2150" s="211"/>
      <c r="Z2150" s="18"/>
      <c r="AA2150" s="182" t="s">
        <v>15258</v>
      </c>
      <c r="AB2150" s="18"/>
      <c r="AC2150" s="197" t="str">
        <f t="shared" si="210"/>
        <v>HEALTHSCI</v>
      </c>
      <c r="AD2150" s="263" t="str">
        <f t="shared" si="211"/>
        <v>HEALTHSCI-110</v>
      </c>
      <c r="AE2150" s="263" t="str">
        <f t="shared" si="212"/>
        <v>HEALTHSCI-110-92</v>
      </c>
      <c r="AF2150" s="119" t="s">
        <v>15258</v>
      </c>
      <c r="AG2150" s="64" t="str">
        <f t="shared" si="213"/>
        <v>110</v>
      </c>
      <c r="AH2150" s="18"/>
      <c r="AI2150" s="197" t="str">
        <f t="shared" si="214"/>
        <v>-</v>
      </c>
      <c r="AJ2150" s="64" t="str">
        <f t="shared" si="215"/>
        <v>-</v>
      </c>
      <c r="AK2150" s="18"/>
      <c r="AP2150" s="18"/>
    </row>
    <row r="2151" spans="9:42">
      <c r="I2151" s="18"/>
      <c r="L2151" s="18"/>
      <c r="M2151" s="18"/>
      <c r="N2151" s="18"/>
      <c r="O2151" s="18"/>
      <c r="P2151" s="18"/>
      <c r="Q2151" s="18"/>
      <c r="R2151" s="18"/>
      <c r="S2151" s="173" t="s">
        <v>2930</v>
      </c>
      <c r="T2151" s="17" t="s">
        <v>2931</v>
      </c>
      <c r="U2151" s="18"/>
      <c r="V2151" s="211"/>
      <c r="W2151" s="211"/>
      <c r="X2151" s="211"/>
      <c r="Y2151" s="211"/>
      <c r="Z2151" s="18"/>
      <c r="AA2151" s="182" t="s">
        <v>15259</v>
      </c>
      <c r="AB2151" s="18"/>
      <c r="AC2151" s="197" t="str">
        <f t="shared" si="210"/>
        <v>HEALTHSCI</v>
      </c>
      <c r="AD2151" s="263" t="str">
        <f t="shared" si="211"/>
        <v>HEALTHSCI-110</v>
      </c>
      <c r="AE2151" s="263" t="str">
        <f t="shared" si="212"/>
        <v>HEALTHSCI-110-93</v>
      </c>
      <c r="AF2151" s="119" t="s">
        <v>15259</v>
      </c>
      <c r="AG2151" s="64" t="str">
        <f t="shared" si="213"/>
        <v>110</v>
      </c>
      <c r="AH2151" s="18"/>
      <c r="AI2151" s="197" t="str">
        <f t="shared" si="214"/>
        <v>-</v>
      </c>
      <c r="AJ2151" s="64" t="str">
        <f t="shared" si="215"/>
        <v>-</v>
      </c>
      <c r="AK2151" s="18"/>
      <c r="AP2151" s="18"/>
    </row>
    <row r="2152" spans="9:42">
      <c r="I2152" s="18"/>
      <c r="L2152" s="18"/>
      <c r="M2152" s="18"/>
      <c r="N2152" s="18"/>
      <c r="O2152" s="18"/>
      <c r="P2152" s="18"/>
      <c r="Q2152" s="18"/>
      <c r="R2152" s="18"/>
      <c r="S2152" s="173" t="s">
        <v>2934</v>
      </c>
      <c r="T2152" s="17" t="s">
        <v>2935</v>
      </c>
      <c r="U2152" s="18"/>
      <c r="V2152" s="211"/>
      <c r="W2152" s="211"/>
      <c r="X2152" s="211"/>
      <c r="Y2152" s="211"/>
      <c r="Z2152" s="18"/>
      <c r="AA2152" s="182" t="s">
        <v>15664</v>
      </c>
      <c r="AB2152" s="18"/>
      <c r="AC2152" s="197" t="str">
        <f t="shared" si="210"/>
        <v>HEALTHSCI</v>
      </c>
      <c r="AD2152" s="263" t="str">
        <f t="shared" si="211"/>
        <v>HEALTHSCI-110</v>
      </c>
      <c r="AE2152" s="263" t="str">
        <f t="shared" si="212"/>
        <v>HEALTHSCI-110-94</v>
      </c>
      <c r="AF2152" s="119" t="s">
        <v>15664</v>
      </c>
      <c r="AG2152" s="64" t="str">
        <f t="shared" si="213"/>
        <v>110</v>
      </c>
      <c r="AH2152" s="18"/>
      <c r="AI2152" s="197" t="str">
        <f t="shared" si="214"/>
        <v>-</v>
      </c>
      <c r="AJ2152" s="64" t="str">
        <f t="shared" si="215"/>
        <v>-</v>
      </c>
      <c r="AK2152" s="18"/>
      <c r="AP2152" s="18"/>
    </row>
    <row r="2153" spans="9:42">
      <c r="I2153" s="18"/>
      <c r="L2153" s="18"/>
      <c r="M2153" s="18"/>
      <c r="N2153" s="18"/>
      <c r="O2153" s="18"/>
      <c r="P2153" s="18"/>
      <c r="Q2153" s="18"/>
      <c r="R2153" s="18"/>
      <c r="S2153" s="173" t="s">
        <v>2938</v>
      </c>
      <c r="T2153" s="17" t="s">
        <v>2939</v>
      </c>
      <c r="U2153" s="18"/>
      <c r="V2153" s="211"/>
      <c r="W2153" s="211"/>
      <c r="X2153" s="211"/>
      <c r="Y2153" s="211"/>
      <c r="Z2153" s="18"/>
      <c r="AA2153" s="182" t="s">
        <v>15665</v>
      </c>
      <c r="AB2153" s="18"/>
      <c r="AC2153" s="197" t="str">
        <f t="shared" si="210"/>
        <v>HEALTHSCI</v>
      </c>
      <c r="AD2153" s="263" t="str">
        <f t="shared" si="211"/>
        <v>HEALTHSCI-110</v>
      </c>
      <c r="AE2153" s="263" t="str">
        <f t="shared" si="212"/>
        <v>HEALTHSCI-110-95</v>
      </c>
      <c r="AF2153" s="119" t="s">
        <v>15665</v>
      </c>
      <c r="AG2153" s="64" t="str">
        <f t="shared" si="213"/>
        <v>110</v>
      </c>
      <c r="AH2153" s="18"/>
      <c r="AI2153" s="197" t="str">
        <f t="shared" si="214"/>
        <v>-</v>
      </c>
      <c r="AJ2153" s="64" t="str">
        <f t="shared" si="215"/>
        <v>-</v>
      </c>
      <c r="AK2153" s="18"/>
      <c r="AP2153" s="18"/>
    </row>
    <row r="2154" spans="9:42">
      <c r="I2154" s="18"/>
      <c r="L2154" s="18"/>
      <c r="M2154" s="18"/>
      <c r="N2154" s="18"/>
      <c r="O2154" s="18"/>
      <c r="P2154" s="18"/>
      <c r="Q2154" s="18"/>
      <c r="R2154" s="18"/>
      <c r="S2154" s="173" t="s">
        <v>2941</v>
      </c>
      <c r="T2154" s="17" t="s">
        <v>2942</v>
      </c>
      <c r="U2154" s="18"/>
      <c r="V2154" s="211"/>
      <c r="W2154" s="211"/>
      <c r="X2154" s="211"/>
      <c r="Y2154" s="211"/>
      <c r="Z2154" s="18"/>
      <c r="AA2154" s="182" t="s">
        <v>15666</v>
      </c>
      <c r="AB2154" s="18"/>
      <c r="AC2154" s="197" t="str">
        <f t="shared" si="210"/>
        <v>HEALTHSCI</v>
      </c>
      <c r="AD2154" s="263" t="str">
        <f t="shared" si="211"/>
        <v>HEALTHSCI-110</v>
      </c>
      <c r="AE2154" s="263" t="str">
        <f t="shared" si="212"/>
        <v>HEALTHSCI-110-96</v>
      </c>
      <c r="AF2154" s="119" t="s">
        <v>15666</v>
      </c>
      <c r="AG2154" s="64" t="str">
        <f t="shared" si="213"/>
        <v>110</v>
      </c>
      <c r="AH2154" s="18"/>
      <c r="AI2154" s="197" t="str">
        <f t="shared" si="214"/>
        <v>-</v>
      </c>
      <c r="AJ2154" s="64" t="str">
        <f t="shared" si="215"/>
        <v>-</v>
      </c>
      <c r="AK2154" s="18"/>
      <c r="AP2154" s="18"/>
    </row>
    <row r="2155" spans="9:42">
      <c r="I2155" s="18"/>
      <c r="L2155" s="18"/>
      <c r="M2155" s="18"/>
      <c r="N2155" s="18"/>
      <c r="O2155" s="18"/>
      <c r="P2155" s="18"/>
      <c r="Q2155" s="18"/>
      <c r="R2155" s="18"/>
      <c r="S2155" s="173" t="s">
        <v>2944</v>
      </c>
      <c r="T2155" s="17" t="s">
        <v>2945</v>
      </c>
      <c r="U2155" s="18"/>
      <c r="V2155" s="211"/>
      <c r="W2155" s="211"/>
      <c r="X2155" s="211"/>
      <c r="Y2155" s="211"/>
      <c r="Z2155" s="18"/>
      <c r="AA2155" s="182" t="s">
        <v>12096</v>
      </c>
      <c r="AB2155" s="18"/>
      <c r="AC2155" s="197" t="str">
        <f t="shared" si="210"/>
        <v>HEALTHSCI</v>
      </c>
      <c r="AD2155" s="263" t="str">
        <f t="shared" si="211"/>
        <v>HEALTHSCI-110</v>
      </c>
      <c r="AE2155" s="263" t="str">
        <f t="shared" si="212"/>
        <v>HEALTHSCI-110-97</v>
      </c>
      <c r="AF2155" s="119" t="s">
        <v>12096</v>
      </c>
      <c r="AG2155" s="64" t="str">
        <f t="shared" si="213"/>
        <v>110</v>
      </c>
      <c r="AH2155" s="18"/>
      <c r="AI2155" s="197" t="str">
        <f t="shared" si="214"/>
        <v>-</v>
      </c>
      <c r="AJ2155" s="64" t="str">
        <f t="shared" si="215"/>
        <v>-</v>
      </c>
      <c r="AK2155" s="18"/>
      <c r="AP2155" s="18"/>
    </row>
    <row r="2156" spans="9:42">
      <c r="I2156" s="18"/>
      <c r="L2156" s="18"/>
      <c r="M2156" s="18"/>
      <c r="N2156" s="18"/>
      <c r="O2156" s="18"/>
      <c r="P2156" s="18"/>
      <c r="Q2156" s="18"/>
      <c r="R2156" s="18"/>
      <c r="S2156" s="173" t="s">
        <v>2949</v>
      </c>
      <c r="T2156" s="17" t="s">
        <v>2951</v>
      </c>
      <c r="U2156" s="18"/>
      <c r="V2156" s="211"/>
      <c r="W2156" s="211"/>
      <c r="X2156" s="211"/>
      <c r="Y2156" s="211"/>
      <c r="Z2156" s="18"/>
      <c r="AA2156" s="182" t="s">
        <v>12097</v>
      </c>
      <c r="AB2156" s="18"/>
      <c r="AC2156" s="197" t="str">
        <f t="shared" si="210"/>
        <v>HEALTHSCI</v>
      </c>
      <c r="AD2156" s="263" t="str">
        <f t="shared" si="211"/>
        <v>HEALTHSCI-110</v>
      </c>
      <c r="AE2156" s="263" t="str">
        <f t="shared" si="212"/>
        <v>HEALTHSCI-110-98</v>
      </c>
      <c r="AF2156" s="119" t="s">
        <v>12097</v>
      </c>
      <c r="AG2156" s="64" t="str">
        <f t="shared" si="213"/>
        <v>110</v>
      </c>
      <c r="AH2156" s="18"/>
      <c r="AI2156" s="197" t="str">
        <f t="shared" si="214"/>
        <v>-</v>
      </c>
      <c r="AJ2156" s="64" t="str">
        <f t="shared" si="215"/>
        <v>-</v>
      </c>
      <c r="AK2156" s="18"/>
      <c r="AP2156" s="18"/>
    </row>
    <row r="2157" spans="9:42">
      <c r="I2157" s="18"/>
      <c r="L2157" s="18"/>
      <c r="M2157" s="18"/>
      <c r="N2157" s="18"/>
      <c r="O2157" s="18"/>
      <c r="P2157" s="18"/>
      <c r="Q2157" s="18"/>
      <c r="R2157" s="18"/>
      <c r="S2157" s="173" t="s">
        <v>2953</v>
      </c>
      <c r="T2157" s="17" t="s">
        <v>2954</v>
      </c>
      <c r="U2157" s="18"/>
      <c r="V2157" s="211"/>
      <c r="W2157" s="211"/>
      <c r="X2157" s="211"/>
      <c r="Y2157" s="211"/>
      <c r="Z2157" s="18"/>
      <c r="AA2157" s="182" t="s">
        <v>12098</v>
      </c>
      <c r="AB2157" s="18"/>
      <c r="AC2157" s="197" t="str">
        <f t="shared" si="210"/>
        <v>HEALTHSCI</v>
      </c>
      <c r="AD2157" s="263" t="str">
        <f t="shared" si="211"/>
        <v>HEALTHSCI-110</v>
      </c>
      <c r="AE2157" s="263" t="str">
        <f t="shared" si="212"/>
        <v>HEALTHSCI-110-99</v>
      </c>
      <c r="AF2157" s="119" t="s">
        <v>12098</v>
      </c>
      <c r="AG2157" s="64" t="str">
        <f t="shared" si="213"/>
        <v>110</v>
      </c>
      <c r="AH2157" s="18"/>
      <c r="AI2157" s="197" t="str">
        <f t="shared" si="214"/>
        <v>-</v>
      </c>
      <c r="AJ2157" s="64" t="str">
        <f t="shared" si="215"/>
        <v>-</v>
      </c>
      <c r="AK2157" s="18"/>
      <c r="AP2157" s="18"/>
    </row>
    <row r="2158" spans="9:42">
      <c r="I2158" s="18"/>
      <c r="L2158" s="18"/>
      <c r="M2158" s="18"/>
      <c r="N2158" s="18"/>
      <c r="O2158" s="18"/>
      <c r="P2158" s="18"/>
      <c r="Q2158" s="18"/>
      <c r="R2158" s="18"/>
      <c r="S2158" s="173" t="s">
        <v>2956</v>
      </c>
      <c r="T2158" s="17" t="s">
        <v>2957</v>
      </c>
      <c r="U2158" s="18"/>
      <c r="V2158" s="211"/>
      <c r="W2158" s="211"/>
      <c r="X2158" s="211"/>
      <c r="Y2158" s="211"/>
      <c r="Z2158" s="18"/>
      <c r="AA2158" s="182" t="s">
        <v>13759</v>
      </c>
      <c r="AB2158" s="18"/>
      <c r="AC2158" s="197" t="str">
        <f t="shared" si="210"/>
        <v>HEALTHSCI</v>
      </c>
      <c r="AD2158" s="263" t="str">
        <f t="shared" si="211"/>
        <v>HEALTHSCI-110</v>
      </c>
      <c r="AE2158" s="263" t="str">
        <f t="shared" si="212"/>
        <v>HEALTHSCI-110-100</v>
      </c>
      <c r="AF2158" s="119" t="s">
        <v>13759</v>
      </c>
      <c r="AG2158" s="64" t="str">
        <f t="shared" si="213"/>
        <v>110</v>
      </c>
      <c r="AH2158" s="18"/>
      <c r="AI2158" s="197" t="str">
        <f t="shared" si="214"/>
        <v>-</v>
      </c>
      <c r="AJ2158" s="64" t="str">
        <f t="shared" si="215"/>
        <v>-</v>
      </c>
      <c r="AK2158" s="18"/>
      <c r="AP2158" s="18"/>
    </row>
    <row r="2159" spans="9:42">
      <c r="I2159" s="18"/>
      <c r="L2159" s="18"/>
      <c r="M2159" s="18"/>
      <c r="N2159" s="18"/>
      <c r="O2159" s="18"/>
      <c r="P2159" s="18"/>
      <c r="Q2159" s="18"/>
      <c r="R2159" s="18"/>
      <c r="S2159" s="173" t="s">
        <v>2959</v>
      </c>
      <c r="T2159" s="17" t="s">
        <v>2960</v>
      </c>
      <c r="U2159" s="18"/>
      <c r="V2159" s="211"/>
      <c r="W2159" s="211"/>
      <c r="X2159" s="211"/>
      <c r="Y2159" s="211"/>
      <c r="Z2159" s="18"/>
      <c r="AA2159" s="182" t="s">
        <v>12099</v>
      </c>
      <c r="AB2159" s="18"/>
      <c r="AC2159" s="197" t="str">
        <f t="shared" si="210"/>
        <v>HEALTHSCI</v>
      </c>
      <c r="AD2159" s="263" t="str">
        <f t="shared" si="211"/>
        <v>HEALTHSCI-110</v>
      </c>
      <c r="AE2159" s="263" t="str">
        <f t="shared" si="212"/>
        <v>HEALTHSCI-110-101</v>
      </c>
      <c r="AF2159" s="119" t="s">
        <v>12099</v>
      </c>
      <c r="AG2159" s="64" t="str">
        <f t="shared" si="213"/>
        <v>110</v>
      </c>
      <c r="AH2159" s="18"/>
      <c r="AI2159" s="197" t="str">
        <f t="shared" si="214"/>
        <v>-</v>
      </c>
      <c r="AJ2159" s="64" t="str">
        <f t="shared" si="215"/>
        <v>-</v>
      </c>
      <c r="AK2159" s="18"/>
      <c r="AP2159" s="18"/>
    </row>
    <row r="2160" spans="9:42">
      <c r="I2160" s="18"/>
      <c r="L2160" s="18"/>
      <c r="M2160" s="18"/>
      <c r="N2160" s="18"/>
      <c r="O2160" s="18"/>
      <c r="P2160" s="18"/>
      <c r="Q2160" s="18"/>
      <c r="R2160" s="18"/>
      <c r="S2160" s="173" t="s">
        <v>2962</v>
      </c>
      <c r="T2160" s="17" t="s">
        <v>2963</v>
      </c>
      <c r="U2160" s="18"/>
      <c r="V2160" s="211"/>
      <c r="W2160" s="211"/>
      <c r="X2160" s="211"/>
      <c r="Y2160" s="211"/>
      <c r="Z2160" s="18"/>
      <c r="AA2160" s="182" t="s">
        <v>5292</v>
      </c>
      <c r="AB2160" s="18"/>
      <c r="AC2160" s="197" t="str">
        <f t="shared" si="210"/>
        <v>NURSING</v>
      </c>
      <c r="AD2160" s="263" t="str">
        <f t="shared" si="211"/>
        <v>NURSING-110</v>
      </c>
      <c r="AE2160" s="263" t="str">
        <f t="shared" si="212"/>
        <v>NURSING-110-1</v>
      </c>
      <c r="AF2160" s="119" t="s">
        <v>5292</v>
      </c>
      <c r="AG2160" s="64" t="str">
        <f t="shared" si="213"/>
        <v>110</v>
      </c>
      <c r="AH2160" s="18"/>
      <c r="AI2160" s="197" t="str">
        <f t="shared" si="214"/>
        <v>-</v>
      </c>
      <c r="AJ2160" s="64" t="str">
        <f t="shared" si="215"/>
        <v>-</v>
      </c>
      <c r="AK2160" s="18"/>
      <c r="AP2160" s="18"/>
    </row>
    <row r="2161" spans="9:42">
      <c r="I2161" s="18"/>
      <c r="L2161" s="18"/>
      <c r="M2161" s="18"/>
      <c r="N2161" s="18"/>
      <c r="O2161" s="18"/>
      <c r="P2161" s="18"/>
      <c r="Q2161" s="18"/>
      <c r="R2161" s="18"/>
      <c r="S2161" s="173" t="s">
        <v>2966</v>
      </c>
      <c r="T2161" s="17" t="s">
        <v>2967</v>
      </c>
      <c r="U2161" s="18"/>
      <c r="V2161" s="211"/>
      <c r="W2161" s="211"/>
      <c r="X2161" s="211"/>
      <c r="Y2161" s="211"/>
      <c r="Z2161" s="18"/>
      <c r="AA2161" s="182" t="s">
        <v>11101</v>
      </c>
      <c r="AB2161" s="18"/>
      <c r="AC2161" s="197" t="str">
        <f t="shared" si="210"/>
        <v>NURSING</v>
      </c>
      <c r="AD2161" s="263" t="str">
        <f t="shared" si="211"/>
        <v>NURSING-110</v>
      </c>
      <c r="AE2161" s="263" t="str">
        <f t="shared" si="212"/>
        <v>NURSING-110-2</v>
      </c>
      <c r="AF2161" s="119" t="s">
        <v>11101</v>
      </c>
      <c r="AG2161" s="64" t="str">
        <f t="shared" si="213"/>
        <v>110</v>
      </c>
      <c r="AH2161" s="18"/>
      <c r="AI2161" s="197" t="str">
        <f t="shared" si="214"/>
        <v>-</v>
      </c>
      <c r="AJ2161" s="64" t="str">
        <f t="shared" si="215"/>
        <v>-</v>
      </c>
      <c r="AK2161" s="18"/>
      <c r="AP2161" s="18"/>
    </row>
    <row r="2162" spans="9:42">
      <c r="I2162" s="18"/>
      <c r="L2162" s="18"/>
      <c r="M2162" s="18"/>
      <c r="N2162" s="18"/>
      <c r="O2162" s="18"/>
      <c r="P2162" s="18"/>
      <c r="Q2162" s="18"/>
      <c r="R2162" s="18"/>
      <c r="S2162" s="173" t="s">
        <v>2969</v>
      </c>
      <c r="T2162" s="17" t="s">
        <v>10393</v>
      </c>
      <c r="U2162" s="18"/>
      <c r="V2162" s="211"/>
      <c r="W2162" s="211"/>
      <c r="X2162" s="211"/>
      <c r="Y2162" s="211"/>
      <c r="Z2162" s="18"/>
      <c r="AA2162" s="182" t="s">
        <v>11102</v>
      </c>
      <c r="AB2162" s="18"/>
      <c r="AC2162" s="197" t="str">
        <f t="shared" si="210"/>
        <v>NURSING</v>
      </c>
      <c r="AD2162" s="263" t="str">
        <f t="shared" si="211"/>
        <v>NURSING-110</v>
      </c>
      <c r="AE2162" s="263" t="str">
        <f t="shared" si="212"/>
        <v>NURSING-110-3</v>
      </c>
      <c r="AF2162" s="119" t="s">
        <v>11102</v>
      </c>
      <c r="AG2162" s="64" t="str">
        <f t="shared" si="213"/>
        <v>110</v>
      </c>
      <c r="AH2162" s="18"/>
      <c r="AI2162" s="197" t="str">
        <f t="shared" si="214"/>
        <v>-</v>
      </c>
      <c r="AJ2162" s="64" t="str">
        <f t="shared" si="215"/>
        <v>-</v>
      </c>
      <c r="AK2162" s="18"/>
      <c r="AP2162" s="18"/>
    </row>
    <row r="2163" spans="9:42">
      <c r="I2163" s="18"/>
      <c r="L2163" s="18"/>
      <c r="M2163" s="18"/>
      <c r="N2163" s="18"/>
      <c r="O2163" s="18"/>
      <c r="P2163" s="18"/>
      <c r="Q2163" s="18"/>
      <c r="R2163" s="18"/>
      <c r="S2163" s="173" t="s">
        <v>2972</v>
      </c>
      <c r="T2163" s="17" t="s">
        <v>2973</v>
      </c>
      <c r="U2163" s="18"/>
      <c r="V2163" s="211"/>
      <c r="W2163" s="211"/>
      <c r="X2163" s="211"/>
      <c r="Y2163" s="211"/>
      <c r="Z2163" s="18"/>
      <c r="AA2163" s="182" t="s">
        <v>12687</v>
      </c>
      <c r="AB2163" s="18"/>
      <c r="AC2163" s="197" t="str">
        <f t="shared" si="210"/>
        <v>NURSING</v>
      </c>
      <c r="AD2163" s="263" t="str">
        <f t="shared" si="211"/>
        <v>NURSING-110</v>
      </c>
      <c r="AE2163" s="263" t="str">
        <f t="shared" si="212"/>
        <v>NURSING-110-4</v>
      </c>
      <c r="AF2163" s="119" t="s">
        <v>12687</v>
      </c>
      <c r="AG2163" s="64" t="str">
        <f t="shared" si="213"/>
        <v>110</v>
      </c>
      <c r="AH2163" s="18"/>
      <c r="AI2163" s="197" t="str">
        <f t="shared" si="214"/>
        <v>-</v>
      </c>
      <c r="AJ2163" s="64" t="str">
        <f t="shared" si="215"/>
        <v>-</v>
      </c>
      <c r="AK2163" s="18"/>
      <c r="AP2163" s="18"/>
    </row>
    <row r="2164" spans="9:42">
      <c r="I2164" s="18"/>
      <c r="L2164" s="18"/>
      <c r="M2164" s="18"/>
      <c r="N2164" s="18"/>
      <c r="O2164" s="18"/>
      <c r="P2164" s="18"/>
      <c r="Q2164" s="18"/>
      <c r="R2164" s="18"/>
      <c r="S2164" s="173" t="s">
        <v>2976</v>
      </c>
      <c r="T2164" s="17" t="s">
        <v>2977</v>
      </c>
      <c r="U2164" s="18"/>
      <c r="V2164" s="211"/>
      <c r="W2164" s="211"/>
      <c r="X2164" s="211"/>
      <c r="Y2164" s="211"/>
      <c r="Z2164" s="18"/>
      <c r="AA2164" s="182" t="s">
        <v>12688</v>
      </c>
      <c r="AB2164" s="18"/>
      <c r="AC2164" s="197" t="str">
        <f t="shared" si="210"/>
        <v>NURSING</v>
      </c>
      <c r="AD2164" s="263" t="str">
        <f t="shared" si="211"/>
        <v>NURSING-110</v>
      </c>
      <c r="AE2164" s="263" t="str">
        <f t="shared" si="212"/>
        <v>NURSING-110-5</v>
      </c>
      <c r="AF2164" s="119" t="s">
        <v>12688</v>
      </c>
      <c r="AG2164" s="64" t="str">
        <f t="shared" si="213"/>
        <v>110</v>
      </c>
      <c r="AH2164" s="18"/>
      <c r="AI2164" s="197" t="str">
        <f t="shared" si="214"/>
        <v>-</v>
      </c>
      <c r="AJ2164" s="64" t="str">
        <f t="shared" si="215"/>
        <v>-</v>
      </c>
      <c r="AK2164" s="18"/>
      <c r="AP2164" s="18"/>
    </row>
    <row r="2165" spans="9:42">
      <c r="I2165" s="18"/>
      <c r="L2165" s="18"/>
      <c r="M2165" s="18"/>
      <c r="N2165" s="18"/>
      <c r="O2165" s="18"/>
      <c r="P2165" s="18"/>
      <c r="Q2165" s="18"/>
      <c r="R2165" s="18"/>
      <c r="S2165" s="173" t="s">
        <v>2980</v>
      </c>
      <c r="T2165" s="17" t="s">
        <v>2981</v>
      </c>
      <c r="U2165" s="18"/>
      <c r="V2165" s="211"/>
      <c r="W2165" s="211"/>
      <c r="X2165" s="211"/>
      <c r="Y2165" s="211"/>
      <c r="Z2165" s="18"/>
      <c r="AA2165" s="182" t="s">
        <v>12689</v>
      </c>
      <c r="AB2165" s="18"/>
      <c r="AC2165" s="197" t="str">
        <f t="shared" si="210"/>
        <v>NURSING</v>
      </c>
      <c r="AD2165" s="263" t="str">
        <f t="shared" si="211"/>
        <v>NURSING-110</v>
      </c>
      <c r="AE2165" s="263" t="str">
        <f t="shared" si="212"/>
        <v>NURSING-110-6</v>
      </c>
      <c r="AF2165" s="119" t="s">
        <v>12689</v>
      </c>
      <c r="AG2165" s="64" t="str">
        <f t="shared" si="213"/>
        <v>110</v>
      </c>
      <c r="AH2165" s="18"/>
      <c r="AI2165" s="197" t="str">
        <f t="shared" si="214"/>
        <v>-</v>
      </c>
      <c r="AJ2165" s="64" t="str">
        <f t="shared" si="215"/>
        <v>-</v>
      </c>
      <c r="AK2165" s="18"/>
      <c r="AP2165" s="18"/>
    </row>
    <row r="2166" spans="9:42">
      <c r="I2166" s="18"/>
      <c r="L2166" s="18"/>
      <c r="M2166" s="18"/>
      <c r="N2166" s="18"/>
      <c r="O2166" s="18"/>
      <c r="P2166" s="18"/>
      <c r="Q2166" s="18"/>
      <c r="R2166" s="18"/>
      <c r="S2166" s="173" t="s">
        <v>2984</v>
      </c>
      <c r="T2166" s="17" t="s">
        <v>2985</v>
      </c>
      <c r="U2166" s="18"/>
      <c r="V2166" s="211"/>
      <c r="W2166" s="211"/>
      <c r="X2166" s="211"/>
      <c r="Y2166" s="211"/>
      <c r="Z2166" s="18"/>
      <c r="AA2166" s="182" t="s">
        <v>12690</v>
      </c>
      <c r="AB2166" s="18"/>
      <c r="AC2166" s="197" t="str">
        <f t="shared" si="210"/>
        <v>NURSING</v>
      </c>
      <c r="AD2166" s="263" t="str">
        <f t="shared" si="211"/>
        <v>NURSING-110</v>
      </c>
      <c r="AE2166" s="263" t="str">
        <f t="shared" si="212"/>
        <v>NURSING-110-7</v>
      </c>
      <c r="AF2166" s="119" t="s">
        <v>12690</v>
      </c>
      <c r="AG2166" s="64" t="str">
        <f t="shared" si="213"/>
        <v>110</v>
      </c>
      <c r="AH2166" s="18"/>
      <c r="AI2166" s="197" t="str">
        <f t="shared" si="214"/>
        <v>-</v>
      </c>
      <c r="AJ2166" s="64" t="str">
        <f t="shared" si="215"/>
        <v>-</v>
      </c>
      <c r="AK2166" s="18"/>
      <c r="AP2166" s="18"/>
    </row>
    <row r="2167" spans="9:42">
      <c r="I2167" s="18"/>
      <c r="L2167" s="18"/>
      <c r="M2167" s="18"/>
      <c r="N2167" s="18"/>
      <c r="O2167" s="18"/>
      <c r="P2167" s="18"/>
      <c r="Q2167" s="18"/>
      <c r="R2167" s="18"/>
      <c r="S2167" s="173" t="s">
        <v>2987</v>
      </c>
      <c r="T2167" s="17" t="s">
        <v>2988</v>
      </c>
      <c r="U2167" s="18"/>
      <c r="V2167" s="211"/>
      <c r="W2167" s="211"/>
      <c r="X2167" s="211"/>
      <c r="Y2167" s="211"/>
      <c r="Z2167" s="18"/>
      <c r="AA2167" s="182" t="s">
        <v>13338</v>
      </c>
      <c r="AB2167" s="18"/>
      <c r="AC2167" s="197" t="str">
        <f t="shared" si="210"/>
        <v>NURSING</v>
      </c>
      <c r="AD2167" s="263" t="str">
        <f t="shared" si="211"/>
        <v>NURSING-110</v>
      </c>
      <c r="AE2167" s="263" t="str">
        <f t="shared" si="212"/>
        <v>NURSING-110-8</v>
      </c>
      <c r="AF2167" s="119" t="s">
        <v>13338</v>
      </c>
      <c r="AG2167" s="64" t="str">
        <f t="shared" si="213"/>
        <v>110</v>
      </c>
      <c r="AH2167" s="18"/>
      <c r="AI2167" s="197" t="str">
        <f t="shared" si="214"/>
        <v>-</v>
      </c>
      <c r="AJ2167" s="64" t="str">
        <f t="shared" si="215"/>
        <v>-</v>
      </c>
      <c r="AK2167" s="18"/>
      <c r="AP2167" s="18"/>
    </row>
    <row r="2168" spans="9:42">
      <c r="I2168" s="18"/>
      <c r="L2168" s="18"/>
      <c r="M2168" s="18"/>
      <c r="N2168" s="18"/>
      <c r="O2168" s="18"/>
      <c r="P2168" s="18"/>
      <c r="Q2168" s="18"/>
      <c r="R2168" s="18"/>
      <c r="S2168" s="173" t="s">
        <v>2990</v>
      </c>
      <c r="T2168" s="17" t="s">
        <v>2991</v>
      </c>
      <c r="U2168" s="18"/>
      <c r="V2168" s="211"/>
      <c r="W2168" s="211"/>
      <c r="X2168" s="211"/>
      <c r="Y2168" s="211"/>
      <c r="Z2168" s="18"/>
      <c r="AA2168" s="182" t="s">
        <v>13339</v>
      </c>
      <c r="AB2168" s="18"/>
      <c r="AC2168" s="197" t="str">
        <f t="shared" si="210"/>
        <v>NURSING</v>
      </c>
      <c r="AD2168" s="263" t="str">
        <f t="shared" si="211"/>
        <v>NURSING-110</v>
      </c>
      <c r="AE2168" s="263" t="str">
        <f t="shared" si="212"/>
        <v>NURSING-110-9</v>
      </c>
      <c r="AF2168" s="119" t="s">
        <v>13339</v>
      </c>
      <c r="AG2168" s="64" t="str">
        <f t="shared" si="213"/>
        <v>110</v>
      </c>
      <c r="AH2168" s="18"/>
      <c r="AI2168" s="197" t="str">
        <f t="shared" si="214"/>
        <v>-</v>
      </c>
      <c r="AJ2168" s="64" t="str">
        <f t="shared" si="215"/>
        <v>-</v>
      </c>
      <c r="AK2168" s="18"/>
      <c r="AP2168" s="18"/>
    </row>
    <row r="2169" spans="9:42">
      <c r="I2169" s="18"/>
      <c r="L2169" s="18"/>
      <c r="M2169" s="18"/>
      <c r="N2169" s="18"/>
      <c r="O2169" s="18"/>
      <c r="P2169" s="18"/>
      <c r="Q2169" s="18"/>
      <c r="R2169" s="18"/>
      <c r="S2169" s="173" t="s">
        <v>2994</v>
      </c>
      <c r="T2169" s="17" t="s">
        <v>2995</v>
      </c>
      <c r="U2169" s="18"/>
      <c r="V2169" s="211"/>
      <c r="W2169" s="211"/>
      <c r="X2169" s="211"/>
      <c r="Y2169" s="211"/>
      <c r="Z2169" s="18"/>
      <c r="AA2169" s="182" t="s">
        <v>13760</v>
      </c>
      <c r="AB2169" s="18"/>
      <c r="AC2169" s="197" t="str">
        <f t="shared" si="210"/>
        <v>NURSING</v>
      </c>
      <c r="AD2169" s="263" t="str">
        <f t="shared" si="211"/>
        <v>NURSING-110</v>
      </c>
      <c r="AE2169" s="263" t="str">
        <f t="shared" si="212"/>
        <v>NURSING-110-10</v>
      </c>
      <c r="AF2169" s="119" t="s">
        <v>13760</v>
      </c>
      <c r="AG2169" s="64" t="str">
        <f t="shared" si="213"/>
        <v>110</v>
      </c>
      <c r="AH2169" s="18"/>
      <c r="AI2169" s="197" t="str">
        <f t="shared" si="214"/>
        <v>-</v>
      </c>
      <c r="AJ2169" s="64" t="str">
        <f t="shared" si="215"/>
        <v>-</v>
      </c>
      <c r="AK2169" s="18"/>
      <c r="AP2169" s="18"/>
    </row>
    <row r="2170" spans="9:42">
      <c r="I2170" s="18"/>
      <c r="L2170" s="18"/>
      <c r="M2170" s="18"/>
      <c r="N2170" s="18"/>
      <c r="O2170" s="18"/>
      <c r="P2170" s="18"/>
      <c r="Q2170" s="18"/>
      <c r="R2170" s="18"/>
      <c r="S2170" s="173" t="s">
        <v>2997</v>
      </c>
      <c r="T2170" s="17" t="s">
        <v>2998</v>
      </c>
      <c r="U2170" s="18"/>
      <c r="V2170" s="211"/>
      <c r="W2170" s="211"/>
      <c r="X2170" s="211"/>
      <c r="Y2170" s="211"/>
      <c r="Z2170" s="18"/>
      <c r="AA2170" s="182" t="s">
        <v>14720</v>
      </c>
      <c r="AB2170" s="18"/>
      <c r="AC2170" s="197" t="str">
        <f t="shared" si="210"/>
        <v>NURSING</v>
      </c>
      <c r="AD2170" s="263" t="str">
        <f t="shared" si="211"/>
        <v>NURSING-110</v>
      </c>
      <c r="AE2170" s="263" t="str">
        <f t="shared" si="212"/>
        <v>NURSING-110-11</v>
      </c>
      <c r="AF2170" s="119" t="s">
        <v>14720</v>
      </c>
      <c r="AG2170" s="64" t="str">
        <f t="shared" si="213"/>
        <v>110</v>
      </c>
      <c r="AH2170" s="18"/>
      <c r="AI2170" s="197" t="str">
        <f t="shared" si="214"/>
        <v>-</v>
      </c>
      <c r="AJ2170" s="64" t="str">
        <f t="shared" si="215"/>
        <v>-</v>
      </c>
      <c r="AK2170" s="18"/>
      <c r="AP2170" s="18"/>
    </row>
    <row r="2171" spans="9:42">
      <c r="I2171" s="18"/>
      <c r="L2171" s="18"/>
      <c r="M2171" s="18"/>
      <c r="N2171" s="18"/>
      <c r="O2171" s="18"/>
      <c r="P2171" s="18"/>
      <c r="Q2171" s="18"/>
      <c r="R2171" s="18"/>
      <c r="S2171" s="173" t="s">
        <v>3000</v>
      </c>
      <c r="T2171" s="17" t="s">
        <v>3001</v>
      </c>
      <c r="U2171" s="18"/>
      <c r="V2171" s="211"/>
      <c r="W2171" s="211"/>
      <c r="X2171" s="211"/>
      <c r="Y2171" s="211"/>
      <c r="Z2171" s="18"/>
      <c r="AA2171" s="182" t="s">
        <v>14721</v>
      </c>
      <c r="AB2171" s="18"/>
      <c r="AC2171" s="197" t="str">
        <f t="shared" si="210"/>
        <v>NURSING</v>
      </c>
      <c r="AD2171" s="263" t="str">
        <f t="shared" si="211"/>
        <v>NURSING-110</v>
      </c>
      <c r="AE2171" s="263" t="str">
        <f t="shared" si="212"/>
        <v>NURSING-110-12</v>
      </c>
      <c r="AF2171" s="119" t="s">
        <v>14721</v>
      </c>
      <c r="AG2171" s="64" t="str">
        <f t="shared" si="213"/>
        <v>110</v>
      </c>
      <c r="AH2171" s="18"/>
      <c r="AI2171" s="197" t="str">
        <f t="shared" si="214"/>
        <v>-</v>
      </c>
      <c r="AJ2171" s="64" t="str">
        <f t="shared" si="215"/>
        <v>-</v>
      </c>
      <c r="AK2171" s="18"/>
      <c r="AP2171" s="18"/>
    </row>
    <row r="2172" spans="9:42">
      <c r="I2172" s="18"/>
      <c r="L2172" s="18"/>
      <c r="M2172" s="18"/>
      <c r="N2172" s="18"/>
      <c r="O2172" s="18"/>
      <c r="P2172" s="18"/>
      <c r="Q2172" s="18"/>
      <c r="R2172" s="18"/>
      <c r="S2172" s="173" t="s">
        <v>3004</v>
      </c>
      <c r="T2172" s="17" t="s">
        <v>3005</v>
      </c>
      <c r="U2172" s="18"/>
      <c r="V2172" s="211"/>
      <c r="W2172" s="211"/>
      <c r="X2172" s="211"/>
      <c r="Y2172" s="211"/>
      <c r="Z2172" s="18"/>
      <c r="AA2172" s="182" t="s">
        <v>14722</v>
      </c>
      <c r="AB2172" s="18"/>
      <c r="AC2172" s="197" t="str">
        <f t="shared" si="210"/>
        <v>NURSING</v>
      </c>
      <c r="AD2172" s="263" t="str">
        <f t="shared" si="211"/>
        <v>NURSING-110</v>
      </c>
      <c r="AE2172" s="263" t="str">
        <f t="shared" si="212"/>
        <v>NURSING-110-13</v>
      </c>
      <c r="AF2172" s="119" t="s">
        <v>14722</v>
      </c>
      <c r="AG2172" s="64" t="str">
        <f t="shared" si="213"/>
        <v>110</v>
      </c>
      <c r="AH2172" s="18"/>
      <c r="AI2172" s="197" t="str">
        <f t="shared" si="214"/>
        <v>-</v>
      </c>
      <c r="AJ2172" s="64" t="str">
        <f t="shared" si="215"/>
        <v>-</v>
      </c>
      <c r="AK2172" s="18"/>
      <c r="AP2172" s="18"/>
    </row>
    <row r="2173" spans="9:42">
      <c r="I2173" s="18"/>
      <c r="L2173" s="18"/>
      <c r="M2173" s="18"/>
      <c r="N2173" s="18"/>
      <c r="O2173" s="18"/>
      <c r="P2173" s="18"/>
      <c r="Q2173" s="18"/>
      <c r="R2173" s="18"/>
      <c r="S2173" s="173" t="s">
        <v>3008</v>
      </c>
      <c r="T2173" s="17" t="s">
        <v>3009</v>
      </c>
      <c r="U2173" s="18"/>
      <c r="V2173" s="211"/>
      <c r="W2173" s="211"/>
      <c r="X2173" s="211"/>
      <c r="Y2173" s="211"/>
      <c r="Z2173" s="18"/>
      <c r="AA2173" s="182" t="s">
        <v>14723</v>
      </c>
      <c r="AB2173" s="18"/>
      <c r="AC2173" s="197" t="str">
        <f t="shared" si="210"/>
        <v>NURSING</v>
      </c>
      <c r="AD2173" s="263" t="str">
        <f t="shared" si="211"/>
        <v>NURSING-110</v>
      </c>
      <c r="AE2173" s="263" t="str">
        <f t="shared" si="212"/>
        <v>NURSING-110-14</v>
      </c>
      <c r="AF2173" s="119" t="s">
        <v>14723</v>
      </c>
      <c r="AG2173" s="64" t="str">
        <f t="shared" si="213"/>
        <v>110</v>
      </c>
      <c r="AH2173" s="18"/>
      <c r="AI2173" s="197" t="str">
        <f t="shared" si="214"/>
        <v>-</v>
      </c>
      <c r="AJ2173" s="64" t="str">
        <f t="shared" si="215"/>
        <v>-</v>
      </c>
      <c r="AK2173" s="18"/>
      <c r="AP2173" s="18"/>
    </row>
    <row r="2174" spans="9:42">
      <c r="I2174" s="18"/>
      <c r="L2174" s="18"/>
      <c r="M2174" s="18"/>
      <c r="N2174" s="18"/>
      <c r="O2174" s="18"/>
      <c r="P2174" s="18"/>
      <c r="Q2174" s="18"/>
      <c r="R2174" s="18"/>
      <c r="S2174" s="173" t="s">
        <v>3011</v>
      </c>
      <c r="T2174" s="17" t="s">
        <v>3012</v>
      </c>
      <c r="U2174" s="18"/>
      <c r="V2174" s="211"/>
      <c r="W2174" s="211"/>
      <c r="X2174" s="211"/>
      <c r="Y2174" s="211"/>
      <c r="Z2174" s="18"/>
      <c r="AA2174" s="182" t="s">
        <v>14724</v>
      </c>
      <c r="AB2174" s="18"/>
      <c r="AC2174" s="197" t="str">
        <f t="shared" si="210"/>
        <v>NURSING</v>
      </c>
      <c r="AD2174" s="263" t="str">
        <f t="shared" si="211"/>
        <v>NURSING-110</v>
      </c>
      <c r="AE2174" s="263" t="str">
        <f t="shared" si="212"/>
        <v>NURSING-110-15</v>
      </c>
      <c r="AF2174" s="119" t="s">
        <v>14724</v>
      </c>
      <c r="AG2174" s="64" t="str">
        <f t="shared" si="213"/>
        <v>110</v>
      </c>
      <c r="AH2174" s="18"/>
      <c r="AI2174" s="197" t="str">
        <f t="shared" si="214"/>
        <v>-</v>
      </c>
      <c r="AJ2174" s="64" t="str">
        <f t="shared" si="215"/>
        <v>-</v>
      </c>
      <c r="AK2174" s="18"/>
      <c r="AP2174" s="18"/>
    </row>
    <row r="2175" spans="9:42">
      <c r="I2175" s="18"/>
      <c r="L2175" s="18"/>
      <c r="M2175" s="18"/>
      <c r="N2175" s="18"/>
      <c r="O2175" s="18"/>
      <c r="P2175" s="18"/>
      <c r="Q2175" s="18"/>
      <c r="R2175" s="18"/>
      <c r="S2175" s="173" t="s">
        <v>3014</v>
      </c>
      <c r="T2175" s="17" t="s">
        <v>3015</v>
      </c>
      <c r="U2175" s="18"/>
      <c r="V2175" s="211"/>
      <c r="W2175" s="211"/>
      <c r="X2175" s="211"/>
      <c r="Y2175" s="211"/>
      <c r="Z2175" s="18"/>
      <c r="AA2175" s="182" t="s">
        <v>15260</v>
      </c>
      <c r="AB2175" s="18"/>
      <c r="AC2175" s="197" t="str">
        <f t="shared" si="210"/>
        <v>NURSING</v>
      </c>
      <c r="AD2175" s="263" t="str">
        <f t="shared" si="211"/>
        <v>NURSING-110</v>
      </c>
      <c r="AE2175" s="263" t="str">
        <f t="shared" si="212"/>
        <v>NURSING-110-16</v>
      </c>
      <c r="AF2175" s="119" t="s">
        <v>15260</v>
      </c>
      <c r="AG2175" s="64" t="str">
        <f t="shared" si="213"/>
        <v>110</v>
      </c>
      <c r="AH2175" s="18"/>
      <c r="AI2175" s="197" t="str">
        <f t="shared" si="214"/>
        <v>-</v>
      </c>
      <c r="AJ2175" s="64" t="str">
        <f t="shared" si="215"/>
        <v>-</v>
      </c>
      <c r="AK2175" s="18"/>
      <c r="AP2175" s="18"/>
    </row>
    <row r="2176" spans="9:42">
      <c r="I2176" s="18"/>
      <c r="L2176" s="18"/>
      <c r="M2176" s="18"/>
      <c r="N2176" s="18"/>
      <c r="O2176" s="18"/>
      <c r="P2176" s="18"/>
      <c r="Q2176" s="18"/>
      <c r="R2176" s="18"/>
      <c r="S2176" s="173" t="s">
        <v>3018</v>
      </c>
      <c r="T2176" s="17" t="s">
        <v>3019</v>
      </c>
      <c r="U2176" s="18"/>
      <c r="V2176" s="211"/>
      <c r="W2176" s="211"/>
      <c r="X2176" s="211"/>
      <c r="Y2176" s="211"/>
      <c r="Z2176" s="18"/>
      <c r="AA2176" s="182" t="s">
        <v>15667</v>
      </c>
      <c r="AB2176" s="18"/>
      <c r="AC2176" s="197" t="str">
        <f t="shared" si="210"/>
        <v>NURSING</v>
      </c>
      <c r="AD2176" s="263" t="str">
        <f t="shared" si="211"/>
        <v>NURSING-110</v>
      </c>
      <c r="AE2176" s="263" t="str">
        <f t="shared" si="212"/>
        <v>NURSING-110-17</v>
      </c>
      <c r="AF2176" s="119" t="s">
        <v>15667</v>
      </c>
      <c r="AG2176" s="64" t="str">
        <f t="shared" si="213"/>
        <v>110</v>
      </c>
      <c r="AH2176" s="18"/>
      <c r="AI2176" s="197" t="str">
        <f t="shared" si="214"/>
        <v>-</v>
      </c>
      <c r="AJ2176" s="64" t="str">
        <f t="shared" si="215"/>
        <v>-</v>
      </c>
      <c r="AK2176" s="18"/>
      <c r="AP2176" s="18"/>
    </row>
    <row r="2177" spans="9:42">
      <c r="I2177" s="18"/>
      <c r="L2177" s="18"/>
      <c r="M2177" s="18"/>
      <c r="N2177" s="18"/>
      <c r="O2177" s="18"/>
      <c r="P2177" s="18"/>
      <c r="Q2177" s="18"/>
      <c r="R2177" s="18"/>
      <c r="S2177" s="173" t="s">
        <v>3022</v>
      </c>
      <c r="T2177" s="17" t="s">
        <v>3023</v>
      </c>
      <c r="U2177" s="18"/>
      <c r="V2177" s="211"/>
      <c r="W2177" s="211"/>
      <c r="X2177" s="211"/>
      <c r="Y2177" s="211"/>
      <c r="Z2177" s="18"/>
      <c r="AA2177" s="182" t="s">
        <v>15668</v>
      </c>
      <c r="AB2177" s="18"/>
      <c r="AC2177" s="197" t="str">
        <f t="shared" si="210"/>
        <v>NURSING</v>
      </c>
      <c r="AD2177" s="263" t="str">
        <f t="shared" si="211"/>
        <v>NURSING-110</v>
      </c>
      <c r="AE2177" s="263" t="str">
        <f t="shared" si="212"/>
        <v>NURSING-110-18</v>
      </c>
      <c r="AF2177" s="119" t="s">
        <v>15668</v>
      </c>
      <c r="AG2177" s="64" t="str">
        <f t="shared" si="213"/>
        <v>110</v>
      </c>
      <c r="AH2177" s="18"/>
      <c r="AI2177" s="197" t="str">
        <f t="shared" si="214"/>
        <v>-</v>
      </c>
      <c r="AJ2177" s="64" t="str">
        <f t="shared" si="215"/>
        <v>-</v>
      </c>
      <c r="AK2177" s="18"/>
      <c r="AP2177" s="18"/>
    </row>
    <row r="2178" spans="9:42">
      <c r="I2178" s="18"/>
      <c r="L2178" s="18"/>
      <c r="M2178" s="18"/>
      <c r="N2178" s="18"/>
      <c r="O2178" s="18"/>
      <c r="P2178" s="18"/>
      <c r="Q2178" s="18"/>
      <c r="R2178" s="18"/>
      <c r="S2178" s="173" t="s">
        <v>3026</v>
      </c>
      <c r="T2178" s="17" t="s">
        <v>3027</v>
      </c>
      <c r="U2178" s="18"/>
      <c r="V2178" s="211"/>
      <c r="W2178" s="211"/>
      <c r="X2178" s="211"/>
      <c r="Y2178" s="211"/>
      <c r="Z2178" s="18"/>
      <c r="AA2178" s="182" t="s">
        <v>1333</v>
      </c>
      <c r="AB2178" s="18"/>
      <c r="AC2178" s="197" t="str">
        <f t="shared" si="210"/>
        <v>NURSING</v>
      </c>
      <c r="AD2178" s="263" t="str">
        <f t="shared" si="211"/>
        <v>NURSING-110</v>
      </c>
      <c r="AE2178" s="263" t="str">
        <f t="shared" si="212"/>
        <v>NURSING-110-19</v>
      </c>
      <c r="AF2178" s="119" t="s">
        <v>1333</v>
      </c>
      <c r="AG2178" s="64" t="str">
        <f t="shared" si="213"/>
        <v>110</v>
      </c>
      <c r="AH2178" s="18"/>
      <c r="AI2178" s="197" t="str">
        <f t="shared" si="214"/>
        <v>-</v>
      </c>
      <c r="AJ2178" s="64" t="str">
        <f t="shared" si="215"/>
        <v>-</v>
      </c>
      <c r="AK2178" s="18"/>
      <c r="AP2178" s="18"/>
    </row>
    <row r="2179" spans="9:42">
      <c r="I2179" s="18"/>
      <c r="L2179" s="18"/>
      <c r="M2179" s="18"/>
      <c r="N2179" s="18"/>
      <c r="O2179" s="18"/>
      <c r="P2179" s="18"/>
      <c r="Q2179" s="18"/>
      <c r="R2179" s="18"/>
      <c r="S2179" s="173" t="s">
        <v>3029</v>
      </c>
      <c r="T2179" s="17" t="s">
        <v>780</v>
      </c>
      <c r="U2179" s="18"/>
      <c r="V2179" s="211"/>
      <c r="W2179" s="211"/>
      <c r="X2179" s="211"/>
      <c r="Y2179" s="211"/>
      <c r="Z2179" s="18"/>
      <c r="AA2179" s="182" t="s">
        <v>5293</v>
      </c>
      <c r="AB2179" s="18"/>
      <c r="AC2179" s="197" t="str">
        <f t="shared" si="210"/>
        <v>PHARMACY</v>
      </c>
      <c r="AD2179" s="263" t="str">
        <f t="shared" si="211"/>
        <v>PHARMACY-110</v>
      </c>
      <c r="AE2179" s="263" t="str">
        <f t="shared" si="212"/>
        <v>PHARMACY-110-1</v>
      </c>
      <c r="AF2179" s="119" t="s">
        <v>5293</v>
      </c>
      <c r="AG2179" s="64" t="str">
        <f t="shared" si="213"/>
        <v>110</v>
      </c>
      <c r="AH2179" s="18"/>
      <c r="AI2179" s="197" t="str">
        <f t="shared" si="214"/>
        <v>-</v>
      </c>
      <c r="AJ2179" s="64" t="str">
        <f t="shared" si="215"/>
        <v>-</v>
      </c>
      <c r="AK2179" s="18"/>
      <c r="AP2179" s="18"/>
    </row>
    <row r="2180" spans="9:42">
      <c r="I2180" s="18"/>
      <c r="L2180" s="18"/>
      <c r="M2180" s="18"/>
      <c r="N2180" s="18"/>
      <c r="O2180" s="18"/>
      <c r="P2180" s="18"/>
      <c r="Q2180" s="18"/>
      <c r="R2180" s="18"/>
      <c r="S2180" s="173" t="s">
        <v>3032</v>
      </c>
      <c r="T2180" s="17" t="s">
        <v>13101</v>
      </c>
      <c r="U2180" s="18"/>
      <c r="V2180" s="211"/>
      <c r="W2180" s="211"/>
      <c r="X2180" s="211"/>
      <c r="Y2180" s="211"/>
      <c r="Z2180" s="18"/>
      <c r="AA2180" s="182" t="s">
        <v>14725</v>
      </c>
      <c r="AB2180" s="18"/>
      <c r="AC2180" s="197" t="str">
        <f t="shared" si="210"/>
        <v>PHARMACY</v>
      </c>
      <c r="AD2180" s="263" t="str">
        <f t="shared" si="211"/>
        <v>PHARMACY-110</v>
      </c>
      <c r="AE2180" s="263" t="str">
        <f t="shared" si="212"/>
        <v>PHARMACY-110-2</v>
      </c>
      <c r="AF2180" s="119" t="s">
        <v>14725</v>
      </c>
      <c r="AG2180" s="64" t="str">
        <f t="shared" si="213"/>
        <v>110</v>
      </c>
      <c r="AH2180" s="18"/>
      <c r="AI2180" s="197" t="str">
        <f t="shared" si="214"/>
        <v>-</v>
      </c>
      <c r="AJ2180" s="64" t="str">
        <f t="shared" si="215"/>
        <v>-</v>
      </c>
      <c r="AK2180" s="18"/>
      <c r="AP2180" s="18"/>
    </row>
    <row r="2181" spans="9:42">
      <c r="I2181" s="18"/>
      <c r="L2181" s="18"/>
      <c r="M2181" s="18"/>
      <c r="N2181" s="18"/>
      <c r="O2181" s="18"/>
      <c r="P2181" s="18"/>
      <c r="Q2181" s="18"/>
      <c r="R2181" s="18"/>
      <c r="S2181" s="173" t="s">
        <v>3035</v>
      </c>
      <c r="T2181" s="17" t="s">
        <v>3036</v>
      </c>
      <c r="U2181" s="18"/>
      <c r="V2181" s="211"/>
      <c r="W2181" s="211"/>
      <c r="X2181" s="211"/>
      <c r="Y2181" s="211"/>
      <c r="Z2181" s="18"/>
      <c r="AA2181" s="182" t="s">
        <v>15261</v>
      </c>
      <c r="AB2181" s="18"/>
      <c r="AC2181" s="197" t="str">
        <f t="shared" si="210"/>
        <v>PHARMACY</v>
      </c>
      <c r="AD2181" s="263" t="str">
        <f t="shared" si="211"/>
        <v>PHARMACY-110</v>
      </c>
      <c r="AE2181" s="263" t="str">
        <f t="shared" si="212"/>
        <v>PHARMACY-110-3</v>
      </c>
      <c r="AF2181" s="119" t="s">
        <v>15261</v>
      </c>
      <c r="AG2181" s="64" t="str">
        <f t="shared" si="213"/>
        <v>110</v>
      </c>
      <c r="AH2181" s="18"/>
      <c r="AI2181" s="197" t="str">
        <f t="shared" si="214"/>
        <v>-</v>
      </c>
      <c r="AJ2181" s="64" t="str">
        <f t="shared" si="215"/>
        <v>-</v>
      </c>
      <c r="AK2181" s="18"/>
      <c r="AP2181" s="18"/>
    </row>
    <row r="2182" spans="9:42">
      <c r="I2182" s="18"/>
      <c r="L2182" s="18"/>
      <c r="M2182" s="18"/>
      <c r="N2182" s="18"/>
      <c r="O2182" s="18"/>
      <c r="P2182" s="18"/>
      <c r="Q2182" s="18"/>
      <c r="R2182" s="18"/>
      <c r="S2182" s="173" t="s">
        <v>3038</v>
      </c>
      <c r="T2182" s="17" t="s">
        <v>3039</v>
      </c>
      <c r="U2182" s="18"/>
      <c r="V2182" s="211"/>
      <c r="W2182" s="211"/>
      <c r="X2182" s="211"/>
      <c r="Y2182" s="211"/>
      <c r="Z2182" s="18"/>
      <c r="AA2182" s="182" t="s">
        <v>5295</v>
      </c>
      <c r="AB2182" s="18"/>
      <c r="AC2182" s="197" t="str">
        <f t="shared" ref="AC2182:AC2245" si="216">CodesFormula_1</f>
        <v>PHARMACY</v>
      </c>
      <c r="AD2182" s="263" t="str">
        <f t="shared" ref="AD2182:AD2245" si="217">CodesFormula_2</f>
        <v>PHARMACY-110</v>
      </c>
      <c r="AE2182" s="263" t="str">
        <f t="shared" ref="AE2182:AE2245" si="218">CodesFormula_3</f>
        <v>PHARMACY-110-4</v>
      </c>
      <c r="AF2182" s="119" t="s">
        <v>5295</v>
      </c>
      <c r="AG2182" s="64" t="str">
        <f t="shared" ref="AG2182:AG2245" si="219">CodesFormula_4</f>
        <v>110</v>
      </c>
      <c r="AH2182" s="18"/>
      <c r="AI2182" s="197" t="str">
        <f t="shared" ref="AI2182:AI2245" si="220">CodesFormula_5</f>
        <v>-</v>
      </c>
      <c r="AJ2182" s="64" t="str">
        <f t="shared" ref="AJ2182:AJ2245" si="221">CodesFormula_6</f>
        <v>-</v>
      </c>
      <c r="AK2182" s="18"/>
      <c r="AP2182" s="18"/>
    </row>
    <row r="2183" spans="9:42">
      <c r="I2183" s="18"/>
      <c r="L2183" s="18"/>
      <c r="M2183" s="18"/>
      <c r="N2183" s="18"/>
      <c r="O2183" s="18"/>
      <c r="P2183" s="18"/>
      <c r="Q2183" s="18"/>
      <c r="R2183" s="18"/>
      <c r="S2183" s="173" t="s">
        <v>3040</v>
      </c>
      <c r="T2183" s="17" t="s">
        <v>3041</v>
      </c>
      <c r="U2183" s="18"/>
      <c r="V2183" s="211"/>
      <c r="W2183" s="211"/>
      <c r="X2183" s="211"/>
      <c r="Y2183" s="211"/>
      <c r="Z2183" s="18"/>
      <c r="AA2183" s="182" t="s">
        <v>12100</v>
      </c>
      <c r="AB2183" s="18"/>
      <c r="AC2183" s="197" t="str">
        <f t="shared" si="216"/>
        <v>PHARMACY</v>
      </c>
      <c r="AD2183" s="263" t="str">
        <f t="shared" si="217"/>
        <v>PHARMACY-110</v>
      </c>
      <c r="AE2183" s="263" t="str">
        <f t="shared" si="218"/>
        <v>PHARMACY-110-5</v>
      </c>
      <c r="AF2183" s="119" t="s">
        <v>12100</v>
      </c>
      <c r="AG2183" s="64" t="str">
        <f t="shared" si="219"/>
        <v>110</v>
      </c>
      <c r="AH2183" s="18"/>
      <c r="AI2183" s="197" t="str">
        <f t="shared" si="220"/>
        <v>-</v>
      </c>
      <c r="AJ2183" s="64" t="str">
        <f t="shared" si="221"/>
        <v>-</v>
      </c>
      <c r="AK2183" s="18"/>
      <c r="AP2183" s="18"/>
    </row>
    <row r="2184" spans="9:42">
      <c r="I2184" s="18"/>
      <c r="L2184" s="18"/>
      <c r="M2184" s="18"/>
      <c r="N2184" s="18"/>
      <c r="O2184" s="18"/>
      <c r="P2184" s="18"/>
      <c r="Q2184" s="18"/>
      <c r="R2184" s="18"/>
      <c r="S2184" s="173" t="s">
        <v>3044</v>
      </c>
      <c r="T2184" s="17" t="s">
        <v>3045</v>
      </c>
      <c r="U2184" s="18"/>
      <c r="V2184" s="211"/>
      <c r="W2184" s="211"/>
      <c r="X2184" s="211"/>
      <c r="Y2184" s="211"/>
      <c r="Z2184" s="18"/>
      <c r="AA2184" s="182" t="s">
        <v>12101</v>
      </c>
      <c r="AB2184" s="18"/>
      <c r="AC2184" s="197" t="str">
        <f t="shared" si="216"/>
        <v>PHARMACY</v>
      </c>
      <c r="AD2184" s="263" t="str">
        <f t="shared" si="217"/>
        <v>PHARMACY-110</v>
      </c>
      <c r="AE2184" s="263" t="str">
        <f t="shared" si="218"/>
        <v>PHARMACY-110-6</v>
      </c>
      <c r="AF2184" s="119" t="s">
        <v>12101</v>
      </c>
      <c r="AG2184" s="64" t="str">
        <f t="shared" si="219"/>
        <v>110</v>
      </c>
      <c r="AH2184" s="18"/>
      <c r="AI2184" s="197" t="str">
        <f t="shared" si="220"/>
        <v>-</v>
      </c>
      <c r="AJ2184" s="64" t="str">
        <f t="shared" si="221"/>
        <v>-</v>
      </c>
      <c r="AK2184" s="18"/>
      <c r="AP2184" s="18"/>
    </row>
    <row r="2185" spans="9:42">
      <c r="I2185" s="18"/>
      <c r="L2185" s="18"/>
      <c r="M2185" s="18"/>
      <c r="N2185" s="18"/>
      <c r="O2185" s="18"/>
      <c r="P2185" s="18"/>
      <c r="Q2185" s="18"/>
      <c r="R2185" s="18"/>
      <c r="S2185" s="173" t="s">
        <v>3048</v>
      </c>
      <c r="T2185" s="17" t="s">
        <v>3049</v>
      </c>
      <c r="U2185" s="18"/>
      <c r="V2185" s="211"/>
      <c r="W2185" s="211"/>
      <c r="X2185" s="211"/>
      <c r="Y2185" s="211"/>
      <c r="Z2185" s="18"/>
      <c r="AA2185" s="182" t="s">
        <v>12102</v>
      </c>
      <c r="AB2185" s="18"/>
      <c r="AC2185" s="197" t="str">
        <f t="shared" si="216"/>
        <v>PHARMACY</v>
      </c>
      <c r="AD2185" s="263" t="str">
        <f t="shared" si="217"/>
        <v>PHARMACY-110</v>
      </c>
      <c r="AE2185" s="263" t="str">
        <f t="shared" si="218"/>
        <v>PHARMACY-110-7</v>
      </c>
      <c r="AF2185" s="119" t="s">
        <v>12102</v>
      </c>
      <c r="AG2185" s="64" t="str">
        <f t="shared" si="219"/>
        <v>110</v>
      </c>
      <c r="AH2185" s="18"/>
      <c r="AI2185" s="197" t="str">
        <f t="shared" si="220"/>
        <v>-</v>
      </c>
      <c r="AJ2185" s="64" t="str">
        <f t="shared" si="221"/>
        <v>-</v>
      </c>
      <c r="AK2185" s="18"/>
      <c r="AP2185" s="18"/>
    </row>
    <row r="2186" spans="9:42">
      <c r="I2186" s="18"/>
      <c r="L2186" s="18"/>
      <c r="M2186" s="18"/>
      <c r="N2186" s="18"/>
      <c r="O2186" s="18"/>
      <c r="P2186" s="18"/>
      <c r="Q2186" s="18"/>
      <c r="R2186" s="18"/>
      <c r="S2186" s="173" t="s">
        <v>3050</v>
      </c>
      <c r="T2186" s="17" t="s">
        <v>3051</v>
      </c>
      <c r="U2186" s="18"/>
      <c r="V2186" s="211"/>
      <c r="W2186" s="211"/>
      <c r="X2186" s="211"/>
      <c r="Y2186" s="211"/>
      <c r="Z2186" s="18"/>
      <c r="AA2186" s="182" t="s">
        <v>13340</v>
      </c>
      <c r="AB2186" s="18"/>
      <c r="AC2186" s="197" t="str">
        <f t="shared" si="216"/>
        <v>PHARMACY</v>
      </c>
      <c r="AD2186" s="263" t="str">
        <f t="shared" si="217"/>
        <v>PHARMACY-110</v>
      </c>
      <c r="AE2186" s="263" t="str">
        <f t="shared" si="218"/>
        <v>PHARMACY-110-8</v>
      </c>
      <c r="AF2186" s="119" t="s">
        <v>13340</v>
      </c>
      <c r="AG2186" s="64" t="str">
        <f t="shared" si="219"/>
        <v>110</v>
      </c>
      <c r="AH2186" s="18"/>
      <c r="AI2186" s="197" t="str">
        <f t="shared" si="220"/>
        <v>-</v>
      </c>
      <c r="AJ2186" s="64" t="str">
        <f t="shared" si="221"/>
        <v>-</v>
      </c>
      <c r="AK2186" s="18"/>
      <c r="AP2186" s="18"/>
    </row>
    <row r="2187" spans="9:42">
      <c r="I2187" s="18"/>
      <c r="L2187" s="18"/>
      <c r="M2187" s="18"/>
      <c r="N2187" s="18"/>
      <c r="O2187" s="18"/>
      <c r="P2187" s="18"/>
      <c r="Q2187" s="18"/>
      <c r="R2187" s="18"/>
      <c r="S2187" s="173" t="s">
        <v>3052</v>
      </c>
      <c r="T2187" s="17" t="s">
        <v>3053</v>
      </c>
      <c r="U2187" s="18"/>
      <c r="V2187" s="211"/>
      <c r="W2187" s="211"/>
      <c r="X2187" s="211"/>
      <c r="Y2187" s="211"/>
      <c r="Z2187" s="18"/>
      <c r="AA2187" s="182" t="s">
        <v>11103</v>
      </c>
      <c r="AB2187" s="18"/>
      <c r="AC2187" s="197" t="str">
        <f t="shared" si="216"/>
        <v>PHARMACY</v>
      </c>
      <c r="AD2187" s="263" t="str">
        <f t="shared" si="217"/>
        <v>PHARMACY-110</v>
      </c>
      <c r="AE2187" s="263" t="str">
        <f t="shared" si="218"/>
        <v>PHARMACY-110-9</v>
      </c>
      <c r="AF2187" s="119" t="s">
        <v>11103</v>
      </c>
      <c r="AG2187" s="64" t="str">
        <f t="shared" si="219"/>
        <v>110</v>
      </c>
      <c r="AH2187" s="18"/>
      <c r="AI2187" s="197" t="str">
        <f t="shared" si="220"/>
        <v>-</v>
      </c>
      <c r="AJ2187" s="64" t="str">
        <f t="shared" si="221"/>
        <v>-</v>
      </c>
      <c r="AK2187" s="18"/>
      <c r="AP2187" s="18"/>
    </row>
    <row r="2188" spans="9:42">
      <c r="I2188" s="18"/>
      <c r="L2188" s="18"/>
      <c r="M2188" s="18"/>
      <c r="N2188" s="18"/>
      <c r="O2188" s="18"/>
      <c r="P2188" s="18"/>
      <c r="Q2188" s="18"/>
      <c r="R2188" s="18"/>
      <c r="S2188" s="173" t="s">
        <v>3055</v>
      </c>
      <c r="T2188" s="17" t="s">
        <v>3056</v>
      </c>
      <c r="U2188" s="18"/>
      <c r="V2188" s="211"/>
      <c r="W2188" s="211"/>
      <c r="X2188" s="211"/>
      <c r="Y2188" s="211"/>
      <c r="Z2188" s="18"/>
      <c r="AA2188" s="182" t="s">
        <v>11104</v>
      </c>
      <c r="AB2188" s="18"/>
      <c r="AC2188" s="197" t="str">
        <f t="shared" si="216"/>
        <v>PHARMACY</v>
      </c>
      <c r="AD2188" s="263" t="str">
        <f t="shared" si="217"/>
        <v>PHARMACY-110</v>
      </c>
      <c r="AE2188" s="263" t="str">
        <f t="shared" si="218"/>
        <v>PHARMACY-110-10</v>
      </c>
      <c r="AF2188" s="119" t="s">
        <v>11104</v>
      </c>
      <c r="AG2188" s="64" t="str">
        <f t="shared" si="219"/>
        <v>110</v>
      </c>
      <c r="AH2188" s="18"/>
      <c r="AI2188" s="197" t="str">
        <f t="shared" si="220"/>
        <v>-</v>
      </c>
      <c r="AJ2188" s="64" t="str">
        <f t="shared" si="221"/>
        <v>-</v>
      </c>
      <c r="AK2188" s="18"/>
      <c r="AP2188" s="18"/>
    </row>
    <row r="2189" spans="9:42">
      <c r="I2189" s="18"/>
      <c r="L2189" s="18"/>
      <c r="M2189" s="18"/>
      <c r="N2189" s="18"/>
      <c r="O2189" s="18"/>
      <c r="P2189" s="18"/>
      <c r="Q2189" s="18"/>
      <c r="R2189" s="18"/>
      <c r="S2189" s="173" t="s">
        <v>3059</v>
      </c>
      <c r="T2189" s="17" t="s">
        <v>3060</v>
      </c>
      <c r="U2189" s="18"/>
      <c r="V2189" s="211"/>
      <c r="W2189" s="211"/>
      <c r="X2189" s="211"/>
      <c r="Y2189" s="211"/>
      <c r="Z2189" s="18"/>
      <c r="AA2189" s="182" t="s">
        <v>11105</v>
      </c>
      <c r="AB2189" s="18"/>
      <c r="AC2189" s="197" t="str">
        <f t="shared" si="216"/>
        <v>PHARMACY</v>
      </c>
      <c r="AD2189" s="263" t="str">
        <f t="shared" si="217"/>
        <v>PHARMACY-110</v>
      </c>
      <c r="AE2189" s="263" t="str">
        <f t="shared" si="218"/>
        <v>PHARMACY-110-11</v>
      </c>
      <c r="AF2189" s="119" t="s">
        <v>11105</v>
      </c>
      <c r="AG2189" s="64" t="str">
        <f t="shared" si="219"/>
        <v>110</v>
      </c>
      <c r="AH2189" s="18"/>
      <c r="AI2189" s="197" t="str">
        <f t="shared" si="220"/>
        <v>-</v>
      </c>
      <c r="AJ2189" s="64" t="str">
        <f t="shared" si="221"/>
        <v>-</v>
      </c>
      <c r="AK2189" s="18"/>
      <c r="AP2189" s="18"/>
    </row>
    <row r="2190" spans="9:42">
      <c r="I2190" s="18"/>
      <c r="L2190" s="18"/>
      <c r="M2190" s="18"/>
      <c r="N2190" s="18"/>
      <c r="O2190" s="18"/>
      <c r="P2190" s="18"/>
      <c r="Q2190" s="18"/>
      <c r="R2190" s="18"/>
      <c r="S2190" s="173" t="s">
        <v>3063</v>
      </c>
      <c r="T2190" s="17" t="s">
        <v>3064</v>
      </c>
      <c r="U2190" s="18"/>
      <c r="V2190" s="211"/>
      <c r="W2190" s="211"/>
      <c r="X2190" s="211"/>
      <c r="Y2190" s="211"/>
      <c r="Z2190" s="18"/>
      <c r="AA2190" s="182" t="s">
        <v>11106</v>
      </c>
      <c r="AB2190" s="18"/>
      <c r="AC2190" s="197" t="str">
        <f t="shared" si="216"/>
        <v>PHARMACY</v>
      </c>
      <c r="AD2190" s="263" t="str">
        <f t="shared" si="217"/>
        <v>PHARMACY-110</v>
      </c>
      <c r="AE2190" s="263" t="str">
        <f t="shared" si="218"/>
        <v>PHARMACY-110-12</v>
      </c>
      <c r="AF2190" s="119" t="s">
        <v>11106</v>
      </c>
      <c r="AG2190" s="64" t="str">
        <f t="shared" si="219"/>
        <v>110</v>
      </c>
      <c r="AH2190" s="18"/>
      <c r="AI2190" s="197" t="str">
        <f t="shared" si="220"/>
        <v>-</v>
      </c>
      <c r="AJ2190" s="64" t="str">
        <f t="shared" si="221"/>
        <v>-</v>
      </c>
      <c r="AK2190" s="18"/>
      <c r="AP2190" s="18"/>
    </row>
    <row r="2191" spans="9:42">
      <c r="I2191" s="18"/>
      <c r="L2191" s="18"/>
      <c r="M2191" s="18"/>
      <c r="N2191" s="18"/>
      <c r="O2191" s="18"/>
      <c r="P2191" s="18"/>
      <c r="Q2191" s="18"/>
      <c r="R2191" s="18"/>
      <c r="S2191" s="173" t="s">
        <v>3067</v>
      </c>
      <c r="T2191" s="17" t="s">
        <v>3068</v>
      </c>
      <c r="U2191" s="18"/>
      <c r="V2191" s="211"/>
      <c r="W2191" s="211"/>
      <c r="X2191" s="211"/>
      <c r="Y2191" s="211"/>
      <c r="Z2191" s="18"/>
      <c r="AA2191" s="182" t="s">
        <v>11107</v>
      </c>
      <c r="AB2191" s="18"/>
      <c r="AC2191" s="197" t="str">
        <f t="shared" si="216"/>
        <v>PHARMACY</v>
      </c>
      <c r="AD2191" s="263" t="str">
        <f t="shared" si="217"/>
        <v>PHARMACY-110</v>
      </c>
      <c r="AE2191" s="263" t="str">
        <f t="shared" si="218"/>
        <v>PHARMACY-110-13</v>
      </c>
      <c r="AF2191" s="119" t="s">
        <v>11107</v>
      </c>
      <c r="AG2191" s="64" t="str">
        <f t="shared" si="219"/>
        <v>110</v>
      </c>
      <c r="AH2191" s="18"/>
      <c r="AI2191" s="197" t="str">
        <f t="shared" si="220"/>
        <v>-</v>
      </c>
      <c r="AJ2191" s="64" t="str">
        <f t="shared" si="221"/>
        <v>-</v>
      </c>
      <c r="AK2191" s="18"/>
      <c r="AP2191" s="18"/>
    </row>
    <row r="2192" spans="9:42">
      <c r="I2192" s="18"/>
      <c r="L2192" s="18"/>
      <c r="M2192" s="18"/>
      <c r="N2192" s="18"/>
      <c r="O2192" s="18"/>
      <c r="P2192" s="18"/>
      <c r="Q2192" s="18"/>
      <c r="R2192" s="18"/>
      <c r="S2192" s="173" t="s">
        <v>3070</v>
      </c>
      <c r="T2192" s="17" t="s">
        <v>3071</v>
      </c>
      <c r="U2192" s="18"/>
      <c r="V2192" s="211"/>
      <c r="W2192" s="211"/>
      <c r="X2192" s="211"/>
      <c r="Y2192" s="211"/>
      <c r="Z2192" s="18"/>
      <c r="AA2192" s="182" t="s">
        <v>11108</v>
      </c>
      <c r="AB2192" s="18"/>
      <c r="AC2192" s="197" t="str">
        <f t="shared" si="216"/>
        <v>PHARMACY</v>
      </c>
      <c r="AD2192" s="263" t="str">
        <f t="shared" si="217"/>
        <v>PHARMACY-110</v>
      </c>
      <c r="AE2192" s="263" t="str">
        <f t="shared" si="218"/>
        <v>PHARMACY-110-14</v>
      </c>
      <c r="AF2192" s="119" t="s">
        <v>11108</v>
      </c>
      <c r="AG2192" s="64" t="str">
        <f t="shared" si="219"/>
        <v>110</v>
      </c>
      <c r="AH2192" s="18"/>
      <c r="AI2192" s="197" t="str">
        <f t="shared" si="220"/>
        <v>-</v>
      </c>
      <c r="AJ2192" s="64" t="str">
        <f t="shared" si="221"/>
        <v>-</v>
      </c>
      <c r="AK2192" s="18"/>
      <c r="AP2192" s="18"/>
    </row>
    <row r="2193" spans="9:42">
      <c r="I2193" s="18"/>
      <c r="L2193" s="18"/>
      <c r="M2193" s="18"/>
      <c r="N2193" s="18"/>
      <c r="O2193" s="18"/>
      <c r="P2193" s="18"/>
      <c r="Q2193" s="18"/>
      <c r="R2193" s="18"/>
      <c r="S2193" s="173" t="s">
        <v>3074</v>
      </c>
      <c r="T2193" s="17" t="s">
        <v>3075</v>
      </c>
      <c r="U2193" s="18"/>
      <c r="V2193" s="211"/>
      <c r="W2193" s="211"/>
      <c r="X2193" s="211"/>
      <c r="Y2193" s="211"/>
      <c r="Z2193" s="18"/>
      <c r="AA2193" s="182" t="s">
        <v>12103</v>
      </c>
      <c r="AB2193" s="18"/>
      <c r="AC2193" s="197" t="str">
        <f t="shared" si="216"/>
        <v>PHARMACY</v>
      </c>
      <c r="AD2193" s="263" t="str">
        <f t="shared" si="217"/>
        <v>PHARMACY-110</v>
      </c>
      <c r="AE2193" s="263" t="str">
        <f t="shared" si="218"/>
        <v>PHARMACY-110-15</v>
      </c>
      <c r="AF2193" s="119" t="s">
        <v>12103</v>
      </c>
      <c r="AG2193" s="64" t="str">
        <f t="shared" si="219"/>
        <v>110</v>
      </c>
      <c r="AH2193" s="18"/>
      <c r="AI2193" s="197" t="str">
        <f t="shared" si="220"/>
        <v>-</v>
      </c>
      <c r="AJ2193" s="64" t="str">
        <f t="shared" si="221"/>
        <v>-</v>
      </c>
      <c r="AK2193" s="18"/>
      <c r="AP2193" s="18"/>
    </row>
    <row r="2194" spans="9:42">
      <c r="I2194" s="18"/>
      <c r="L2194" s="18"/>
      <c r="M2194" s="18"/>
      <c r="N2194" s="18"/>
      <c r="O2194" s="18"/>
      <c r="P2194" s="18"/>
      <c r="Q2194" s="18"/>
      <c r="R2194" s="18"/>
      <c r="S2194" s="173" t="s">
        <v>3078</v>
      </c>
      <c r="T2194" s="17" t="s">
        <v>3079</v>
      </c>
      <c r="U2194" s="18"/>
      <c r="V2194" s="211"/>
      <c r="W2194" s="211"/>
      <c r="X2194" s="211"/>
      <c r="Y2194" s="211"/>
      <c r="Z2194" s="18"/>
      <c r="AA2194" s="182" t="s">
        <v>12691</v>
      </c>
      <c r="AB2194" s="18"/>
      <c r="AC2194" s="197" t="str">
        <f t="shared" si="216"/>
        <v>PHARMACY</v>
      </c>
      <c r="AD2194" s="263" t="str">
        <f t="shared" si="217"/>
        <v>PHARMACY-110</v>
      </c>
      <c r="AE2194" s="263" t="str">
        <f t="shared" si="218"/>
        <v>PHARMACY-110-16</v>
      </c>
      <c r="AF2194" s="119" t="s">
        <v>12691</v>
      </c>
      <c r="AG2194" s="64" t="str">
        <f t="shared" si="219"/>
        <v>110</v>
      </c>
      <c r="AH2194" s="18"/>
      <c r="AI2194" s="197" t="str">
        <f t="shared" si="220"/>
        <v>-</v>
      </c>
      <c r="AJ2194" s="64" t="str">
        <f t="shared" si="221"/>
        <v>-</v>
      </c>
      <c r="AK2194" s="18"/>
      <c r="AP2194" s="18"/>
    </row>
    <row r="2195" spans="9:42">
      <c r="I2195" s="18"/>
      <c r="L2195" s="18"/>
      <c r="M2195" s="18"/>
      <c r="N2195" s="18"/>
      <c r="O2195" s="18"/>
      <c r="P2195" s="18"/>
      <c r="Q2195" s="18"/>
      <c r="R2195" s="18"/>
      <c r="S2195" s="173" t="s">
        <v>3080</v>
      </c>
      <c r="T2195" s="17" t="s">
        <v>3081</v>
      </c>
      <c r="U2195" s="18"/>
      <c r="V2195" s="211"/>
      <c r="W2195" s="211"/>
      <c r="X2195" s="211"/>
      <c r="Y2195" s="211"/>
      <c r="Z2195" s="18"/>
      <c r="AA2195" s="182" t="s">
        <v>13341</v>
      </c>
      <c r="AB2195" s="18"/>
      <c r="AC2195" s="197" t="str">
        <f t="shared" si="216"/>
        <v>PHARMACY</v>
      </c>
      <c r="AD2195" s="263" t="str">
        <f t="shared" si="217"/>
        <v>PHARMACY-110</v>
      </c>
      <c r="AE2195" s="263" t="str">
        <f t="shared" si="218"/>
        <v>PHARMACY-110-17</v>
      </c>
      <c r="AF2195" s="119" t="s">
        <v>13341</v>
      </c>
      <c r="AG2195" s="64" t="str">
        <f t="shared" si="219"/>
        <v>110</v>
      </c>
      <c r="AH2195" s="18"/>
      <c r="AI2195" s="197" t="str">
        <f t="shared" si="220"/>
        <v>-</v>
      </c>
      <c r="AJ2195" s="64" t="str">
        <f t="shared" si="221"/>
        <v>-</v>
      </c>
      <c r="AK2195" s="18"/>
      <c r="AP2195" s="18"/>
    </row>
    <row r="2196" spans="9:42">
      <c r="I2196" s="18"/>
      <c r="L2196" s="18"/>
      <c r="M2196" s="18"/>
      <c r="N2196" s="18"/>
      <c r="O2196" s="18"/>
      <c r="P2196" s="18"/>
      <c r="Q2196" s="18"/>
      <c r="R2196" s="18"/>
      <c r="S2196" s="173" t="s">
        <v>3082</v>
      </c>
      <c r="T2196" s="17" t="s">
        <v>3083</v>
      </c>
      <c r="U2196" s="18"/>
      <c r="V2196" s="211"/>
      <c r="W2196" s="211"/>
      <c r="X2196" s="211"/>
      <c r="Y2196" s="211"/>
      <c r="Z2196" s="18"/>
      <c r="AA2196" s="182" t="s">
        <v>13342</v>
      </c>
      <c r="AB2196" s="18"/>
      <c r="AC2196" s="197" t="str">
        <f t="shared" si="216"/>
        <v>PHARMACY</v>
      </c>
      <c r="AD2196" s="263" t="str">
        <f t="shared" si="217"/>
        <v>PHARMACY-110</v>
      </c>
      <c r="AE2196" s="263" t="str">
        <f t="shared" si="218"/>
        <v>PHARMACY-110-18</v>
      </c>
      <c r="AF2196" s="119" t="s">
        <v>13342</v>
      </c>
      <c r="AG2196" s="64" t="str">
        <f t="shared" si="219"/>
        <v>110</v>
      </c>
      <c r="AH2196" s="18"/>
      <c r="AI2196" s="197" t="str">
        <f t="shared" si="220"/>
        <v>-</v>
      </c>
      <c r="AJ2196" s="64" t="str">
        <f t="shared" si="221"/>
        <v>-</v>
      </c>
      <c r="AK2196" s="18"/>
      <c r="AP2196" s="18"/>
    </row>
    <row r="2197" spans="9:42">
      <c r="I2197" s="18"/>
      <c r="L2197" s="18"/>
      <c r="M2197" s="18"/>
      <c r="N2197" s="18"/>
      <c r="O2197" s="18"/>
      <c r="P2197" s="18"/>
      <c r="Q2197" s="18"/>
      <c r="R2197" s="18"/>
      <c r="S2197" s="173" t="s">
        <v>3085</v>
      </c>
      <c r="T2197" s="17" t="s">
        <v>3086</v>
      </c>
      <c r="U2197" s="18"/>
      <c r="V2197" s="211"/>
      <c r="W2197" s="211"/>
      <c r="X2197" s="211"/>
      <c r="Y2197" s="211"/>
      <c r="Z2197" s="18"/>
      <c r="AA2197" s="182" t="s">
        <v>13343</v>
      </c>
      <c r="AB2197" s="18"/>
      <c r="AC2197" s="197" t="str">
        <f t="shared" si="216"/>
        <v>PHARMACY</v>
      </c>
      <c r="AD2197" s="263" t="str">
        <f t="shared" si="217"/>
        <v>PHARMACY-110</v>
      </c>
      <c r="AE2197" s="263" t="str">
        <f t="shared" si="218"/>
        <v>PHARMACY-110-19</v>
      </c>
      <c r="AF2197" s="119" t="s">
        <v>13343</v>
      </c>
      <c r="AG2197" s="64" t="str">
        <f t="shared" si="219"/>
        <v>110</v>
      </c>
      <c r="AH2197" s="18"/>
      <c r="AI2197" s="197" t="str">
        <f t="shared" si="220"/>
        <v>-</v>
      </c>
      <c r="AJ2197" s="64" t="str">
        <f t="shared" si="221"/>
        <v>-</v>
      </c>
      <c r="AK2197" s="18"/>
      <c r="AP2197" s="18"/>
    </row>
    <row r="2198" spans="9:42">
      <c r="I2198" s="18"/>
      <c r="L2198" s="18"/>
      <c r="M2198" s="18"/>
      <c r="N2198" s="18"/>
      <c r="O2198" s="18"/>
      <c r="P2198" s="18"/>
      <c r="Q2198" s="18"/>
      <c r="R2198" s="18"/>
      <c r="S2198" s="173" t="s">
        <v>3089</v>
      </c>
      <c r="T2198" s="17" t="s">
        <v>3090</v>
      </c>
      <c r="U2198" s="18"/>
      <c r="V2198" s="211"/>
      <c r="W2198" s="211"/>
      <c r="X2198" s="211"/>
      <c r="Y2198" s="211"/>
      <c r="Z2198" s="18"/>
      <c r="AA2198" s="182" t="s">
        <v>14220</v>
      </c>
      <c r="AB2198" s="18"/>
      <c r="AC2198" s="197" t="str">
        <f t="shared" si="216"/>
        <v>PHARMACY</v>
      </c>
      <c r="AD2198" s="263" t="str">
        <f t="shared" si="217"/>
        <v>PHARMACY-110</v>
      </c>
      <c r="AE2198" s="263" t="str">
        <f t="shared" si="218"/>
        <v>PHARMACY-110-20</v>
      </c>
      <c r="AF2198" s="119" t="s">
        <v>14220</v>
      </c>
      <c r="AG2198" s="64" t="str">
        <f t="shared" si="219"/>
        <v>110</v>
      </c>
      <c r="AH2198" s="18"/>
      <c r="AI2198" s="197" t="str">
        <f t="shared" si="220"/>
        <v>-</v>
      </c>
      <c r="AJ2198" s="64" t="str">
        <f t="shared" si="221"/>
        <v>-</v>
      </c>
      <c r="AK2198" s="18"/>
      <c r="AP2198" s="18"/>
    </row>
    <row r="2199" spans="9:42">
      <c r="I2199" s="18"/>
      <c r="L2199" s="18"/>
      <c r="M2199" s="18"/>
      <c r="N2199" s="18"/>
      <c r="O2199" s="18"/>
      <c r="P2199" s="18"/>
      <c r="Q2199" s="18"/>
      <c r="R2199" s="18"/>
      <c r="S2199" s="173" t="s">
        <v>3093</v>
      </c>
      <c r="T2199" s="17" t="s">
        <v>3094</v>
      </c>
      <c r="U2199" s="18"/>
      <c r="V2199" s="211"/>
      <c r="W2199" s="211"/>
      <c r="X2199" s="211"/>
      <c r="Y2199" s="211"/>
      <c r="Z2199" s="18"/>
      <c r="AA2199" s="182" t="s">
        <v>14726</v>
      </c>
      <c r="AB2199" s="18"/>
      <c r="AC2199" s="197" t="str">
        <f t="shared" si="216"/>
        <v>PHARMACY</v>
      </c>
      <c r="AD2199" s="263" t="str">
        <f t="shared" si="217"/>
        <v>PHARMACY-110</v>
      </c>
      <c r="AE2199" s="263" t="str">
        <f t="shared" si="218"/>
        <v>PHARMACY-110-21</v>
      </c>
      <c r="AF2199" s="119" t="s">
        <v>14726</v>
      </c>
      <c r="AG2199" s="64" t="str">
        <f t="shared" si="219"/>
        <v>110</v>
      </c>
      <c r="AH2199" s="18"/>
      <c r="AI2199" s="197" t="str">
        <f t="shared" si="220"/>
        <v>-</v>
      </c>
      <c r="AJ2199" s="64" t="str">
        <f t="shared" si="221"/>
        <v>-</v>
      </c>
      <c r="AK2199" s="18"/>
      <c r="AP2199" s="18"/>
    </row>
    <row r="2200" spans="9:42">
      <c r="I2200" s="18"/>
      <c r="L2200" s="18"/>
      <c r="M2200" s="18"/>
      <c r="N2200" s="18"/>
      <c r="O2200" s="18"/>
      <c r="P2200" s="18"/>
      <c r="Q2200" s="18"/>
      <c r="R2200" s="18"/>
      <c r="S2200" s="173" t="s">
        <v>3097</v>
      </c>
      <c r="T2200" s="17" t="s">
        <v>3098</v>
      </c>
      <c r="U2200" s="18"/>
      <c r="V2200" s="211"/>
      <c r="W2200" s="211"/>
      <c r="X2200" s="211"/>
      <c r="Y2200" s="211"/>
      <c r="Z2200" s="18"/>
      <c r="AA2200" s="182" t="s">
        <v>14727</v>
      </c>
      <c r="AB2200" s="18"/>
      <c r="AC2200" s="197" t="str">
        <f t="shared" si="216"/>
        <v>PHARMACY</v>
      </c>
      <c r="AD2200" s="263" t="str">
        <f t="shared" si="217"/>
        <v>PHARMACY-110</v>
      </c>
      <c r="AE2200" s="263" t="str">
        <f t="shared" si="218"/>
        <v>PHARMACY-110-22</v>
      </c>
      <c r="AF2200" s="119" t="s">
        <v>14727</v>
      </c>
      <c r="AG2200" s="64" t="str">
        <f t="shared" si="219"/>
        <v>110</v>
      </c>
      <c r="AH2200" s="18"/>
      <c r="AI2200" s="197" t="str">
        <f t="shared" si="220"/>
        <v>-</v>
      </c>
      <c r="AJ2200" s="64" t="str">
        <f t="shared" si="221"/>
        <v>-</v>
      </c>
      <c r="AK2200" s="18"/>
      <c r="AP2200" s="18"/>
    </row>
    <row r="2201" spans="9:42">
      <c r="I2201" s="18"/>
      <c r="L2201" s="18"/>
      <c r="M2201" s="18"/>
      <c r="N2201" s="18"/>
      <c r="O2201" s="18"/>
      <c r="P2201" s="18"/>
      <c r="Q2201" s="18"/>
      <c r="R2201" s="18"/>
      <c r="S2201" s="173" t="s">
        <v>3101</v>
      </c>
      <c r="T2201" s="17" t="s">
        <v>3102</v>
      </c>
      <c r="U2201" s="18"/>
      <c r="V2201" s="211"/>
      <c r="W2201" s="211"/>
      <c r="X2201" s="211"/>
      <c r="Y2201" s="211"/>
      <c r="Z2201" s="18"/>
      <c r="AA2201" s="182" t="s">
        <v>13761</v>
      </c>
      <c r="AB2201" s="18"/>
      <c r="AC2201" s="197" t="str">
        <f t="shared" si="216"/>
        <v>PHARMACY</v>
      </c>
      <c r="AD2201" s="263" t="str">
        <f t="shared" si="217"/>
        <v>PHARMACY-110</v>
      </c>
      <c r="AE2201" s="263" t="str">
        <f t="shared" si="218"/>
        <v>PHARMACY-110-23</v>
      </c>
      <c r="AF2201" s="119" t="s">
        <v>13761</v>
      </c>
      <c r="AG2201" s="64" t="str">
        <f t="shared" si="219"/>
        <v>110</v>
      </c>
      <c r="AH2201" s="18"/>
      <c r="AI2201" s="197" t="str">
        <f t="shared" si="220"/>
        <v>-</v>
      </c>
      <c r="AJ2201" s="64" t="str">
        <f t="shared" si="221"/>
        <v>-</v>
      </c>
      <c r="AK2201" s="18"/>
      <c r="AP2201" s="18"/>
    </row>
    <row r="2202" spans="9:42">
      <c r="I2202" s="18"/>
      <c r="L2202" s="18"/>
      <c r="M2202" s="18"/>
      <c r="N2202" s="18"/>
      <c r="O2202" s="18"/>
      <c r="P2202" s="18"/>
      <c r="Q2202" s="18"/>
      <c r="R2202" s="18"/>
      <c r="S2202" s="173" t="s">
        <v>3105</v>
      </c>
      <c r="T2202" s="17" t="s">
        <v>3106</v>
      </c>
      <c r="U2202" s="18"/>
      <c r="V2202" s="211"/>
      <c r="W2202" s="211"/>
      <c r="X2202" s="211"/>
      <c r="Y2202" s="211"/>
      <c r="Z2202" s="18"/>
      <c r="AA2202" s="182" t="s">
        <v>11109</v>
      </c>
      <c r="AB2202" s="18"/>
      <c r="AC2202" s="197" t="str">
        <f t="shared" si="216"/>
        <v>PHARMACY</v>
      </c>
      <c r="AD2202" s="263" t="str">
        <f t="shared" si="217"/>
        <v>PHARMACY-110</v>
      </c>
      <c r="AE2202" s="263" t="str">
        <f t="shared" si="218"/>
        <v>PHARMACY-110-24</v>
      </c>
      <c r="AF2202" s="119" t="s">
        <v>11109</v>
      </c>
      <c r="AG2202" s="64" t="str">
        <f t="shared" si="219"/>
        <v>110</v>
      </c>
      <c r="AH2202" s="18"/>
      <c r="AI2202" s="197" t="str">
        <f t="shared" si="220"/>
        <v>-</v>
      </c>
      <c r="AJ2202" s="64" t="str">
        <f t="shared" si="221"/>
        <v>-</v>
      </c>
      <c r="AK2202" s="18"/>
      <c r="AP2202" s="18"/>
    </row>
    <row r="2203" spans="9:42">
      <c r="I2203" s="18"/>
      <c r="L2203" s="18"/>
      <c r="M2203" s="18"/>
      <c r="N2203" s="18"/>
      <c r="O2203" s="18"/>
      <c r="P2203" s="18"/>
      <c r="Q2203" s="18"/>
      <c r="R2203" s="18"/>
      <c r="S2203" s="173" t="s">
        <v>3109</v>
      </c>
      <c r="T2203" s="17" t="s">
        <v>3110</v>
      </c>
      <c r="U2203" s="18"/>
      <c r="V2203" s="211"/>
      <c r="W2203" s="211"/>
      <c r="X2203" s="211"/>
      <c r="Y2203" s="211"/>
      <c r="Z2203" s="18"/>
      <c r="AA2203" s="182" t="s">
        <v>5296</v>
      </c>
      <c r="AB2203" s="18"/>
      <c r="AC2203" s="197" t="str">
        <f t="shared" si="216"/>
        <v>CRIMELAB</v>
      </c>
      <c r="AD2203" s="263" t="str">
        <f t="shared" si="217"/>
        <v>CRIMELAB-110</v>
      </c>
      <c r="AE2203" s="263" t="str">
        <f t="shared" si="218"/>
        <v>CRIMELAB-110-1</v>
      </c>
      <c r="AF2203" s="119" t="s">
        <v>5296</v>
      </c>
      <c r="AG2203" s="64" t="str">
        <f t="shared" si="219"/>
        <v>110</v>
      </c>
      <c r="AH2203" s="18"/>
      <c r="AI2203" s="197" t="str">
        <f t="shared" si="220"/>
        <v>-</v>
      </c>
      <c r="AJ2203" s="64" t="str">
        <f t="shared" si="221"/>
        <v>-</v>
      </c>
      <c r="AK2203" s="18"/>
      <c r="AP2203" s="18"/>
    </row>
    <row r="2204" spans="9:42">
      <c r="I2204" s="18"/>
      <c r="L2204" s="18"/>
      <c r="M2204" s="18"/>
      <c r="N2204" s="18"/>
      <c r="O2204" s="18"/>
      <c r="P2204" s="18"/>
      <c r="Q2204" s="18"/>
      <c r="R2204" s="18"/>
      <c r="S2204" s="173" t="s">
        <v>3113</v>
      </c>
      <c r="T2204" s="17" t="s">
        <v>3114</v>
      </c>
      <c r="U2204" s="18"/>
      <c r="V2204" s="211"/>
      <c r="W2204" s="211"/>
      <c r="X2204" s="211"/>
      <c r="Y2204" s="211"/>
      <c r="Z2204" s="18"/>
      <c r="AA2204" s="182" t="s">
        <v>5298</v>
      </c>
      <c r="AB2204" s="18"/>
      <c r="AC2204" s="197" t="str">
        <f t="shared" si="216"/>
        <v>PHARMACY</v>
      </c>
      <c r="AD2204" s="263" t="str">
        <f t="shared" si="217"/>
        <v>PHARMACY-110</v>
      </c>
      <c r="AE2204" s="263" t="str">
        <f t="shared" si="218"/>
        <v>PHARMACY-110-25</v>
      </c>
      <c r="AF2204" s="119" t="s">
        <v>5298</v>
      </c>
      <c r="AG2204" s="64" t="str">
        <f t="shared" si="219"/>
        <v>110</v>
      </c>
      <c r="AH2204" s="18"/>
      <c r="AI2204" s="197" t="str">
        <f t="shared" si="220"/>
        <v>-</v>
      </c>
      <c r="AJ2204" s="64" t="str">
        <f t="shared" si="221"/>
        <v>-</v>
      </c>
      <c r="AK2204" s="18"/>
      <c r="AP2204" s="18"/>
    </row>
    <row r="2205" spans="9:42">
      <c r="I2205" s="18"/>
      <c r="L2205" s="18"/>
      <c r="M2205" s="18"/>
      <c r="N2205" s="18"/>
      <c r="O2205" s="18"/>
      <c r="P2205" s="18"/>
      <c r="Q2205" s="18"/>
      <c r="R2205" s="18"/>
      <c r="S2205" s="173" t="s">
        <v>3117</v>
      </c>
      <c r="T2205" s="17" t="s">
        <v>780</v>
      </c>
      <c r="U2205" s="18"/>
      <c r="V2205" s="211"/>
      <c r="W2205" s="211"/>
      <c r="X2205" s="211"/>
      <c r="Y2205" s="211"/>
      <c r="Z2205" s="18"/>
      <c r="AA2205" s="182" t="s">
        <v>5299</v>
      </c>
      <c r="AB2205" s="18"/>
      <c r="AC2205" s="197" t="str">
        <f t="shared" si="216"/>
        <v>PHARMACY</v>
      </c>
      <c r="AD2205" s="263" t="str">
        <f t="shared" si="217"/>
        <v>PHARMACY-110</v>
      </c>
      <c r="AE2205" s="263" t="str">
        <f t="shared" si="218"/>
        <v>PHARMACY-110-26</v>
      </c>
      <c r="AF2205" s="119" t="s">
        <v>5299</v>
      </c>
      <c r="AG2205" s="64" t="str">
        <f t="shared" si="219"/>
        <v>110</v>
      </c>
      <c r="AH2205" s="18"/>
      <c r="AI2205" s="197" t="str">
        <f t="shared" si="220"/>
        <v>-</v>
      </c>
      <c r="AJ2205" s="64" t="str">
        <f t="shared" si="221"/>
        <v>-</v>
      </c>
      <c r="AK2205" s="18"/>
      <c r="AP2205" s="18"/>
    </row>
    <row r="2206" spans="9:42">
      <c r="I2206" s="18"/>
      <c r="L2206" s="18"/>
      <c r="M2206" s="18"/>
      <c r="N2206" s="18"/>
      <c r="O2206" s="18"/>
      <c r="P2206" s="18"/>
      <c r="Q2206" s="18"/>
      <c r="R2206" s="18"/>
      <c r="S2206" s="173" t="s">
        <v>3119</v>
      </c>
      <c r="T2206" s="17" t="s">
        <v>3120</v>
      </c>
      <c r="U2206" s="18"/>
      <c r="V2206" s="211"/>
      <c r="W2206" s="211"/>
      <c r="X2206" s="211"/>
      <c r="Y2206" s="211"/>
      <c r="Z2206" s="18"/>
      <c r="AA2206" s="182" t="s">
        <v>5301</v>
      </c>
      <c r="AB2206" s="18"/>
      <c r="AC2206" s="197" t="str">
        <f t="shared" si="216"/>
        <v>PHARMACY</v>
      </c>
      <c r="AD2206" s="263" t="str">
        <f t="shared" si="217"/>
        <v>PHARMACY-110</v>
      </c>
      <c r="AE2206" s="263" t="str">
        <f t="shared" si="218"/>
        <v>PHARMACY-110-27</v>
      </c>
      <c r="AF2206" s="119" t="s">
        <v>5301</v>
      </c>
      <c r="AG2206" s="64" t="str">
        <f t="shared" si="219"/>
        <v>110</v>
      </c>
      <c r="AH2206" s="18"/>
      <c r="AI2206" s="197" t="str">
        <f t="shared" si="220"/>
        <v>-</v>
      </c>
      <c r="AJ2206" s="64" t="str">
        <f t="shared" si="221"/>
        <v>-</v>
      </c>
      <c r="AK2206" s="18"/>
      <c r="AP2206" s="18"/>
    </row>
    <row r="2207" spans="9:42">
      <c r="I2207" s="18"/>
      <c r="L2207" s="18"/>
      <c r="M2207" s="18"/>
      <c r="N2207" s="18"/>
      <c r="O2207" s="18"/>
      <c r="P2207" s="18"/>
      <c r="Q2207" s="18"/>
      <c r="R2207" s="18"/>
      <c r="S2207" s="173" t="s">
        <v>3123</v>
      </c>
      <c r="T2207" s="17" t="s">
        <v>3124</v>
      </c>
      <c r="U2207" s="18"/>
      <c r="V2207" s="211"/>
      <c r="W2207" s="211"/>
      <c r="X2207" s="211"/>
      <c r="Y2207" s="211"/>
      <c r="Z2207" s="18"/>
      <c r="AA2207" s="182" t="s">
        <v>11110</v>
      </c>
      <c r="AB2207" s="18"/>
      <c r="AC2207" s="197" t="str">
        <f t="shared" si="216"/>
        <v>PHARMACY</v>
      </c>
      <c r="AD2207" s="263" t="str">
        <f t="shared" si="217"/>
        <v>PHARMACY-110</v>
      </c>
      <c r="AE2207" s="263" t="str">
        <f t="shared" si="218"/>
        <v>PHARMACY-110-28</v>
      </c>
      <c r="AF2207" s="119" t="s">
        <v>11110</v>
      </c>
      <c r="AG2207" s="64" t="str">
        <f t="shared" si="219"/>
        <v>110</v>
      </c>
      <c r="AH2207" s="18"/>
      <c r="AI2207" s="197" t="str">
        <f t="shared" si="220"/>
        <v>-</v>
      </c>
      <c r="AJ2207" s="64" t="str">
        <f t="shared" si="221"/>
        <v>-</v>
      </c>
      <c r="AK2207" s="18"/>
      <c r="AP2207" s="18"/>
    </row>
    <row r="2208" spans="9:42">
      <c r="I2208" s="18"/>
      <c r="L2208" s="18"/>
      <c r="M2208" s="18"/>
      <c r="N2208" s="18"/>
      <c r="O2208" s="18"/>
      <c r="P2208" s="18"/>
      <c r="Q2208" s="18"/>
      <c r="R2208" s="18"/>
      <c r="S2208" s="173" t="s">
        <v>3127</v>
      </c>
      <c r="T2208" s="17" t="s">
        <v>3128</v>
      </c>
      <c r="U2208" s="18"/>
      <c r="V2208" s="211"/>
      <c r="W2208" s="211"/>
      <c r="X2208" s="211"/>
      <c r="Y2208" s="211"/>
      <c r="Z2208" s="18"/>
      <c r="AA2208" s="182" t="s">
        <v>11111</v>
      </c>
      <c r="AB2208" s="18"/>
      <c r="AC2208" s="197" t="str">
        <f t="shared" si="216"/>
        <v>PHARMACY</v>
      </c>
      <c r="AD2208" s="263" t="str">
        <f t="shared" si="217"/>
        <v>PHARMACY-110</v>
      </c>
      <c r="AE2208" s="263" t="str">
        <f t="shared" si="218"/>
        <v>PHARMACY-110-29</v>
      </c>
      <c r="AF2208" s="119" t="s">
        <v>11111</v>
      </c>
      <c r="AG2208" s="64" t="str">
        <f t="shared" si="219"/>
        <v>110</v>
      </c>
      <c r="AH2208" s="18"/>
      <c r="AI2208" s="197" t="str">
        <f t="shared" si="220"/>
        <v>-</v>
      </c>
      <c r="AJ2208" s="64" t="str">
        <f t="shared" si="221"/>
        <v>-</v>
      </c>
      <c r="AK2208" s="18"/>
      <c r="AP2208" s="18"/>
    </row>
    <row r="2209" spans="9:42">
      <c r="I2209" s="18"/>
      <c r="L2209" s="18"/>
      <c r="M2209" s="18"/>
      <c r="N2209" s="18"/>
      <c r="O2209" s="18"/>
      <c r="P2209" s="18"/>
      <c r="Q2209" s="18"/>
      <c r="R2209" s="18"/>
      <c r="S2209" s="173" t="s">
        <v>3131</v>
      </c>
      <c r="T2209" s="17" t="s">
        <v>3132</v>
      </c>
      <c r="U2209" s="18"/>
      <c r="V2209" s="211"/>
      <c r="W2209" s="211"/>
      <c r="X2209" s="211"/>
      <c r="Y2209" s="211"/>
      <c r="Z2209" s="18"/>
      <c r="AA2209" s="182" t="s">
        <v>11477</v>
      </c>
      <c r="AB2209" s="18"/>
      <c r="AC2209" s="197" t="str">
        <f t="shared" si="216"/>
        <v>PHARMACY</v>
      </c>
      <c r="AD2209" s="263" t="str">
        <f t="shared" si="217"/>
        <v>PHARMACY-110</v>
      </c>
      <c r="AE2209" s="263" t="str">
        <f t="shared" si="218"/>
        <v>PHARMACY-110-30</v>
      </c>
      <c r="AF2209" s="119" t="s">
        <v>11477</v>
      </c>
      <c r="AG2209" s="64" t="str">
        <f t="shared" si="219"/>
        <v>110</v>
      </c>
      <c r="AH2209" s="18"/>
      <c r="AI2209" s="197" t="str">
        <f t="shared" si="220"/>
        <v>-</v>
      </c>
      <c r="AJ2209" s="64" t="str">
        <f t="shared" si="221"/>
        <v>-</v>
      </c>
      <c r="AK2209" s="18"/>
      <c r="AP2209" s="18"/>
    </row>
    <row r="2210" spans="9:42">
      <c r="I2210" s="18"/>
      <c r="L2210" s="18"/>
      <c r="M2210" s="18"/>
      <c r="N2210" s="18"/>
      <c r="O2210" s="18"/>
      <c r="P2210" s="18"/>
      <c r="Q2210" s="18"/>
      <c r="R2210" s="18"/>
      <c r="S2210" s="173" t="s">
        <v>3135</v>
      </c>
      <c r="T2210" s="17" t="s">
        <v>3136</v>
      </c>
      <c r="U2210" s="18"/>
      <c r="V2210" s="211"/>
      <c r="W2210" s="211"/>
      <c r="X2210" s="211"/>
      <c r="Y2210" s="211"/>
      <c r="Z2210" s="18"/>
      <c r="AA2210" s="182" t="s">
        <v>12104</v>
      </c>
      <c r="AB2210" s="18"/>
      <c r="AC2210" s="197" t="str">
        <f t="shared" si="216"/>
        <v>PHARMACY</v>
      </c>
      <c r="AD2210" s="263" t="str">
        <f t="shared" si="217"/>
        <v>PHARMACY-110</v>
      </c>
      <c r="AE2210" s="263" t="str">
        <f t="shared" si="218"/>
        <v>PHARMACY-110-31</v>
      </c>
      <c r="AF2210" s="119" t="s">
        <v>12104</v>
      </c>
      <c r="AG2210" s="64" t="str">
        <f t="shared" si="219"/>
        <v>110</v>
      </c>
      <c r="AH2210" s="18"/>
      <c r="AI2210" s="197" t="str">
        <f t="shared" si="220"/>
        <v>-</v>
      </c>
      <c r="AJ2210" s="64" t="str">
        <f t="shared" si="221"/>
        <v>-</v>
      </c>
      <c r="AK2210" s="18"/>
      <c r="AP2210" s="18"/>
    </row>
    <row r="2211" spans="9:42">
      <c r="I2211" s="18"/>
      <c r="L2211" s="18"/>
      <c r="M2211" s="18"/>
      <c r="N2211" s="18"/>
      <c r="O2211" s="18"/>
      <c r="P2211" s="18"/>
      <c r="Q2211" s="18"/>
      <c r="R2211" s="18"/>
      <c r="S2211" s="173" t="s">
        <v>3139</v>
      </c>
      <c r="T2211" s="17" t="s">
        <v>3140</v>
      </c>
      <c r="U2211" s="18"/>
      <c r="V2211" s="211"/>
      <c r="W2211" s="211"/>
      <c r="X2211" s="211"/>
      <c r="Y2211" s="211"/>
      <c r="Z2211" s="18"/>
      <c r="AA2211" s="182" t="s">
        <v>12105</v>
      </c>
      <c r="AB2211" s="18"/>
      <c r="AC2211" s="197" t="str">
        <f t="shared" si="216"/>
        <v>PHARMACY</v>
      </c>
      <c r="AD2211" s="263" t="str">
        <f t="shared" si="217"/>
        <v>PHARMACY-110</v>
      </c>
      <c r="AE2211" s="263" t="str">
        <f t="shared" si="218"/>
        <v>PHARMACY-110-32</v>
      </c>
      <c r="AF2211" s="119" t="s">
        <v>12105</v>
      </c>
      <c r="AG2211" s="64" t="str">
        <f t="shared" si="219"/>
        <v>110</v>
      </c>
      <c r="AH2211" s="18"/>
      <c r="AI2211" s="197" t="str">
        <f t="shared" si="220"/>
        <v>-</v>
      </c>
      <c r="AJ2211" s="64" t="str">
        <f t="shared" si="221"/>
        <v>-</v>
      </c>
      <c r="AK2211" s="18"/>
      <c r="AP2211" s="18"/>
    </row>
    <row r="2212" spans="9:42">
      <c r="I2212" s="18"/>
      <c r="L2212" s="18"/>
      <c r="M2212" s="18"/>
      <c r="N2212" s="18"/>
      <c r="O2212" s="18"/>
      <c r="P2212" s="18"/>
      <c r="Q2212" s="18"/>
      <c r="R2212" s="18"/>
      <c r="S2212" s="173" t="s">
        <v>3142</v>
      </c>
      <c r="T2212" s="17" t="s">
        <v>3143</v>
      </c>
      <c r="U2212" s="18"/>
      <c r="V2212" s="211"/>
      <c r="W2212" s="211"/>
      <c r="X2212" s="211"/>
      <c r="Y2212" s="211"/>
      <c r="Z2212" s="18"/>
      <c r="AA2212" s="182" t="s">
        <v>12106</v>
      </c>
      <c r="AB2212" s="18"/>
      <c r="AC2212" s="197" t="str">
        <f t="shared" si="216"/>
        <v>PHARMACY</v>
      </c>
      <c r="AD2212" s="263" t="str">
        <f t="shared" si="217"/>
        <v>PHARMACY-110</v>
      </c>
      <c r="AE2212" s="263" t="str">
        <f t="shared" si="218"/>
        <v>PHARMACY-110-33</v>
      </c>
      <c r="AF2212" s="119" t="s">
        <v>12106</v>
      </c>
      <c r="AG2212" s="64" t="str">
        <f t="shared" si="219"/>
        <v>110</v>
      </c>
      <c r="AH2212" s="18"/>
      <c r="AI2212" s="197" t="str">
        <f t="shared" si="220"/>
        <v>-</v>
      </c>
      <c r="AJ2212" s="64" t="str">
        <f t="shared" si="221"/>
        <v>-</v>
      </c>
      <c r="AK2212" s="18"/>
      <c r="AP2212" s="18"/>
    </row>
    <row r="2213" spans="9:42">
      <c r="I2213" s="18"/>
      <c r="L2213" s="18"/>
      <c r="M2213" s="18"/>
      <c r="N2213" s="18"/>
      <c r="O2213" s="18"/>
      <c r="P2213" s="18"/>
      <c r="Q2213" s="18"/>
      <c r="R2213" s="18"/>
      <c r="S2213" s="173" t="s">
        <v>3146</v>
      </c>
      <c r="T2213" s="17" t="s">
        <v>3147</v>
      </c>
      <c r="U2213" s="18"/>
      <c r="V2213" s="211"/>
      <c r="W2213" s="211"/>
      <c r="X2213" s="211"/>
      <c r="Y2213" s="211"/>
      <c r="Z2213" s="18"/>
      <c r="AA2213" s="182" t="s">
        <v>12692</v>
      </c>
      <c r="AB2213" s="18"/>
      <c r="AC2213" s="197" t="str">
        <f t="shared" si="216"/>
        <v>PHARMACY</v>
      </c>
      <c r="AD2213" s="263" t="str">
        <f t="shared" si="217"/>
        <v>PHARMACY-110</v>
      </c>
      <c r="AE2213" s="263" t="str">
        <f t="shared" si="218"/>
        <v>PHARMACY-110-34</v>
      </c>
      <c r="AF2213" s="119" t="s">
        <v>12692</v>
      </c>
      <c r="AG2213" s="64" t="str">
        <f t="shared" si="219"/>
        <v>110</v>
      </c>
      <c r="AH2213" s="18"/>
      <c r="AI2213" s="197" t="str">
        <f t="shared" si="220"/>
        <v>-</v>
      </c>
      <c r="AJ2213" s="64" t="str">
        <f t="shared" si="221"/>
        <v>-</v>
      </c>
      <c r="AK2213" s="18"/>
      <c r="AP2213" s="18"/>
    </row>
    <row r="2214" spans="9:42">
      <c r="I2214" s="18"/>
      <c r="L2214" s="18"/>
      <c r="M2214" s="18"/>
      <c r="N2214" s="18"/>
      <c r="O2214" s="18"/>
      <c r="P2214" s="18"/>
      <c r="Q2214" s="18"/>
      <c r="R2214" s="18"/>
      <c r="S2214" s="173" t="s">
        <v>3150</v>
      </c>
      <c r="T2214" s="17" t="s">
        <v>3151</v>
      </c>
      <c r="U2214" s="18"/>
      <c r="V2214" s="211"/>
      <c r="W2214" s="211"/>
      <c r="X2214" s="211"/>
      <c r="Y2214" s="211"/>
      <c r="Z2214" s="18"/>
      <c r="AA2214" s="182" t="s">
        <v>12693</v>
      </c>
      <c r="AB2214" s="18"/>
      <c r="AC2214" s="197" t="str">
        <f t="shared" si="216"/>
        <v>PHARMACY</v>
      </c>
      <c r="AD2214" s="263" t="str">
        <f t="shared" si="217"/>
        <v>PHARMACY-110</v>
      </c>
      <c r="AE2214" s="263" t="str">
        <f t="shared" si="218"/>
        <v>PHARMACY-110-35</v>
      </c>
      <c r="AF2214" s="119" t="s">
        <v>12693</v>
      </c>
      <c r="AG2214" s="64" t="str">
        <f t="shared" si="219"/>
        <v>110</v>
      </c>
      <c r="AH2214" s="18"/>
      <c r="AI2214" s="197" t="str">
        <f t="shared" si="220"/>
        <v>-</v>
      </c>
      <c r="AJ2214" s="64" t="str">
        <f t="shared" si="221"/>
        <v>-</v>
      </c>
      <c r="AK2214" s="18"/>
      <c r="AP2214" s="18"/>
    </row>
    <row r="2215" spans="9:42">
      <c r="I2215" s="18"/>
      <c r="L2215" s="18"/>
      <c r="M2215" s="18"/>
      <c r="N2215" s="18"/>
      <c r="O2215" s="18"/>
      <c r="P2215" s="18"/>
      <c r="Q2215" s="18"/>
      <c r="R2215" s="18"/>
      <c r="S2215" s="173" t="s">
        <v>3154</v>
      </c>
      <c r="T2215" s="17" t="s">
        <v>3155</v>
      </c>
      <c r="U2215" s="18"/>
      <c r="V2215" s="211"/>
      <c r="W2215" s="211"/>
      <c r="X2215" s="211"/>
      <c r="Y2215" s="211"/>
      <c r="Z2215" s="18"/>
      <c r="AA2215" s="182" t="s">
        <v>12694</v>
      </c>
      <c r="AB2215" s="18"/>
      <c r="AC2215" s="197" t="str">
        <f t="shared" si="216"/>
        <v>PHARMACY</v>
      </c>
      <c r="AD2215" s="263" t="str">
        <f t="shared" si="217"/>
        <v>PHARMACY-110</v>
      </c>
      <c r="AE2215" s="263" t="str">
        <f t="shared" si="218"/>
        <v>PHARMACY-110-36</v>
      </c>
      <c r="AF2215" s="119" t="s">
        <v>12694</v>
      </c>
      <c r="AG2215" s="64" t="str">
        <f t="shared" si="219"/>
        <v>110</v>
      </c>
      <c r="AH2215" s="18"/>
      <c r="AI2215" s="197" t="str">
        <f t="shared" si="220"/>
        <v>-</v>
      </c>
      <c r="AJ2215" s="64" t="str">
        <f t="shared" si="221"/>
        <v>-</v>
      </c>
      <c r="AK2215" s="18"/>
      <c r="AP2215" s="18"/>
    </row>
    <row r="2216" spans="9:42">
      <c r="I2216" s="18"/>
      <c r="L2216" s="18"/>
      <c r="M2216" s="18"/>
      <c r="N2216" s="18"/>
      <c r="O2216" s="18"/>
      <c r="P2216" s="18"/>
      <c r="Q2216" s="18"/>
      <c r="R2216" s="18"/>
      <c r="S2216" s="173" t="s">
        <v>3158</v>
      </c>
      <c r="T2216" s="17" t="s">
        <v>3159</v>
      </c>
      <c r="U2216" s="18"/>
      <c r="V2216" s="211"/>
      <c r="W2216" s="211"/>
      <c r="X2216" s="211"/>
      <c r="Y2216" s="211"/>
      <c r="Z2216" s="18"/>
      <c r="AA2216" s="182" t="s">
        <v>13762</v>
      </c>
      <c r="AB2216" s="18"/>
      <c r="AC2216" s="197" t="str">
        <f t="shared" si="216"/>
        <v>PHARMACY</v>
      </c>
      <c r="AD2216" s="263" t="str">
        <f t="shared" si="217"/>
        <v>PHARMACY-110</v>
      </c>
      <c r="AE2216" s="263" t="str">
        <f t="shared" si="218"/>
        <v>PHARMACY-110-37</v>
      </c>
      <c r="AF2216" s="119" t="s">
        <v>13762</v>
      </c>
      <c r="AG2216" s="64" t="str">
        <f t="shared" si="219"/>
        <v>110</v>
      </c>
      <c r="AH2216" s="18"/>
      <c r="AI2216" s="197" t="str">
        <f t="shared" si="220"/>
        <v>-</v>
      </c>
      <c r="AJ2216" s="64" t="str">
        <f t="shared" si="221"/>
        <v>-</v>
      </c>
      <c r="AK2216" s="18"/>
      <c r="AP2216" s="18"/>
    </row>
    <row r="2217" spans="9:42">
      <c r="I2217" s="18"/>
      <c r="L2217" s="18"/>
      <c r="M2217" s="18"/>
      <c r="N2217" s="18"/>
      <c r="O2217" s="18"/>
      <c r="P2217" s="18"/>
      <c r="Q2217" s="18"/>
      <c r="R2217" s="18"/>
      <c r="S2217" s="173" t="s">
        <v>3162</v>
      </c>
      <c r="T2217" s="17" t="s">
        <v>780</v>
      </c>
      <c r="U2217" s="18"/>
      <c r="V2217" s="211"/>
      <c r="W2217" s="211"/>
      <c r="X2217" s="211"/>
      <c r="Y2217" s="211"/>
      <c r="Z2217" s="18"/>
      <c r="AA2217" s="182" t="s">
        <v>13763</v>
      </c>
      <c r="AB2217" s="18"/>
      <c r="AC2217" s="197" t="str">
        <f t="shared" si="216"/>
        <v>PHARMACY</v>
      </c>
      <c r="AD2217" s="263" t="str">
        <f t="shared" si="217"/>
        <v>PHARMACY-110</v>
      </c>
      <c r="AE2217" s="263" t="str">
        <f t="shared" si="218"/>
        <v>PHARMACY-110-38</v>
      </c>
      <c r="AF2217" s="119" t="s">
        <v>13763</v>
      </c>
      <c r="AG2217" s="64" t="str">
        <f t="shared" si="219"/>
        <v>110</v>
      </c>
      <c r="AH2217" s="18"/>
      <c r="AI2217" s="197" t="str">
        <f t="shared" si="220"/>
        <v>-</v>
      </c>
      <c r="AJ2217" s="64" t="str">
        <f t="shared" si="221"/>
        <v>-</v>
      </c>
      <c r="AK2217" s="18"/>
      <c r="AP2217" s="18"/>
    </row>
    <row r="2218" spans="9:42">
      <c r="I2218" s="18"/>
      <c r="L2218" s="18"/>
      <c r="M2218" s="18"/>
      <c r="N2218" s="18"/>
      <c r="O2218" s="18"/>
      <c r="P2218" s="18"/>
      <c r="Q2218" s="18"/>
      <c r="R2218" s="18"/>
      <c r="S2218" s="173" t="s">
        <v>3166</v>
      </c>
      <c r="T2218" s="17" t="s">
        <v>3167</v>
      </c>
      <c r="U2218" s="18"/>
      <c r="V2218" s="211"/>
      <c r="W2218" s="211"/>
      <c r="X2218" s="211"/>
      <c r="Y2218" s="211"/>
      <c r="Z2218" s="18"/>
      <c r="AA2218" s="182" t="s">
        <v>13764</v>
      </c>
      <c r="AB2218" s="18"/>
      <c r="AC2218" s="197" t="str">
        <f t="shared" si="216"/>
        <v>PHARMACY</v>
      </c>
      <c r="AD2218" s="263" t="str">
        <f t="shared" si="217"/>
        <v>PHARMACY-110</v>
      </c>
      <c r="AE2218" s="263" t="str">
        <f t="shared" si="218"/>
        <v>PHARMACY-110-39</v>
      </c>
      <c r="AF2218" s="119" t="s">
        <v>13764</v>
      </c>
      <c r="AG2218" s="64" t="str">
        <f t="shared" si="219"/>
        <v>110</v>
      </c>
      <c r="AH2218" s="18"/>
      <c r="AI2218" s="197" t="str">
        <f t="shared" si="220"/>
        <v>-</v>
      </c>
      <c r="AJ2218" s="64" t="str">
        <f t="shared" si="221"/>
        <v>-</v>
      </c>
      <c r="AK2218" s="18"/>
      <c r="AP2218" s="18"/>
    </row>
    <row r="2219" spans="9:42">
      <c r="I2219" s="18"/>
      <c r="L2219" s="18"/>
      <c r="M2219" s="18"/>
      <c r="N2219" s="18"/>
      <c r="O2219" s="18"/>
      <c r="P2219" s="18"/>
      <c r="Q2219" s="18"/>
      <c r="R2219" s="18"/>
      <c r="S2219" s="173" t="s">
        <v>3170</v>
      </c>
      <c r="T2219" s="17" t="s">
        <v>3171</v>
      </c>
      <c r="U2219" s="18"/>
      <c r="V2219" s="211"/>
      <c r="W2219" s="211"/>
      <c r="X2219" s="211"/>
      <c r="Y2219" s="211"/>
      <c r="Z2219" s="18"/>
      <c r="AA2219" s="182" t="s">
        <v>14221</v>
      </c>
      <c r="AB2219" s="18"/>
      <c r="AC2219" s="197" t="str">
        <f t="shared" si="216"/>
        <v>PHARMACY</v>
      </c>
      <c r="AD2219" s="263" t="str">
        <f t="shared" si="217"/>
        <v>PHARMACY-110</v>
      </c>
      <c r="AE2219" s="263" t="str">
        <f t="shared" si="218"/>
        <v>PHARMACY-110-40</v>
      </c>
      <c r="AF2219" s="119" t="s">
        <v>14221</v>
      </c>
      <c r="AG2219" s="64" t="str">
        <f t="shared" si="219"/>
        <v>110</v>
      </c>
      <c r="AH2219" s="18"/>
      <c r="AI2219" s="197" t="str">
        <f t="shared" si="220"/>
        <v>-</v>
      </c>
      <c r="AJ2219" s="64" t="str">
        <f t="shared" si="221"/>
        <v>-</v>
      </c>
      <c r="AK2219" s="18"/>
      <c r="AP2219" s="18"/>
    </row>
    <row r="2220" spans="9:42">
      <c r="I2220" s="18"/>
      <c r="L2220" s="18"/>
      <c r="M2220" s="18"/>
      <c r="N2220" s="18"/>
      <c r="O2220" s="18"/>
      <c r="P2220" s="18"/>
      <c r="Q2220" s="18"/>
      <c r="R2220" s="18"/>
      <c r="S2220" s="173" t="s">
        <v>3173</v>
      </c>
      <c r="T2220" s="17" t="s">
        <v>7161</v>
      </c>
      <c r="U2220" s="18"/>
      <c r="V2220" s="211"/>
      <c r="W2220" s="211"/>
      <c r="X2220" s="211"/>
      <c r="Y2220" s="211"/>
      <c r="Z2220" s="18"/>
      <c r="AA2220" s="182" t="s">
        <v>14728</v>
      </c>
      <c r="AB2220" s="18"/>
      <c r="AC2220" s="197" t="str">
        <f t="shared" si="216"/>
        <v>PHARMACY</v>
      </c>
      <c r="AD2220" s="263" t="str">
        <f t="shared" si="217"/>
        <v>PHARMACY-110</v>
      </c>
      <c r="AE2220" s="263" t="str">
        <f t="shared" si="218"/>
        <v>PHARMACY-110-41</v>
      </c>
      <c r="AF2220" s="119" t="s">
        <v>14728</v>
      </c>
      <c r="AG2220" s="64" t="str">
        <f t="shared" si="219"/>
        <v>110</v>
      </c>
      <c r="AH2220" s="18"/>
      <c r="AI2220" s="197" t="str">
        <f t="shared" si="220"/>
        <v>-</v>
      </c>
      <c r="AJ2220" s="64" t="str">
        <f t="shared" si="221"/>
        <v>-</v>
      </c>
      <c r="AK2220" s="18"/>
      <c r="AP2220" s="18"/>
    </row>
    <row r="2221" spans="9:42">
      <c r="I2221" s="18"/>
      <c r="L2221" s="18"/>
      <c r="M2221" s="18"/>
      <c r="N2221" s="18"/>
      <c r="O2221" s="18"/>
      <c r="P2221" s="18"/>
      <c r="Q2221" s="18"/>
      <c r="R2221" s="18"/>
      <c r="S2221" s="173" t="s">
        <v>3174</v>
      </c>
      <c r="T2221" s="17" t="s">
        <v>3175</v>
      </c>
      <c r="U2221" s="18"/>
      <c r="V2221" s="211"/>
      <c r="W2221" s="211"/>
      <c r="X2221" s="211"/>
      <c r="Y2221" s="211"/>
      <c r="Z2221" s="18"/>
      <c r="AA2221" s="182" t="s">
        <v>15669</v>
      </c>
      <c r="AB2221" s="18"/>
      <c r="AC2221" s="197" t="str">
        <f t="shared" si="216"/>
        <v>PHARMACY</v>
      </c>
      <c r="AD2221" s="263" t="str">
        <f t="shared" si="217"/>
        <v>PHARMACY-110</v>
      </c>
      <c r="AE2221" s="263" t="str">
        <f t="shared" si="218"/>
        <v>PHARMACY-110-42</v>
      </c>
      <c r="AF2221" s="119" t="s">
        <v>15669</v>
      </c>
      <c r="AG2221" s="64" t="str">
        <f t="shared" si="219"/>
        <v>110</v>
      </c>
      <c r="AH2221" s="18"/>
      <c r="AI2221" s="197" t="str">
        <f t="shared" si="220"/>
        <v>-</v>
      </c>
      <c r="AJ2221" s="64" t="str">
        <f t="shared" si="221"/>
        <v>-</v>
      </c>
      <c r="AK2221" s="18"/>
      <c r="AP2221" s="18"/>
    </row>
    <row r="2222" spans="9:42">
      <c r="I2222" s="18"/>
      <c r="L2222" s="18"/>
      <c r="M2222" s="18"/>
      <c r="N2222" s="18"/>
      <c r="O2222" s="18"/>
      <c r="P2222" s="18"/>
      <c r="Q2222" s="18"/>
      <c r="R2222" s="18"/>
      <c r="S2222" s="173" t="s">
        <v>3177</v>
      </c>
      <c r="T2222" s="17" t="s">
        <v>3178</v>
      </c>
      <c r="U2222" s="18"/>
      <c r="V2222" s="211"/>
      <c r="W2222" s="211"/>
      <c r="X2222" s="211"/>
      <c r="Y2222" s="211"/>
      <c r="Z2222" s="18"/>
      <c r="AA2222" s="182" t="s">
        <v>15670</v>
      </c>
      <c r="AB2222" s="18"/>
      <c r="AC2222" s="197" t="str">
        <f t="shared" si="216"/>
        <v>PHARMACY</v>
      </c>
      <c r="AD2222" s="263" t="str">
        <f t="shared" si="217"/>
        <v>PHARMACY-110</v>
      </c>
      <c r="AE2222" s="263" t="str">
        <f t="shared" si="218"/>
        <v>PHARMACY-110-43</v>
      </c>
      <c r="AF2222" s="119" t="s">
        <v>15670</v>
      </c>
      <c r="AG2222" s="64" t="str">
        <f t="shared" si="219"/>
        <v>110</v>
      </c>
      <c r="AH2222" s="18"/>
      <c r="AI2222" s="197" t="str">
        <f t="shared" si="220"/>
        <v>-</v>
      </c>
      <c r="AJ2222" s="64" t="str">
        <f t="shared" si="221"/>
        <v>-</v>
      </c>
      <c r="AK2222" s="18"/>
      <c r="AP2222" s="18"/>
    </row>
    <row r="2223" spans="9:42">
      <c r="I2223" s="18"/>
      <c r="L2223" s="18"/>
      <c r="M2223" s="18"/>
      <c r="N2223" s="18"/>
      <c r="O2223" s="18"/>
      <c r="P2223" s="18"/>
      <c r="Q2223" s="18"/>
      <c r="R2223" s="18"/>
      <c r="S2223" s="173" t="s">
        <v>3180</v>
      </c>
      <c r="T2223" s="17" t="s">
        <v>3181</v>
      </c>
      <c r="U2223" s="18"/>
      <c r="V2223" s="211"/>
      <c r="W2223" s="211"/>
      <c r="X2223" s="211"/>
      <c r="Y2223" s="211"/>
      <c r="Z2223" s="18"/>
      <c r="AA2223" s="182" t="s">
        <v>11112</v>
      </c>
      <c r="AB2223" s="18"/>
      <c r="AC2223" s="197" t="str">
        <f t="shared" si="216"/>
        <v>PHARMACY</v>
      </c>
      <c r="AD2223" s="263" t="str">
        <f t="shared" si="217"/>
        <v>PHARMACY-110</v>
      </c>
      <c r="AE2223" s="263" t="str">
        <f t="shared" si="218"/>
        <v>PHARMACY-110-44</v>
      </c>
      <c r="AF2223" s="119" t="s">
        <v>11112</v>
      </c>
      <c r="AG2223" s="64" t="str">
        <f t="shared" si="219"/>
        <v>110</v>
      </c>
      <c r="AH2223" s="18"/>
      <c r="AI2223" s="197" t="str">
        <f t="shared" si="220"/>
        <v>-</v>
      </c>
      <c r="AJ2223" s="64" t="str">
        <f t="shared" si="221"/>
        <v>-</v>
      </c>
      <c r="AK2223" s="18"/>
      <c r="AP2223" s="18"/>
    </row>
    <row r="2224" spans="9:42">
      <c r="I2224" s="18"/>
      <c r="L2224" s="18"/>
      <c r="M2224" s="18"/>
      <c r="N2224" s="18"/>
      <c r="O2224" s="18"/>
      <c r="P2224" s="18"/>
      <c r="Q2224" s="18"/>
      <c r="R2224" s="18"/>
      <c r="S2224" s="173" t="s">
        <v>3184</v>
      </c>
      <c r="T2224" s="17" t="s">
        <v>3185</v>
      </c>
      <c r="U2224" s="18"/>
      <c r="V2224" s="211"/>
      <c r="W2224" s="211"/>
      <c r="X2224" s="211"/>
      <c r="Y2224" s="211"/>
      <c r="Z2224" s="18"/>
      <c r="AA2224" s="182" t="s">
        <v>11113</v>
      </c>
      <c r="AB2224" s="18"/>
      <c r="AC2224" s="197" t="str">
        <f t="shared" si="216"/>
        <v>PHARMACY</v>
      </c>
      <c r="AD2224" s="263" t="str">
        <f t="shared" si="217"/>
        <v>PHARMACY-110</v>
      </c>
      <c r="AE2224" s="263" t="str">
        <f t="shared" si="218"/>
        <v>PHARMACY-110-45</v>
      </c>
      <c r="AF2224" s="119" t="s">
        <v>11113</v>
      </c>
      <c r="AG2224" s="64" t="str">
        <f t="shared" si="219"/>
        <v>110</v>
      </c>
      <c r="AH2224" s="18"/>
      <c r="AI2224" s="197" t="str">
        <f t="shared" si="220"/>
        <v>-</v>
      </c>
      <c r="AJ2224" s="64" t="str">
        <f t="shared" si="221"/>
        <v>-</v>
      </c>
      <c r="AK2224" s="18"/>
      <c r="AP2224" s="18"/>
    </row>
    <row r="2225" spans="9:42">
      <c r="I2225" s="18"/>
      <c r="L2225" s="18"/>
      <c r="M2225" s="18"/>
      <c r="N2225" s="18"/>
      <c r="O2225" s="18"/>
      <c r="P2225" s="18"/>
      <c r="Q2225" s="18"/>
      <c r="R2225" s="18"/>
      <c r="S2225" s="173" t="s">
        <v>3187</v>
      </c>
      <c r="T2225" s="17" t="s">
        <v>3188</v>
      </c>
      <c r="U2225" s="18"/>
      <c r="V2225" s="211"/>
      <c r="W2225" s="211"/>
      <c r="X2225" s="211"/>
      <c r="Y2225" s="211"/>
      <c r="Z2225" s="18"/>
      <c r="AA2225" s="182" t="s">
        <v>11114</v>
      </c>
      <c r="AB2225" s="18"/>
      <c r="AC2225" s="197" t="str">
        <f t="shared" si="216"/>
        <v>PHARMACY</v>
      </c>
      <c r="AD2225" s="263" t="str">
        <f t="shared" si="217"/>
        <v>PHARMACY-110</v>
      </c>
      <c r="AE2225" s="263" t="str">
        <f t="shared" si="218"/>
        <v>PHARMACY-110-46</v>
      </c>
      <c r="AF2225" s="119" t="s">
        <v>11114</v>
      </c>
      <c r="AG2225" s="64" t="str">
        <f t="shared" si="219"/>
        <v>110</v>
      </c>
      <c r="AH2225" s="18"/>
      <c r="AI2225" s="197" t="str">
        <f t="shared" si="220"/>
        <v>-</v>
      </c>
      <c r="AJ2225" s="64" t="str">
        <f t="shared" si="221"/>
        <v>-</v>
      </c>
      <c r="AK2225" s="18"/>
      <c r="AP2225" s="18"/>
    </row>
    <row r="2226" spans="9:42">
      <c r="I2226" s="18"/>
      <c r="L2226" s="18"/>
      <c r="M2226" s="18"/>
      <c r="N2226" s="18"/>
      <c r="O2226" s="18"/>
      <c r="P2226" s="18"/>
      <c r="Q2226" s="18"/>
      <c r="R2226" s="18"/>
      <c r="S2226" s="173" t="s">
        <v>3191</v>
      </c>
      <c r="T2226" s="17" t="s">
        <v>3192</v>
      </c>
      <c r="U2226" s="18"/>
      <c r="V2226" s="211"/>
      <c r="W2226" s="211"/>
      <c r="X2226" s="211"/>
      <c r="Y2226" s="211"/>
      <c r="Z2226" s="18"/>
      <c r="AA2226" s="182" t="s">
        <v>11115</v>
      </c>
      <c r="AB2226" s="18"/>
      <c r="AC2226" s="197" t="str">
        <f t="shared" si="216"/>
        <v>PHARMACY</v>
      </c>
      <c r="AD2226" s="263" t="str">
        <f t="shared" si="217"/>
        <v>PHARMACY-110</v>
      </c>
      <c r="AE2226" s="263" t="str">
        <f t="shared" si="218"/>
        <v>PHARMACY-110-47</v>
      </c>
      <c r="AF2226" s="119" t="s">
        <v>11115</v>
      </c>
      <c r="AG2226" s="64" t="str">
        <f t="shared" si="219"/>
        <v>110</v>
      </c>
      <c r="AH2226" s="18"/>
      <c r="AI2226" s="197" t="str">
        <f t="shared" si="220"/>
        <v>-</v>
      </c>
      <c r="AJ2226" s="64" t="str">
        <f t="shared" si="221"/>
        <v>-</v>
      </c>
      <c r="AK2226" s="18"/>
      <c r="AP2226" s="18"/>
    </row>
    <row r="2227" spans="9:42">
      <c r="I2227" s="18"/>
      <c r="L2227" s="18"/>
      <c r="M2227" s="18"/>
      <c r="N2227" s="18"/>
      <c r="O2227" s="18"/>
      <c r="P2227" s="18"/>
      <c r="Q2227" s="18"/>
      <c r="R2227" s="18"/>
      <c r="S2227" s="173" t="s">
        <v>3195</v>
      </c>
      <c r="T2227" s="17" t="s">
        <v>3196</v>
      </c>
      <c r="U2227" s="18"/>
      <c r="V2227" s="211"/>
      <c r="W2227" s="211"/>
      <c r="X2227" s="211"/>
      <c r="Y2227" s="211"/>
      <c r="Z2227" s="18"/>
      <c r="AA2227" s="182" t="s">
        <v>11116</v>
      </c>
      <c r="AB2227" s="18"/>
      <c r="AC2227" s="197" t="str">
        <f t="shared" si="216"/>
        <v>PHARMACY</v>
      </c>
      <c r="AD2227" s="263" t="str">
        <f t="shared" si="217"/>
        <v>PHARMACY-110</v>
      </c>
      <c r="AE2227" s="263" t="str">
        <f t="shared" si="218"/>
        <v>PHARMACY-110-48</v>
      </c>
      <c r="AF2227" s="119" t="s">
        <v>11116</v>
      </c>
      <c r="AG2227" s="64" t="str">
        <f t="shared" si="219"/>
        <v>110</v>
      </c>
      <c r="AH2227" s="18"/>
      <c r="AI2227" s="197" t="str">
        <f t="shared" si="220"/>
        <v>-</v>
      </c>
      <c r="AJ2227" s="64" t="str">
        <f t="shared" si="221"/>
        <v>-</v>
      </c>
      <c r="AK2227" s="18"/>
      <c r="AP2227" s="18"/>
    </row>
    <row r="2228" spans="9:42">
      <c r="I2228" s="18"/>
      <c r="L2228" s="18"/>
      <c r="M2228" s="18"/>
      <c r="N2228" s="18"/>
      <c r="O2228" s="18"/>
      <c r="P2228" s="18"/>
      <c r="Q2228" s="18"/>
      <c r="R2228" s="18"/>
      <c r="S2228" s="173" t="s">
        <v>3199</v>
      </c>
      <c r="T2228" s="17" t="s">
        <v>3200</v>
      </c>
      <c r="U2228" s="18"/>
      <c r="V2228" s="211"/>
      <c r="W2228" s="211"/>
      <c r="X2228" s="211"/>
      <c r="Y2228" s="211"/>
      <c r="Z2228" s="18"/>
      <c r="AA2228" s="182" t="s">
        <v>11117</v>
      </c>
      <c r="AB2228" s="18"/>
      <c r="AC2228" s="197" t="str">
        <f t="shared" si="216"/>
        <v>PHARMACY</v>
      </c>
      <c r="AD2228" s="263" t="str">
        <f t="shared" si="217"/>
        <v>PHARMACY-110</v>
      </c>
      <c r="AE2228" s="263" t="str">
        <f t="shared" si="218"/>
        <v>PHARMACY-110-49</v>
      </c>
      <c r="AF2228" s="119" t="s">
        <v>11117</v>
      </c>
      <c r="AG2228" s="64" t="str">
        <f t="shared" si="219"/>
        <v>110</v>
      </c>
      <c r="AH2228" s="18"/>
      <c r="AI2228" s="197" t="str">
        <f t="shared" si="220"/>
        <v>-</v>
      </c>
      <c r="AJ2228" s="64" t="str">
        <f t="shared" si="221"/>
        <v>-</v>
      </c>
      <c r="AK2228" s="18"/>
      <c r="AP2228" s="18"/>
    </row>
    <row r="2229" spans="9:42">
      <c r="I2229" s="18"/>
      <c r="L2229" s="18"/>
      <c r="M2229" s="18"/>
      <c r="N2229" s="18"/>
      <c r="O2229" s="18"/>
      <c r="P2229" s="18"/>
      <c r="Q2229" s="18"/>
      <c r="R2229" s="18"/>
      <c r="S2229" s="173" t="s">
        <v>3203</v>
      </c>
      <c r="T2229" s="17" t="s">
        <v>3204</v>
      </c>
      <c r="U2229" s="18"/>
      <c r="V2229" s="211"/>
      <c r="W2229" s="211"/>
      <c r="X2229" s="211"/>
      <c r="Y2229" s="211"/>
      <c r="Z2229" s="18"/>
      <c r="AA2229" s="182" t="s">
        <v>11118</v>
      </c>
      <c r="AB2229" s="18"/>
      <c r="AC2229" s="197" t="str">
        <f t="shared" si="216"/>
        <v>PHARMACY</v>
      </c>
      <c r="AD2229" s="263" t="str">
        <f t="shared" si="217"/>
        <v>PHARMACY-110</v>
      </c>
      <c r="AE2229" s="263" t="str">
        <f t="shared" si="218"/>
        <v>PHARMACY-110-50</v>
      </c>
      <c r="AF2229" s="119" t="s">
        <v>11118</v>
      </c>
      <c r="AG2229" s="64" t="str">
        <f t="shared" si="219"/>
        <v>110</v>
      </c>
      <c r="AH2229" s="18"/>
      <c r="AI2229" s="197" t="str">
        <f t="shared" si="220"/>
        <v>-</v>
      </c>
      <c r="AJ2229" s="64" t="str">
        <f t="shared" si="221"/>
        <v>-</v>
      </c>
      <c r="AK2229" s="18"/>
      <c r="AP2229" s="18"/>
    </row>
    <row r="2230" spans="9:42">
      <c r="I2230" s="18"/>
      <c r="L2230" s="18"/>
      <c r="M2230" s="18"/>
      <c r="N2230" s="18"/>
      <c r="O2230" s="18"/>
      <c r="P2230" s="18"/>
      <c r="Q2230" s="18"/>
      <c r="R2230" s="18"/>
      <c r="S2230" s="173" t="s">
        <v>3207</v>
      </c>
      <c r="T2230" s="17" t="s">
        <v>3208</v>
      </c>
      <c r="U2230" s="18"/>
      <c r="V2230" s="211"/>
      <c r="W2230" s="211"/>
      <c r="X2230" s="211"/>
      <c r="Y2230" s="211"/>
      <c r="Z2230" s="18"/>
      <c r="AA2230" s="182" t="s">
        <v>11119</v>
      </c>
      <c r="AB2230" s="18"/>
      <c r="AC2230" s="197" t="str">
        <f t="shared" si="216"/>
        <v>PHARMACY</v>
      </c>
      <c r="AD2230" s="263" t="str">
        <f t="shared" si="217"/>
        <v>PHARMACY-110</v>
      </c>
      <c r="AE2230" s="263" t="str">
        <f t="shared" si="218"/>
        <v>PHARMACY-110-51</v>
      </c>
      <c r="AF2230" s="119" t="s">
        <v>11119</v>
      </c>
      <c r="AG2230" s="64" t="str">
        <f t="shared" si="219"/>
        <v>110</v>
      </c>
      <c r="AH2230" s="18"/>
      <c r="AI2230" s="197" t="str">
        <f t="shared" si="220"/>
        <v>-</v>
      </c>
      <c r="AJ2230" s="64" t="str">
        <f t="shared" si="221"/>
        <v>-</v>
      </c>
      <c r="AK2230" s="18"/>
      <c r="AP2230" s="18"/>
    </row>
    <row r="2231" spans="9:42">
      <c r="I2231" s="18"/>
      <c r="L2231" s="18"/>
      <c r="M2231" s="18"/>
      <c r="N2231" s="18"/>
      <c r="O2231" s="18"/>
      <c r="P2231" s="18"/>
      <c r="Q2231" s="18"/>
      <c r="R2231" s="18"/>
      <c r="S2231" s="173" t="s">
        <v>3211</v>
      </c>
      <c r="T2231" s="17" t="s">
        <v>3212</v>
      </c>
      <c r="U2231" s="18"/>
      <c r="V2231" s="211"/>
      <c r="W2231" s="211"/>
      <c r="X2231" s="211"/>
      <c r="Y2231" s="211"/>
      <c r="Z2231" s="18"/>
      <c r="AA2231" s="182" t="s">
        <v>11120</v>
      </c>
      <c r="AB2231" s="18"/>
      <c r="AC2231" s="197" t="str">
        <f t="shared" si="216"/>
        <v>PHARMACY</v>
      </c>
      <c r="AD2231" s="263" t="str">
        <f t="shared" si="217"/>
        <v>PHARMACY-110</v>
      </c>
      <c r="AE2231" s="263" t="str">
        <f t="shared" si="218"/>
        <v>PHARMACY-110-52</v>
      </c>
      <c r="AF2231" s="119" t="s">
        <v>11120</v>
      </c>
      <c r="AG2231" s="64" t="str">
        <f t="shared" si="219"/>
        <v>110</v>
      </c>
      <c r="AH2231" s="18"/>
      <c r="AI2231" s="197" t="str">
        <f t="shared" si="220"/>
        <v>-</v>
      </c>
      <c r="AJ2231" s="64" t="str">
        <f t="shared" si="221"/>
        <v>-</v>
      </c>
      <c r="AK2231" s="18"/>
      <c r="AP2231" s="18"/>
    </row>
    <row r="2232" spans="9:42">
      <c r="I2232" s="18"/>
      <c r="L2232" s="18"/>
      <c r="M2232" s="18"/>
      <c r="N2232" s="18"/>
      <c r="O2232" s="18"/>
      <c r="P2232" s="18"/>
      <c r="Q2232" s="18"/>
      <c r="R2232" s="18"/>
      <c r="S2232" s="173" t="s">
        <v>3214</v>
      </c>
      <c r="T2232" s="17" t="s">
        <v>3215</v>
      </c>
      <c r="U2232" s="18"/>
      <c r="V2232" s="211"/>
      <c r="W2232" s="211"/>
      <c r="X2232" s="211"/>
      <c r="Y2232" s="211"/>
      <c r="Z2232" s="18"/>
      <c r="AA2232" s="182" t="s">
        <v>11121</v>
      </c>
      <c r="AB2232" s="18"/>
      <c r="AC2232" s="197" t="str">
        <f t="shared" si="216"/>
        <v>PHARMACY</v>
      </c>
      <c r="AD2232" s="263" t="str">
        <f t="shared" si="217"/>
        <v>PHARMACY-110</v>
      </c>
      <c r="AE2232" s="263" t="str">
        <f t="shared" si="218"/>
        <v>PHARMACY-110-53</v>
      </c>
      <c r="AF2232" s="119" t="s">
        <v>11121</v>
      </c>
      <c r="AG2232" s="64" t="str">
        <f t="shared" si="219"/>
        <v>110</v>
      </c>
      <c r="AH2232" s="18"/>
      <c r="AI2232" s="197" t="str">
        <f t="shared" si="220"/>
        <v>-</v>
      </c>
      <c r="AJ2232" s="64" t="str">
        <f t="shared" si="221"/>
        <v>-</v>
      </c>
      <c r="AK2232" s="18"/>
      <c r="AP2232" s="18"/>
    </row>
    <row r="2233" spans="9:42">
      <c r="I2233" s="18"/>
      <c r="L2233" s="18"/>
      <c r="M2233" s="18"/>
      <c r="N2233" s="18"/>
      <c r="O2233" s="18"/>
      <c r="P2233" s="18"/>
      <c r="Q2233" s="18"/>
      <c r="R2233" s="18"/>
      <c r="S2233" s="173" t="s">
        <v>3218</v>
      </c>
      <c r="T2233" s="17" t="s">
        <v>3219</v>
      </c>
      <c r="U2233" s="18"/>
      <c r="V2233" s="211"/>
      <c r="W2233" s="211"/>
      <c r="X2233" s="211"/>
      <c r="Y2233" s="211"/>
      <c r="Z2233" s="18"/>
      <c r="AA2233" s="182" t="s">
        <v>11122</v>
      </c>
      <c r="AB2233" s="18"/>
      <c r="AC2233" s="197" t="str">
        <f t="shared" si="216"/>
        <v>PHARMACY</v>
      </c>
      <c r="AD2233" s="263" t="str">
        <f t="shared" si="217"/>
        <v>PHARMACY-110</v>
      </c>
      <c r="AE2233" s="263" t="str">
        <f t="shared" si="218"/>
        <v>PHARMACY-110-54</v>
      </c>
      <c r="AF2233" s="119" t="s">
        <v>11122</v>
      </c>
      <c r="AG2233" s="64" t="str">
        <f t="shared" si="219"/>
        <v>110</v>
      </c>
      <c r="AH2233" s="18"/>
      <c r="AI2233" s="197" t="str">
        <f t="shared" si="220"/>
        <v>-</v>
      </c>
      <c r="AJ2233" s="64" t="str">
        <f t="shared" si="221"/>
        <v>-</v>
      </c>
      <c r="AK2233" s="18"/>
      <c r="AP2233" s="18"/>
    </row>
    <row r="2234" spans="9:42">
      <c r="I2234" s="18"/>
      <c r="L2234" s="18"/>
      <c r="M2234" s="18"/>
      <c r="N2234" s="18"/>
      <c r="O2234" s="18"/>
      <c r="P2234" s="18"/>
      <c r="Q2234" s="18"/>
      <c r="R2234" s="18"/>
      <c r="S2234" s="173" t="s">
        <v>3222</v>
      </c>
      <c r="T2234" s="17" t="s">
        <v>3223</v>
      </c>
      <c r="U2234" s="18"/>
      <c r="V2234" s="211"/>
      <c r="W2234" s="211"/>
      <c r="X2234" s="211"/>
      <c r="Y2234" s="211"/>
      <c r="Z2234" s="18"/>
      <c r="AA2234" s="182" t="s">
        <v>11123</v>
      </c>
      <c r="AB2234" s="18"/>
      <c r="AC2234" s="197" t="str">
        <f t="shared" si="216"/>
        <v>PHARMACY</v>
      </c>
      <c r="AD2234" s="263" t="str">
        <f t="shared" si="217"/>
        <v>PHARMACY-110</v>
      </c>
      <c r="AE2234" s="263" t="str">
        <f t="shared" si="218"/>
        <v>PHARMACY-110-55</v>
      </c>
      <c r="AF2234" s="119" t="s">
        <v>11123</v>
      </c>
      <c r="AG2234" s="64" t="str">
        <f t="shared" si="219"/>
        <v>110</v>
      </c>
      <c r="AH2234" s="18"/>
      <c r="AI2234" s="197" t="str">
        <f t="shared" si="220"/>
        <v>-</v>
      </c>
      <c r="AJ2234" s="64" t="str">
        <f t="shared" si="221"/>
        <v>-</v>
      </c>
      <c r="AK2234" s="18"/>
      <c r="AP2234" s="18"/>
    </row>
    <row r="2235" spans="9:42">
      <c r="I2235" s="18"/>
      <c r="L2235" s="18"/>
      <c r="M2235" s="18"/>
      <c r="N2235" s="18"/>
      <c r="O2235" s="18"/>
      <c r="P2235" s="18"/>
      <c r="Q2235" s="18"/>
      <c r="R2235" s="18"/>
      <c r="S2235" s="173" t="s">
        <v>3226</v>
      </c>
      <c r="T2235" s="17" t="s">
        <v>3227</v>
      </c>
      <c r="U2235" s="18"/>
      <c r="V2235" s="211"/>
      <c r="W2235" s="211"/>
      <c r="X2235" s="211"/>
      <c r="Y2235" s="211"/>
      <c r="Z2235" s="18"/>
      <c r="AA2235" s="182" t="s">
        <v>11124</v>
      </c>
      <c r="AB2235" s="18"/>
      <c r="AC2235" s="197" t="str">
        <f t="shared" si="216"/>
        <v>PHARMACY</v>
      </c>
      <c r="AD2235" s="263" t="str">
        <f t="shared" si="217"/>
        <v>PHARMACY-110</v>
      </c>
      <c r="AE2235" s="263" t="str">
        <f t="shared" si="218"/>
        <v>PHARMACY-110-56</v>
      </c>
      <c r="AF2235" s="119" t="s">
        <v>11124</v>
      </c>
      <c r="AG2235" s="64" t="str">
        <f t="shared" si="219"/>
        <v>110</v>
      </c>
      <c r="AH2235" s="18"/>
      <c r="AI2235" s="197" t="str">
        <f t="shared" si="220"/>
        <v>-</v>
      </c>
      <c r="AJ2235" s="64" t="str">
        <f t="shared" si="221"/>
        <v>-</v>
      </c>
      <c r="AK2235" s="18"/>
      <c r="AP2235" s="18"/>
    </row>
    <row r="2236" spans="9:42">
      <c r="I2236" s="18"/>
      <c r="L2236" s="18"/>
      <c r="M2236" s="18"/>
      <c r="N2236" s="18"/>
      <c r="O2236" s="18"/>
      <c r="P2236" s="18"/>
      <c r="Q2236" s="18"/>
      <c r="R2236" s="18"/>
      <c r="S2236" s="173" t="s">
        <v>3230</v>
      </c>
      <c r="T2236" s="17" t="s">
        <v>3231</v>
      </c>
      <c r="U2236" s="18"/>
      <c r="V2236" s="211"/>
      <c r="W2236" s="211"/>
      <c r="X2236" s="211"/>
      <c r="Y2236" s="211"/>
      <c r="Z2236" s="18"/>
      <c r="AA2236" s="182" t="s">
        <v>11125</v>
      </c>
      <c r="AB2236" s="18"/>
      <c r="AC2236" s="197" t="str">
        <f t="shared" si="216"/>
        <v>PHARMACY</v>
      </c>
      <c r="AD2236" s="263" t="str">
        <f t="shared" si="217"/>
        <v>PHARMACY-110</v>
      </c>
      <c r="AE2236" s="263" t="str">
        <f t="shared" si="218"/>
        <v>PHARMACY-110-57</v>
      </c>
      <c r="AF2236" s="119" t="s">
        <v>11125</v>
      </c>
      <c r="AG2236" s="64" t="str">
        <f t="shared" si="219"/>
        <v>110</v>
      </c>
      <c r="AH2236" s="18"/>
      <c r="AI2236" s="197" t="str">
        <f t="shared" si="220"/>
        <v>-</v>
      </c>
      <c r="AJ2236" s="64" t="str">
        <f t="shared" si="221"/>
        <v>-</v>
      </c>
      <c r="AK2236" s="18"/>
      <c r="AP2236" s="18"/>
    </row>
    <row r="2237" spans="9:42">
      <c r="I2237" s="18"/>
      <c r="L2237" s="18"/>
      <c r="M2237" s="18"/>
      <c r="N2237" s="18"/>
      <c r="O2237" s="18"/>
      <c r="P2237" s="18"/>
      <c r="Q2237" s="18"/>
      <c r="R2237" s="18"/>
      <c r="S2237" s="173" t="s">
        <v>535</v>
      </c>
      <c r="T2237" s="17" t="s">
        <v>536</v>
      </c>
      <c r="U2237" s="18"/>
      <c r="V2237" s="211"/>
      <c r="W2237" s="211"/>
      <c r="X2237" s="211"/>
      <c r="Y2237" s="211"/>
      <c r="Z2237" s="18"/>
      <c r="AA2237" s="182" t="s">
        <v>11478</v>
      </c>
      <c r="AB2237" s="18"/>
      <c r="AC2237" s="197" t="str">
        <f t="shared" si="216"/>
        <v>PHARMACY</v>
      </c>
      <c r="AD2237" s="263" t="str">
        <f t="shared" si="217"/>
        <v>PHARMACY-110</v>
      </c>
      <c r="AE2237" s="263" t="str">
        <f t="shared" si="218"/>
        <v>PHARMACY-110-58</v>
      </c>
      <c r="AF2237" s="119" t="s">
        <v>11478</v>
      </c>
      <c r="AG2237" s="64" t="str">
        <f t="shared" si="219"/>
        <v>110</v>
      </c>
      <c r="AH2237" s="18"/>
      <c r="AI2237" s="197" t="str">
        <f t="shared" si="220"/>
        <v>-</v>
      </c>
      <c r="AJ2237" s="64" t="str">
        <f t="shared" si="221"/>
        <v>-</v>
      </c>
      <c r="AK2237" s="18"/>
      <c r="AP2237" s="18"/>
    </row>
    <row r="2238" spans="9:42">
      <c r="I2238" s="18"/>
      <c r="L2238" s="18"/>
      <c r="M2238" s="18"/>
      <c r="N2238" s="18"/>
      <c r="O2238" s="18"/>
      <c r="P2238" s="18"/>
      <c r="Q2238" s="18"/>
      <c r="R2238" s="18"/>
      <c r="S2238" s="173" t="s">
        <v>539</v>
      </c>
      <c r="T2238" s="17" t="s">
        <v>540</v>
      </c>
      <c r="U2238" s="18"/>
      <c r="V2238" s="211"/>
      <c r="W2238" s="211"/>
      <c r="X2238" s="211"/>
      <c r="Y2238" s="211"/>
      <c r="Z2238" s="18"/>
      <c r="AA2238" s="182" t="s">
        <v>12107</v>
      </c>
      <c r="AB2238" s="18"/>
      <c r="AC2238" s="197" t="str">
        <f t="shared" si="216"/>
        <v>PHARMACY</v>
      </c>
      <c r="AD2238" s="263" t="str">
        <f t="shared" si="217"/>
        <v>PHARMACY-110</v>
      </c>
      <c r="AE2238" s="263" t="str">
        <f t="shared" si="218"/>
        <v>PHARMACY-110-59</v>
      </c>
      <c r="AF2238" s="119" t="s">
        <v>12107</v>
      </c>
      <c r="AG2238" s="64" t="str">
        <f t="shared" si="219"/>
        <v>110</v>
      </c>
      <c r="AH2238" s="18"/>
      <c r="AI2238" s="197" t="str">
        <f t="shared" si="220"/>
        <v>-</v>
      </c>
      <c r="AJ2238" s="64" t="str">
        <f t="shared" si="221"/>
        <v>-</v>
      </c>
      <c r="AK2238" s="18"/>
      <c r="AP2238" s="18"/>
    </row>
    <row r="2239" spans="9:42">
      <c r="I2239" s="18"/>
      <c r="L2239" s="18"/>
      <c r="M2239" s="18"/>
      <c r="N2239" s="18"/>
      <c r="O2239" s="18"/>
      <c r="P2239" s="18"/>
      <c r="Q2239" s="18"/>
      <c r="R2239" s="18"/>
      <c r="S2239" s="173" t="s">
        <v>543</v>
      </c>
      <c r="T2239" s="17" t="s">
        <v>544</v>
      </c>
      <c r="U2239" s="18"/>
      <c r="V2239" s="211"/>
      <c r="W2239" s="211"/>
      <c r="X2239" s="211"/>
      <c r="Y2239" s="211"/>
      <c r="Z2239" s="18"/>
      <c r="AA2239" s="182" t="s">
        <v>12695</v>
      </c>
      <c r="AB2239" s="18"/>
      <c r="AC2239" s="197" t="str">
        <f t="shared" si="216"/>
        <v>PHARMACY</v>
      </c>
      <c r="AD2239" s="263" t="str">
        <f t="shared" si="217"/>
        <v>PHARMACY-110</v>
      </c>
      <c r="AE2239" s="263" t="str">
        <f t="shared" si="218"/>
        <v>PHARMACY-110-60</v>
      </c>
      <c r="AF2239" s="119" t="s">
        <v>12695</v>
      </c>
      <c r="AG2239" s="64" t="str">
        <f t="shared" si="219"/>
        <v>110</v>
      </c>
      <c r="AH2239" s="18"/>
      <c r="AI2239" s="197" t="str">
        <f t="shared" si="220"/>
        <v>-</v>
      </c>
      <c r="AJ2239" s="64" t="str">
        <f t="shared" si="221"/>
        <v>-</v>
      </c>
      <c r="AK2239" s="18"/>
      <c r="AP2239" s="18"/>
    </row>
    <row r="2240" spans="9:42">
      <c r="I2240" s="18"/>
      <c r="L2240" s="18"/>
      <c r="M2240" s="18"/>
      <c r="N2240" s="18"/>
      <c r="O2240" s="18"/>
      <c r="P2240" s="18"/>
      <c r="Q2240" s="18"/>
      <c r="R2240" s="18"/>
      <c r="S2240" s="173" t="s">
        <v>547</v>
      </c>
      <c r="T2240" s="17" t="s">
        <v>548</v>
      </c>
      <c r="U2240" s="18"/>
      <c r="V2240" s="211"/>
      <c r="W2240" s="211"/>
      <c r="X2240" s="211"/>
      <c r="Y2240" s="211"/>
      <c r="Z2240" s="18"/>
      <c r="AA2240" s="182" t="s">
        <v>13344</v>
      </c>
      <c r="AB2240" s="18"/>
      <c r="AC2240" s="197" t="str">
        <f t="shared" si="216"/>
        <v>PHARMACY</v>
      </c>
      <c r="AD2240" s="263" t="str">
        <f t="shared" si="217"/>
        <v>PHARMACY-110</v>
      </c>
      <c r="AE2240" s="263" t="str">
        <f t="shared" si="218"/>
        <v>PHARMACY-110-61</v>
      </c>
      <c r="AF2240" s="119" t="s">
        <v>13344</v>
      </c>
      <c r="AG2240" s="64" t="str">
        <f t="shared" si="219"/>
        <v>110</v>
      </c>
      <c r="AH2240" s="18"/>
      <c r="AI2240" s="197" t="str">
        <f t="shared" si="220"/>
        <v>-</v>
      </c>
      <c r="AJ2240" s="64" t="str">
        <f t="shared" si="221"/>
        <v>-</v>
      </c>
      <c r="AK2240" s="18"/>
      <c r="AP2240" s="18"/>
    </row>
    <row r="2241" spans="9:42">
      <c r="I2241" s="18"/>
      <c r="L2241" s="18"/>
      <c r="M2241" s="18"/>
      <c r="N2241" s="18"/>
      <c r="O2241" s="18"/>
      <c r="P2241" s="18"/>
      <c r="Q2241" s="18"/>
      <c r="R2241" s="18"/>
      <c r="S2241" s="173" t="s">
        <v>550</v>
      </c>
      <c r="T2241" s="17" t="s">
        <v>551</v>
      </c>
      <c r="U2241" s="18"/>
      <c r="V2241" s="211"/>
      <c r="W2241" s="211"/>
      <c r="X2241" s="211"/>
      <c r="Y2241" s="211"/>
      <c r="Z2241" s="18"/>
      <c r="AA2241" s="182" t="s">
        <v>13345</v>
      </c>
      <c r="AB2241" s="18"/>
      <c r="AC2241" s="197" t="str">
        <f t="shared" si="216"/>
        <v>PHARMACY</v>
      </c>
      <c r="AD2241" s="263" t="str">
        <f t="shared" si="217"/>
        <v>PHARMACY-110</v>
      </c>
      <c r="AE2241" s="263" t="str">
        <f t="shared" si="218"/>
        <v>PHARMACY-110-62</v>
      </c>
      <c r="AF2241" s="119" t="s">
        <v>13345</v>
      </c>
      <c r="AG2241" s="64" t="str">
        <f t="shared" si="219"/>
        <v>110</v>
      </c>
      <c r="AH2241" s="18"/>
      <c r="AI2241" s="197" t="str">
        <f t="shared" si="220"/>
        <v>-</v>
      </c>
      <c r="AJ2241" s="64" t="str">
        <f t="shared" si="221"/>
        <v>-</v>
      </c>
      <c r="AK2241" s="18"/>
      <c r="AP2241" s="18"/>
    </row>
    <row r="2242" spans="9:42">
      <c r="I2242" s="18"/>
      <c r="L2242" s="18"/>
      <c r="M2242" s="18"/>
      <c r="N2242" s="18"/>
      <c r="O2242" s="18"/>
      <c r="P2242" s="18"/>
      <c r="Q2242" s="18"/>
      <c r="R2242" s="18"/>
      <c r="S2242" s="173" t="s">
        <v>554</v>
      </c>
      <c r="T2242" s="17" t="s">
        <v>555</v>
      </c>
      <c r="U2242" s="18"/>
      <c r="V2242" s="211"/>
      <c r="W2242" s="211"/>
      <c r="X2242" s="211"/>
      <c r="Y2242" s="211"/>
      <c r="Z2242" s="18"/>
      <c r="AA2242" s="182" t="s">
        <v>13346</v>
      </c>
      <c r="AB2242" s="18"/>
      <c r="AC2242" s="197" t="str">
        <f t="shared" si="216"/>
        <v>PHARMACY</v>
      </c>
      <c r="AD2242" s="263" t="str">
        <f t="shared" si="217"/>
        <v>PHARMACY-110</v>
      </c>
      <c r="AE2242" s="263" t="str">
        <f t="shared" si="218"/>
        <v>PHARMACY-110-63</v>
      </c>
      <c r="AF2242" s="119" t="s">
        <v>13346</v>
      </c>
      <c r="AG2242" s="64" t="str">
        <f t="shared" si="219"/>
        <v>110</v>
      </c>
      <c r="AH2242" s="18"/>
      <c r="AI2242" s="197" t="str">
        <f t="shared" si="220"/>
        <v>-</v>
      </c>
      <c r="AJ2242" s="64" t="str">
        <f t="shared" si="221"/>
        <v>-</v>
      </c>
      <c r="AK2242" s="18"/>
      <c r="AP2242" s="18"/>
    </row>
    <row r="2243" spans="9:42">
      <c r="I2243" s="18"/>
      <c r="L2243" s="18"/>
      <c r="M2243" s="18"/>
      <c r="N2243" s="18"/>
      <c r="O2243" s="18"/>
      <c r="P2243" s="18"/>
      <c r="Q2243" s="18"/>
      <c r="R2243" s="18"/>
      <c r="S2243" s="173" t="s">
        <v>558</v>
      </c>
      <c r="T2243" s="17" t="s">
        <v>559</v>
      </c>
      <c r="U2243" s="18"/>
      <c r="V2243" s="211"/>
      <c r="W2243" s="211"/>
      <c r="X2243" s="211"/>
      <c r="Y2243" s="211"/>
      <c r="Z2243" s="18"/>
      <c r="AA2243" s="182" t="s">
        <v>13347</v>
      </c>
      <c r="AB2243" s="18"/>
      <c r="AC2243" s="197" t="str">
        <f t="shared" si="216"/>
        <v>PHARMACY</v>
      </c>
      <c r="AD2243" s="263" t="str">
        <f t="shared" si="217"/>
        <v>PHARMACY-110</v>
      </c>
      <c r="AE2243" s="263" t="str">
        <f t="shared" si="218"/>
        <v>PHARMACY-110-64</v>
      </c>
      <c r="AF2243" s="119" t="s">
        <v>13347</v>
      </c>
      <c r="AG2243" s="64" t="str">
        <f t="shared" si="219"/>
        <v>110</v>
      </c>
      <c r="AH2243" s="18"/>
      <c r="AI2243" s="197" t="str">
        <f t="shared" si="220"/>
        <v>-</v>
      </c>
      <c r="AJ2243" s="64" t="str">
        <f t="shared" si="221"/>
        <v>-</v>
      </c>
      <c r="AK2243" s="18"/>
      <c r="AP2243" s="18"/>
    </row>
    <row r="2244" spans="9:42">
      <c r="I2244" s="18"/>
      <c r="L2244" s="18"/>
      <c r="M2244" s="18"/>
      <c r="N2244" s="18"/>
      <c r="O2244" s="18"/>
      <c r="P2244" s="18"/>
      <c r="Q2244" s="18"/>
      <c r="R2244" s="18"/>
      <c r="S2244" s="173" t="s">
        <v>562</v>
      </c>
      <c r="T2244" s="17" t="s">
        <v>563</v>
      </c>
      <c r="U2244" s="18"/>
      <c r="V2244" s="211"/>
      <c r="W2244" s="211"/>
      <c r="X2244" s="211"/>
      <c r="Y2244" s="211"/>
      <c r="Z2244" s="18"/>
      <c r="AA2244" s="182" t="s">
        <v>13348</v>
      </c>
      <c r="AB2244" s="18"/>
      <c r="AC2244" s="197" t="str">
        <f t="shared" si="216"/>
        <v>PHARMACY</v>
      </c>
      <c r="AD2244" s="263" t="str">
        <f t="shared" si="217"/>
        <v>PHARMACY-110</v>
      </c>
      <c r="AE2244" s="263" t="str">
        <f t="shared" si="218"/>
        <v>PHARMACY-110-65</v>
      </c>
      <c r="AF2244" s="119" t="s">
        <v>13348</v>
      </c>
      <c r="AG2244" s="64" t="str">
        <f t="shared" si="219"/>
        <v>110</v>
      </c>
      <c r="AH2244" s="18"/>
      <c r="AI2244" s="197" t="str">
        <f t="shared" si="220"/>
        <v>-</v>
      </c>
      <c r="AJ2244" s="64" t="str">
        <f t="shared" si="221"/>
        <v>-</v>
      </c>
      <c r="AK2244" s="18"/>
      <c r="AP2244" s="18"/>
    </row>
    <row r="2245" spans="9:42">
      <c r="I2245" s="18"/>
      <c r="L2245" s="18"/>
      <c r="M2245" s="18"/>
      <c r="N2245" s="18"/>
      <c r="O2245" s="18"/>
      <c r="P2245" s="18"/>
      <c r="Q2245" s="18"/>
      <c r="R2245" s="18"/>
      <c r="S2245" s="173" t="s">
        <v>566</v>
      </c>
      <c r="T2245" s="17" t="s">
        <v>567</v>
      </c>
      <c r="U2245" s="18"/>
      <c r="V2245" s="211"/>
      <c r="W2245" s="211"/>
      <c r="X2245" s="211"/>
      <c r="Y2245" s="211"/>
      <c r="Z2245" s="18"/>
      <c r="AA2245" s="182" t="s">
        <v>13765</v>
      </c>
      <c r="AB2245" s="18"/>
      <c r="AC2245" s="197" t="str">
        <f t="shared" si="216"/>
        <v>PHARMACY</v>
      </c>
      <c r="AD2245" s="263" t="str">
        <f t="shared" si="217"/>
        <v>PHARMACY-110</v>
      </c>
      <c r="AE2245" s="263" t="str">
        <f t="shared" si="218"/>
        <v>PHARMACY-110-66</v>
      </c>
      <c r="AF2245" s="119" t="s">
        <v>13765</v>
      </c>
      <c r="AG2245" s="64" t="str">
        <f t="shared" si="219"/>
        <v>110</v>
      </c>
      <c r="AH2245" s="18"/>
      <c r="AI2245" s="197" t="str">
        <f t="shared" si="220"/>
        <v>-</v>
      </c>
      <c r="AJ2245" s="64" t="str">
        <f t="shared" si="221"/>
        <v>-</v>
      </c>
      <c r="AK2245" s="18"/>
      <c r="AP2245" s="18"/>
    </row>
    <row r="2246" spans="9:42">
      <c r="I2246" s="18"/>
      <c r="L2246" s="18"/>
      <c r="M2246" s="18"/>
      <c r="N2246" s="18"/>
      <c r="O2246" s="18"/>
      <c r="P2246" s="18"/>
      <c r="Q2246" s="18"/>
      <c r="R2246" s="18"/>
      <c r="S2246" s="173" t="s">
        <v>569</v>
      </c>
      <c r="T2246" s="17" t="s">
        <v>570</v>
      </c>
      <c r="U2246" s="18"/>
      <c r="V2246" s="211"/>
      <c r="W2246" s="211"/>
      <c r="X2246" s="211"/>
      <c r="Y2246" s="211"/>
      <c r="Z2246" s="18"/>
      <c r="AA2246" s="182" t="s">
        <v>14222</v>
      </c>
      <c r="AB2246" s="18"/>
      <c r="AC2246" s="197" t="str">
        <f t="shared" ref="AC2246:AC2309" si="222">CodesFormula_1</f>
        <v>PHARMACY</v>
      </c>
      <c r="AD2246" s="263" t="str">
        <f t="shared" ref="AD2246:AD2309" si="223">CodesFormula_2</f>
        <v>PHARMACY-110</v>
      </c>
      <c r="AE2246" s="263" t="str">
        <f t="shared" ref="AE2246:AE2309" si="224">CodesFormula_3</f>
        <v>PHARMACY-110-67</v>
      </c>
      <c r="AF2246" s="119" t="s">
        <v>14222</v>
      </c>
      <c r="AG2246" s="64" t="str">
        <f t="shared" ref="AG2246:AG2309" si="225">CodesFormula_4</f>
        <v>110</v>
      </c>
      <c r="AH2246" s="18"/>
      <c r="AI2246" s="197" t="str">
        <f t="shared" ref="AI2246:AI2309" si="226">CodesFormula_5</f>
        <v>-</v>
      </c>
      <c r="AJ2246" s="64" t="str">
        <f t="shared" ref="AJ2246:AJ2309" si="227">CodesFormula_6</f>
        <v>-</v>
      </c>
      <c r="AK2246" s="18"/>
      <c r="AP2246" s="18"/>
    </row>
    <row r="2247" spans="9:42">
      <c r="I2247" s="18"/>
      <c r="L2247" s="18"/>
      <c r="M2247" s="18"/>
      <c r="N2247" s="18"/>
      <c r="O2247" s="18"/>
      <c r="P2247" s="18"/>
      <c r="Q2247" s="18"/>
      <c r="R2247" s="18"/>
      <c r="S2247" s="173" t="s">
        <v>572</v>
      </c>
      <c r="T2247" s="17" t="s">
        <v>573</v>
      </c>
      <c r="U2247" s="18"/>
      <c r="V2247" s="211"/>
      <c r="W2247" s="211"/>
      <c r="X2247" s="211"/>
      <c r="Y2247" s="211"/>
      <c r="Z2247" s="18"/>
      <c r="AA2247" s="182" t="s">
        <v>15262</v>
      </c>
      <c r="AB2247" s="18"/>
      <c r="AC2247" s="197" t="str">
        <f t="shared" si="222"/>
        <v>PHARMACY</v>
      </c>
      <c r="AD2247" s="263" t="str">
        <f t="shared" si="223"/>
        <v>PHARMACY-110</v>
      </c>
      <c r="AE2247" s="263" t="str">
        <f t="shared" si="224"/>
        <v>PHARMACY-110-68</v>
      </c>
      <c r="AF2247" s="119" t="s">
        <v>15262</v>
      </c>
      <c r="AG2247" s="64" t="str">
        <f t="shared" si="225"/>
        <v>110</v>
      </c>
      <c r="AH2247" s="18"/>
      <c r="AI2247" s="197" t="str">
        <f t="shared" si="226"/>
        <v>-</v>
      </c>
      <c r="AJ2247" s="64" t="str">
        <f t="shared" si="227"/>
        <v>-</v>
      </c>
      <c r="AK2247" s="18"/>
      <c r="AP2247" s="18"/>
    </row>
    <row r="2248" spans="9:42">
      <c r="I2248" s="18"/>
      <c r="L2248" s="18"/>
      <c r="M2248" s="18"/>
      <c r="N2248" s="18"/>
      <c r="O2248" s="18"/>
      <c r="P2248" s="18"/>
      <c r="Q2248" s="18"/>
      <c r="R2248" s="18"/>
      <c r="S2248" s="173" t="s">
        <v>574</v>
      </c>
      <c r="T2248" s="17" t="s">
        <v>575</v>
      </c>
      <c r="U2248" s="18"/>
      <c r="V2248" s="211"/>
      <c r="W2248" s="211"/>
      <c r="X2248" s="211"/>
      <c r="Y2248" s="211"/>
      <c r="Z2248" s="18"/>
      <c r="AA2248" s="182" t="s">
        <v>15263</v>
      </c>
      <c r="AB2248" s="18"/>
      <c r="AC2248" s="197" t="str">
        <f t="shared" si="222"/>
        <v>PHARMACY</v>
      </c>
      <c r="AD2248" s="263" t="str">
        <f t="shared" si="223"/>
        <v>PHARMACY-110</v>
      </c>
      <c r="AE2248" s="263" t="str">
        <f t="shared" si="224"/>
        <v>PHARMACY-110-69</v>
      </c>
      <c r="AF2248" s="119" t="s">
        <v>15263</v>
      </c>
      <c r="AG2248" s="64" t="str">
        <f t="shared" si="225"/>
        <v>110</v>
      </c>
      <c r="AH2248" s="18"/>
      <c r="AI2248" s="197" t="str">
        <f t="shared" si="226"/>
        <v>-</v>
      </c>
      <c r="AJ2248" s="64" t="str">
        <f t="shared" si="227"/>
        <v>-</v>
      </c>
      <c r="AK2248" s="18"/>
      <c r="AP2248" s="18"/>
    </row>
    <row r="2249" spans="9:42">
      <c r="I2249" s="18"/>
      <c r="L2249" s="18"/>
      <c r="M2249" s="18"/>
      <c r="N2249" s="18"/>
      <c r="O2249" s="18"/>
      <c r="P2249" s="18"/>
      <c r="Q2249" s="18"/>
      <c r="R2249" s="18"/>
      <c r="S2249" s="173" t="s">
        <v>577</v>
      </c>
      <c r="T2249" s="17" t="s">
        <v>579</v>
      </c>
      <c r="U2249" s="18"/>
      <c r="V2249" s="211"/>
      <c r="W2249" s="211"/>
      <c r="X2249" s="211"/>
      <c r="Y2249" s="211"/>
      <c r="Z2249" s="18"/>
      <c r="AA2249" s="182" t="s">
        <v>15264</v>
      </c>
      <c r="AB2249" s="18"/>
      <c r="AC2249" s="197" t="str">
        <f t="shared" si="222"/>
        <v>PHARMACY</v>
      </c>
      <c r="AD2249" s="263" t="str">
        <f t="shared" si="223"/>
        <v>PHARMACY-110</v>
      </c>
      <c r="AE2249" s="263" t="str">
        <f t="shared" si="224"/>
        <v>PHARMACY-110-70</v>
      </c>
      <c r="AF2249" s="119" t="s">
        <v>15264</v>
      </c>
      <c r="AG2249" s="64" t="str">
        <f t="shared" si="225"/>
        <v>110</v>
      </c>
      <c r="AH2249" s="18"/>
      <c r="AI2249" s="197" t="str">
        <f t="shared" si="226"/>
        <v>-</v>
      </c>
      <c r="AJ2249" s="64" t="str">
        <f t="shared" si="227"/>
        <v>-</v>
      </c>
      <c r="AK2249" s="18"/>
      <c r="AP2249" s="18"/>
    </row>
    <row r="2250" spans="9:42">
      <c r="I2250" s="18"/>
      <c r="L2250" s="18"/>
      <c r="M2250" s="18"/>
      <c r="N2250" s="18"/>
      <c r="O2250" s="18"/>
      <c r="P2250" s="18"/>
      <c r="Q2250" s="18"/>
      <c r="R2250" s="18"/>
      <c r="S2250" s="173" t="s">
        <v>581</v>
      </c>
      <c r="T2250" s="17" t="s">
        <v>582</v>
      </c>
      <c r="U2250" s="18"/>
      <c r="V2250" s="211"/>
      <c r="W2250" s="211"/>
      <c r="X2250" s="211"/>
      <c r="Y2250" s="211"/>
      <c r="Z2250" s="18"/>
      <c r="AA2250" s="182" t="s">
        <v>12108</v>
      </c>
      <c r="AB2250" s="18"/>
      <c r="AC2250" s="197" t="str">
        <f t="shared" si="222"/>
        <v>PHARMACY</v>
      </c>
      <c r="AD2250" s="263" t="str">
        <f t="shared" si="223"/>
        <v>PHARMACY-110</v>
      </c>
      <c r="AE2250" s="263" t="str">
        <f t="shared" si="224"/>
        <v>PHARMACY-110-71</v>
      </c>
      <c r="AF2250" s="119" t="s">
        <v>12108</v>
      </c>
      <c r="AG2250" s="64" t="str">
        <f t="shared" si="225"/>
        <v>110</v>
      </c>
      <c r="AH2250" s="18"/>
      <c r="AI2250" s="197" t="str">
        <f t="shared" si="226"/>
        <v>-</v>
      </c>
      <c r="AJ2250" s="64" t="str">
        <f t="shared" si="227"/>
        <v>-</v>
      </c>
      <c r="AK2250" s="18"/>
      <c r="AP2250" s="18"/>
    </row>
    <row r="2251" spans="9:42">
      <c r="I2251" s="18"/>
      <c r="L2251" s="18"/>
      <c r="M2251" s="18"/>
      <c r="N2251" s="18"/>
      <c r="O2251" s="18"/>
      <c r="P2251" s="18"/>
      <c r="Q2251" s="18"/>
      <c r="R2251" s="18"/>
      <c r="S2251" s="173" t="s">
        <v>585</v>
      </c>
      <c r="T2251" s="17" t="s">
        <v>2218</v>
      </c>
      <c r="U2251" s="18"/>
      <c r="V2251" s="211"/>
      <c r="W2251" s="211"/>
      <c r="X2251" s="211"/>
      <c r="Y2251" s="211"/>
      <c r="Z2251" s="18"/>
      <c r="AA2251" s="182" t="s">
        <v>11126</v>
      </c>
      <c r="AB2251" s="18"/>
      <c r="AC2251" s="197" t="str">
        <f t="shared" si="222"/>
        <v>PHARMACY</v>
      </c>
      <c r="AD2251" s="263" t="str">
        <f t="shared" si="223"/>
        <v>PHARMACY-110</v>
      </c>
      <c r="AE2251" s="263" t="str">
        <f t="shared" si="224"/>
        <v>PHARMACY-110-72</v>
      </c>
      <c r="AF2251" s="119" t="s">
        <v>11126</v>
      </c>
      <c r="AG2251" s="64" t="str">
        <f t="shared" si="225"/>
        <v>110</v>
      </c>
      <c r="AH2251" s="18"/>
      <c r="AI2251" s="197" t="str">
        <f t="shared" si="226"/>
        <v>-</v>
      </c>
      <c r="AJ2251" s="64" t="str">
        <f t="shared" si="227"/>
        <v>-</v>
      </c>
      <c r="AK2251" s="18"/>
      <c r="AP2251" s="18"/>
    </row>
    <row r="2252" spans="9:42">
      <c r="I2252" s="18"/>
      <c r="L2252" s="18"/>
      <c r="M2252" s="18"/>
      <c r="N2252" s="18"/>
      <c r="O2252" s="18"/>
      <c r="P2252" s="18"/>
      <c r="Q2252" s="18"/>
      <c r="R2252" s="18"/>
      <c r="S2252" s="173" t="s">
        <v>2220</v>
      </c>
      <c r="T2252" s="17" t="s">
        <v>2221</v>
      </c>
      <c r="U2252" s="18"/>
      <c r="V2252" s="211"/>
      <c r="W2252" s="211"/>
      <c r="X2252" s="211"/>
      <c r="Y2252" s="211"/>
      <c r="Z2252" s="18"/>
      <c r="AA2252" s="182" t="s">
        <v>5302</v>
      </c>
      <c r="AB2252" s="18"/>
      <c r="AC2252" s="197" t="str">
        <f t="shared" si="222"/>
        <v>PHARMACY</v>
      </c>
      <c r="AD2252" s="263" t="str">
        <f t="shared" si="223"/>
        <v>PHARMACY-110</v>
      </c>
      <c r="AE2252" s="263" t="str">
        <f t="shared" si="224"/>
        <v>PHARMACY-110-73</v>
      </c>
      <c r="AF2252" s="119" t="s">
        <v>5302</v>
      </c>
      <c r="AG2252" s="64" t="str">
        <f t="shared" si="225"/>
        <v>110</v>
      </c>
      <c r="AH2252" s="18"/>
      <c r="AI2252" s="197" t="str">
        <f t="shared" si="226"/>
        <v>-</v>
      </c>
      <c r="AJ2252" s="64" t="str">
        <f t="shared" si="227"/>
        <v>-</v>
      </c>
      <c r="AK2252" s="18"/>
      <c r="AP2252" s="18"/>
    </row>
    <row r="2253" spans="9:42">
      <c r="I2253" s="18"/>
      <c r="L2253" s="18"/>
      <c r="M2253" s="18"/>
      <c r="N2253" s="18"/>
      <c r="O2253" s="18"/>
      <c r="P2253" s="18"/>
      <c r="Q2253" s="18"/>
      <c r="R2253" s="18"/>
      <c r="S2253" s="173" t="s">
        <v>2224</v>
      </c>
      <c r="T2253" s="17" t="s">
        <v>2225</v>
      </c>
      <c r="U2253" s="18"/>
      <c r="V2253" s="211"/>
      <c r="W2253" s="211"/>
      <c r="X2253" s="211"/>
      <c r="Y2253" s="211"/>
      <c r="Z2253" s="18"/>
      <c r="AA2253" s="182" t="s">
        <v>10760</v>
      </c>
      <c r="AB2253" s="18"/>
      <c r="AC2253" s="197" t="str">
        <f t="shared" si="222"/>
        <v>PHARMACY</v>
      </c>
      <c r="AD2253" s="263" t="str">
        <f t="shared" si="223"/>
        <v>PHARMACY-110</v>
      </c>
      <c r="AE2253" s="263" t="str">
        <f t="shared" si="224"/>
        <v>PHARMACY-110-74</v>
      </c>
      <c r="AF2253" s="119" t="s">
        <v>10760</v>
      </c>
      <c r="AG2253" s="64" t="str">
        <f t="shared" si="225"/>
        <v>110</v>
      </c>
      <c r="AH2253" s="18"/>
      <c r="AI2253" s="197" t="str">
        <f t="shared" si="226"/>
        <v>-</v>
      </c>
      <c r="AJ2253" s="64" t="str">
        <f t="shared" si="227"/>
        <v>-</v>
      </c>
      <c r="AK2253" s="18"/>
      <c r="AP2253" s="18"/>
    </row>
    <row r="2254" spans="9:42">
      <c r="I2254" s="18"/>
      <c r="L2254" s="18"/>
      <c r="M2254" s="18"/>
      <c r="N2254" s="18"/>
      <c r="O2254" s="18"/>
      <c r="P2254" s="18"/>
      <c r="Q2254" s="18"/>
      <c r="R2254" s="18"/>
      <c r="S2254" s="173" t="s">
        <v>2227</v>
      </c>
      <c r="T2254" s="17" t="s">
        <v>2228</v>
      </c>
      <c r="U2254" s="18"/>
      <c r="V2254" s="211"/>
      <c r="W2254" s="211"/>
      <c r="X2254" s="211"/>
      <c r="Y2254" s="211"/>
      <c r="Z2254" s="18"/>
      <c r="AA2254" s="182" t="s">
        <v>5304</v>
      </c>
      <c r="AB2254" s="18"/>
      <c r="AC2254" s="197" t="str">
        <f t="shared" si="222"/>
        <v>UCAS</v>
      </c>
      <c r="AD2254" s="263" t="str">
        <f t="shared" si="223"/>
        <v>UCAS-110</v>
      </c>
      <c r="AE2254" s="263" t="str">
        <f t="shared" si="224"/>
        <v>UCAS-110-1</v>
      </c>
      <c r="AF2254" s="119" t="s">
        <v>5304</v>
      </c>
      <c r="AG2254" s="64" t="str">
        <f t="shared" si="225"/>
        <v>110</v>
      </c>
      <c r="AH2254" s="18"/>
      <c r="AI2254" s="197" t="str">
        <f t="shared" si="226"/>
        <v>-</v>
      </c>
      <c r="AJ2254" s="64" t="str">
        <f t="shared" si="227"/>
        <v>-</v>
      </c>
      <c r="AK2254" s="18"/>
      <c r="AP2254" s="18"/>
    </row>
    <row r="2255" spans="9:42">
      <c r="I2255" s="18"/>
      <c r="L2255" s="18"/>
      <c r="M2255" s="18"/>
      <c r="N2255" s="18"/>
      <c r="O2255" s="18"/>
      <c r="P2255" s="18"/>
      <c r="Q2255" s="18"/>
      <c r="R2255" s="18"/>
      <c r="S2255" s="173" t="s">
        <v>2231</v>
      </c>
      <c r="T2255" s="17" t="s">
        <v>2232</v>
      </c>
      <c r="U2255" s="18"/>
      <c r="V2255" s="211"/>
      <c r="W2255" s="211"/>
      <c r="X2255" s="211"/>
      <c r="Y2255" s="211"/>
      <c r="Z2255" s="18"/>
      <c r="AA2255" s="182" t="s">
        <v>5305</v>
      </c>
      <c r="AB2255" s="18"/>
      <c r="AC2255" s="197" t="str">
        <f t="shared" si="222"/>
        <v>GSO</v>
      </c>
      <c r="AD2255" s="263" t="str">
        <f t="shared" si="223"/>
        <v>GSO-110</v>
      </c>
      <c r="AE2255" s="263" t="str">
        <f t="shared" si="224"/>
        <v>GSO-110-1</v>
      </c>
      <c r="AF2255" s="119" t="s">
        <v>5305</v>
      </c>
      <c r="AG2255" s="64" t="str">
        <f t="shared" si="225"/>
        <v>110</v>
      </c>
      <c r="AH2255" s="18"/>
      <c r="AI2255" s="197" t="str">
        <f t="shared" si="226"/>
        <v>-</v>
      </c>
      <c r="AJ2255" s="64" t="str">
        <f t="shared" si="227"/>
        <v>-</v>
      </c>
      <c r="AK2255" s="18"/>
      <c r="AP2255" s="18"/>
    </row>
    <row r="2256" spans="9:42">
      <c r="I2256" s="18"/>
      <c r="L2256" s="18"/>
      <c r="M2256" s="18"/>
      <c r="N2256" s="18"/>
      <c r="O2256" s="18"/>
      <c r="P2256" s="18"/>
      <c r="Q2256" s="18"/>
      <c r="R2256" s="18"/>
      <c r="S2256" s="173" t="s">
        <v>2234</v>
      </c>
      <c r="T2256" s="17" t="s">
        <v>2235</v>
      </c>
      <c r="U2256" s="18"/>
      <c r="V2256" s="211"/>
      <c r="W2256" s="211"/>
      <c r="X2256" s="211"/>
      <c r="Y2256" s="211"/>
      <c r="Z2256" s="18"/>
      <c r="AA2256" s="182" t="s">
        <v>5307</v>
      </c>
      <c r="AB2256" s="18"/>
      <c r="AC2256" s="197" t="str">
        <f t="shared" si="222"/>
        <v>GSO</v>
      </c>
      <c r="AD2256" s="263" t="str">
        <f t="shared" si="223"/>
        <v>GSO-110</v>
      </c>
      <c r="AE2256" s="263" t="str">
        <f t="shared" si="224"/>
        <v>GSO-110-2</v>
      </c>
      <c r="AF2256" s="119" t="s">
        <v>5307</v>
      </c>
      <c r="AG2256" s="64" t="str">
        <f t="shared" si="225"/>
        <v>110</v>
      </c>
      <c r="AH2256" s="18"/>
      <c r="AI2256" s="197" t="str">
        <f t="shared" si="226"/>
        <v>-</v>
      </c>
      <c r="AJ2256" s="64" t="str">
        <f t="shared" si="227"/>
        <v>-</v>
      </c>
      <c r="AK2256" s="18"/>
      <c r="AP2256" s="18"/>
    </row>
    <row r="2257" spans="9:42">
      <c r="I2257" s="18"/>
      <c r="L2257" s="18"/>
      <c r="M2257" s="18"/>
      <c r="N2257" s="18"/>
      <c r="O2257" s="18"/>
      <c r="P2257" s="18"/>
      <c r="Q2257" s="18"/>
      <c r="R2257" s="18"/>
      <c r="S2257" s="173" t="s">
        <v>2238</v>
      </c>
      <c r="T2257" s="17" t="s">
        <v>2239</v>
      </c>
      <c r="U2257" s="18"/>
      <c r="V2257" s="211"/>
      <c r="W2257" s="211"/>
      <c r="X2257" s="211"/>
      <c r="Y2257" s="211"/>
      <c r="Z2257" s="18"/>
      <c r="AA2257" s="182" t="s">
        <v>5309</v>
      </c>
      <c r="AB2257" s="18"/>
      <c r="AC2257" s="197" t="str">
        <f t="shared" si="222"/>
        <v>GSO</v>
      </c>
      <c r="AD2257" s="263" t="str">
        <f t="shared" si="223"/>
        <v>GSO-110</v>
      </c>
      <c r="AE2257" s="263" t="str">
        <f t="shared" si="224"/>
        <v>GSO-110-3</v>
      </c>
      <c r="AF2257" s="119" t="s">
        <v>5309</v>
      </c>
      <c r="AG2257" s="64" t="str">
        <f t="shared" si="225"/>
        <v>110</v>
      </c>
      <c r="AH2257" s="18"/>
      <c r="AI2257" s="197" t="str">
        <f t="shared" si="226"/>
        <v>-</v>
      </c>
      <c r="AJ2257" s="64" t="str">
        <f t="shared" si="227"/>
        <v>-</v>
      </c>
      <c r="AK2257" s="18"/>
      <c r="AP2257" s="18"/>
    </row>
    <row r="2258" spans="9:42">
      <c r="I2258" s="18"/>
      <c r="L2258" s="18"/>
      <c r="M2258" s="18"/>
      <c r="N2258" s="18"/>
      <c r="O2258" s="18"/>
      <c r="P2258" s="18"/>
      <c r="Q2258" s="18"/>
      <c r="R2258" s="18"/>
      <c r="S2258" s="173" t="s">
        <v>2240</v>
      </c>
      <c r="T2258" s="17" t="s">
        <v>2241</v>
      </c>
      <c r="U2258" s="18"/>
      <c r="V2258" s="211"/>
      <c r="W2258" s="211"/>
      <c r="X2258" s="211"/>
      <c r="Y2258" s="211"/>
      <c r="Z2258" s="18"/>
      <c r="AA2258" s="182" t="s">
        <v>5310</v>
      </c>
      <c r="AB2258" s="18"/>
      <c r="AC2258" s="197" t="str">
        <f t="shared" si="222"/>
        <v>GSO</v>
      </c>
      <c r="AD2258" s="263" t="str">
        <f t="shared" si="223"/>
        <v>GSO-110</v>
      </c>
      <c r="AE2258" s="263" t="str">
        <f t="shared" si="224"/>
        <v>GSO-110-4</v>
      </c>
      <c r="AF2258" s="119" t="s">
        <v>5310</v>
      </c>
      <c r="AG2258" s="64" t="str">
        <f t="shared" si="225"/>
        <v>110</v>
      </c>
      <c r="AH2258" s="18"/>
      <c r="AI2258" s="197" t="str">
        <f t="shared" si="226"/>
        <v>-</v>
      </c>
      <c r="AJ2258" s="64" t="str">
        <f t="shared" si="227"/>
        <v>-</v>
      </c>
      <c r="AK2258" s="18"/>
      <c r="AP2258" s="18"/>
    </row>
    <row r="2259" spans="9:42">
      <c r="I2259" s="18"/>
      <c r="L2259" s="18"/>
      <c r="M2259" s="18"/>
      <c r="N2259" s="18"/>
      <c r="O2259" s="18"/>
      <c r="P2259" s="18"/>
      <c r="Q2259" s="18"/>
      <c r="R2259" s="18"/>
      <c r="S2259" s="173" t="s">
        <v>2244</v>
      </c>
      <c r="T2259" s="17" t="s">
        <v>2245</v>
      </c>
      <c r="U2259" s="18"/>
      <c r="V2259" s="211"/>
      <c r="W2259" s="211"/>
      <c r="X2259" s="211"/>
      <c r="Y2259" s="211"/>
      <c r="Z2259" s="18"/>
      <c r="AA2259" s="182" t="s">
        <v>5313</v>
      </c>
      <c r="AB2259" s="18"/>
      <c r="AC2259" s="197" t="str">
        <f t="shared" si="222"/>
        <v>GSO</v>
      </c>
      <c r="AD2259" s="263" t="str">
        <f t="shared" si="223"/>
        <v>GSO-110</v>
      </c>
      <c r="AE2259" s="263" t="str">
        <f t="shared" si="224"/>
        <v>GSO-110-5</v>
      </c>
      <c r="AF2259" s="119" t="s">
        <v>5313</v>
      </c>
      <c r="AG2259" s="64" t="str">
        <f t="shared" si="225"/>
        <v>110</v>
      </c>
      <c r="AH2259" s="18"/>
      <c r="AI2259" s="197" t="str">
        <f t="shared" si="226"/>
        <v>-</v>
      </c>
      <c r="AJ2259" s="64" t="str">
        <f t="shared" si="227"/>
        <v>-</v>
      </c>
      <c r="AK2259" s="18"/>
      <c r="AP2259" s="18"/>
    </row>
    <row r="2260" spans="9:42">
      <c r="I2260" s="18"/>
      <c r="L2260" s="18"/>
      <c r="M2260" s="18"/>
      <c r="N2260" s="18"/>
      <c r="O2260" s="18"/>
      <c r="P2260" s="18"/>
      <c r="Q2260" s="18"/>
      <c r="R2260" s="18"/>
      <c r="S2260" s="173" t="s">
        <v>2248</v>
      </c>
      <c r="T2260" s="17" t="s">
        <v>2249</v>
      </c>
      <c r="U2260" s="18"/>
      <c r="V2260" s="211"/>
      <c r="W2260" s="211"/>
      <c r="X2260" s="211"/>
      <c r="Y2260" s="211"/>
      <c r="Z2260" s="18"/>
      <c r="AA2260" s="182" t="s">
        <v>5314</v>
      </c>
      <c r="AB2260" s="18"/>
      <c r="AC2260" s="197" t="str">
        <f t="shared" si="222"/>
        <v>GSO</v>
      </c>
      <c r="AD2260" s="263" t="str">
        <f t="shared" si="223"/>
        <v>GSO-110</v>
      </c>
      <c r="AE2260" s="263" t="str">
        <f t="shared" si="224"/>
        <v>GSO-110-6</v>
      </c>
      <c r="AF2260" s="119" t="s">
        <v>5314</v>
      </c>
      <c r="AG2260" s="64" t="str">
        <f t="shared" si="225"/>
        <v>110</v>
      </c>
      <c r="AH2260" s="18"/>
      <c r="AI2260" s="197" t="str">
        <f t="shared" si="226"/>
        <v>-</v>
      </c>
      <c r="AJ2260" s="64" t="str">
        <f t="shared" si="227"/>
        <v>-</v>
      </c>
      <c r="AK2260" s="18"/>
      <c r="AP2260" s="18"/>
    </row>
    <row r="2261" spans="9:42">
      <c r="I2261" s="18"/>
      <c r="L2261" s="18"/>
      <c r="M2261" s="18"/>
      <c r="N2261" s="18"/>
      <c r="O2261" s="18"/>
      <c r="P2261" s="18"/>
      <c r="Q2261" s="18"/>
      <c r="R2261" s="18"/>
      <c r="S2261" s="173" t="s">
        <v>2251</v>
      </c>
      <c r="T2261" s="17" t="s">
        <v>2252</v>
      </c>
      <c r="U2261" s="18"/>
      <c r="V2261" s="211"/>
      <c r="W2261" s="211"/>
      <c r="X2261" s="211"/>
      <c r="Y2261" s="211"/>
      <c r="Z2261" s="18"/>
      <c r="AA2261" s="182" t="s">
        <v>5316</v>
      </c>
      <c r="AB2261" s="18"/>
      <c r="AC2261" s="197" t="str">
        <f t="shared" si="222"/>
        <v>GSO</v>
      </c>
      <c r="AD2261" s="263" t="str">
        <f t="shared" si="223"/>
        <v>GSO-110</v>
      </c>
      <c r="AE2261" s="263" t="str">
        <f t="shared" si="224"/>
        <v>GSO-110-7</v>
      </c>
      <c r="AF2261" s="119" t="s">
        <v>5316</v>
      </c>
      <c r="AG2261" s="64" t="str">
        <f t="shared" si="225"/>
        <v>110</v>
      </c>
      <c r="AH2261" s="18"/>
      <c r="AI2261" s="197" t="str">
        <f t="shared" si="226"/>
        <v>-</v>
      </c>
      <c r="AJ2261" s="64" t="str">
        <f t="shared" si="227"/>
        <v>-</v>
      </c>
      <c r="AK2261" s="18"/>
      <c r="AP2261" s="18"/>
    </row>
    <row r="2262" spans="9:42">
      <c r="I2262" s="18"/>
      <c r="L2262" s="18"/>
      <c r="M2262" s="18"/>
      <c r="N2262" s="18"/>
      <c r="O2262" s="18"/>
      <c r="P2262" s="18"/>
      <c r="Q2262" s="18"/>
      <c r="R2262" s="18"/>
      <c r="S2262" s="173" t="s">
        <v>2253</v>
      </c>
      <c r="T2262" s="17" t="s">
        <v>2254</v>
      </c>
      <c r="U2262" s="18"/>
      <c r="V2262" s="211"/>
      <c r="W2262" s="211"/>
      <c r="X2262" s="211"/>
      <c r="Y2262" s="211"/>
      <c r="Z2262" s="18"/>
      <c r="AA2262" s="182" t="s">
        <v>5317</v>
      </c>
      <c r="AB2262" s="18"/>
      <c r="AC2262" s="197" t="str">
        <f t="shared" si="222"/>
        <v>GSO</v>
      </c>
      <c r="AD2262" s="263" t="str">
        <f t="shared" si="223"/>
        <v>GSO-110</v>
      </c>
      <c r="AE2262" s="263" t="str">
        <f t="shared" si="224"/>
        <v>GSO-110-8</v>
      </c>
      <c r="AF2262" s="119" t="s">
        <v>5317</v>
      </c>
      <c r="AG2262" s="64" t="str">
        <f t="shared" si="225"/>
        <v>110</v>
      </c>
      <c r="AH2262" s="18"/>
      <c r="AI2262" s="197" t="str">
        <f t="shared" si="226"/>
        <v>-</v>
      </c>
      <c r="AJ2262" s="64" t="str">
        <f t="shared" si="227"/>
        <v>-</v>
      </c>
      <c r="AK2262" s="18"/>
      <c r="AP2262" s="18"/>
    </row>
    <row r="2263" spans="9:42">
      <c r="I2263" s="18"/>
      <c r="L2263" s="18"/>
      <c r="M2263" s="18"/>
      <c r="N2263" s="18"/>
      <c r="O2263" s="18"/>
      <c r="P2263" s="18"/>
      <c r="Q2263" s="18"/>
      <c r="R2263" s="18"/>
      <c r="S2263" s="173" t="s">
        <v>2256</v>
      </c>
      <c r="T2263" s="17" t="s">
        <v>2257</v>
      </c>
      <c r="U2263" s="18"/>
      <c r="V2263" s="211"/>
      <c r="W2263" s="211"/>
      <c r="X2263" s="211"/>
      <c r="Y2263" s="211"/>
      <c r="Z2263" s="18"/>
      <c r="AA2263" s="182" t="s">
        <v>13349</v>
      </c>
      <c r="AB2263" s="18"/>
      <c r="AC2263" s="197" t="str">
        <f t="shared" si="222"/>
        <v>GSO</v>
      </c>
      <c r="AD2263" s="263" t="str">
        <f t="shared" si="223"/>
        <v>GSO-110</v>
      </c>
      <c r="AE2263" s="263" t="str">
        <f t="shared" si="224"/>
        <v>GSO-110-9</v>
      </c>
      <c r="AF2263" s="119" t="s">
        <v>13349</v>
      </c>
      <c r="AG2263" s="64" t="str">
        <f t="shared" si="225"/>
        <v>110</v>
      </c>
      <c r="AH2263" s="18"/>
      <c r="AI2263" s="197" t="str">
        <f t="shared" si="226"/>
        <v>-</v>
      </c>
      <c r="AJ2263" s="64" t="str">
        <f t="shared" si="227"/>
        <v>-</v>
      </c>
      <c r="AK2263" s="18"/>
      <c r="AP2263" s="18"/>
    </row>
    <row r="2264" spans="9:42">
      <c r="I2264" s="18"/>
      <c r="L2264" s="18"/>
      <c r="M2264" s="18"/>
      <c r="N2264" s="18"/>
      <c r="O2264" s="18"/>
      <c r="P2264" s="18"/>
      <c r="Q2264" s="18"/>
      <c r="R2264" s="18"/>
      <c r="S2264" s="173" t="s">
        <v>2260</v>
      </c>
      <c r="T2264" s="17" t="s">
        <v>2261</v>
      </c>
      <c r="U2264" s="18"/>
      <c r="V2264" s="211"/>
      <c r="W2264" s="211"/>
      <c r="X2264" s="211"/>
      <c r="Y2264" s="211"/>
      <c r="Z2264" s="18"/>
      <c r="AA2264" s="182" t="s">
        <v>13766</v>
      </c>
      <c r="AB2264" s="18"/>
      <c r="AC2264" s="197" t="str">
        <f t="shared" si="222"/>
        <v>GSO</v>
      </c>
      <c r="AD2264" s="263" t="str">
        <f t="shared" si="223"/>
        <v>GSO-110</v>
      </c>
      <c r="AE2264" s="263" t="str">
        <f t="shared" si="224"/>
        <v>GSO-110-10</v>
      </c>
      <c r="AF2264" s="119" t="s">
        <v>13766</v>
      </c>
      <c r="AG2264" s="64" t="str">
        <f t="shared" si="225"/>
        <v>110</v>
      </c>
      <c r="AH2264" s="18"/>
      <c r="AI2264" s="197" t="str">
        <f t="shared" si="226"/>
        <v>-</v>
      </c>
      <c r="AJ2264" s="64" t="str">
        <f t="shared" si="227"/>
        <v>-</v>
      </c>
      <c r="AK2264" s="18"/>
      <c r="AP2264" s="18"/>
    </row>
    <row r="2265" spans="9:42">
      <c r="I2265" s="18"/>
      <c r="L2265" s="18"/>
      <c r="M2265" s="18"/>
      <c r="N2265" s="18"/>
      <c r="O2265" s="18"/>
      <c r="P2265" s="18"/>
      <c r="Q2265" s="18"/>
      <c r="R2265" s="18"/>
      <c r="S2265" s="173" t="s">
        <v>2264</v>
      </c>
      <c r="T2265" s="17" t="s">
        <v>2265</v>
      </c>
      <c r="U2265" s="18"/>
      <c r="V2265" s="211"/>
      <c r="W2265" s="211"/>
      <c r="X2265" s="211"/>
      <c r="Y2265" s="211"/>
      <c r="Z2265" s="18"/>
      <c r="AA2265" s="182" t="s">
        <v>14729</v>
      </c>
      <c r="AB2265" s="18"/>
      <c r="AC2265" s="197" t="str">
        <f t="shared" si="222"/>
        <v>GSO</v>
      </c>
      <c r="AD2265" s="263" t="str">
        <f t="shared" si="223"/>
        <v>GSO-110</v>
      </c>
      <c r="AE2265" s="263" t="str">
        <f t="shared" si="224"/>
        <v>GSO-110-11</v>
      </c>
      <c r="AF2265" s="119" t="s">
        <v>14729</v>
      </c>
      <c r="AG2265" s="64" t="str">
        <f t="shared" si="225"/>
        <v>110</v>
      </c>
      <c r="AH2265" s="18"/>
      <c r="AI2265" s="197" t="str">
        <f t="shared" si="226"/>
        <v>-</v>
      </c>
      <c r="AJ2265" s="64" t="str">
        <f t="shared" si="227"/>
        <v>-</v>
      </c>
      <c r="AK2265" s="18"/>
      <c r="AP2265" s="18"/>
    </row>
    <row r="2266" spans="9:42">
      <c r="I2266" s="18"/>
      <c r="L2266" s="18"/>
      <c r="M2266" s="18"/>
      <c r="N2266" s="18"/>
      <c r="O2266" s="18"/>
      <c r="P2266" s="18"/>
      <c r="Q2266" s="18"/>
      <c r="R2266" s="18"/>
      <c r="S2266" s="173" t="s">
        <v>2268</v>
      </c>
      <c r="T2266" s="17" t="s">
        <v>2269</v>
      </c>
      <c r="U2266" s="18"/>
      <c r="V2266" s="211"/>
      <c r="W2266" s="211"/>
      <c r="X2266" s="211"/>
      <c r="Y2266" s="211"/>
      <c r="Z2266" s="18"/>
      <c r="AA2266" s="182" t="s">
        <v>14730</v>
      </c>
      <c r="AB2266" s="18"/>
      <c r="AC2266" s="197" t="str">
        <f t="shared" si="222"/>
        <v>GSO</v>
      </c>
      <c r="AD2266" s="263" t="str">
        <f t="shared" si="223"/>
        <v>GSO-110</v>
      </c>
      <c r="AE2266" s="263" t="str">
        <f t="shared" si="224"/>
        <v>GSO-110-12</v>
      </c>
      <c r="AF2266" s="119" t="s">
        <v>14730</v>
      </c>
      <c r="AG2266" s="64" t="str">
        <f t="shared" si="225"/>
        <v>110</v>
      </c>
      <c r="AH2266" s="18"/>
      <c r="AI2266" s="197" t="str">
        <f t="shared" si="226"/>
        <v>-</v>
      </c>
      <c r="AJ2266" s="64" t="str">
        <f t="shared" si="227"/>
        <v>-</v>
      </c>
      <c r="AK2266" s="18"/>
      <c r="AP2266" s="18"/>
    </row>
    <row r="2267" spans="9:42">
      <c r="I2267" s="18"/>
      <c r="L2267" s="18"/>
      <c r="M2267" s="18"/>
      <c r="N2267" s="18"/>
      <c r="O2267" s="18"/>
      <c r="P2267" s="18"/>
      <c r="Q2267" s="18"/>
      <c r="R2267" s="18"/>
      <c r="S2267" s="173" t="s">
        <v>2272</v>
      </c>
      <c r="T2267" s="17" t="s">
        <v>2273</v>
      </c>
      <c r="U2267" s="18"/>
      <c r="V2267" s="211"/>
      <c r="W2267" s="211"/>
      <c r="X2267" s="211"/>
      <c r="Y2267" s="211"/>
      <c r="Z2267" s="18"/>
      <c r="AA2267" s="182" t="s">
        <v>14731</v>
      </c>
      <c r="AB2267" s="18"/>
      <c r="AC2267" s="197" t="str">
        <f t="shared" si="222"/>
        <v>GSO</v>
      </c>
      <c r="AD2267" s="263" t="str">
        <f t="shared" si="223"/>
        <v>GSO-110</v>
      </c>
      <c r="AE2267" s="263" t="str">
        <f t="shared" si="224"/>
        <v>GSO-110-13</v>
      </c>
      <c r="AF2267" s="119" t="s">
        <v>14731</v>
      </c>
      <c r="AG2267" s="64" t="str">
        <f t="shared" si="225"/>
        <v>110</v>
      </c>
      <c r="AH2267" s="18"/>
      <c r="AI2267" s="197" t="str">
        <f t="shared" si="226"/>
        <v>-</v>
      </c>
      <c r="AJ2267" s="64" t="str">
        <f t="shared" si="227"/>
        <v>-</v>
      </c>
      <c r="AK2267" s="18"/>
      <c r="AP2267" s="18"/>
    </row>
    <row r="2268" spans="9:42">
      <c r="I2268" s="18"/>
      <c r="L2268" s="18"/>
      <c r="M2268" s="18"/>
      <c r="N2268" s="18"/>
      <c r="O2268" s="18"/>
      <c r="P2268" s="18"/>
      <c r="Q2268" s="18"/>
      <c r="R2268" s="18"/>
      <c r="S2268" s="173" t="s">
        <v>2276</v>
      </c>
      <c r="T2268" s="17" t="s">
        <v>2277</v>
      </c>
      <c r="U2268" s="18"/>
      <c r="V2268" s="211"/>
      <c r="W2268" s="211"/>
      <c r="X2268" s="211"/>
      <c r="Y2268" s="211"/>
      <c r="Z2268" s="18"/>
      <c r="AA2268" s="182" t="s">
        <v>15265</v>
      </c>
      <c r="AB2268" s="18"/>
      <c r="AC2268" s="197" t="str">
        <f t="shared" si="222"/>
        <v>GSO</v>
      </c>
      <c r="AD2268" s="263" t="str">
        <f t="shared" si="223"/>
        <v>GSO-110</v>
      </c>
      <c r="AE2268" s="263" t="str">
        <f t="shared" si="224"/>
        <v>GSO-110-14</v>
      </c>
      <c r="AF2268" s="119" t="s">
        <v>15265</v>
      </c>
      <c r="AG2268" s="64" t="str">
        <f t="shared" si="225"/>
        <v>110</v>
      </c>
      <c r="AH2268" s="18"/>
      <c r="AI2268" s="197" t="str">
        <f t="shared" si="226"/>
        <v>-</v>
      </c>
      <c r="AJ2268" s="64" t="str">
        <f t="shared" si="227"/>
        <v>-</v>
      </c>
      <c r="AK2268" s="18"/>
      <c r="AP2268" s="18"/>
    </row>
    <row r="2269" spans="9:42">
      <c r="I2269" s="18"/>
      <c r="L2269" s="18"/>
      <c r="M2269" s="18"/>
      <c r="N2269" s="18"/>
      <c r="O2269" s="18"/>
      <c r="P2269" s="18"/>
      <c r="Q2269" s="18"/>
      <c r="R2269" s="18"/>
      <c r="S2269" s="173" t="s">
        <v>2278</v>
      </c>
      <c r="T2269" s="17" t="s">
        <v>2279</v>
      </c>
      <c r="U2269" s="18"/>
      <c r="V2269" s="211"/>
      <c r="W2269" s="211"/>
      <c r="X2269" s="211"/>
      <c r="Y2269" s="211"/>
      <c r="Z2269" s="18"/>
      <c r="AA2269" s="182" t="s">
        <v>1334</v>
      </c>
      <c r="AB2269" s="18"/>
      <c r="AC2269" s="197" t="str">
        <f t="shared" si="222"/>
        <v>GSO</v>
      </c>
      <c r="AD2269" s="263" t="str">
        <f t="shared" si="223"/>
        <v>GSO-110</v>
      </c>
      <c r="AE2269" s="263" t="str">
        <f t="shared" si="224"/>
        <v>GSO-110-15</v>
      </c>
      <c r="AF2269" s="119" t="s">
        <v>1334</v>
      </c>
      <c r="AG2269" s="64" t="str">
        <f t="shared" si="225"/>
        <v>110</v>
      </c>
      <c r="AH2269" s="18"/>
      <c r="AI2269" s="197" t="str">
        <f t="shared" si="226"/>
        <v>-</v>
      </c>
      <c r="AJ2269" s="64" t="str">
        <f t="shared" si="227"/>
        <v>-</v>
      </c>
      <c r="AK2269" s="18"/>
      <c r="AP2269" s="18"/>
    </row>
    <row r="2270" spans="9:42">
      <c r="I2270" s="18"/>
      <c r="L2270" s="18"/>
      <c r="M2270" s="18"/>
      <c r="N2270" s="18"/>
      <c r="O2270" s="18"/>
      <c r="P2270" s="18"/>
      <c r="Q2270" s="18"/>
      <c r="R2270" s="18"/>
      <c r="S2270" s="173" t="s">
        <v>2280</v>
      </c>
      <c r="T2270" s="17" t="s">
        <v>2281</v>
      </c>
      <c r="U2270" s="18"/>
      <c r="V2270" s="211"/>
      <c r="W2270" s="211"/>
      <c r="X2270" s="211"/>
      <c r="Y2270" s="211"/>
      <c r="Z2270" s="18"/>
      <c r="AA2270" s="182" t="s">
        <v>5319</v>
      </c>
      <c r="AB2270" s="18"/>
      <c r="AC2270" s="197" t="str">
        <f t="shared" si="222"/>
        <v>GSO</v>
      </c>
      <c r="AD2270" s="263" t="str">
        <f t="shared" si="223"/>
        <v>GSO-110</v>
      </c>
      <c r="AE2270" s="263" t="str">
        <f t="shared" si="224"/>
        <v>GSO-110-16</v>
      </c>
      <c r="AF2270" s="119" t="s">
        <v>5319</v>
      </c>
      <c r="AG2270" s="64" t="str">
        <f t="shared" si="225"/>
        <v>110</v>
      </c>
      <c r="AH2270" s="18"/>
      <c r="AI2270" s="197" t="str">
        <f t="shared" si="226"/>
        <v>-</v>
      </c>
      <c r="AJ2270" s="64" t="str">
        <f t="shared" si="227"/>
        <v>-</v>
      </c>
      <c r="AK2270" s="18"/>
      <c r="AP2270" s="18"/>
    </row>
    <row r="2271" spans="9:42">
      <c r="I2271" s="18"/>
      <c r="L2271" s="18"/>
      <c r="M2271" s="18"/>
      <c r="N2271" s="18"/>
      <c r="O2271" s="18"/>
      <c r="P2271" s="18"/>
      <c r="Q2271" s="18"/>
      <c r="R2271" s="18"/>
      <c r="S2271" s="173" t="s">
        <v>2282</v>
      </c>
      <c r="T2271" s="17" t="s">
        <v>2283</v>
      </c>
      <c r="U2271" s="18"/>
      <c r="V2271" s="211"/>
      <c r="W2271" s="211"/>
      <c r="X2271" s="211"/>
      <c r="Y2271" s="211"/>
      <c r="Z2271" s="18"/>
      <c r="AA2271" s="182" t="s">
        <v>5322</v>
      </c>
      <c r="AB2271" s="18"/>
      <c r="AC2271" s="197" t="str">
        <f t="shared" si="222"/>
        <v>GSO</v>
      </c>
      <c r="AD2271" s="263" t="str">
        <f t="shared" si="223"/>
        <v>GSO-110</v>
      </c>
      <c r="AE2271" s="263" t="str">
        <f t="shared" si="224"/>
        <v>GSO-110-17</v>
      </c>
      <c r="AF2271" s="119" t="s">
        <v>5322</v>
      </c>
      <c r="AG2271" s="64" t="str">
        <f t="shared" si="225"/>
        <v>110</v>
      </c>
      <c r="AH2271" s="18"/>
      <c r="AI2271" s="197" t="str">
        <f t="shared" si="226"/>
        <v>-</v>
      </c>
      <c r="AJ2271" s="64" t="str">
        <f t="shared" si="227"/>
        <v>-</v>
      </c>
      <c r="AK2271" s="18"/>
      <c r="AP2271" s="18"/>
    </row>
    <row r="2272" spans="9:42">
      <c r="I2272" s="18"/>
      <c r="L2272" s="18"/>
      <c r="M2272" s="18"/>
      <c r="N2272" s="18"/>
      <c r="O2272" s="18"/>
      <c r="P2272" s="18"/>
      <c r="Q2272" s="18"/>
      <c r="R2272" s="18"/>
      <c r="S2272" s="173" t="s">
        <v>2284</v>
      </c>
      <c r="T2272" s="17" t="s">
        <v>2285</v>
      </c>
      <c r="U2272" s="18"/>
      <c r="V2272" s="211"/>
      <c r="W2272" s="211"/>
      <c r="X2272" s="211"/>
      <c r="Y2272" s="211"/>
      <c r="Z2272" s="18"/>
      <c r="AA2272" s="182" t="s">
        <v>5323</v>
      </c>
      <c r="AB2272" s="18"/>
      <c r="AC2272" s="197" t="str">
        <f t="shared" si="222"/>
        <v>GSO</v>
      </c>
      <c r="AD2272" s="263" t="str">
        <f t="shared" si="223"/>
        <v>GSO-110</v>
      </c>
      <c r="AE2272" s="263" t="str">
        <f t="shared" si="224"/>
        <v>GSO-110-18</v>
      </c>
      <c r="AF2272" s="119" t="s">
        <v>5323</v>
      </c>
      <c r="AG2272" s="64" t="str">
        <f t="shared" si="225"/>
        <v>110</v>
      </c>
      <c r="AH2272" s="18"/>
      <c r="AI2272" s="197" t="str">
        <f t="shared" si="226"/>
        <v>-</v>
      </c>
      <c r="AJ2272" s="64" t="str">
        <f t="shared" si="227"/>
        <v>-</v>
      </c>
      <c r="AK2272" s="18"/>
      <c r="AP2272" s="18"/>
    </row>
    <row r="2273" spans="9:42">
      <c r="I2273" s="18"/>
      <c r="L2273" s="18"/>
      <c r="M2273" s="18"/>
      <c r="N2273" s="18"/>
      <c r="O2273" s="18"/>
      <c r="P2273" s="18"/>
      <c r="Q2273" s="18"/>
      <c r="R2273" s="18"/>
      <c r="S2273" s="173" t="s">
        <v>2286</v>
      </c>
      <c r="T2273" s="17" t="s">
        <v>2287</v>
      </c>
      <c r="U2273" s="18"/>
      <c r="V2273" s="211"/>
      <c r="W2273" s="211"/>
      <c r="X2273" s="211"/>
      <c r="Y2273" s="211"/>
      <c r="Z2273" s="18"/>
      <c r="AA2273" s="182" t="s">
        <v>5325</v>
      </c>
      <c r="AB2273" s="18"/>
      <c r="AC2273" s="197" t="str">
        <f t="shared" si="222"/>
        <v>GSO</v>
      </c>
      <c r="AD2273" s="263" t="str">
        <f t="shared" si="223"/>
        <v>GSO-110</v>
      </c>
      <c r="AE2273" s="263" t="str">
        <f t="shared" si="224"/>
        <v>GSO-110-19</v>
      </c>
      <c r="AF2273" s="119" t="s">
        <v>5325</v>
      </c>
      <c r="AG2273" s="64" t="str">
        <f t="shared" si="225"/>
        <v>110</v>
      </c>
      <c r="AH2273" s="18"/>
      <c r="AI2273" s="197" t="str">
        <f t="shared" si="226"/>
        <v>-</v>
      </c>
      <c r="AJ2273" s="64" t="str">
        <f t="shared" si="227"/>
        <v>-</v>
      </c>
      <c r="AK2273" s="18"/>
      <c r="AP2273" s="18"/>
    </row>
    <row r="2274" spans="9:42">
      <c r="I2274" s="18"/>
      <c r="L2274" s="18"/>
      <c r="M2274" s="18"/>
      <c r="N2274" s="18"/>
      <c r="O2274" s="18"/>
      <c r="P2274" s="18"/>
      <c r="Q2274" s="18"/>
      <c r="R2274" s="18"/>
      <c r="S2274" s="173" t="s">
        <v>2288</v>
      </c>
      <c r="T2274" s="17" t="s">
        <v>2289</v>
      </c>
      <c r="U2274" s="18"/>
      <c r="V2274" s="211"/>
      <c r="W2274" s="211"/>
      <c r="X2274" s="211"/>
      <c r="Y2274" s="211"/>
      <c r="Z2274" s="18"/>
      <c r="AA2274" s="182" t="s">
        <v>5326</v>
      </c>
      <c r="AB2274" s="18"/>
      <c r="AC2274" s="197" t="str">
        <f t="shared" si="222"/>
        <v>GSO</v>
      </c>
      <c r="AD2274" s="263" t="str">
        <f t="shared" si="223"/>
        <v>GSO-110</v>
      </c>
      <c r="AE2274" s="263" t="str">
        <f t="shared" si="224"/>
        <v>GSO-110-20</v>
      </c>
      <c r="AF2274" s="119" t="s">
        <v>5326</v>
      </c>
      <c r="AG2274" s="64" t="str">
        <f t="shared" si="225"/>
        <v>110</v>
      </c>
      <c r="AH2274" s="18"/>
      <c r="AI2274" s="197" t="str">
        <f t="shared" si="226"/>
        <v>-</v>
      </c>
      <c r="AJ2274" s="64" t="str">
        <f t="shared" si="227"/>
        <v>-</v>
      </c>
      <c r="AK2274" s="18"/>
      <c r="AP2274" s="18"/>
    </row>
    <row r="2275" spans="9:42">
      <c r="I2275" s="18"/>
      <c r="L2275" s="18"/>
      <c r="M2275" s="18"/>
      <c r="N2275" s="18"/>
      <c r="O2275" s="18"/>
      <c r="P2275" s="18"/>
      <c r="Q2275" s="18"/>
      <c r="R2275" s="18"/>
      <c r="S2275" s="173" t="s">
        <v>2291</v>
      </c>
      <c r="T2275" s="17" t="s">
        <v>2292</v>
      </c>
      <c r="U2275" s="18"/>
      <c r="V2275" s="211"/>
      <c r="W2275" s="211"/>
      <c r="X2275" s="211"/>
      <c r="Y2275" s="211"/>
      <c r="Z2275" s="18"/>
      <c r="AA2275" s="182" t="s">
        <v>12696</v>
      </c>
      <c r="AB2275" s="18"/>
      <c r="AC2275" s="197" t="str">
        <f t="shared" si="222"/>
        <v>GSO</v>
      </c>
      <c r="AD2275" s="263" t="str">
        <f t="shared" si="223"/>
        <v>GSO-110</v>
      </c>
      <c r="AE2275" s="263" t="str">
        <f t="shared" si="224"/>
        <v>GSO-110-21</v>
      </c>
      <c r="AF2275" s="119" t="s">
        <v>12696</v>
      </c>
      <c r="AG2275" s="64" t="str">
        <f t="shared" si="225"/>
        <v>110</v>
      </c>
      <c r="AH2275" s="18"/>
      <c r="AI2275" s="197" t="str">
        <f t="shared" si="226"/>
        <v>-</v>
      </c>
      <c r="AJ2275" s="64" t="str">
        <f t="shared" si="227"/>
        <v>-</v>
      </c>
      <c r="AK2275" s="18"/>
      <c r="AP2275" s="18"/>
    </row>
    <row r="2276" spans="9:42">
      <c r="I2276" s="18"/>
      <c r="L2276" s="18"/>
      <c r="M2276" s="18"/>
      <c r="N2276" s="18"/>
      <c r="O2276" s="18"/>
      <c r="P2276" s="18"/>
      <c r="Q2276" s="18"/>
      <c r="R2276" s="18"/>
      <c r="S2276" s="173" t="s">
        <v>2295</v>
      </c>
      <c r="T2276" s="17" t="s">
        <v>2296</v>
      </c>
      <c r="U2276" s="18"/>
      <c r="V2276" s="211"/>
      <c r="W2276" s="211"/>
      <c r="X2276" s="211"/>
      <c r="Y2276" s="211"/>
      <c r="Z2276" s="18"/>
      <c r="AA2276" s="182" t="s">
        <v>5329</v>
      </c>
      <c r="AB2276" s="18"/>
      <c r="AC2276" s="197" t="str">
        <f t="shared" si="222"/>
        <v>GSO</v>
      </c>
      <c r="AD2276" s="263" t="str">
        <f t="shared" si="223"/>
        <v>GSO-110</v>
      </c>
      <c r="AE2276" s="263" t="str">
        <f t="shared" si="224"/>
        <v>GSO-110-22</v>
      </c>
      <c r="AF2276" s="119" t="s">
        <v>5329</v>
      </c>
      <c r="AG2276" s="64" t="str">
        <f t="shared" si="225"/>
        <v>110</v>
      </c>
      <c r="AH2276" s="18"/>
      <c r="AI2276" s="197" t="str">
        <f t="shared" si="226"/>
        <v>-</v>
      </c>
      <c r="AJ2276" s="64" t="str">
        <f t="shared" si="227"/>
        <v>-</v>
      </c>
      <c r="AK2276" s="18"/>
      <c r="AP2276" s="18"/>
    </row>
    <row r="2277" spans="9:42">
      <c r="I2277" s="18"/>
      <c r="L2277" s="18"/>
      <c r="M2277" s="18"/>
      <c r="N2277" s="18"/>
      <c r="O2277" s="18"/>
      <c r="P2277" s="18"/>
      <c r="Q2277" s="18"/>
      <c r="R2277" s="18"/>
      <c r="S2277" s="173" t="s">
        <v>2298</v>
      </c>
      <c r="T2277" s="17" t="s">
        <v>2299</v>
      </c>
      <c r="U2277" s="18"/>
      <c r="V2277" s="211"/>
      <c r="W2277" s="211"/>
      <c r="X2277" s="211"/>
      <c r="Y2277" s="211"/>
      <c r="Z2277" s="18"/>
      <c r="AA2277" s="182" t="s">
        <v>5330</v>
      </c>
      <c r="AB2277" s="18"/>
      <c r="AC2277" s="197" t="str">
        <f t="shared" si="222"/>
        <v>GSO</v>
      </c>
      <c r="AD2277" s="263" t="str">
        <f t="shared" si="223"/>
        <v>GSO-110</v>
      </c>
      <c r="AE2277" s="263" t="str">
        <f t="shared" si="224"/>
        <v>GSO-110-23</v>
      </c>
      <c r="AF2277" s="119" t="s">
        <v>5330</v>
      </c>
      <c r="AG2277" s="64" t="str">
        <f t="shared" si="225"/>
        <v>110</v>
      </c>
      <c r="AH2277" s="18"/>
      <c r="AI2277" s="197" t="str">
        <f t="shared" si="226"/>
        <v>-</v>
      </c>
      <c r="AJ2277" s="64" t="str">
        <f t="shared" si="227"/>
        <v>-</v>
      </c>
      <c r="AK2277" s="18"/>
      <c r="AP2277" s="18"/>
    </row>
    <row r="2278" spans="9:42">
      <c r="I2278" s="18"/>
      <c r="L2278" s="18"/>
      <c r="M2278" s="18"/>
      <c r="N2278" s="18"/>
      <c r="O2278" s="18"/>
      <c r="P2278" s="18"/>
      <c r="Q2278" s="18"/>
      <c r="R2278" s="18"/>
      <c r="S2278" s="173" t="s">
        <v>2302</v>
      </c>
      <c r="T2278" s="17" t="s">
        <v>2303</v>
      </c>
      <c r="U2278" s="18"/>
      <c r="V2278" s="211"/>
      <c r="W2278" s="211"/>
      <c r="X2278" s="211"/>
      <c r="Y2278" s="211"/>
      <c r="Z2278" s="18"/>
      <c r="AA2278" s="182" t="s">
        <v>5332</v>
      </c>
      <c r="AB2278" s="18"/>
      <c r="AC2278" s="197" t="str">
        <f t="shared" si="222"/>
        <v>GSO</v>
      </c>
      <c r="AD2278" s="263" t="str">
        <f t="shared" si="223"/>
        <v>GSO-110</v>
      </c>
      <c r="AE2278" s="263" t="str">
        <f t="shared" si="224"/>
        <v>GSO-110-24</v>
      </c>
      <c r="AF2278" s="119" t="s">
        <v>5332</v>
      </c>
      <c r="AG2278" s="64" t="str">
        <f t="shared" si="225"/>
        <v>110</v>
      </c>
      <c r="AH2278" s="18"/>
      <c r="AI2278" s="197" t="str">
        <f t="shared" si="226"/>
        <v>-</v>
      </c>
      <c r="AJ2278" s="64" t="str">
        <f t="shared" si="227"/>
        <v>-</v>
      </c>
      <c r="AK2278" s="18"/>
      <c r="AP2278" s="18"/>
    </row>
    <row r="2279" spans="9:42">
      <c r="I2279" s="18"/>
      <c r="L2279" s="18"/>
      <c r="M2279" s="18"/>
      <c r="N2279" s="18"/>
      <c r="O2279" s="18"/>
      <c r="P2279" s="18"/>
      <c r="Q2279" s="18"/>
      <c r="R2279" s="18"/>
      <c r="S2279" s="173" t="s">
        <v>2306</v>
      </c>
      <c r="T2279" s="17" t="s">
        <v>2307</v>
      </c>
      <c r="U2279" s="18"/>
      <c r="V2279" s="211"/>
      <c r="W2279" s="211"/>
      <c r="X2279" s="211"/>
      <c r="Y2279" s="211"/>
      <c r="Z2279" s="18"/>
      <c r="AA2279" s="182" t="s">
        <v>5334</v>
      </c>
      <c r="AB2279" s="18"/>
      <c r="AC2279" s="197" t="str">
        <f t="shared" si="222"/>
        <v>GSO</v>
      </c>
      <c r="AD2279" s="263" t="str">
        <f t="shared" si="223"/>
        <v>GSO-110</v>
      </c>
      <c r="AE2279" s="263" t="str">
        <f t="shared" si="224"/>
        <v>GSO-110-25</v>
      </c>
      <c r="AF2279" s="119" t="s">
        <v>5334</v>
      </c>
      <c r="AG2279" s="64" t="str">
        <f t="shared" si="225"/>
        <v>110</v>
      </c>
      <c r="AH2279" s="18"/>
      <c r="AI2279" s="197" t="str">
        <f t="shared" si="226"/>
        <v>-</v>
      </c>
      <c r="AJ2279" s="64" t="str">
        <f t="shared" si="227"/>
        <v>-</v>
      </c>
      <c r="AK2279" s="18"/>
      <c r="AP2279" s="18"/>
    </row>
    <row r="2280" spans="9:42">
      <c r="I2280" s="18"/>
      <c r="L2280" s="18"/>
      <c r="M2280" s="18"/>
      <c r="N2280" s="18"/>
      <c r="O2280" s="18"/>
      <c r="P2280" s="18"/>
      <c r="Q2280" s="18"/>
      <c r="R2280" s="18"/>
      <c r="S2280" s="173" t="s">
        <v>2308</v>
      </c>
      <c r="T2280" s="17" t="s">
        <v>2309</v>
      </c>
      <c r="U2280" s="18"/>
      <c r="V2280" s="211"/>
      <c r="W2280" s="211"/>
      <c r="X2280" s="211"/>
      <c r="Y2280" s="211"/>
      <c r="Z2280" s="18"/>
      <c r="AA2280" s="182" t="s">
        <v>5335</v>
      </c>
      <c r="AB2280" s="18"/>
      <c r="AC2280" s="197" t="str">
        <f t="shared" si="222"/>
        <v>GSO</v>
      </c>
      <c r="AD2280" s="263" t="str">
        <f t="shared" si="223"/>
        <v>GSO-110</v>
      </c>
      <c r="AE2280" s="263" t="str">
        <f t="shared" si="224"/>
        <v>GSO-110-26</v>
      </c>
      <c r="AF2280" s="119" t="s">
        <v>5335</v>
      </c>
      <c r="AG2280" s="64" t="str">
        <f t="shared" si="225"/>
        <v>110</v>
      </c>
      <c r="AH2280" s="18"/>
      <c r="AI2280" s="197" t="str">
        <f t="shared" si="226"/>
        <v>-</v>
      </c>
      <c r="AJ2280" s="64" t="str">
        <f t="shared" si="227"/>
        <v>-</v>
      </c>
      <c r="AK2280" s="18"/>
      <c r="AP2280" s="18"/>
    </row>
    <row r="2281" spans="9:42">
      <c r="I2281" s="18"/>
      <c r="L2281" s="18"/>
      <c r="M2281" s="18"/>
      <c r="N2281" s="18"/>
      <c r="O2281" s="18"/>
      <c r="P2281" s="18"/>
      <c r="Q2281" s="18"/>
      <c r="R2281" s="18"/>
      <c r="S2281" s="173" t="s">
        <v>2310</v>
      </c>
      <c r="T2281" s="17" t="s">
        <v>2311</v>
      </c>
      <c r="U2281" s="18"/>
      <c r="V2281" s="211"/>
      <c r="W2281" s="211"/>
      <c r="X2281" s="211"/>
      <c r="Y2281" s="211"/>
      <c r="Z2281" s="18"/>
      <c r="AA2281" s="182" t="s">
        <v>5338</v>
      </c>
      <c r="AB2281" s="18"/>
      <c r="AC2281" s="197" t="str">
        <f t="shared" si="222"/>
        <v>GSO</v>
      </c>
      <c r="AD2281" s="263" t="str">
        <f t="shared" si="223"/>
        <v>GSO-110</v>
      </c>
      <c r="AE2281" s="263" t="str">
        <f t="shared" si="224"/>
        <v>GSO-110-27</v>
      </c>
      <c r="AF2281" s="119" t="s">
        <v>5338</v>
      </c>
      <c r="AG2281" s="64" t="str">
        <f t="shared" si="225"/>
        <v>110</v>
      </c>
      <c r="AH2281" s="18"/>
      <c r="AI2281" s="197" t="str">
        <f t="shared" si="226"/>
        <v>-</v>
      </c>
      <c r="AJ2281" s="64" t="str">
        <f t="shared" si="227"/>
        <v>-</v>
      </c>
      <c r="AK2281" s="18"/>
      <c r="AP2281" s="18"/>
    </row>
    <row r="2282" spans="9:42">
      <c r="I2282" s="18"/>
      <c r="L2282" s="18"/>
      <c r="M2282" s="18"/>
      <c r="N2282" s="18"/>
      <c r="O2282" s="18"/>
      <c r="P2282" s="18"/>
      <c r="Q2282" s="18"/>
      <c r="R2282" s="18"/>
      <c r="S2282" s="173" t="s">
        <v>2312</v>
      </c>
      <c r="T2282" s="17" t="s">
        <v>2313</v>
      </c>
      <c r="U2282" s="18"/>
      <c r="V2282" s="211"/>
      <c r="W2282" s="211"/>
      <c r="X2282" s="211"/>
      <c r="Y2282" s="211"/>
      <c r="Z2282" s="18"/>
      <c r="AA2282" s="182" t="s">
        <v>5339</v>
      </c>
      <c r="AB2282" s="18"/>
      <c r="AC2282" s="197" t="str">
        <f t="shared" si="222"/>
        <v>GSO</v>
      </c>
      <c r="AD2282" s="263" t="str">
        <f t="shared" si="223"/>
        <v>GSO-110</v>
      </c>
      <c r="AE2282" s="263" t="str">
        <f t="shared" si="224"/>
        <v>GSO-110-28</v>
      </c>
      <c r="AF2282" s="119" t="s">
        <v>5339</v>
      </c>
      <c r="AG2282" s="64" t="str">
        <f t="shared" si="225"/>
        <v>110</v>
      </c>
      <c r="AH2282" s="18"/>
      <c r="AI2282" s="197" t="str">
        <f t="shared" si="226"/>
        <v>-</v>
      </c>
      <c r="AJ2282" s="64" t="str">
        <f t="shared" si="227"/>
        <v>-</v>
      </c>
      <c r="AK2282" s="18"/>
      <c r="AP2282" s="18"/>
    </row>
    <row r="2283" spans="9:42">
      <c r="I2283" s="18"/>
      <c r="L2283" s="18"/>
      <c r="M2283" s="18"/>
      <c r="N2283" s="18"/>
      <c r="O2283" s="18"/>
      <c r="P2283" s="18"/>
      <c r="Q2283" s="18"/>
      <c r="R2283" s="18"/>
      <c r="S2283" s="173" t="s">
        <v>2314</v>
      </c>
      <c r="T2283" s="17" t="s">
        <v>2315</v>
      </c>
      <c r="U2283" s="18"/>
      <c r="V2283" s="211"/>
      <c r="W2283" s="211"/>
      <c r="X2283" s="211"/>
      <c r="Y2283" s="211"/>
      <c r="Z2283" s="18"/>
      <c r="AA2283" s="182" t="s">
        <v>15266</v>
      </c>
      <c r="AB2283" s="18"/>
      <c r="AC2283" s="197" t="str">
        <f t="shared" si="222"/>
        <v>GSO</v>
      </c>
      <c r="AD2283" s="263" t="str">
        <f t="shared" si="223"/>
        <v>GSO-110</v>
      </c>
      <c r="AE2283" s="263" t="str">
        <f t="shared" si="224"/>
        <v>GSO-110-29</v>
      </c>
      <c r="AF2283" s="119" t="s">
        <v>15266</v>
      </c>
      <c r="AG2283" s="64" t="str">
        <f t="shared" si="225"/>
        <v>110</v>
      </c>
      <c r="AH2283" s="18"/>
      <c r="AI2283" s="197" t="str">
        <f t="shared" si="226"/>
        <v>-</v>
      </c>
      <c r="AJ2283" s="64" t="str">
        <f t="shared" si="227"/>
        <v>-</v>
      </c>
      <c r="AK2283" s="18"/>
      <c r="AP2283" s="18"/>
    </row>
    <row r="2284" spans="9:42">
      <c r="I2284" s="18"/>
      <c r="L2284" s="18"/>
      <c r="M2284" s="18"/>
      <c r="N2284" s="18"/>
      <c r="O2284" s="18"/>
      <c r="P2284" s="18"/>
      <c r="Q2284" s="18"/>
      <c r="R2284" s="18"/>
      <c r="S2284" s="173" t="s">
        <v>2316</v>
      </c>
      <c r="T2284" s="17" t="s">
        <v>2317</v>
      </c>
      <c r="U2284" s="18"/>
      <c r="V2284" s="211"/>
      <c r="W2284" s="211"/>
      <c r="X2284" s="211"/>
      <c r="Y2284" s="211"/>
      <c r="Z2284" s="18"/>
      <c r="AA2284" s="182" t="s">
        <v>5342</v>
      </c>
      <c r="AB2284" s="18"/>
      <c r="AC2284" s="197" t="str">
        <f t="shared" si="222"/>
        <v>GSO</v>
      </c>
      <c r="AD2284" s="263" t="str">
        <f t="shared" si="223"/>
        <v>GSO-110</v>
      </c>
      <c r="AE2284" s="263" t="str">
        <f t="shared" si="224"/>
        <v>GSO-110-30</v>
      </c>
      <c r="AF2284" s="119" t="s">
        <v>5342</v>
      </c>
      <c r="AG2284" s="64" t="str">
        <f t="shared" si="225"/>
        <v>110</v>
      </c>
      <c r="AH2284" s="18"/>
      <c r="AI2284" s="197" t="str">
        <f t="shared" si="226"/>
        <v>-</v>
      </c>
      <c r="AJ2284" s="64" t="str">
        <f t="shared" si="227"/>
        <v>-</v>
      </c>
      <c r="AK2284" s="18"/>
      <c r="AP2284" s="18"/>
    </row>
    <row r="2285" spans="9:42">
      <c r="I2285" s="18"/>
      <c r="L2285" s="18"/>
      <c r="M2285" s="18"/>
      <c r="N2285" s="18"/>
      <c r="O2285" s="18"/>
      <c r="P2285" s="18"/>
      <c r="Q2285" s="18"/>
      <c r="R2285" s="18"/>
      <c r="S2285" s="173" t="s">
        <v>2318</v>
      </c>
      <c r="T2285" s="17" t="s">
        <v>2319</v>
      </c>
      <c r="U2285" s="18"/>
      <c r="V2285" s="211"/>
      <c r="W2285" s="211"/>
      <c r="X2285" s="211"/>
      <c r="Y2285" s="211"/>
      <c r="Z2285" s="18"/>
      <c r="AA2285" s="182" t="s">
        <v>5343</v>
      </c>
      <c r="AB2285" s="18"/>
      <c r="AC2285" s="197" t="str">
        <f t="shared" si="222"/>
        <v>GSO</v>
      </c>
      <c r="AD2285" s="263" t="str">
        <f t="shared" si="223"/>
        <v>GSO-110</v>
      </c>
      <c r="AE2285" s="263" t="str">
        <f t="shared" si="224"/>
        <v>GSO-110-31</v>
      </c>
      <c r="AF2285" s="119" t="s">
        <v>5343</v>
      </c>
      <c r="AG2285" s="64" t="str">
        <f t="shared" si="225"/>
        <v>110</v>
      </c>
      <c r="AH2285" s="18"/>
      <c r="AI2285" s="197" t="str">
        <f t="shared" si="226"/>
        <v>-</v>
      </c>
      <c r="AJ2285" s="64" t="str">
        <f t="shared" si="227"/>
        <v>-</v>
      </c>
      <c r="AK2285" s="18"/>
      <c r="AP2285" s="18"/>
    </row>
    <row r="2286" spans="9:42">
      <c r="I2286" s="18"/>
      <c r="L2286" s="18"/>
      <c r="M2286" s="18"/>
      <c r="N2286" s="18"/>
      <c r="O2286" s="18"/>
      <c r="P2286" s="18"/>
      <c r="Q2286" s="18"/>
      <c r="R2286" s="18"/>
      <c r="S2286" s="173" t="s">
        <v>2320</v>
      </c>
      <c r="T2286" s="17" t="s">
        <v>2321</v>
      </c>
      <c r="U2286" s="18"/>
      <c r="V2286" s="211"/>
      <c r="W2286" s="211"/>
      <c r="X2286" s="211"/>
      <c r="Y2286" s="211"/>
      <c r="Z2286" s="18"/>
      <c r="AA2286" s="182" t="s">
        <v>5346</v>
      </c>
      <c r="AB2286" s="18"/>
      <c r="AC2286" s="197" t="str">
        <f t="shared" si="222"/>
        <v>PUBLICSAFETY</v>
      </c>
      <c r="AD2286" s="263" t="str">
        <f t="shared" si="223"/>
        <v>PUBLICSAFETY-110</v>
      </c>
      <c r="AE2286" s="263" t="str">
        <f t="shared" si="224"/>
        <v>PUBLICSAFETY-110-1</v>
      </c>
      <c r="AF2286" s="119" t="s">
        <v>5346</v>
      </c>
      <c r="AG2286" s="64" t="str">
        <f t="shared" si="225"/>
        <v>110</v>
      </c>
      <c r="AH2286" s="18"/>
      <c r="AI2286" s="197" t="str">
        <f t="shared" si="226"/>
        <v>-</v>
      </c>
      <c r="AJ2286" s="64" t="str">
        <f t="shared" si="227"/>
        <v>-</v>
      </c>
      <c r="AK2286" s="18"/>
      <c r="AP2286" s="18"/>
    </row>
    <row r="2287" spans="9:42">
      <c r="I2287" s="18"/>
      <c r="L2287" s="18"/>
      <c r="M2287" s="18"/>
      <c r="N2287" s="18"/>
      <c r="O2287" s="18"/>
      <c r="P2287" s="18"/>
      <c r="Q2287" s="18"/>
      <c r="R2287" s="18"/>
      <c r="S2287" s="173" t="s">
        <v>2323</v>
      </c>
      <c r="T2287" s="17" t="s">
        <v>2324</v>
      </c>
      <c r="U2287" s="18"/>
      <c r="V2287" s="211"/>
      <c r="W2287" s="211"/>
      <c r="X2287" s="211"/>
      <c r="Y2287" s="211"/>
      <c r="Z2287" s="18"/>
      <c r="AA2287" s="182" t="s">
        <v>5347</v>
      </c>
      <c r="AB2287" s="18"/>
      <c r="AC2287" s="197" t="str">
        <f t="shared" si="222"/>
        <v>GSO</v>
      </c>
      <c r="AD2287" s="263" t="str">
        <f t="shared" si="223"/>
        <v>GSO-110</v>
      </c>
      <c r="AE2287" s="263" t="str">
        <f t="shared" si="224"/>
        <v>GSO-110-32</v>
      </c>
      <c r="AF2287" s="119" t="s">
        <v>5347</v>
      </c>
      <c r="AG2287" s="64" t="str">
        <f t="shared" si="225"/>
        <v>110</v>
      </c>
      <c r="AH2287" s="18"/>
      <c r="AI2287" s="197" t="str">
        <f t="shared" si="226"/>
        <v>-</v>
      </c>
      <c r="AJ2287" s="64" t="str">
        <f t="shared" si="227"/>
        <v>-</v>
      </c>
      <c r="AK2287" s="18"/>
      <c r="AP2287" s="18"/>
    </row>
    <row r="2288" spans="9:42">
      <c r="I2288" s="18"/>
      <c r="L2288" s="18"/>
      <c r="M2288" s="18"/>
      <c r="N2288" s="18"/>
      <c r="O2288" s="18"/>
      <c r="P2288" s="18"/>
      <c r="Q2288" s="18"/>
      <c r="R2288" s="18"/>
      <c r="S2288" s="173" t="s">
        <v>2327</v>
      </c>
      <c r="T2288" s="17" t="s">
        <v>2328</v>
      </c>
      <c r="U2288" s="18"/>
      <c r="V2288" s="211"/>
      <c r="W2288" s="211"/>
      <c r="X2288" s="211"/>
      <c r="Y2288" s="211"/>
      <c r="Z2288" s="18"/>
      <c r="AA2288" s="182" t="s">
        <v>5350</v>
      </c>
      <c r="AB2288" s="18"/>
      <c r="AC2288" s="197" t="str">
        <f t="shared" si="222"/>
        <v>GSO</v>
      </c>
      <c r="AD2288" s="263" t="str">
        <f t="shared" si="223"/>
        <v>GSO-110</v>
      </c>
      <c r="AE2288" s="263" t="str">
        <f t="shared" si="224"/>
        <v>GSO-110-33</v>
      </c>
      <c r="AF2288" s="119" t="s">
        <v>5350</v>
      </c>
      <c r="AG2288" s="64" t="str">
        <f t="shared" si="225"/>
        <v>110</v>
      </c>
      <c r="AH2288" s="18"/>
      <c r="AI2288" s="197" t="str">
        <f t="shared" si="226"/>
        <v>-</v>
      </c>
      <c r="AJ2288" s="64" t="str">
        <f t="shared" si="227"/>
        <v>-</v>
      </c>
      <c r="AK2288" s="18"/>
      <c r="AP2288" s="18"/>
    </row>
    <row r="2289" spans="9:42">
      <c r="I2289" s="18"/>
      <c r="L2289" s="18"/>
      <c r="M2289" s="18"/>
      <c r="N2289" s="18"/>
      <c r="O2289" s="18"/>
      <c r="P2289" s="18"/>
      <c r="Q2289" s="18"/>
      <c r="R2289" s="18"/>
      <c r="S2289" s="173" t="s">
        <v>2330</v>
      </c>
      <c r="T2289" s="17" t="s">
        <v>2331</v>
      </c>
      <c r="U2289" s="18"/>
      <c r="V2289" s="211"/>
      <c r="W2289" s="211"/>
      <c r="X2289" s="211"/>
      <c r="Y2289" s="211"/>
      <c r="Z2289" s="18"/>
      <c r="AA2289" s="182" t="s">
        <v>5351</v>
      </c>
      <c r="AB2289" s="18"/>
      <c r="AC2289" s="197" t="str">
        <f t="shared" si="222"/>
        <v>GSO</v>
      </c>
      <c r="AD2289" s="263" t="str">
        <f t="shared" si="223"/>
        <v>GSO-110</v>
      </c>
      <c r="AE2289" s="263" t="str">
        <f t="shared" si="224"/>
        <v>GSO-110-34</v>
      </c>
      <c r="AF2289" s="119" t="s">
        <v>5351</v>
      </c>
      <c r="AG2289" s="64" t="str">
        <f t="shared" si="225"/>
        <v>110</v>
      </c>
      <c r="AH2289" s="18"/>
      <c r="AI2289" s="197" t="str">
        <f t="shared" si="226"/>
        <v>-</v>
      </c>
      <c r="AJ2289" s="64" t="str">
        <f t="shared" si="227"/>
        <v>-</v>
      </c>
      <c r="AK2289" s="18"/>
      <c r="AP2289" s="18"/>
    </row>
    <row r="2290" spans="9:42">
      <c r="I2290" s="18"/>
      <c r="L2290" s="18"/>
      <c r="M2290" s="18"/>
      <c r="N2290" s="18"/>
      <c r="O2290" s="18"/>
      <c r="P2290" s="18"/>
      <c r="Q2290" s="18"/>
      <c r="R2290" s="18"/>
      <c r="S2290" s="173" t="s">
        <v>2333</v>
      </c>
      <c r="T2290" s="17" t="s">
        <v>2334</v>
      </c>
      <c r="U2290" s="18"/>
      <c r="V2290" s="211"/>
      <c r="W2290" s="211"/>
      <c r="X2290" s="211"/>
      <c r="Y2290" s="211"/>
      <c r="Z2290" s="18"/>
      <c r="AA2290" s="182" t="s">
        <v>11127</v>
      </c>
      <c r="AB2290" s="18"/>
      <c r="AC2290" s="197" t="str">
        <f t="shared" si="222"/>
        <v>GSO</v>
      </c>
      <c r="AD2290" s="263" t="str">
        <f t="shared" si="223"/>
        <v>GSO-110</v>
      </c>
      <c r="AE2290" s="263" t="str">
        <f t="shared" si="224"/>
        <v>GSO-110-35</v>
      </c>
      <c r="AF2290" s="119" t="s">
        <v>11127</v>
      </c>
      <c r="AG2290" s="64" t="str">
        <f t="shared" si="225"/>
        <v>110</v>
      </c>
      <c r="AH2290" s="18"/>
      <c r="AI2290" s="197" t="str">
        <f t="shared" si="226"/>
        <v>-</v>
      </c>
      <c r="AJ2290" s="64" t="str">
        <f t="shared" si="227"/>
        <v>-</v>
      </c>
      <c r="AK2290" s="18"/>
      <c r="AP2290" s="18"/>
    </row>
    <row r="2291" spans="9:42">
      <c r="I2291" s="18"/>
      <c r="L2291" s="18"/>
      <c r="M2291" s="18"/>
      <c r="N2291" s="18"/>
      <c r="O2291" s="18"/>
      <c r="P2291" s="18"/>
      <c r="Q2291" s="18"/>
      <c r="R2291" s="18"/>
      <c r="S2291" s="173" t="s">
        <v>2336</v>
      </c>
      <c r="T2291" s="17" t="s">
        <v>2337</v>
      </c>
      <c r="U2291" s="18"/>
      <c r="V2291" s="211"/>
      <c r="W2291" s="211"/>
      <c r="X2291" s="211"/>
      <c r="Y2291" s="211"/>
      <c r="Z2291" s="18"/>
      <c r="AA2291" s="182" t="s">
        <v>5352</v>
      </c>
      <c r="AB2291" s="18"/>
      <c r="AC2291" s="197" t="str">
        <f t="shared" si="222"/>
        <v>GSO</v>
      </c>
      <c r="AD2291" s="263" t="str">
        <f t="shared" si="223"/>
        <v>GSO-110</v>
      </c>
      <c r="AE2291" s="263" t="str">
        <f t="shared" si="224"/>
        <v>GSO-110-36</v>
      </c>
      <c r="AF2291" s="119" t="s">
        <v>5352</v>
      </c>
      <c r="AG2291" s="64" t="str">
        <f t="shared" si="225"/>
        <v>110</v>
      </c>
      <c r="AH2291" s="18"/>
      <c r="AI2291" s="197" t="str">
        <f t="shared" si="226"/>
        <v>-</v>
      </c>
      <c r="AJ2291" s="64" t="str">
        <f t="shared" si="227"/>
        <v>-</v>
      </c>
      <c r="AK2291" s="18"/>
      <c r="AP2291" s="18"/>
    </row>
    <row r="2292" spans="9:42">
      <c r="I2292" s="18"/>
      <c r="L2292" s="18"/>
      <c r="M2292" s="18"/>
      <c r="N2292" s="18"/>
      <c r="O2292" s="18"/>
      <c r="P2292" s="18"/>
      <c r="Q2292" s="18"/>
      <c r="R2292" s="18"/>
      <c r="S2292" s="173" t="s">
        <v>2339</v>
      </c>
      <c r="T2292" s="17" t="s">
        <v>2340</v>
      </c>
      <c r="U2292" s="18"/>
      <c r="V2292" s="211"/>
      <c r="W2292" s="211"/>
      <c r="X2292" s="211"/>
      <c r="Y2292" s="211"/>
      <c r="Z2292" s="18"/>
      <c r="AA2292" s="182" t="s">
        <v>5353</v>
      </c>
      <c r="AB2292" s="18"/>
      <c r="AC2292" s="197" t="str">
        <f t="shared" si="222"/>
        <v>EDUCATION</v>
      </c>
      <c r="AD2292" s="263" t="str">
        <f t="shared" si="223"/>
        <v>EDUCATION-110</v>
      </c>
      <c r="AE2292" s="263" t="str">
        <f t="shared" si="224"/>
        <v>EDUCATION-110-7</v>
      </c>
      <c r="AF2292" s="119" t="s">
        <v>5353</v>
      </c>
      <c r="AG2292" s="64" t="str">
        <f t="shared" si="225"/>
        <v>110</v>
      </c>
      <c r="AH2292" s="18"/>
      <c r="AI2292" s="197" t="str">
        <f t="shared" si="226"/>
        <v>-</v>
      </c>
      <c r="AJ2292" s="64" t="str">
        <f t="shared" si="227"/>
        <v>-</v>
      </c>
      <c r="AK2292" s="18"/>
      <c r="AP2292" s="18"/>
    </row>
    <row r="2293" spans="9:42">
      <c r="I2293" s="18"/>
      <c r="L2293" s="18"/>
      <c r="M2293" s="18"/>
      <c r="N2293" s="18"/>
      <c r="O2293" s="18"/>
      <c r="P2293" s="18"/>
      <c r="Q2293" s="18"/>
      <c r="R2293" s="18"/>
      <c r="S2293" s="173" t="s">
        <v>2342</v>
      </c>
      <c r="T2293" s="17" t="s">
        <v>2343</v>
      </c>
      <c r="U2293" s="18"/>
      <c r="V2293" s="211"/>
      <c r="W2293" s="211"/>
      <c r="X2293" s="211"/>
      <c r="Y2293" s="211"/>
      <c r="Z2293" s="18"/>
      <c r="AA2293" s="182" t="s">
        <v>12697</v>
      </c>
      <c r="AB2293" s="18"/>
      <c r="AC2293" s="197" t="str">
        <f t="shared" si="222"/>
        <v>EDUCATION</v>
      </c>
      <c r="AD2293" s="263" t="str">
        <f t="shared" si="223"/>
        <v>EDUCATION-110</v>
      </c>
      <c r="AE2293" s="263" t="str">
        <f t="shared" si="224"/>
        <v>EDUCATION-110-8</v>
      </c>
      <c r="AF2293" s="119" t="s">
        <v>12697</v>
      </c>
      <c r="AG2293" s="64" t="str">
        <f t="shared" si="225"/>
        <v>110</v>
      </c>
      <c r="AH2293" s="18"/>
      <c r="AI2293" s="197" t="str">
        <f t="shared" si="226"/>
        <v>-</v>
      </c>
      <c r="AJ2293" s="64" t="str">
        <f t="shared" si="227"/>
        <v>-</v>
      </c>
      <c r="AK2293" s="18"/>
      <c r="AP2293" s="18"/>
    </row>
    <row r="2294" spans="9:42">
      <c r="I2294" s="18"/>
      <c r="L2294" s="18"/>
      <c r="M2294" s="18"/>
      <c r="N2294" s="18"/>
      <c r="O2294" s="18"/>
      <c r="P2294" s="18"/>
      <c r="Q2294" s="18"/>
      <c r="R2294" s="18"/>
      <c r="S2294" s="173" t="s">
        <v>2344</v>
      </c>
      <c r="T2294" s="17" t="s">
        <v>2345</v>
      </c>
      <c r="U2294" s="18"/>
      <c r="V2294" s="211"/>
      <c r="W2294" s="211"/>
      <c r="X2294" s="211"/>
      <c r="Y2294" s="211"/>
      <c r="Z2294" s="18"/>
      <c r="AA2294" s="182" t="s">
        <v>5355</v>
      </c>
      <c r="AB2294" s="18"/>
      <c r="AC2294" s="197" t="str">
        <f t="shared" si="222"/>
        <v>EDUCATION</v>
      </c>
      <c r="AD2294" s="263" t="str">
        <f t="shared" si="223"/>
        <v>EDUCATION-110</v>
      </c>
      <c r="AE2294" s="263" t="str">
        <f t="shared" si="224"/>
        <v>EDUCATION-110-9</v>
      </c>
      <c r="AF2294" s="119" t="s">
        <v>5355</v>
      </c>
      <c r="AG2294" s="64" t="str">
        <f t="shared" si="225"/>
        <v>110</v>
      </c>
      <c r="AH2294" s="18"/>
      <c r="AI2294" s="197" t="str">
        <f t="shared" si="226"/>
        <v>-</v>
      </c>
      <c r="AJ2294" s="64" t="str">
        <f t="shared" si="227"/>
        <v>-</v>
      </c>
      <c r="AK2294" s="18"/>
      <c r="AP2294" s="18"/>
    </row>
    <row r="2295" spans="9:42">
      <c r="I2295" s="18"/>
      <c r="L2295" s="18"/>
      <c r="M2295" s="18"/>
      <c r="N2295" s="18"/>
      <c r="O2295" s="18"/>
      <c r="P2295" s="18"/>
      <c r="Q2295" s="18"/>
      <c r="R2295" s="18"/>
      <c r="S2295" s="173" t="s">
        <v>2346</v>
      </c>
      <c r="T2295" s="17" t="s">
        <v>2347</v>
      </c>
      <c r="U2295" s="18"/>
      <c r="V2295" s="211"/>
      <c r="W2295" s="211"/>
      <c r="X2295" s="211"/>
      <c r="Y2295" s="211"/>
      <c r="Z2295" s="18"/>
      <c r="AA2295" s="182" t="s">
        <v>15428</v>
      </c>
      <c r="AB2295" s="18"/>
      <c r="AC2295" s="197" t="str">
        <f t="shared" si="222"/>
        <v>PROVOST-Online_Strategic_Ed_Init</v>
      </c>
      <c r="AD2295" s="263" t="str">
        <f t="shared" si="223"/>
        <v>PROVOST-Online_Strategic_Ed_Init-110</v>
      </c>
      <c r="AE2295" s="263" t="str">
        <f t="shared" si="224"/>
        <v>PROVOST-Online_Strategic_Ed_Init-110-2</v>
      </c>
      <c r="AF2295" s="119" t="s">
        <v>15428</v>
      </c>
      <c r="AG2295" s="64" t="str">
        <f t="shared" si="225"/>
        <v>110</v>
      </c>
      <c r="AH2295" s="18"/>
      <c r="AI2295" s="197" t="str">
        <f t="shared" si="226"/>
        <v>-</v>
      </c>
      <c r="AJ2295" s="64" t="str">
        <f t="shared" si="227"/>
        <v>-</v>
      </c>
      <c r="AK2295" s="18"/>
      <c r="AP2295" s="18"/>
    </row>
    <row r="2296" spans="9:42">
      <c r="I2296" s="18"/>
      <c r="L2296" s="18"/>
      <c r="M2296" s="18"/>
      <c r="N2296" s="18"/>
      <c r="O2296" s="18"/>
      <c r="P2296" s="18"/>
      <c r="Q2296" s="18"/>
      <c r="R2296" s="18"/>
      <c r="S2296" s="173" t="s">
        <v>2348</v>
      </c>
      <c r="T2296" s="17" t="s">
        <v>2349</v>
      </c>
      <c r="U2296" s="18"/>
      <c r="V2296" s="211"/>
      <c r="W2296" s="211"/>
      <c r="X2296" s="211"/>
      <c r="Y2296" s="211"/>
      <c r="Z2296" s="18"/>
      <c r="AA2296" s="182" t="s">
        <v>5356</v>
      </c>
      <c r="AB2296" s="18"/>
      <c r="AC2296" s="197" t="str">
        <f t="shared" si="222"/>
        <v>CEPS-OSI</v>
      </c>
      <c r="AD2296" s="263" t="str">
        <f t="shared" si="223"/>
        <v>CEPS-OSI-110</v>
      </c>
      <c r="AE2296" s="263" t="str">
        <f t="shared" si="224"/>
        <v>CEPS-OSI-110-1</v>
      </c>
      <c r="AF2296" s="119" t="s">
        <v>5356</v>
      </c>
      <c r="AG2296" s="64" t="str">
        <f t="shared" si="225"/>
        <v>110</v>
      </c>
      <c r="AH2296" s="18"/>
      <c r="AI2296" s="197" t="str">
        <f t="shared" si="226"/>
        <v>-</v>
      </c>
      <c r="AJ2296" s="64" t="str">
        <f t="shared" si="227"/>
        <v>-</v>
      </c>
      <c r="AK2296" s="18"/>
      <c r="AP2296" s="18"/>
    </row>
    <row r="2297" spans="9:42">
      <c r="I2297" s="18"/>
      <c r="L2297" s="18"/>
      <c r="M2297" s="18"/>
      <c r="N2297" s="18"/>
      <c r="O2297" s="18"/>
      <c r="P2297" s="18"/>
      <c r="Q2297" s="18"/>
      <c r="R2297" s="18"/>
      <c r="S2297" s="173" t="s">
        <v>2350</v>
      </c>
      <c r="T2297" s="17" t="s">
        <v>2351</v>
      </c>
      <c r="U2297" s="18"/>
      <c r="V2297" s="211"/>
      <c r="W2297" s="211"/>
      <c r="X2297" s="211"/>
      <c r="Y2297" s="211"/>
      <c r="Z2297" s="18"/>
      <c r="AA2297" s="182" t="s">
        <v>5357</v>
      </c>
      <c r="AB2297" s="18"/>
      <c r="AC2297" s="197" t="str">
        <f t="shared" si="222"/>
        <v>BUSINESS</v>
      </c>
      <c r="AD2297" s="263" t="str">
        <f t="shared" si="223"/>
        <v>BUSINESS-110</v>
      </c>
      <c r="AE2297" s="263" t="str">
        <f t="shared" si="224"/>
        <v>BUSINESS-110-15</v>
      </c>
      <c r="AF2297" s="119" t="s">
        <v>5357</v>
      </c>
      <c r="AG2297" s="64" t="str">
        <f t="shared" si="225"/>
        <v>110</v>
      </c>
      <c r="AH2297" s="18"/>
      <c r="AI2297" s="197" t="str">
        <f t="shared" si="226"/>
        <v>-</v>
      </c>
      <c r="AJ2297" s="64" t="str">
        <f t="shared" si="227"/>
        <v>-</v>
      </c>
      <c r="AK2297" s="18"/>
      <c r="AP2297" s="18"/>
    </row>
    <row r="2298" spans="9:42">
      <c r="I2298" s="18"/>
      <c r="L2298" s="18"/>
      <c r="M2298" s="18"/>
      <c r="N2298" s="18"/>
      <c r="O2298" s="18"/>
      <c r="P2298" s="18"/>
      <c r="Q2298" s="18"/>
      <c r="R2298" s="18"/>
      <c r="S2298" s="173" t="s">
        <v>2352</v>
      </c>
      <c r="T2298" s="17" t="s">
        <v>9514</v>
      </c>
      <c r="U2298" s="18"/>
      <c r="V2298" s="211"/>
      <c r="W2298" s="211"/>
      <c r="X2298" s="211"/>
      <c r="Y2298" s="211"/>
      <c r="Z2298" s="18"/>
      <c r="AA2298" s="182" t="s">
        <v>5358</v>
      </c>
      <c r="AB2298" s="18"/>
      <c r="AC2298" s="197" t="str">
        <f t="shared" si="222"/>
        <v>ARTSCI</v>
      </c>
      <c r="AD2298" s="263" t="str">
        <f t="shared" si="223"/>
        <v>ARTSCI-110</v>
      </c>
      <c r="AE2298" s="263" t="str">
        <f t="shared" si="224"/>
        <v>ARTSCI-110-144</v>
      </c>
      <c r="AF2298" s="119" t="s">
        <v>5358</v>
      </c>
      <c r="AG2298" s="64" t="str">
        <f t="shared" si="225"/>
        <v>110</v>
      </c>
      <c r="AH2298" s="18"/>
      <c r="AI2298" s="197" t="str">
        <f t="shared" si="226"/>
        <v>-</v>
      </c>
      <c r="AJ2298" s="64" t="str">
        <f t="shared" si="227"/>
        <v>-</v>
      </c>
      <c r="AK2298" s="18"/>
      <c r="AP2298" s="18"/>
    </row>
    <row r="2299" spans="9:42">
      <c r="I2299" s="18"/>
      <c r="L2299" s="18"/>
      <c r="M2299" s="18"/>
      <c r="N2299" s="18"/>
      <c r="O2299" s="18"/>
      <c r="P2299" s="18"/>
      <c r="Q2299" s="18"/>
      <c r="R2299" s="18"/>
      <c r="S2299" s="173" t="s">
        <v>2353</v>
      </c>
      <c r="T2299" s="17" t="s">
        <v>2354</v>
      </c>
      <c r="U2299" s="18"/>
      <c r="V2299" s="211"/>
      <c r="W2299" s="211"/>
      <c r="X2299" s="211"/>
      <c r="Y2299" s="211"/>
      <c r="Z2299" s="18"/>
      <c r="AA2299" s="182" t="s">
        <v>4201</v>
      </c>
      <c r="AB2299" s="18"/>
      <c r="AC2299" s="197" t="str">
        <f t="shared" si="222"/>
        <v>RESECDEV</v>
      </c>
      <c r="AD2299" s="263" t="str">
        <f t="shared" si="223"/>
        <v>RESECDEV-110</v>
      </c>
      <c r="AE2299" s="263" t="str">
        <f t="shared" si="224"/>
        <v>RESECDEV-110-3</v>
      </c>
      <c r="AF2299" s="119" t="s">
        <v>4201</v>
      </c>
      <c r="AG2299" s="64" t="str">
        <f t="shared" si="225"/>
        <v>110</v>
      </c>
      <c r="AH2299" s="18"/>
      <c r="AI2299" s="197" t="str">
        <f t="shared" si="226"/>
        <v>-</v>
      </c>
      <c r="AJ2299" s="64" t="str">
        <f t="shared" si="227"/>
        <v>-</v>
      </c>
      <c r="AK2299" s="18"/>
      <c r="AP2299" s="18"/>
    </row>
    <row r="2300" spans="9:42">
      <c r="I2300" s="18"/>
      <c r="L2300" s="18"/>
      <c r="M2300" s="18"/>
      <c r="N2300" s="18"/>
      <c r="O2300" s="18"/>
      <c r="P2300" s="18"/>
      <c r="Q2300" s="18"/>
      <c r="R2300" s="18"/>
      <c r="S2300" s="173" t="s">
        <v>2355</v>
      </c>
      <c r="T2300" s="17" t="s">
        <v>2356</v>
      </c>
      <c r="U2300" s="18"/>
      <c r="V2300" s="211"/>
      <c r="W2300" s="211"/>
      <c r="X2300" s="211"/>
      <c r="Y2300" s="211"/>
      <c r="Z2300" s="18"/>
      <c r="AA2300" s="182" t="s">
        <v>11300</v>
      </c>
      <c r="AB2300" s="18"/>
      <c r="AC2300" s="197" t="str">
        <f t="shared" si="222"/>
        <v>RESECDEV</v>
      </c>
      <c r="AD2300" s="263" t="str">
        <f t="shared" si="223"/>
        <v>RESECDEV-110</v>
      </c>
      <c r="AE2300" s="263" t="str">
        <f t="shared" si="224"/>
        <v>RESECDEV-110-4</v>
      </c>
      <c r="AF2300" s="119" t="s">
        <v>11300</v>
      </c>
      <c r="AG2300" s="64" t="str">
        <f t="shared" si="225"/>
        <v>110</v>
      </c>
      <c r="AH2300" s="18"/>
      <c r="AI2300" s="197" t="str">
        <f t="shared" si="226"/>
        <v>-</v>
      </c>
      <c r="AJ2300" s="64" t="str">
        <f t="shared" si="227"/>
        <v>-</v>
      </c>
      <c r="AK2300" s="18"/>
      <c r="AP2300" s="18"/>
    </row>
    <row r="2301" spans="9:42">
      <c r="I2301" s="18"/>
      <c r="L2301" s="18"/>
      <c r="M2301" s="18"/>
      <c r="N2301" s="18"/>
      <c r="O2301" s="18"/>
      <c r="P2301" s="18"/>
      <c r="Q2301" s="18"/>
      <c r="R2301" s="18"/>
      <c r="S2301" s="173" t="s">
        <v>2357</v>
      </c>
      <c r="T2301" s="17" t="s">
        <v>2358</v>
      </c>
      <c r="U2301" s="18"/>
      <c r="V2301" s="211"/>
      <c r="W2301" s="211"/>
      <c r="X2301" s="211"/>
      <c r="Y2301" s="211"/>
      <c r="Z2301" s="18"/>
      <c r="AA2301" s="182" t="s">
        <v>15267</v>
      </c>
      <c r="AB2301" s="18"/>
      <c r="AC2301" s="197" t="str">
        <f t="shared" si="222"/>
        <v>RESECDEV</v>
      </c>
      <c r="AD2301" s="263" t="str">
        <f t="shared" si="223"/>
        <v>RESECDEV-110</v>
      </c>
      <c r="AE2301" s="263" t="str">
        <f t="shared" si="224"/>
        <v>RESECDEV-110-5</v>
      </c>
      <c r="AF2301" s="119" t="s">
        <v>15267</v>
      </c>
      <c r="AG2301" s="64" t="str">
        <f t="shared" si="225"/>
        <v>110</v>
      </c>
      <c r="AH2301" s="18"/>
      <c r="AI2301" s="197" t="str">
        <f t="shared" si="226"/>
        <v>-</v>
      </c>
      <c r="AJ2301" s="64" t="str">
        <f t="shared" si="227"/>
        <v>-</v>
      </c>
      <c r="AK2301" s="18"/>
      <c r="AP2301" s="18"/>
    </row>
    <row r="2302" spans="9:42">
      <c r="I2302" s="18"/>
      <c r="L2302" s="18"/>
      <c r="M2302" s="18"/>
      <c r="N2302" s="18"/>
      <c r="O2302" s="18"/>
      <c r="P2302" s="18"/>
      <c r="Q2302" s="18"/>
      <c r="R2302" s="18"/>
      <c r="S2302" s="173" t="s">
        <v>2359</v>
      </c>
      <c r="T2302" s="17" t="s">
        <v>2360</v>
      </c>
      <c r="U2302" s="18"/>
      <c r="V2302" s="211"/>
      <c r="W2302" s="211"/>
      <c r="X2302" s="211"/>
      <c r="Y2302" s="211"/>
      <c r="Z2302" s="18"/>
      <c r="AA2302" s="182" t="s">
        <v>5364</v>
      </c>
      <c r="AB2302" s="18"/>
      <c r="AC2302" s="197" t="str">
        <f t="shared" si="222"/>
        <v>RESECDEV</v>
      </c>
      <c r="AD2302" s="263" t="str">
        <f t="shared" si="223"/>
        <v>RESECDEV-110</v>
      </c>
      <c r="AE2302" s="263" t="str">
        <f t="shared" si="224"/>
        <v>RESECDEV-110-6</v>
      </c>
      <c r="AF2302" s="119" t="s">
        <v>5364</v>
      </c>
      <c r="AG2302" s="64" t="str">
        <f t="shared" si="225"/>
        <v>110</v>
      </c>
      <c r="AH2302" s="18"/>
      <c r="AI2302" s="197" t="str">
        <f t="shared" si="226"/>
        <v>-</v>
      </c>
      <c r="AJ2302" s="64" t="str">
        <f t="shared" si="227"/>
        <v>-</v>
      </c>
      <c r="AK2302" s="18"/>
      <c r="AP2302" s="18"/>
    </row>
    <row r="2303" spans="9:42">
      <c r="I2303" s="18"/>
      <c r="L2303" s="18"/>
      <c r="M2303" s="18"/>
      <c r="N2303" s="18"/>
      <c r="O2303" s="18"/>
      <c r="P2303" s="18"/>
      <c r="Q2303" s="18"/>
      <c r="R2303" s="18"/>
      <c r="S2303" s="173" t="s">
        <v>2361</v>
      </c>
      <c r="T2303" s="17" t="s">
        <v>2362</v>
      </c>
      <c r="U2303" s="18"/>
      <c r="V2303" s="211"/>
      <c r="W2303" s="211"/>
      <c r="X2303" s="211"/>
      <c r="Y2303" s="211"/>
      <c r="Z2303" s="18"/>
      <c r="AA2303" s="182" t="s">
        <v>5365</v>
      </c>
      <c r="AB2303" s="18"/>
      <c r="AC2303" s="197" t="str">
        <f t="shared" si="222"/>
        <v>GRADSTUDIES</v>
      </c>
      <c r="AD2303" s="263" t="str">
        <f t="shared" si="223"/>
        <v>GRADSTUDIES-110</v>
      </c>
      <c r="AE2303" s="263" t="str">
        <f t="shared" si="224"/>
        <v>GRADSTUDIES-110-1</v>
      </c>
      <c r="AF2303" s="119" t="s">
        <v>5365</v>
      </c>
      <c r="AG2303" s="64" t="str">
        <f t="shared" si="225"/>
        <v>110</v>
      </c>
      <c r="AH2303" s="18"/>
      <c r="AI2303" s="197" t="str">
        <f t="shared" si="226"/>
        <v>-</v>
      </c>
      <c r="AJ2303" s="64" t="str">
        <f t="shared" si="227"/>
        <v>-</v>
      </c>
      <c r="AK2303" s="18"/>
      <c r="AP2303" s="18"/>
    </row>
    <row r="2304" spans="9:42">
      <c r="I2304" s="18"/>
      <c r="L2304" s="18"/>
      <c r="M2304" s="18"/>
      <c r="N2304" s="18"/>
      <c r="O2304" s="18"/>
      <c r="P2304" s="18"/>
      <c r="Q2304" s="18"/>
      <c r="R2304" s="18"/>
      <c r="S2304" s="173" t="s">
        <v>2363</v>
      </c>
      <c r="T2304" s="17" t="s">
        <v>2364</v>
      </c>
      <c r="U2304" s="18"/>
      <c r="V2304" s="211"/>
      <c r="W2304" s="211"/>
      <c r="X2304" s="211"/>
      <c r="Y2304" s="211"/>
      <c r="Z2304" s="18"/>
      <c r="AA2304" s="182" t="s">
        <v>5367</v>
      </c>
      <c r="AB2304" s="18"/>
      <c r="AC2304" s="197" t="str">
        <f t="shared" si="222"/>
        <v>GRADSTUDIES</v>
      </c>
      <c r="AD2304" s="263" t="str">
        <f t="shared" si="223"/>
        <v>GRADSTUDIES-110</v>
      </c>
      <c r="AE2304" s="263" t="str">
        <f t="shared" si="224"/>
        <v>GRADSTUDIES-110-2</v>
      </c>
      <c r="AF2304" s="119" t="s">
        <v>5367</v>
      </c>
      <c r="AG2304" s="64" t="str">
        <f t="shared" si="225"/>
        <v>110</v>
      </c>
      <c r="AH2304" s="18"/>
      <c r="AI2304" s="197" t="str">
        <f t="shared" si="226"/>
        <v>-</v>
      </c>
      <c r="AJ2304" s="64" t="str">
        <f t="shared" si="227"/>
        <v>-</v>
      </c>
      <c r="AK2304" s="18"/>
      <c r="AP2304" s="18"/>
    </row>
    <row r="2305" spans="9:42">
      <c r="I2305" s="18"/>
      <c r="L2305" s="18"/>
      <c r="M2305" s="18"/>
      <c r="N2305" s="18"/>
      <c r="O2305" s="18"/>
      <c r="P2305" s="18"/>
      <c r="Q2305" s="18"/>
      <c r="R2305" s="18"/>
      <c r="S2305" s="173" t="s">
        <v>2366</v>
      </c>
      <c r="T2305" s="17" t="s">
        <v>2367</v>
      </c>
      <c r="U2305" s="18"/>
      <c r="V2305" s="211"/>
      <c r="W2305" s="211"/>
      <c r="X2305" s="211"/>
      <c r="Y2305" s="211"/>
      <c r="Z2305" s="18"/>
      <c r="AA2305" s="182" t="s">
        <v>1335</v>
      </c>
      <c r="AB2305" s="18"/>
      <c r="AC2305" s="197" t="str">
        <f t="shared" si="222"/>
        <v>GRADSTUDIES</v>
      </c>
      <c r="AD2305" s="263" t="str">
        <f t="shared" si="223"/>
        <v>GRADSTUDIES-110</v>
      </c>
      <c r="AE2305" s="263" t="str">
        <f t="shared" si="224"/>
        <v>GRADSTUDIES-110-3</v>
      </c>
      <c r="AF2305" s="119" t="s">
        <v>1335</v>
      </c>
      <c r="AG2305" s="64" t="str">
        <f t="shared" si="225"/>
        <v>110</v>
      </c>
      <c r="AH2305" s="18"/>
      <c r="AI2305" s="197" t="str">
        <f t="shared" si="226"/>
        <v>-</v>
      </c>
      <c r="AJ2305" s="64" t="str">
        <f t="shared" si="227"/>
        <v>-</v>
      </c>
      <c r="AK2305" s="18"/>
      <c r="AP2305" s="18"/>
    </row>
    <row r="2306" spans="9:42">
      <c r="I2306" s="18"/>
      <c r="L2306" s="18"/>
      <c r="M2306" s="18"/>
      <c r="N2306" s="18"/>
      <c r="O2306" s="18"/>
      <c r="P2306" s="18"/>
      <c r="Q2306" s="18"/>
      <c r="R2306" s="18"/>
      <c r="S2306" s="173" t="s">
        <v>2370</v>
      </c>
      <c r="T2306" s="17" t="s">
        <v>2371</v>
      </c>
      <c r="U2306" s="18"/>
      <c r="V2306" s="211"/>
      <c r="W2306" s="211"/>
      <c r="X2306" s="211"/>
      <c r="Y2306" s="211"/>
      <c r="Z2306" s="18"/>
      <c r="AA2306" s="182" t="s">
        <v>11479</v>
      </c>
      <c r="AB2306" s="18"/>
      <c r="AC2306" s="197" t="str">
        <f t="shared" si="222"/>
        <v>GRADSTUDIES</v>
      </c>
      <c r="AD2306" s="263" t="str">
        <f t="shared" si="223"/>
        <v>GRADSTUDIES-110</v>
      </c>
      <c r="AE2306" s="263" t="str">
        <f t="shared" si="224"/>
        <v>GRADSTUDIES-110-4</v>
      </c>
      <c r="AF2306" s="119" t="s">
        <v>11479</v>
      </c>
      <c r="AG2306" s="64" t="str">
        <f t="shared" si="225"/>
        <v>110</v>
      </c>
      <c r="AH2306" s="18"/>
      <c r="AI2306" s="197" t="str">
        <f t="shared" si="226"/>
        <v>-</v>
      </c>
      <c r="AJ2306" s="64" t="str">
        <f t="shared" si="227"/>
        <v>-</v>
      </c>
      <c r="AK2306" s="18"/>
      <c r="AP2306" s="18"/>
    </row>
    <row r="2307" spans="9:42">
      <c r="I2307" s="18"/>
      <c r="L2307" s="18"/>
      <c r="M2307" s="18"/>
      <c r="N2307" s="18"/>
      <c r="O2307" s="18"/>
      <c r="P2307" s="18"/>
      <c r="Q2307" s="18"/>
      <c r="R2307" s="18"/>
      <c r="S2307" s="173" t="s">
        <v>2374</v>
      </c>
      <c r="T2307" s="17" t="s">
        <v>2375</v>
      </c>
      <c r="U2307" s="18"/>
      <c r="V2307" s="211"/>
      <c r="W2307" s="211"/>
      <c r="X2307" s="211"/>
      <c r="Y2307" s="211"/>
      <c r="Z2307" s="18"/>
      <c r="AA2307" s="182" t="s">
        <v>11128</v>
      </c>
      <c r="AB2307" s="18"/>
      <c r="AC2307" s="197" t="str">
        <f t="shared" si="222"/>
        <v>CELS</v>
      </c>
      <c r="AD2307" s="263" t="str">
        <f t="shared" si="223"/>
        <v>CELS-110</v>
      </c>
      <c r="AE2307" s="263" t="str">
        <f t="shared" si="224"/>
        <v>CELS-110-116</v>
      </c>
      <c r="AF2307" s="119" t="s">
        <v>11128</v>
      </c>
      <c r="AG2307" s="64" t="str">
        <f t="shared" si="225"/>
        <v>110</v>
      </c>
      <c r="AH2307" s="18"/>
      <c r="AI2307" s="197" t="str">
        <f t="shared" si="226"/>
        <v>-</v>
      </c>
      <c r="AJ2307" s="64" t="str">
        <f t="shared" si="227"/>
        <v>-</v>
      </c>
      <c r="AK2307" s="18"/>
      <c r="AP2307" s="18"/>
    </row>
    <row r="2308" spans="9:42">
      <c r="I2308" s="18"/>
      <c r="L2308" s="18"/>
      <c r="M2308" s="18"/>
      <c r="N2308" s="18"/>
      <c r="O2308" s="18"/>
      <c r="P2308" s="18"/>
      <c r="Q2308" s="18"/>
      <c r="R2308" s="18"/>
      <c r="S2308" s="173" t="s">
        <v>2377</v>
      </c>
      <c r="T2308" s="17" t="s">
        <v>2378</v>
      </c>
      <c r="U2308" s="18"/>
      <c r="V2308" s="211"/>
      <c r="W2308" s="211"/>
      <c r="X2308" s="211"/>
      <c r="Y2308" s="211"/>
      <c r="Z2308" s="18"/>
      <c r="AA2308" s="182" t="s">
        <v>5368</v>
      </c>
      <c r="AB2308" s="18"/>
      <c r="AC2308" s="197" t="str">
        <f t="shared" si="222"/>
        <v>CELS</v>
      </c>
      <c r="AD2308" s="263" t="str">
        <f t="shared" si="223"/>
        <v>CELS-110</v>
      </c>
      <c r="AE2308" s="263" t="str">
        <f t="shared" si="224"/>
        <v>CELS-110-117</v>
      </c>
      <c r="AF2308" s="119" t="s">
        <v>5368</v>
      </c>
      <c r="AG2308" s="64" t="str">
        <f t="shared" si="225"/>
        <v>110</v>
      </c>
      <c r="AH2308" s="18"/>
      <c r="AI2308" s="197" t="str">
        <f t="shared" si="226"/>
        <v>-</v>
      </c>
      <c r="AJ2308" s="64" t="str">
        <f t="shared" si="227"/>
        <v>-</v>
      </c>
      <c r="AK2308" s="18"/>
      <c r="AP2308" s="18"/>
    </row>
    <row r="2309" spans="9:42">
      <c r="I2309" s="18"/>
      <c r="L2309" s="18"/>
      <c r="M2309" s="18"/>
      <c r="N2309" s="18"/>
      <c r="O2309" s="18"/>
      <c r="P2309" s="18"/>
      <c r="Q2309" s="18"/>
      <c r="R2309" s="18"/>
      <c r="S2309" s="173" t="s">
        <v>2380</v>
      </c>
      <c r="T2309" s="17" t="s">
        <v>2381</v>
      </c>
      <c r="U2309" s="18"/>
      <c r="V2309" s="211"/>
      <c r="W2309" s="211"/>
      <c r="X2309" s="211"/>
      <c r="Y2309" s="211"/>
      <c r="Z2309" s="18"/>
      <c r="AA2309" s="182" t="s">
        <v>11129</v>
      </c>
      <c r="AB2309" s="18"/>
      <c r="AC2309" s="197" t="str">
        <f t="shared" si="222"/>
        <v>CELS</v>
      </c>
      <c r="AD2309" s="263" t="str">
        <f t="shared" si="223"/>
        <v>CELS-110</v>
      </c>
      <c r="AE2309" s="263" t="str">
        <f t="shared" si="224"/>
        <v>CELS-110-118</v>
      </c>
      <c r="AF2309" s="119" t="s">
        <v>11129</v>
      </c>
      <c r="AG2309" s="64" t="str">
        <f t="shared" si="225"/>
        <v>110</v>
      </c>
      <c r="AH2309" s="18"/>
      <c r="AI2309" s="197" t="str">
        <f t="shared" si="226"/>
        <v>-</v>
      </c>
      <c r="AJ2309" s="64" t="str">
        <f t="shared" si="227"/>
        <v>-</v>
      </c>
      <c r="AK2309" s="18"/>
      <c r="AP2309" s="18"/>
    </row>
    <row r="2310" spans="9:42">
      <c r="I2310" s="18"/>
      <c r="L2310" s="18"/>
      <c r="M2310" s="18"/>
      <c r="N2310" s="18"/>
      <c r="O2310" s="18"/>
      <c r="P2310" s="18"/>
      <c r="Q2310" s="18"/>
      <c r="R2310" s="18"/>
      <c r="S2310" s="173" t="s">
        <v>2384</v>
      </c>
      <c r="T2310" s="17" t="s">
        <v>2385</v>
      </c>
      <c r="U2310" s="18"/>
      <c r="V2310" s="211"/>
      <c r="W2310" s="211"/>
      <c r="X2310" s="211"/>
      <c r="Y2310" s="211"/>
      <c r="Z2310" s="18"/>
      <c r="AA2310" s="182" t="s">
        <v>5370</v>
      </c>
      <c r="AB2310" s="18"/>
      <c r="AC2310" s="197" t="str">
        <f t="shared" ref="AC2310:AC2315" si="228">CodesFormula_1</f>
        <v>CELS</v>
      </c>
      <c r="AD2310" s="263" t="str">
        <f t="shared" ref="AD2310:AD2315" si="229">CodesFormula_2</f>
        <v>CELS-110</v>
      </c>
      <c r="AE2310" s="263" t="str">
        <f t="shared" ref="AE2310:AE2315" si="230">CodesFormula_3</f>
        <v>CELS-110-119</v>
      </c>
      <c r="AF2310" s="119" t="s">
        <v>5370</v>
      </c>
      <c r="AG2310" s="64" t="str">
        <f t="shared" ref="AG2310:AG2315" si="231">CodesFormula_4</f>
        <v>110</v>
      </c>
      <c r="AH2310" s="18"/>
      <c r="AI2310" s="197" t="str">
        <f t="shared" ref="AI2310:AI2315" si="232">CodesFormula_5</f>
        <v>-</v>
      </c>
      <c r="AJ2310" s="64" t="str">
        <f t="shared" ref="AJ2310:AJ2315" si="233">CodesFormula_6</f>
        <v>-</v>
      </c>
      <c r="AK2310" s="18"/>
      <c r="AP2310" s="18"/>
    </row>
    <row r="2311" spans="9:42">
      <c r="I2311" s="18"/>
      <c r="L2311" s="18"/>
      <c r="M2311" s="18"/>
      <c r="N2311" s="18"/>
      <c r="O2311" s="18"/>
      <c r="P2311" s="18"/>
      <c r="Q2311" s="18"/>
      <c r="R2311" s="18"/>
      <c r="S2311" s="173" t="s">
        <v>2387</v>
      </c>
      <c r="T2311" s="17" t="s">
        <v>2388</v>
      </c>
      <c r="U2311" s="18"/>
      <c r="V2311" s="211"/>
      <c r="W2311" s="211"/>
      <c r="X2311" s="211"/>
      <c r="Y2311" s="211"/>
      <c r="Z2311" s="18"/>
      <c r="AA2311" s="182" t="s">
        <v>10758</v>
      </c>
      <c r="AB2311" s="18"/>
      <c r="AC2311" s="197" t="str">
        <f t="shared" si="228"/>
        <v>CELS</v>
      </c>
      <c r="AD2311" s="263" t="str">
        <f t="shared" si="229"/>
        <v>CELS-110</v>
      </c>
      <c r="AE2311" s="263" t="str">
        <f t="shared" si="230"/>
        <v>CELS-110-120</v>
      </c>
      <c r="AF2311" s="119" t="s">
        <v>10758</v>
      </c>
      <c r="AG2311" s="64" t="str">
        <f t="shared" si="231"/>
        <v>110</v>
      </c>
      <c r="AH2311" s="18"/>
      <c r="AI2311" s="197" t="str">
        <f t="shared" si="232"/>
        <v>-</v>
      </c>
      <c r="AJ2311" s="64" t="str">
        <f t="shared" si="233"/>
        <v>-</v>
      </c>
      <c r="AK2311" s="18"/>
      <c r="AP2311" s="18"/>
    </row>
    <row r="2312" spans="9:42">
      <c r="I2312" s="18"/>
      <c r="L2312" s="18"/>
      <c r="M2312" s="18"/>
      <c r="N2312" s="18"/>
      <c r="O2312" s="18"/>
      <c r="P2312" s="18"/>
      <c r="Q2312" s="18"/>
      <c r="R2312" s="18"/>
      <c r="S2312" s="173" t="s">
        <v>2389</v>
      </c>
      <c r="T2312" s="17" t="s">
        <v>2390</v>
      </c>
      <c r="U2312" s="18"/>
      <c r="V2312" s="211"/>
      <c r="W2312" s="211"/>
      <c r="X2312" s="211"/>
      <c r="Y2312" s="211"/>
      <c r="Z2312" s="18"/>
      <c r="AA2312" s="182" t="s">
        <v>14732</v>
      </c>
      <c r="AB2312" s="18"/>
      <c r="AC2312" s="197" t="str">
        <f t="shared" si="228"/>
        <v>INTERDISCP_NEUROSC</v>
      </c>
      <c r="AD2312" s="263" t="str">
        <f t="shared" si="229"/>
        <v>INTERDISCP_NEUROSC-110</v>
      </c>
      <c r="AE2312" s="263" t="str">
        <f t="shared" si="230"/>
        <v>INTERDISCP_NEUROSC-110-1</v>
      </c>
      <c r="AF2312" s="119" t="s">
        <v>14732</v>
      </c>
      <c r="AG2312" s="64" t="str">
        <f t="shared" si="231"/>
        <v>110</v>
      </c>
      <c r="AH2312" s="18"/>
      <c r="AI2312" s="197" t="str">
        <f t="shared" si="232"/>
        <v>-</v>
      </c>
      <c r="AJ2312" s="64" t="str">
        <f t="shared" si="233"/>
        <v>-</v>
      </c>
      <c r="AK2312" s="18"/>
      <c r="AP2312" s="18"/>
    </row>
    <row r="2313" spans="9:42">
      <c r="I2313" s="18"/>
      <c r="L2313" s="18"/>
      <c r="M2313" s="18"/>
      <c r="N2313" s="18"/>
      <c r="O2313" s="18"/>
      <c r="P2313" s="18"/>
      <c r="Q2313" s="18"/>
      <c r="R2313" s="18"/>
      <c r="S2313" s="173" t="s">
        <v>2391</v>
      </c>
      <c r="T2313" s="17" t="s">
        <v>2392</v>
      </c>
      <c r="U2313" s="18"/>
      <c r="V2313" s="211"/>
      <c r="W2313" s="211"/>
      <c r="X2313" s="211"/>
      <c r="Y2313" s="211"/>
      <c r="Z2313" s="18"/>
      <c r="AA2313" s="182" t="s">
        <v>15671</v>
      </c>
      <c r="AB2313" s="18"/>
      <c r="AC2313" s="197" t="str">
        <f t="shared" si="228"/>
        <v>ITS</v>
      </c>
      <c r="AD2313" s="263" t="str">
        <f t="shared" si="229"/>
        <v>ITS-110</v>
      </c>
      <c r="AE2313" s="263" t="str">
        <f t="shared" si="230"/>
        <v>ITS-110-1</v>
      </c>
      <c r="AF2313" s="119" t="s">
        <v>15671</v>
      </c>
      <c r="AG2313" s="64" t="str">
        <f t="shared" si="231"/>
        <v>110</v>
      </c>
      <c r="AH2313" s="18"/>
      <c r="AI2313" s="197" t="str">
        <f t="shared" si="232"/>
        <v>-</v>
      </c>
      <c r="AJ2313" s="64" t="str">
        <f t="shared" si="233"/>
        <v>-</v>
      </c>
      <c r="AK2313" s="18"/>
      <c r="AP2313" s="18"/>
    </row>
    <row r="2314" spans="9:42">
      <c r="I2314" s="18"/>
      <c r="L2314" s="18"/>
      <c r="M2314" s="18"/>
      <c r="N2314" s="18"/>
      <c r="O2314" s="18"/>
      <c r="P2314" s="18"/>
      <c r="Q2314" s="18"/>
      <c r="R2314" s="18"/>
      <c r="S2314" s="173" t="s">
        <v>847</v>
      </c>
      <c r="T2314" s="17" t="s">
        <v>848</v>
      </c>
      <c r="U2314" s="18"/>
      <c r="V2314" s="211"/>
      <c r="W2314" s="211"/>
      <c r="X2314" s="211"/>
      <c r="Y2314" s="211"/>
      <c r="Z2314" s="18"/>
      <c r="AA2314" s="182" t="s">
        <v>15268</v>
      </c>
      <c r="AB2314" s="18"/>
      <c r="AC2314" s="197" t="str">
        <f t="shared" si="228"/>
        <v>ITS</v>
      </c>
      <c r="AD2314" s="263" t="str">
        <f t="shared" si="229"/>
        <v>ITS-110</v>
      </c>
      <c r="AE2314" s="263" t="str">
        <f t="shared" si="230"/>
        <v>ITS-110-2</v>
      </c>
      <c r="AF2314" s="119" t="s">
        <v>15268</v>
      </c>
      <c r="AG2314" s="64" t="str">
        <f t="shared" si="231"/>
        <v>110</v>
      </c>
      <c r="AH2314" s="18"/>
      <c r="AI2314" s="197" t="str">
        <f t="shared" si="232"/>
        <v>-</v>
      </c>
      <c r="AJ2314" s="64" t="str">
        <f t="shared" si="233"/>
        <v>-</v>
      </c>
      <c r="AK2314" s="18"/>
      <c r="AP2314" s="18"/>
    </row>
    <row r="2315" spans="9:42">
      <c r="I2315" s="18"/>
      <c r="L2315" s="18"/>
      <c r="M2315" s="18"/>
      <c r="N2315" s="18"/>
      <c r="O2315" s="18"/>
      <c r="P2315" s="18"/>
      <c r="Q2315" s="18"/>
      <c r="R2315" s="18"/>
      <c r="S2315" s="173" t="s">
        <v>2393</v>
      </c>
      <c r="T2315" s="17" t="s">
        <v>2394</v>
      </c>
      <c r="U2315" s="18"/>
      <c r="V2315" s="211"/>
      <c r="W2315" s="211"/>
      <c r="X2315" s="211"/>
      <c r="Y2315" s="211"/>
      <c r="Z2315" s="18"/>
      <c r="AA2315" s="164" t="s">
        <v>12698</v>
      </c>
      <c r="AC2315" s="197" t="str">
        <f t="shared" si="228"/>
        <v>LIBRARY</v>
      </c>
      <c r="AD2315" s="263" t="str">
        <f t="shared" si="229"/>
        <v>LIBRARY-110</v>
      </c>
      <c r="AE2315" s="263" t="str">
        <f t="shared" si="230"/>
        <v>LIBRARY-110-1</v>
      </c>
      <c r="AF2315" s="119" t="s">
        <v>12698</v>
      </c>
      <c r="AG2315" s="64" t="str">
        <f t="shared" si="231"/>
        <v>110</v>
      </c>
      <c r="AH2315" s="18"/>
      <c r="AI2315" s="197" t="str">
        <f t="shared" si="232"/>
        <v>-</v>
      </c>
      <c r="AJ2315" s="64" t="str">
        <f t="shared" si="233"/>
        <v>-</v>
      </c>
      <c r="AK2315" s="18"/>
      <c r="AP2315" s="18"/>
    </row>
    <row r="2316" spans="9:42">
      <c r="I2316" s="18"/>
      <c r="L2316" s="18"/>
      <c r="M2316" s="18"/>
      <c r="N2316" s="18"/>
      <c r="O2316" s="18"/>
      <c r="P2316" s="18"/>
      <c r="Q2316" s="18"/>
      <c r="R2316" s="18"/>
      <c r="S2316" s="173" t="s">
        <v>2396</v>
      </c>
      <c r="T2316" s="17" t="s">
        <v>2397</v>
      </c>
      <c r="U2316" s="18"/>
      <c r="V2316" s="211"/>
      <c r="W2316" s="211"/>
      <c r="X2316" s="211"/>
      <c r="Y2316" s="211"/>
      <c r="Z2316" s="18"/>
      <c r="AA2316" s="182" t="s">
        <v>11130</v>
      </c>
      <c r="AB2316" s="18"/>
      <c r="AC2316" s="197" t="str">
        <f>CodesFormula_1</f>
        <v>LIBRARY</v>
      </c>
      <c r="AD2316" s="263" t="str">
        <f t="shared" ref="AD2316:AD2347" si="234">CodesFormula_2</f>
        <v>LIBRARY-110</v>
      </c>
      <c r="AE2316" s="263" t="str">
        <f t="shared" ref="AE2316:AE2347" si="235">CodesFormula_3</f>
        <v>LIBRARY-110-2</v>
      </c>
      <c r="AF2316" s="119" t="s">
        <v>11130</v>
      </c>
      <c r="AG2316" s="64" t="str">
        <f t="shared" ref="AG2316:AG2347" si="236">CodesFormula_4</f>
        <v>110</v>
      </c>
      <c r="AH2316" s="18"/>
      <c r="AI2316" s="197" t="str">
        <f>CodesFormula_5</f>
        <v>-</v>
      </c>
      <c r="AJ2316" s="64" t="str">
        <f>CodesFormula_6</f>
        <v>-</v>
      </c>
      <c r="AK2316" s="18"/>
      <c r="AP2316" s="18"/>
    </row>
    <row r="2317" spans="9:42">
      <c r="I2317" s="18"/>
      <c r="L2317" s="18"/>
      <c r="M2317" s="18"/>
      <c r="N2317" s="18"/>
      <c r="O2317" s="18"/>
      <c r="P2317" s="18"/>
      <c r="Q2317" s="18"/>
      <c r="R2317" s="18"/>
      <c r="S2317" s="173" t="s">
        <v>2400</v>
      </c>
      <c r="T2317" s="17" t="s">
        <v>2401</v>
      </c>
      <c r="U2317" s="18"/>
      <c r="V2317" s="211"/>
      <c r="W2317" s="211"/>
      <c r="X2317" s="211"/>
      <c r="Y2317" s="211"/>
      <c r="Z2317" s="18"/>
      <c r="AA2317" s="182" t="s">
        <v>1336</v>
      </c>
      <c r="AB2317" s="18"/>
      <c r="AC2317" s="197" t="str">
        <f>CodesFormula_1</f>
        <v>LIBRARY</v>
      </c>
      <c r="AD2317" s="263" t="str">
        <f t="shared" si="234"/>
        <v>LIBRARY-110</v>
      </c>
      <c r="AE2317" s="263" t="str">
        <f t="shared" si="235"/>
        <v>LIBRARY-110-3</v>
      </c>
      <c r="AF2317" s="119" t="s">
        <v>1336</v>
      </c>
      <c r="AG2317" s="64" t="str">
        <f t="shared" si="236"/>
        <v>110</v>
      </c>
      <c r="AH2317" s="18"/>
      <c r="AI2317" s="197" t="str">
        <f>CodesFormula_5</f>
        <v>-</v>
      </c>
      <c r="AJ2317" s="64" t="str">
        <f>CodesFormula_6</f>
        <v>-</v>
      </c>
      <c r="AK2317" s="18"/>
      <c r="AP2317" s="18"/>
    </row>
    <row r="2318" spans="9:42">
      <c r="I2318" s="18"/>
      <c r="L2318" s="18"/>
      <c r="M2318" s="18"/>
      <c r="N2318" s="18"/>
      <c r="O2318" s="18"/>
      <c r="P2318" s="18"/>
      <c r="Q2318" s="18"/>
      <c r="R2318" s="18"/>
      <c r="S2318" s="173" t="s">
        <v>2403</v>
      </c>
      <c r="T2318" s="17" t="s">
        <v>2404</v>
      </c>
      <c r="U2318" s="18"/>
      <c r="V2318" s="211"/>
      <c r="W2318" s="211"/>
      <c r="X2318" s="211"/>
      <c r="Y2318" s="211"/>
      <c r="Z2318" s="18"/>
      <c r="AA2318" s="182" t="s">
        <v>11131</v>
      </c>
      <c r="AB2318" s="18"/>
      <c r="AC2318" s="197" t="str">
        <f>CodesFormula_1</f>
        <v>LIBRARY</v>
      </c>
      <c r="AD2318" s="263" t="str">
        <f t="shared" si="234"/>
        <v>LIBRARY-110</v>
      </c>
      <c r="AE2318" s="263" t="str">
        <f t="shared" si="235"/>
        <v>LIBRARY-110-4</v>
      </c>
      <c r="AF2318" s="119" t="s">
        <v>11131</v>
      </c>
      <c r="AG2318" s="64" t="str">
        <f t="shared" si="236"/>
        <v>110</v>
      </c>
      <c r="AH2318" s="18"/>
      <c r="AI2318" s="197" t="str">
        <f>CodesFormula_5</f>
        <v>-</v>
      </c>
      <c r="AJ2318" s="64" t="str">
        <f>CodesFormula_6</f>
        <v>-</v>
      </c>
      <c r="AK2318" s="18"/>
      <c r="AP2318" s="18"/>
    </row>
    <row r="2319" spans="9:42">
      <c r="I2319" s="18"/>
      <c r="L2319" s="18"/>
      <c r="M2319" s="18"/>
      <c r="N2319" s="18"/>
      <c r="O2319" s="18"/>
      <c r="P2319" s="18"/>
      <c r="Q2319" s="18"/>
      <c r="R2319" s="18"/>
      <c r="S2319" s="173" t="s">
        <v>2407</v>
      </c>
      <c r="T2319" s="17" t="s">
        <v>2409</v>
      </c>
      <c r="U2319" s="18"/>
      <c r="V2319" s="211"/>
      <c r="W2319" s="211"/>
      <c r="X2319" s="211"/>
      <c r="Y2319" s="211"/>
      <c r="Z2319" s="18"/>
      <c r="AA2319" s="182" t="s">
        <v>12699</v>
      </c>
      <c r="AB2319" s="18"/>
      <c r="AC2319" s="197" t="str">
        <f>CodesFormula_1</f>
        <v>LIBRARY</v>
      </c>
      <c r="AD2319" s="263" t="str">
        <f t="shared" si="234"/>
        <v>LIBRARY-110</v>
      </c>
      <c r="AE2319" s="263" t="str">
        <f t="shared" si="235"/>
        <v>LIBRARY-110-5</v>
      </c>
      <c r="AF2319" s="119" t="s">
        <v>12699</v>
      </c>
      <c r="AG2319" s="64" t="str">
        <f t="shared" si="236"/>
        <v>110</v>
      </c>
      <c r="AH2319" s="18"/>
      <c r="AI2319" s="197" t="str">
        <f>CodesFormula_5</f>
        <v>-</v>
      </c>
      <c r="AJ2319" s="64" t="str">
        <f>CodesFormula_6</f>
        <v>-</v>
      </c>
      <c r="AK2319" s="18"/>
      <c r="AP2319" s="18"/>
    </row>
    <row r="2320" spans="9:42">
      <c r="I2320" s="18"/>
      <c r="L2320" s="18"/>
      <c r="M2320" s="18"/>
      <c r="N2320" s="18"/>
      <c r="O2320" s="18"/>
      <c r="P2320" s="18"/>
      <c r="Q2320" s="18"/>
      <c r="R2320" s="18"/>
      <c r="S2320" s="173" t="s">
        <v>2411</v>
      </c>
      <c r="T2320" s="17" t="s">
        <v>2412</v>
      </c>
      <c r="U2320" s="18"/>
      <c r="V2320" s="211"/>
      <c r="W2320" s="211"/>
      <c r="X2320" s="211"/>
      <c r="Y2320" s="211"/>
      <c r="Z2320" s="18"/>
      <c r="AA2320" s="182" t="s">
        <v>15672</v>
      </c>
      <c r="AB2320" s="18"/>
      <c r="AC2320" s="197" t="str">
        <f>CodesFormula_1</f>
        <v>ITS</v>
      </c>
      <c r="AD2320" s="263" t="str">
        <f t="shared" si="234"/>
        <v>ITS-110</v>
      </c>
      <c r="AE2320" s="263" t="str">
        <f t="shared" si="235"/>
        <v>ITS-110-3</v>
      </c>
      <c r="AF2320" s="119" t="s">
        <v>15672</v>
      </c>
      <c r="AG2320" s="64" t="str">
        <f t="shared" si="236"/>
        <v>110</v>
      </c>
      <c r="AH2320" s="18"/>
      <c r="AI2320" s="197" t="str">
        <f>CodesFormula_5</f>
        <v>-</v>
      </c>
      <c r="AJ2320" s="64" t="str">
        <f>CodesFormula_6</f>
        <v>-</v>
      </c>
      <c r="AK2320" s="18"/>
      <c r="AP2320" s="18"/>
    </row>
    <row r="2321" spans="9:42">
      <c r="I2321" s="18"/>
      <c r="L2321" s="18"/>
      <c r="M2321" s="18"/>
      <c r="N2321" s="18"/>
      <c r="O2321" s="18"/>
      <c r="P2321" s="18"/>
      <c r="Q2321" s="18"/>
      <c r="R2321" s="18"/>
      <c r="S2321" s="173" t="s">
        <v>2414</v>
      </c>
      <c r="T2321" s="17" t="s">
        <v>2415</v>
      </c>
      <c r="U2321" s="18"/>
      <c r="V2321" s="211"/>
      <c r="W2321" s="211"/>
      <c r="X2321" s="211"/>
      <c r="Y2321" s="211"/>
      <c r="Z2321" s="18"/>
      <c r="AA2321" s="182" t="s">
        <v>5371</v>
      </c>
      <c r="AB2321" s="18"/>
      <c r="AC2321" s="197" t="str">
        <f>CodesFormula_1</f>
        <v>ADMINFINANCE</v>
      </c>
      <c r="AD2321" s="263" t="str">
        <f t="shared" si="234"/>
        <v>ADMINFINANCE-110</v>
      </c>
      <c r="AE2321" s="263" t="str">
        <f t="shared" si="235"/>
        <v>ADMINFINANCE-110-1</v>
      </c>
      <c r="AF2321" s="119" t="s">
        <v>5371</v>
      </c>
      <c r="AG2321" s="64" t="str">
        <f t="shared" si="236"/>
        <v>110</v>
      </c>
      <c r="AH2321" s="18"/>
      <c r="AI2321" s="197" t="str">
        <f>CodesFormula_5</f>
        <v>-</v>
      </c>
      <c r="AJ2321" s="64" t="str">
        <f>CodesFormula_6</f>
        <v>-</v>
      </c>
      <c r="AK2321" s="18"/>
      <c r="AP2321" s="18"/>
    </row>
    <row r="2322" spans="9:42">
      <c r="I2322" s="18"/>
      <c r="L2322" s="18"/>
      <c r="M2322" s="18"/>
      <c r="N2322" s="18"/>
      <c r="O2322" s="18"/>
      <c r="P2322" s="18"/>
      <c r="Q2322" s="18"/>
      <c r="R2322" s="18"/>
      <c r="S2322" s="173" t="s">
        <v>2416</v>
      </c>
      <c r="T2322" s="17" t="s">
        <v>2417</v>
      </c>
      <c r="U2322" s="18"/>
      <c r="V2322" s="211"/>
      <c r="W2322" s="211"/>
      <c r="X2322" s="211"/>
      <c r="Y2322" s="211"/>
      <c r="Z2322" s="18"/>
      <c r="AA2322" s="182" t="s">
        <v>11301</v>
      </c>
      <c r="AB2322" s="18"/>
      <c r="AC2322" s="197" t="str">
        <f>CodesFormula_1</f>
        <v>ADMINFINANCE</v>
      </c>
      <c r="AD2322" s="263" t="str">
        <f t="shared" si="234"/>
        <v>ADMINFINANCE-110</v>
      </c>
      <c r="AE2322" s="263" t="str">
        <f t="shared" si="235"/>
        <v>ADMINFINANCE-110-2</v>
      </c>
      <c r="AF2322" s="119" t="s">
        <v>11301</v>
      </c>
      <c r="AG2322" s="64" t="str">
        <f t="shared" si="236"/>
        <v>110</v>
      </c>
      <c r="AH2322" s="18"/>
      <c r="AI2322" s="197" t="str">
        <f>CodesFormula_5</f>
        <v>-</v>
      </c>
      <c r="AJ2322" s="64" t="str">
        <f>CodesFormula_6</f>
        <v>-</v>
      </c>
      <c r="AK2322" s="18"/>
      <c r="AP2322" s="18"/>
    </row>
    <row r="2323" spans="9:42">
      <c r="I2323" s="18"/>
      <c r="L2323" s="18"/>
      <c r="M2323" s="18"/>
      <c r="N2323" s="18"/>
      <c r="O2323" s="18"/>
      <c r="P2323" s="18"/>
      <c r="Q2323" s="18"/>
      <c r="R2323" s="18"/>
      <c r="S2323" s="173" t="s">
        <v>2418</v>
      </c>
      <c r="T2323" s="17" t="s">
        <v>2419</v>
      </c>
      <c r="U2323" s="18"/>
      <c r="V2323" s="211"/>
      <c r="W2323" s="211"/>
      <c r="X2323" s="211"/>
      <c r="Y2323" s="211"/>
      <c r="Z2323" s="18"/>
      <c r="AA2323" s="182" t="s">
        <v>14223</v>
      </c>
      <c r="AB2323" s="18"/>
      <c r="AC2323" s="197" t="str">
        <f>CodesFormula_1</f>
        <v>CONTROLLER</v>
      </c>
      <c r="AD2323" s="263" t="str">
        <f t="shared" si="234"/>
        <v>CONTROLLER-110</v>
      </c>
      <c r="AE2323" s="263" t="str">
        <f t="shared" si="235"/>
        <v>CONTROLLER-110-1</v>
      </c>
      <c r="AF2323" s="119" t="s">
        <v>14223</v>
      </c>
      <c r="AG2323" s="64" t="str">
        <f t="shared" si="236"/>
        <v>110</v>
      </c>
      <c r="AH2323" s="18"/>
      <c r="AI2323" s="197" t="str">
        <f>CodesFormula_5</f>
        <v>-</v>
      </c>
      <c r="AJ2323" s="64" t="str">
        <f>CodesFormula_6</f>
        <v>-</v>
      </c>
      <c r="AK2323" s="18"/>
      <c r="AP2323" s="18"/>
    </row>
    <row r="2324" spans="9:42">
      <c r="I2324" s="18"/>
      <c r="L2324" s="18"/>
      <c r="M2324" s="18"/>
      <c r="N2324" s="18"/>
      <c r="O2324" s="18"/>
      <c r="P2324" s="18"/>
      <c r="Q2324" s="18"/>
      <c r="R2324" s="18"/>
      <c r="S2324" s="173" t="s">
        <v>2420</v>
      </c>
      <c r="T2324" s="17" t="s">
        <v>2421</v>
      </c>
      <c r="U2324" s="18"/>
      <c r="V2324" s="211"/>
      <c r="W2324" s="211"/>
      <c r="X2324" s="211"/>
      <c r="Y2324" s="211"/>
      <c r="Z2324" s="18"/>
      <c r="AA2324" s="182" t="s">
        <v>8894</v>
      </c>
      <c r="AB2324" s="18"/>
      <c r="AC2324" s="197" t="str">
        <f>CodesFormula_1</f>
        <v>CONTROLLER</v>
      </c>
      <c r="AD2324" s="263" t="str">
        <f t="shared" si="234"/>
        <v>CONTROLLER-110</v>
      </c>
      <c r="AE2324" s="263" t="str">
        <f t="shared" si="235"/>
        <v>CONTROLLER-110-2</v>
      </c>
      <c r="AF2324" s="119" t="s">
        <v>8894</v>
      </c>
      <c r="AG2324" s="64" t="str">
        <f t="shared" si="236"/>
        <v>110</v>
      </c>
      <c r="AH2324" s="18"/>
      <c r="AI2324" s="197" t="str">
        <f>CodesFormula_5</f>
        <v>-</v>
      </c>
      <c r="AJ2324" s="64" t="str">
        <f>CodesFormula_6</f>
        <v>-</v>
      </c>
      <c r="AK2324" s="18"/>
      <c r="AP2324" s="18"/>
    </row>
    <row r="2325" spans="9:42">
      <c r="I2325" s="18"/>
      <c r="L2325" s="18"/>
      <c r="M2325" s="18"/>
      <c r="N2325" s="18"/>
      <c r="O2325" s="18"/>
      <c r="P2325" s="18"/>
      <c r="Q2325" s="18"/>
      <c r="R2325" s="18"/>
      <c r="S2325" s="173" t="s">
        <v>2422</v>
      </c>
      <c r="T2325" s="17" t="s">
        <v>2423</v>
      </c>
      <c r="U2325" s="18"/>
      <c r="V2325" s="211"/>
      <c r="W2325" s="211"/>
      <c r="X2325" s="211"/>
      <c r="Y2325" s="211"/>
      <c r="Z2325" s="18"/>
      <c r="AA2325" s="182" t="s">
        <v>8906</v>
      </c>
      <c r="AB2325" s="18"/>
      <c r="AC2325" s="197" t="str">
        <f>CodesFormula_1</f>
        <v>CONTROLLER</v>
      </c>
      <c r="AD2325" s="263" t="str">
        <f t="shared" si="234"/>
        <v>CONTROLLER-110</v>
      </c>
      <c r="AE2325" s="263" t="str">
        <f t="shared" si="235"/>
        <v>CONTROLLER-110-3</v>
      </c>
      <c r="AF2325" s="119" t="s">
        <v>8906</v>
      </c>
      <c r="AG2325" s="64" t="str">
        <f t="shared" si="236"/>
        <v>110</v>
      </c>
      <c r="AH2325" s="18"/>
      <c r="AI2325" s="197" t="str">
        <f>CodesFormula_5</f>
        <v>-</v>
      </c>
      <c r="AJ2325" s="64" t="str">
        <f>CodesFormula_6</f>
        <v>-</v>
      </c>
      <c r="AK2325" s="18"/>
      <c r="AP2325" s="18"/>
    </row>
    <row r="2326" spans="9:42">
      <c r="I2326" s="18"/>
      <c r="L2326" s="18"/>
      <c r="M2326" s="18"/>
      <c r="N2326" s="18"/>
      <c r="O2326" s="18"/>
      <c r="P2326" s="18"/>
      <c r="Q2326" s="18"/>
      <c r="R2326" s="18"/>
      <c r="S2326" s="173" t="s">
        <v>2424</v>
      </c>
      <c r="T2326" s="17" t="s">
        <v>2425</v>
      </c>
      <c r="U2326" s="18"/>
      <c r="V2326" s="211"/>
      <c r="W2326" s="211"/>
      <c r="X2326" s="211"/>
      <c r="Y2326" s="211"/>
      <c r="Z2326" s="18"/>
      <c r="AA2326" s="182" t="s">
        <v>10762</v>
      </c>
      <c r="AB2326" s="18"/>
      <c r="AC2326" s="197" t="str">
        <f>CodesFormula_1</f>
        <v>CONTROLLER</v>
      </c>
      <c r="AD2326" s="263" t="str">
        <f t="shared" si="234"/>
        <v>CONTROLLER-110</v>
      </c>
      <c r="AE2326" s="263" t="str">
        <f t="shared" si="235"/>
        <v>CONTROLLER-110-4</v>
      </c>
      <c r="AF2326" s="119" t="s">
        <v>10762</v>
      </c>
      <c r="AG2326" s="64" t="str">
        <f t="shared" si="236"/>
        <v>110</v>
      </c>
      <c r="AH2326" s="18"/>
      <c r="AI2326" s="197" t="str">
        <f>CodesFormula_5</f>
        <v>-</v>
      </c>
      <c r="AJ2326" s="64" t="str">
        <f>CodesFormula_6</f>
        <v>-</v>
      </c>
      <c r="AK2326" s="18"/>
      <c r="AP2326" s="18"/>
    </row>
    <row r="2327" spans="9:42">
      <c r="I2327" s="18"/>
      <c r="L2327" s="18"/>
      <c r="M2327" s="18"/>
      <c r="N2327" s="18"/>
      <c r="O2327" s="18"/>
      <c r="P2327" s="18"/>
      <c r="Q2327" s="18"/>
      <c r="R2327" s="18"/>
      <c r="S2327" s="173" t="s">
        <v>2426</v>
      </c>
      <c r="T2327" s="17" t="s">
        <v>2427</v>
      </c>
      <c r="U2327" s="18"/>
      <c r="V2327" s="211"/>
      <c r="W2327" s="211"/>
      <c r="X2327" s="211"/>
      <c r="Y2327" s="211"/>
      <c r="Z2327" s="18"/>
      <c r="AA2327" s="182" t="s">
        <v>6615</v>
      </c>
      <c r="AB2327" s="18"/>
      <c r="AC2327" s="197" t="str">
        <f>CodesFormula_1</f>
        <v>CONTROLLER</v>
      </c>
      <c r="AD2327" s="263" t="str">
        <f t="shared" si="234"/>
        <v>CONTROLLER-110</v>
      </c>
      <c r="AE2327" s="263" t="str">
        <f t="shared" si="235"/>
        <v>CONTROLLER-110-5</v>
      </c>
      <c r="AF2327" s="119" t="s">
        <v>6615</v>
      </c>
      <c r="AG2327" s="64" t="str">
        <f t="shared" si="236"/>
        <v>110</v>
      </c>
      <c r="AH2327" s="18"/>
      <c r="AI2327" s="197" t="str">
        <f>CodesFormula_5</f>
        <v>-</v>
      </c>
      <c r="AJ2327" s="64" t="str">
        <f>CodesFormula_6</f>
        <v>-</v>
      </c>
      <c r="AK2327" s="18"/>
      <c r="AP2327" s="18"/>
    </row>
    <row r="2328" spans="9:42">
      <c r="I2328" s="18"/>
      <c r="L2328" s="18"/>
      <c r="M2328" s="18"/>
      <c r="N2328" s="18"/>
      <c r="O2328" s="18"/>
      <c r="P2328" s="18"/>
      <c r="Q2328" s="18"/>
      <c r="R2328" s="18"/>
      <c r="S2328" s="173" t="s">
        <v>2428</v>
      </c>
      <c r="T2328" s="17" t="s">
        <v>2429</v>
      </c>
      <c r="U2328" s="18"/>
      <c r="V2328" s="211"/>
      <c r="W2328" s="211"/>
      <c r="X2328" s="211"/>
      <c r="Y2328" s="211"/>
      <c r="Z2328" s="18"/>
      <c r="AA2328" s="182" t="s">
        <v>10759</v>
      </c>
      <c r="AB2328" s="18"/>
      <c r="AC2328" s="197" t="str">
        <f>CodesFormula_1</f>
        <v>CONTROLLER</v>
      </c>
      <c r="AD2328" s="263" t="str">
        <f t="shared" si="234"/>
        <v>CONTROLLER-110</v>
      </c>
      <c r="AE2328" s="263" t="str">
        <f t="shared" si="235"/>
        <v>CONTROLLER-110-6</v>
      </c>
      <c r="AF2328" s="119" t="s">
        <v>10759</v>
      </c>
      <c r="AG2328" s="64" t="str">
        <f t="shared" si="236"/>
        <v>110</v>
      </c>
      <c r="AH2328" s="18"/>
      <c r="AI2328" s="197" t="str">
        <f>CodesFormula_5</f>
        <v>-</v>
      </c>
      <c r="AJ2328" s="64" t="str">
        <f>CodesFormula_6</f>
        <v>-</v>
      </c>
      <c r="AK2328" s="18"/>
      <c r="AP2328" s="18"/>
    </row>
    <row r="2329" spans="9:42">
      <c r="I2329" s="18"/>
      <c r="L2329" s="18"/>
      <c r="M2329" s="18"/>
      <c r="N2329" s="18"/>
      <c r="O2329" s="18"/>
      <c r="P2329" s="18"/>
      <c r="Q2329" s="18"/>
      <c r="R2329" s="18"/>
      <c r="S2329" s="173" t="s">
        <v>2430</v>
      </c>
      <c r="T2329" s="17" t="s">
        <v>2431</v>
      </c>
      <c r="U2329" s="18"/>
      <c r="V2329" s="211"/>
      <c r="W2329" s="211"/>
      <c r="X2329" s="211"/>
      <c r="Y2329" s="211"/>
      <c r="Z2329" s="18"/>
      <c r="AA2329" s="182" t="s">
        <v>5378</v>
      </c>
      <c r="AB2329" s="18"/>
      <c r="AC2329" s="197" t="str">
        <f>CodesFormula_1</f>
        <v>HUMANRES</v>
      </c>
      <c r="AD2329" s="263" t="str">
        <f t="shared" si="234"/>
        <v>HUMANRES-110</v>
      </c>
      <c r="AE2329" s="263" t="str">
        <f t="shared" si="235"/>
        <v>HUMANRES-110-1</v>
      </c>
      <c r="AF2329" s="119" t="s">
        <v>5378</v>
      </c>
      <c r="AG2329" s="64" t="str">
        <f t="shared" si="236"/>
        <v>110</v>
      </c>
      <c r="AH2329" s="18"/>
      <c r="AI2329" s="197" t="str">
        <f>CodesFormula_5</f>
        <v>-</v>
      </c>
      <c r="AJ2329" s="64" t="str">
        <f>CodesFormula_6</f>
        <v>-</v>
      </c>
      <c r="AK2329" s="18"/>
      <c r="AP2329" s="18"/>
    </row>
    <row r="2330" spans="9:42">
      <c r="I2330" s="18"/>
      <c r="L2330" s="18"/>
      <c r="M2330" s="18"/>
      <c r="N2330" s="18"/>
      <c r="O2330" s="18"/>
      <c r="P2330" s="18"/>
      <c r="Q2330" s="18"/>
      <c r="R2330" s="18"/>
      <c r="S2330" s="173" t="s">
        <v>2432</v>
      </c>
      <c r="T2330" s="17" t="s">
        <v>2433</v>
      </c>
      <c r="U2330" s="18"/>
      <c r="V2330" s="211"/>
      <c r="W2330" s="211"/>
      <c r="X2330" s="211"/>
      <c r="Y2330" s="211"/>
      <c r="Z2330" s="18"/>
      <c r="AA2330" s="182" t="s">
        <v>5381</v>
      </c>
      <c r="AB2330" s="18"/>
      <c r="AC2330" s="197" t="str">
        <f>CodesFormula_1</f>
        <v>AVP-FACILITIES</v>
      </c>
      <c r="AD2330" s="263" t="str">
        <f t="shared" si="234"/>
        <v>AVP-FACILITIES-110</v>
      </c>
      <c r="AE2330" s="263" t="str">
        <f t="shared" si="235"/>
        <v>AVP-FACILITIES-110-1</v>
      </c>
      <c r="AF2330" s="119" t="s">
        <v>5381</v>
      </c>
      <c r="AG2330" s="64" t="str">
        <f t="shared" si="236"/>
        <v>110</v>
      </c>
      <c r="AH2330" s="18"/>
      <c r="AI2330" s="197" t="str">
        <f>CodesFormula_5</f>
        <v>-</v>
      </c>
      <c r="AJ2330" s="64" t="str">
        <f>CodesFormula_6</f>
        <v>-</v>
      </c>
      <c r="AK2330" s="18"/>
      <c r="AP2330" s="18"/>
    </row>
    <row r="2331" spans="9:42">
      <c r="I2331" s="18"/>
      <c r="L2331" s="18"/>
      <c r="M2331" s="18"/>
      <c r="N2331" s="18"/>
      <c r="O2331" s="18"/>
      <c r="P2331" s="18"/>
      <c r="Q2331" s="18"/>
      <c r="R2331" s="18"/>
      <c r="S2331" s="173" t="s">
        <v>2434</v>
      </c>
      <c r="T2331" s="17" t="s">
        <v>4437</v>
      </c>
      <c r="U2331" s="18"/>
      <c r="V2331" s="211"/>
      <c r="W2331" s="211"/>
      <c r="X2331" s="211"/>
      <c r="Y2331" s="211"/>
      <c r="Z2331" s="18"/>
      <c r="AA2331" s="182" t="s">
        <v>13767</v>
      </c>
      <c r="AB2331" s="18"/>
      <c r="AC2331" s="197" t="str">
        <f>CodesFormula_1</f>
        <v>AVP-FACILITIES</v>
      </c>
      <c r="AD2331" s="263" t="str">
        <f t="shared" si="234"/>
        <v>AVP-FACILITIES-110</v>
      </c>
      <c r="AE2331" s="263" t="str">
        <f t="shared" si="235"/>
        <v>AVP-FACILITIES-110-2</v>
      </c>
      <c r="AF2331" s="119" t="s">
        <v>13767</v>
      </c>
      <c r="AG2331" s="64" t="str">
        <f t="shared" si="236"/>
        <v>110</v>
      </c>
      <c r="AH2331" s="18"/>
      <c r="AI2331" s="197" t="str">
        <f>CodesFormula_5</f>
        <v>-</v>
      </c>
      <c r="AJ2331" s="64" t="str">
        <f>CodesFormula_6</f>
        <v>-</v>
      </c>
      <c r="AK2331" s="18"/>
      <c r="AP2331" s="18"/>
    </row>
    <row r="2332" spans="9:42">
      <c r="I2332" s="18"/>
      <c r="L2332" s="18"/>
      <c r="M2332" s="18"/>
      <c r="N2332" s="18"/>
      <c r="O2332" s="18"/>
      <c r="P2332" s="18"/>
      <c r="Q2332" s="18"/>
      <c r="R2332" s="18"/>
      <c r="S2332" s="173" t="s">
        <v>2435</v>
      </c>
      <c r="T2332" s="17" t="s">
        <v>2436</v>
      </c>
      <c r="U2332" s="18"/>
      <c r="V2332" s="211"/>
      <c r="W2332" s="211"/>
      <c r="X2332" s="211"/>
      <c r="Y2332" s="211"/>
      <c r="Z2332" s="18"/>
      <c r="AA2332" s="182" t="s">
        <v>13350</v>
      </c>
      <c r="AB2332" s="18"/>
      <c r="AC2332" s="197" t="str">
        <f>CodesFormula_1</f>
        <v>AVP-FACILITIES</v>
      </c>
      <c r="AD2332" s="263" t="str">
        <f t="shared" si="234"/>
        <v>AVP-FACILITIES-110</v>
      </c>
      <c r="AE2332" s="263" t="str">
        <f t="shared" si="235"/>
        <v>AVP-FACILITIES-110-3</v>
      </c>
      <c r="AF2332" s="119" t="s">
        <v>13350</v>
      </c>
      <c r="AG2332" s="64" t="str">
        <f t="shared" si="236"/>
        <v>110</v>
      </c>
      <c r="AH2332" s="18"/>
      <c r="AI2332" s="197" t="str">
        <f>CodesFormula_5</f>
        <v>-</v>
      </c>
      <c r="AJ2332" s="64" t="str">
        <f>CodesFormula_6</f>
        <v>-</v>
      </c>
      <c r="AK2332" s="18"/>
      <c r="AP2332" s="18"/>
    </row>
    <row r="2333" spans="9:42">
      <c r="I2333" s="18"/>
      <c r="L2333" s="18"/>
      <c r="M2333" s="18"/>
      <c r="N2333" s="18"/>
      <c r="O2333" s="18"/>
      <c r="P2333" s="18"/>
      <c r="Q2333" s="18"/>
      <c r="R2333" s="18"/>
      <c r="S2333" s="173" t="s">
        <v>2437</v>
      </c>
      <c r="T2333" s="17" t="s">
        <v>2438</v>
      </c>
      <c r="U2333" s="18"/>
      <c r="V2333" s="211"/>
      <c r="W2333" s="211"/>
      <c r="X2333" s="211"/>
      <c r="Y2333" s="211"/>
      <c r="Z2333" s="18"/>
      <c r="AA2333" s="182" t="s">
        <v>11480</v>
      </c>
      <c r="AB2333" s="18"/>
      <c r="AC2333" s="197" t="str">
        <f>CodesFormula_1</f>
        <v>CAPITALPROJECTS</v>
      </c>
      <c r="AD2333" s="263" t="str">
        <f t="shared" si="234"/>
        <v>CAPITALPROJECTS-110</v>
      </c>
      <c r="AE2333" s="263" t="str">
        <f t="shared" si="235"/>
        <v>CAPITALPROJECTS-110-1</v>
      </c>
      <c r="AF2333" s="119" t="s">
        <v>11480</v>
      </c>
      <c r="AG2333" s="64" t="str">
        <f t="shared" si="236"/>
        <v>110</v>
      </c>
      <c r="AH2333" s="18"/>
      <c r="AI2333" s="197" t="str">
        <f>CodesFormula_5</f>
        <v>-</v>
      </c>
      <c r="AJ2333" s="64" t="str">
        <f>CodesFormula_6</f>
        <v>-</v>
      </c>
      <c r="AK2333" s="18"/>
      <c r="AP2333" s="18"/>
    </row>
    <row r="2334" spans="9:42">
      <c r="I2334" s="18"/>
      <c r="L2334" s="18"/>
      <c r="M2334" s="18"/>
      <c r="N2334" s="18"/>
      <c r="O2334" s="18"/>
      <c r="P2334" s="18"/>
      <c r="Q2334" s="18"/>
      <c r="R2334" s="18"/>
      <c r="S2334" s="173" t="s">
        <v>2439</v>
      </c>
      <c r="T2334" s="17" t="s">
        <v>2440</v>
      </c>
      <c r="U2334" s="18"/>
      <c r="V2334" s="211"/>
      <c r="W2334" s="211"/>
      <c r="X2334" s="211"/>
      <c r="Y2334" s="211"/>
      <c r="Z2334" s="18"/>
      <c r="AA2334" s="182" t="s">
        <v>11132</v>
      </c>
      <c r="AB2334" s="18"/>
      <c r="AC2334" s="197" t="str">
        <f>CodesFormula_1</f>
        <v>CAPITALPROJECTS</v>
      </c>
      <c r="AD2334" s="263" t="str">
        <f t="shared" si="234"/>
        <v>CAPITALPROJECTS-110</v>
      </c>
      <c r="AE2334" s="263" t="str">
        <f t="shared" si="235"/>
        <v>CAPITALPROJECTS-110-2</v>
      </c>
      <c r="AF2334" s="119" t="s">
        <v>11132</v>
      </c>
      <c r="AG2334" s="64" t="str">
        <f t="shared" si="236"/>
        <v>110</v>
      </c>
      <c r="AH2334" s="18"/>
      <c r="AI2334" s="197" t="str">
        <f>CodesFormula_5</f>
        <v>-</v>
      </c>
      <c r="AJ2334" s="64" t="str">
        <f>CodesFormula_6</f>
        <v>-</v>
      </c>
      <c r="AK2334" s="18"/>
      <c r="AP2334" s="18"/>
    </row>
    <row r="2335" spans="9:42">
      <c r="I2335" s="18"/>
      <c r="L2335" s="18"/>
      <c r="M2335" s="18"/>
      <c r="N2335" s="18"/>
      <c r="O2335" s="18"/>
      <c r="P2335" s="18"/>
      <c r="Q2335" s="18"/>
      <c r="R2335" s="18"/>
      <c r="S2335" s="173" t="s">
        <v>2441</v>
      </c>
      <c r="T2335" s="17" t="s">
        <v>2442</v>
      </c>
      <c r="U2335" s="18"/>
      <c r="V2335" s="211"/>
      <c r="W2335" s="211"/>
      <c r="X2335" s="211"/>
      <c r="Y2335" s="211"/>
      <c r="Z2335" s="18"/>
      <c r="AA2335" s="182" t="s">
        <v>6625</v>
      </c>
      <c r="AB2335" s="18"/>
      <c r="AC2335" s="197" t="str">
        <f>CodesFormula_1</f>
        <v>PROPSUPP</v>
      </c>
      <c r="AD2335" s="263" t="str">
        <f t="shared" si="234"/>
        <v>PROPSUPP-110</v>
      </c>
      <c r="AE2335" s="263" t="str">
        <f t="shared" si="235"/>
        <v>PROPSUPP-110-1</v>
      </c>
      <c r="AF2335" s="119" t="s">
        <v>6625</v>
      </c>
      <c r="AG2335" s="64" t="str">
        <f t="shared" si="236"/>
        <v>110</v>
      </c>
      <c r="AH2335" s="18"/>
      <c r="AI2335" s="197" t="str">
        <f>CodesFormula_5</f>
        <v>-</v>
      </c>
      <c r="AJ2335" s="64" t="str">
        <f>CodesFormula_6</f>
        <v>-</v>
      </c>
      <c r="AK2335" s="18"/>
      <c r="AP2335" s="18"/>
    </row>
    <row r="2336" spans="9:42">
      <c r="I2336" s="18"/>
      <c r="L2336" s="18"/>
      <c r="M2336" s="18"/>
      <c r="N2336" s="18"/>
      <c r="O2336" s="18"/>
      <c r="P2336" s="18"/>
      <c r="Q2336" s="18"/>
      <c r="R2336" s="18"/>
      <c r="S2336" s="173" t="s">
        <v>2443</v>
      </c>
      <c r="T2336" s="17" t="s">
        <v>2444</v>
      </c>
      <c r="U2336" s="18"/>
      <c r="V2336" s="211"/>
      <c r="W2336" s="211"/>
      <c r="X2336" s="211"/>
      <c r="Y2336" s="211"/>
      <c r="Z2336" s="18"/>
      <c r="AA2336" s="182" t="s">
        <v>6636</v>
      </c>
      <c r="AB2336" s="18"/>
      <c r="AC2336" s="197" t="str">
        <f>CodesFormula_1</f>
        <v>PURCHASING</v>
      </c>
      <c r="AD2336" s="263" t="str">
        <f t="shared" si="234"/>
        <v>PURCHASING-110</v>
      </c>
      <c r="AE2336" s="263" t="str">
        <f t="shared" si="235"/>
        <v>PURCHASING-110-1</v>
      </c>
      <c r="AF2336" s="119" t="s">
        <v>6636</v>
      </c>
      <c r="AG2336" s="64" t="str">
        <f t="shared" si="236"/>
        <v>110</v>
      </c>
      <c r="AH2336" s="18"/>
      <c r="AI2336" s="197" t="str">
        <f>CodesFormula_5</f>
        <v>-</v>
      </c>
      <c r="AJ2336" s="64" t="str">
        <f>CodesFormula_6</f>
        <v>-</v>
      </c>
      <c r="AK2336" s="18"/>
      <c r="AP2336" s="18"/>
    </row>
    <row r="2337" spans="9:42">
      <c r="I2337" s="18"/>
      <c r="L2337" s="18"/>
      <c r="M2337" s="18"/>
      <c r="N2337" s="18"/>
      <c r="O2337" s="18"/>
      <c r="P2337" s="18"/>
      <c r="Q2337" s="18"/>
      <c r="R2337" s="18"/>
      <c r="S2337" s="173" t="s">
        <v>2445</v>
      </c>
      <c r="T2337" s="17" t="s">
        <v>2446</v>
      </c>
      <c r="U2337" s="18"/>
      <c r="V2337" s="211"/>
      <c r="W2337" s="211"/>
      <c r="X2337" s="211"/>
      <c r="Y2337" s="211"/>
      <c r="Z2337" s="18"/>
      <c r="AA2337" s="182" t="s">
        <v>11133</v>
      </c>
      <c r="AB2337" s="18"/>
      <c r="AC2337" s="197" t="str">
        <f>CodesFormula_1</f>
        <v>PUBLICSAFETY</v>
      </c>
      <c r="AD2337" s="263" t="str">
        <f t="shared" si="234"/>
        <v>PUBLICSAFETY-110</v>
      </c>
      <c r="AE2337" s="263" t="str">
        <f t="shared" si="235"/>
        <v>PUBLICSAFETY-110-2</v>
      </c>
      <c r="AF2337" s="119" t="s">
        <v>11133</v>
      </c>
      <c r="AG2337" s="64" t="str">
        <f t="shared" si="236"/>
        <v>110</v>
      </c>
      <c r="AH2337" s="18"/>
      <c r="AI2337" s="197" t="str">
        <f>CodesFormula_5</f>
        <v>-</v>
      </c>
      <c r="AJ2337" s="64" t="str">
        <f>CodesFormula_6</f>
        <v>-</v>
      </c>
      <c r="AK2337" s="18"/>
      <c r="AP2337" s="18"/>
    </row>
    <row r="2338" spans="9:42">
      <c r="I2338" s="18"/>
      <c r="L2338" s="18"/>
      <c r="M2338" s="18"/>
      <c r="N2338" s="18"/>
      <c r="O2338" s="18"/>
      <c r="P2338" s="18"/>
      <c r="Q2338" s="18"/>
      <c r="R2338" s="18"/>
      <c r="S2338" s="173" t="s">
        <v>2447</v>
      </c>
      <c r="T2338" s="17" t="s">
        <v>2448</v>
      </c>
      <c r="U2338" s="18"/>
      <c r="V2338" s="211"/>
      <c r="W2338" s="211"/>
      <c r="X2338" s="211"/>
      <c r="Y2338" s="211"/>
      <c r="Z2338" s="18"/>
      <c r="AA2338" s="182" t="s">
        <v>6648</v>
      </c>
      <c r="AB2338" s="18"/>
      <c r="AC2338" s="197" t="str">
        <f>CodesFormula_1</f>
        <v>EHS</v>
      </c>
      <c r="AD2338" s="263" t="str">
        <f t="shared" si="234"/>
        <v>EHS-110</v>
      </c>
      <c r="AE2338" s="263" t="str">
        <f t="shared" si="235"/>
        <v>EHS-110-1</v>
      </c>
      <c r="AF2338" s="119" t="s">
        <v>6648</v>
      </c>
      <c r="AG2338" s="64" t="str">
        <f t="shared" si="236"/>
        <v>110</v>
      </c>
      <c r="AH2338" s="18"/>
      <c r="AI2338" s="197" t="str">
        <f>CodesFormula_5</f>
        <v>-</v>
      </c>
      <c r="AJ2338" s="64" t="str">
        <f>CodesFormula_6</f>
        <v>-</v>
      </c>
      <c r="AK2338" s="18"/>
      <c r="AP2338" s="18"/>
    </row>
    <row r="2339" spans="9:42">
      <c r="I2339" s="18"/>
      <c r="L2339" s="18"/>
      <c r="M2339" s="18"/>
      <c r="N2339" s="18"/>
      <c r="O2339" s="18"/>
      <c r="P2339" s="18"/>
      <c r="Q2339" s="18"/>
      <c r="R2339" s="18"/>
      <c r="S2339" s="173" t="s">
        <v>14048</v>
      </c>
      <c r="T2339" s="17" t="s">
        <v>14049</v>
      </c>
      <c r="U2339" s="18"/>
      <c r="V2339" s="211"/>
      <c r="W2339" s="211"/>
      <c r="X2339" s="211"/>
      <c r="Y2339" s="211"/>
      <c r="Z2339" s="18"/>
      <c r="AA2339" s="182" t="s">
        <v>14733</v>
      </c>
      <c r="AB2339" s="18"/>
      <c r="AC2339" s="197" t="str">
        <f>CodesFormula_1</f>
        <v>AVP-FACILITIES</v>
      </c>
      <c r="AD2339" s="263" t="str">
        <f t="shared" si="234"/>
        <v>AVP-FACILITIES-110</v>
      </c>
      <c r="AE2339" s="263" t="str">
        <f t="shared" si="235"/>
        <v>AVP-FACILITIES-110-4</v>
      </c>
      <c r="AF2339" s="119" t="s">
        <v>14733</v>
      </c>
      <c r="AG2339" s="64" t="str">
        <f t="shared" si="236"/>
        <v>110</v>
      </c>
      <c r="AH2339" s="18"/>
      <c r="AI2339" s="197" t="str">
        <f>CodesFormula_5</f>
        <v>-</v>
      </c>
      <c r="AJ2339" s="64" t="str">
        <f>CodesFormula_6</f>
        <v>-</v>
      </c>
      <c r="AK2339" s="18"/>
      <c r="AP2339" s="18"/>
    </row>
    <row r="2340" spans="9:42">
      <c r="I2340" s="18"/>
      <c r="L2340" s="18"/>
      <c r="M2340" s="18"/>
      <c r="N2340" s="18"/>
      <c r="O2340" s="18"/>
      <c r="P2340" s="18"/>
      <c r="Q2340" s="18"/>
      <c r="R2340" s="18"/>
      <c r="S2340" s="173" t="s">
        <v>2449</v>
      </c>
      <c r="T2340" s="17" t="s">
        <v>2450</v>
      </c>
      <c r="U2340" s="18"/>
      <c r="V2340" s="211"/>
      <c r="W2340" s="211"/>
      <c r="X2340" s="211"/>
      <c r="Y2340" s="211"/>
      <c r="Z2340" s="18"/>
      <c r="AA2340" s="182" t="s">
        <v>13768</v>
      </c>
      <c r="AB2340" s="18"/>
      <c r="AC2340" s="197" t="str">
        <f>CodesFormula_1</f>
        <v>SMALLPROJECTS</v>
      </c>
      <c r="AD2340" s="263" t="str">
        <f t="shared" si="234"/>
        <v>SMALLPROJECTS-110</v>
      </c>
      <c r="AE2340" s="263" t="str">
        <f t="shared" si="235"/>
        <v>SMALLPROJECTS-110-1</v>
      </c>
      <c r="AF2340" s="119" t="s">
        <v>13768</v>
      </c>
      <c r="AG2340" s="64" t="str">
        <f t="shared" si="236"/>
        <v>110</v>
      </c>
      <c r="AH2340" s="18"/>
      <c r="AI2340" s="197" t="str">
        <f>CodesFormula_5</f>
        <v>-</v>
      </c>
      <c r="AJ2340" s="64" t="str">
        <f>CodesFormula_6</f>
        <v>-</v>
      </c>
      <c r="AK2340" s="18"/>
      <c r="AP2340" s="18"/>
    </row>
    <row r="2341" spans="9:42">
      <c r="I2341" s="18"/>
      <c r="L2341" s="18"/>
      <c r="M2341" s="18"/>
      <c r="N2341" s="18"/>
      <c r="O2341" s="18"/>
      <c r="P2341" s="18"/>
      <c r="Q2341" s="18"/>
      <c r="R2341" s="18"/>
      <c r="S2341" s="173" t="s">
        <v>2451</v>
      </c>
      <c r="T2341" s="17" t="s">
        <v>2452</v>
      </c>
      <c r="U2341" s="18"/>
      <c r="V2341" s="211"/>
      <c r="W2341" s="211"/>
      <c r="X2341" s="211"/>
      <c r="Y2341" s="211"/>
      <c r="Z2341" s="18"/>
      <c r="AA2341" s="182" t="s">
        <v>2686</v>
      </c>
      <c r="AB2341" s="18"/>
      <c r="AC2341" s="197" t="str">
        <f>CodesFormula_1</f>
        <v>STAFFF-Talent_Dev</v>
      </c>
      <c r="AD2341" s="263" t="str">
        <f t="shared" si="234"/>
        <v>STAFFF-Talent_Dev-110</v>
      </c>
      <c r="AE2341" s="263" t="str">
        <f t="shared" si="235"/>
        <v>STAFFF-Talent_Dev-110-1</v>
      </c>
      <c r="AF2341" s="119" t="s">
        <v>2686</v>
      </c>
      <c r="AG2341" s="64" t="str">
        <f t="shared" si="236"/>
        <v>110</v>
      </c>
      <c r="AH2341" s="18"/>
      <c r="AI2341" s="197" t="str">
        <f>CodesFormula_5</f>
        <v>-</v>
      </c>
      <c r="AJ2341" s="64" t="str">
        <f>CodesFormula_6</f>
        <v>-</v>
      </c>
      <c r="AK2341" s="18"/>
      <c r="AP2341" s="18"/>
    </row>
    <row r="2342" spans="9:42">
      <c r="I2342" s="18"/>
      <c r="L2342" s="18"/>
      <c r="M2342" s="18"/>
      <c r="N2342" s="18"/>
      <c r="O2342" s="18"/>
      <c r="P2342" s="18"/>
      <c r="Q2342" s="18"/>
      <c r="R2342" s="18"/>
      <c r="S2342" s="173" t="s">
        <v>2453</v>
      </c>
      <c r="T2342" s="17" t="s">
        <v>2454</v>
      </c>
      <c r="U2342" s="18"/>
      <c r="V2342" s="211"/>
      <c r="W2342" s="211"/>
      <c r="X2342" s="211"/>
      <c r="Y2342" s="211"/>
      <c r="Z2342" s="18"/>
      <c r="AA2342" s="182" t="s">
        <v>2687</v>
      </c>
      <c r="AB2342" s="18"/>
      <c r="AC2342" s="197" t="str">
        <f>CodesFormula_1</f>
        <v>STAFFF-Campus Life</v>
      </c>
      <c r="AD2342" s="263" t="str">
        <f t="shared" si="234"/>
        <v>STAFFF-Campus Life-110</v>
      </c>
      <c r="AE2342" s="263" t="str">
        <f t="shared" si="235"/>
        <v>STAFFF-Campus Life-110-1</v>
      </c>
      <c r="AF2342" s="119" t="s">
        <v>2687</v>
      </c>
      <c r="AG2342" s="64" t="str">
        <f t="shared" si="236"/>
        <v>110</v>
      </c>
      <c r="AH2342" s="18"/>
      <c r="AI2342" s="197" t="str">
        <f>CodesFormula_5</f>
        <v>-</v>
      </c>
      <c r="AJ2342" s="64" t="str">
        <f>CodesFormula_6</f>
        <v>-</v>
      </c>
      <c r="AK2342" s="18"/>
      <c r="AP2342" s="18"/>
    </row>
    <row r="2343" spans="9:42">
      <c r="I2343" s="18"/>
      <c r="L2343" s="18"/>
      <c r="M2343" s="18"/>
      <c r="N2343" s="18"/>
      <c r="O2343" s="18"/>
      <c r="P2343" s="18"/>
      <c r="Q2343" s="18"/>
      <c r="R2343" s="18"/>
      <c r="S2343" s="173" t="s">
        <v>2455</v>
      </c>
      <c r="T2343" s="17" t="s">
        <v>2456</v>
      </c>
      <c r="U2343" s="18"/>
      <c r="V2343" s="211"/>
      <c r="W2343" s="211"/>
      <c r="X2343" s="211"/>
      <c r="Y2343" s="211"/>
      <c r="Z2343" s="18"/>
      <c r="AA2343" s="182" t="s">
        <v>2689</v>
      </c>
      <c r="AB2343" s="18"/>
      <c r="AC2343" s="197" t="str">
        <f>CodesFormula_1</f>
        <v>STAFFF-Dean_of_Students</v>
      </c>
      <c r="AD2343" s="263" t="str">
        <f t="shared" si="234"/>
        <v>STAFFF-Dean_of_Students-110</v>
      </c>
      <c r="AE2343" s="263" t="str">
        <f t="shared" si="235"/>
        <v>STAFFF-Dean_of_Students-110-1</v>
      </c>
      <c r="AF2343" s="119" t="s">
        <v>2689</v>
      </c>
      <c r="AG2343" s="64" t="str">
        <f t="shared" si="236"/>
        <v>110</v>
      </c>
      <c r="AH2343" s="18"/>
      <c r="AI2343" s="197" t="str">
        <f>CodesFormula_5</f>
        <v>-</v>
      </c>
      <c r="AJ2343" s="64" t="str">
        <f>CodesFormula_6</f>
        <v>-</v>
      </c>
      <c r="AK2343" s="18"/>
      <c r="AP2343" s="18"/>
    </row>
    <row r="2344" spans="9:42">
      <c r="I2344" s="18"/>
      <c r="L2344" s="18"/>
      <c r="M2344" s="18"/>
      <c r="N2344" s="18"/>
      <c r="O2344" s="18"/>
      <c r="P2344" s="18"/>
      <c r="Q2344" s="18"/>
      <c r="R2344" s="18"/>
      <c r="S2344" s="173" t="s">
        <v>2457</v>
      </c>
      <c r="T2344" s="17" t="s">
        <v>10394</v>
      </c>
      <c r="U2344" s="18"/>
      <c r="V2344" s="211"/>
      <c r="W2344" s="211"/>
      <c r="X2344" s="211"/>
      <c r="Y2344" s="211"/>
      <c r="Z2344" s="18"/>
      <c r="AA2344" s="182" t="s">
        <v>4209</v>
      </c>
      <c r="AB2344" s="18"/>
      <c r="AC2344" s="197" t="str">
        <f>CodesFormula_1</f>
        <v>RESECDEV</v>
      </c>
      <c r="AD2344" s="263" t="str">
        <f t="shared" si="234"/>
        <v>RESECDEV-110</v>
      </c>
      <c r="AE2344" s="263" t="str">
        <f t="shared" si="235"/>
        <v>RESECDEV-110-7</v>
      </c>
      <c r="AF2344" s="119" t="s">
        <v>4209</v>
      </c>
      <c r="AG2344" s="64" t="str">
        <f t="shared" si="236"/>
        <v>110</v>
      </c>
      <c r="AH2344" s="18"/>
      <c r="AI2344" s="197" t="str">
        <f>CodesFormula_5</f>
        <v>-</v>
      </c>
      <c r="AJ2344" s="64" t="str">
        <f>CodesFormula_6</f>
        <v>-</v>
      </c>
      <c r="AK2344" s="18"/>
      <c r="AP2344" s="18"/>
    </row>
    <row r="2345" spans="9:42">
      <c r="I2345" s="18"/>
      <c r="L2345" s="18"/>
      <c r="M2345" s="18"/>
      <c r="N2345" s="18"/>
      <c r="O2345" s="18"/>
      <c r="P2345" s="18"/>
      <c r="Q2345" s="18"/>
      <c r="R2345" s="18"/>
      <c r="S2345" s="173" t="s">
        <v>2458</v>
      </c>
      <c r="T2345" s="17" t="s">
        <v>2459</v>
      </c>
      <c r="U2345" s="18"/>
      <c r="V2345" s="211"/>
      <c r="W2345" s="211"/>
      <c r="X2345" s="211"/>
      <c r="Y2345" s="211"/>
      <c r="Z2345" s="18"/>
      <c r="AA2345" s="182" t="s">
        <v>2690</v>
      </c>
      <c r="AB2345" s="18"/>
      <c r="AC2345" s="197" t="str">
        <f>CodesFormula_1</f>
        <v>RESECDEV</v>
      </c>
      <c r="AD2345" s="263" t="str">
        <f t="shared" si="234"/>
        <v>RESECDEV-110</v>
      </c>
      <c r="AE2345" s="263" t="str">
        <f t="shared" si="235"/>
        <v>RESECDEV-110-8</v>
      </c>
      <c r="AF2345" s="119" t="s">
        <v>2690</v>
      </c>
      <c r="AG2345" s="64" t="str">
        <f t="shared" si="236"/>
        <v>110</v>
      </c>
      <c r="AH2345" s="18"/>
      <c r="AI2345" s="197" t="str">
        <f>CodesFormula_5</f>
        <v>-</v>
      </c>
      <c r="AJ2345" s="64" t="str">
        <f>CodesFormula_6</f>
        <v>-</v>
      </c>
      <c r="AK2345" s="18"/>
      <c r="AP2345" s="18"/>
    </row>
    <row r="2346" spans="9:42">
      <c r="I2346" s="18"/>
      <c r="L2346" s="18"/>
      <c r="M2346" s="18"/>
      <c r="N2346" s="18"/>
      <c r="O2346" s="18"/>
      <c r="P2346" s="18"/>
      <c r="Q2346" s="18"/>
      <c r="R2346" s="18"/>
      <c r="S2346" s="173" t="s">
        <v>2460</v>
      </c>
      <c r="T2346" s="17" t="s">
        <v>2461</v>
      </c>
      <c r="U2346" s="18"/>
      <c r="V2346" s="211"/>
      <c r="W2346" s="211"/>
      <c r="X2346" s="211"/>
      <c r="Y2346" s="211"/>
      <c r="Z2346" s="18"/>
      <c r="AA2346" s="182" t="s">
        <v>13769</v>
      </c>
      <c r="AB2346" s="18"/>
      <c r="AC2346" s="197" t="str">
        <f>CodesFormula_1</f>
        <v>RESECDEV</v>
      </c>
      <c r="AD2346" s="263" t="str">
        <f t="shared" si="234"/>
        <v>RESECDEV-110</v>
      </c>
      <c r="AE2346" s="263" t="str">
        <f t="shared" si="235"/>
        <v>RESECDEV-110-9</v>
      </c>
      <c r="AF2346" s="119" t="s">
        <v>13769</v>
      </c>
      <c r="AG2346" s="64" t="str">
        <f t="shared" si="236"/>
        <v>110</v>
      </c>
      <c r="AH2346" s="18"/>
      <c r="AI2346" s="197" t="str">
        <f>CodesFormula_5</f>
        <v>-</v>
      </c>
      <c r="AJ2346" s="64" t="str">
        <f>CodesFormula_6</f>
        <v>-</v>
      </c>
      <c r="AK2346" s="18"/>
      <c r="AP2346" s="18"/>
    </row>
    <row r="2347" spans="9:42">
      <c r="I2347" s="18"/>
      <c r="L2347" s="18"/>
      <c r="M2347" s="18"/>
      <c r="N2347" s="18"/>
      <c r="O2347" s="18"/>
      <c r="P2347" s="18"/>
      <c r="Q2347" s="18"/>
      <c r="R2347" s="18"/>
      <c r="S2347" s="173" t="s">
        <v>2462</v>
      </c>
      <c r="T2347" s="17" t="s">
        <v>2463</v>
      </c>
      <c r="U2347" s="18"/>
      <c r="V2347" s="211"/>
      <c r="W2347" s="211"/>
      <c r="X2347" s="211"/>
      <c r="Y2347" s="211"/>
      <c r="Z2347" s="18"/>
      <c r="AA2347" s="182" t="s">
        <v>13770</v>
      </c>
      <c r="AB2347" s="18"/>
      <c r="AC2347" s="197" t="str">
        <f>CodesFormula_1</f>
        <v>RESECDEV</v>
      </c>
      <c r="AD2347" s="263" t="str">
        <f t="shared" si="234"/>
        <v>RESECDEV-110</v>
      </c>
      <c r="AE2347" s="263" t="str">
        <f t="shared" si="235"/>
        <v>RESECDEV-110-10</v>
      </c>
      <c r="AF2347" s="119" t="s">
        <v>13770</v>
      </c>
      <c r="AG2347" s="64" t="str">
        <f t="shared" si="236"/>
        <v>110</v>
      </c>
      <c r="AH2347" s="18"/>
      <c r="AI2347" s="197" t="str">
        <f>CodesFormula_5</f>
        <v>-</v>
      </c>
      <c r="AJ2347" s="64" t="str">
        <f>CodesFormula_6</f>
        <v>-</v>
      </c>
      <c r="AK2347" s="18"/>
      <c r="AP2347" s="18"/>
    </row>
    <row r="2348" spans="9:42">
      <c r="I2348" s="18"/>
      <c r="L2348" s="18"/>
      <c r="M2348" s="18"/>
      <c r="N2348" s="18"/>
      <c r="O2348" s="18"/>
      <c r="P2348" s="18"/>
      <c r="Q2348" s="18"/>
      <c r="R2348" s="18"/>
      <c r="S2348" s="173" t="s">
        <v>2464</v>
      </c>
      <c r="T2348" s="17" t="s">
        <v>2465</v>
      </c>
      <c r="U2348" s="18"/>
      <c r="V2348" s="211"/>
      <c r="W2348" s="211"/>
      <c r="X2348" s="211"/>
      <c r="Y2348" s="211"/>
      <c r="Z2348" s="18"/>
      <c r="AA2348" s="182" t="s">
        <v>12109</v>
      </c>
      <c r="AB2348" s="18"/>
      <c r="AC2348" s="197" t="str">
        <f>CodesFormula_1</f>
        <v>RESECDEV</v>
      </c>
      <c r="AD2348" s="263" t="str">
        <f t="shared" ref="AD2348:AD2374" si="237">CodesFormula_2</f>
        <v>RESECDEV-110</v>
      </c>
      <c r="AE2348" s="263" t="str">
        <f t="shared" ref="AE2348:AE2374" si="238">CodesFormula_3</f>
        <v>RESECDEV-110-11</v>
      </c>
      <c r="AF2348" s="119" t="s">
        <v>12109</v>
      </c>
      <c r="AG2348" s="64" t="str">
        <f t="shared" ref="AG2348:AG2374" si="239">CodesFormula_4</f>
        <v>110</v>
      </c>
      <c r="AH2348" s="18"/>
      <c r="AI2348" s="197" t="str">
        <f>CodesFormula_5</f>
        <v>-</v>
      </c>
      <c r="AJ2348" s="64" t="str">
        <f>CodesFormula_6</f>
        <v>-</v>
      </c>
      <c r="AK2348" s="18"/>
      <c r="AP2348" s="18"/>
    </row>
    <row r="2349" spans="9:42">
      <c r="I2349" s="18"/>
      <c r="L2349" s="18"/>
      <c r="M2349" s="18"/>
      <c r="N2349" s="18"/>
      <c r="O2349" s="18"/>
      <c r="P2349" s="18"/>
      <c r="Q2349" s="18"/>
      <c r="R2349" s="18"/>
      <c r="S2349" s="173" t="s">
        <v>2466</v>
      </c>
      <c r="T2349" s="17" t="s">
        <v>2467</v>
      </c>
      <c r="U2349" s="18"/>
      <c r="V2349" s="211"/>
      <c r="W2349" s="211"/>
      <c r="X2349" s="211"/>
      <c r="Y2349" s="211"/>
      <c r="Z2349" s="18"/>
      <c r="AA2349" s="182" t="s">
        <v>11134</v>
      </c>
      <c r="AB2349" s="18"/>
      <c r="AC2349" s="197" t="str">
        <f>CodesFormula_1</f>
        <v>RESECDEV</v>
      </c>
      <c r="AD2349" s="263" t="str">
        <f t="shared" si="237"/>
        <v>RESECDEV-110</v>
      </c>
      <c r="AE2349" s="263" t="str">
        <f t="shared" si="238"/>
        <v>RESECDEV-110-12</v>
      </c>
      <c r="AF2349" s="119" t="s">
        <v>11134</v>
      </c>
      <c r="AG2349" s="64" t="str">
        <f t="shared" si="239"/>
        <v>110</v>
      </c>
      <c r="AH2349" s="18"/>
      <c r="AI2349" s="197" t="str">
        <f>CodesFormula_5</f>
        <v>-</v>
      </c>
      <c r="AJ2349" s="64" t="str">
        <f>CodesFormula_6</f>
        <v>-</v>
      </c>
      <c r="AK2349" s="18"/>
      <c r="AP2349" s="18"/>
    </row>
    <row r="2350" spans="9:42">
      <c r="I2350" s="18"/>
      <c r="L2350" s="18"/>
      <c r="M2350" s="18"/>
      <c r="N2350" s="18"/>
      <c r="O2350" s="18"/>
      <c r="P2350" s="18"/>
      <c r="Q2350" s="18"/>
      <c r="R2350" s="18"/>
      <c r="S2350" s="173" t="s">
        <v>2468</v>
      </c>
      <c r="T2350" s="17" t="s">
        <v>2467</v>
      </c>
      <c r="U2350" s="18"/>
      <c r="V2350" s="211"/>
      <c r="W2350" s="211"/>
      <c r="X2350" s="211"/>
      <c r="Y2350" s="211"/>
      <c r="Z2350" s="18"/>
      <c r="AA2350" s="182" t="s">
        <v>2692</v>
      </c>
      <c r="AB2350" s="18"/>
      <c r="AC2350" s="197" t="str">
        <f>CodesFormula_1</f>
        <v>RESECDEV</v>
      </c>
      <c r="AD2350" s="263" t="str">
        <f t="shared" si="237"/>
        <v>RESECDEV-110</v>
      </c>
      <c r="AE2350" s="263" t="str">
        <f t="shared" si="238"/>
        <v>RESECDEV-110-13</v>
      </c>
      <c r="AF2350" s="119" t="s">
        <v>2692</v>
      </c>
      <c r="AG2350" s="64" t="str">
        <f t="shared" si="239"/>
        <v>110</v>
      </c>
      <c r="AH2350" s="18"/>
      <c r="AI2350" s="197" t="str">
        <f>CodesFormula_5</f>
        <v>-</v>
      </c>
      <c r="AJ2350" s="64" t="str">
        <f>CodesFormula_6</f>
        <v>-</v>
      </c>
      <c r="AK2350" s="18"/>
      <c r="AP2350" s="18"/>
    </row>
    <row r="2351" spans="9:42">
      <c r="I2351" s="18"/>
      <c r="L2351" s="18"/>
      <c r="M2351" s="18"/>
      <c r="N2351" s="18"/>
      <c r="O2351" s="18"/>
      <c r="P2351" s="18"/>
      <c r="Q2351" s="18"/>
      <c r="R2351" s="18"/>
      <c r="S2351" s="173" t="s">
        <v>2469</v>
      </c>
      <c r="T2351" s="17" t="s">
        <v>2470</v>
      </c>
      <c r="U2351" s="18"/>
      <c r="V2351" s="211"/>
      <c r="W2351" s="211"/>
      <c r="X2351" s="211"/>
      <c r="Y2351" s="211"/>
      <c r="Z2351" s="18"/>
      <c r="AA2351" s="182" t="s">
        <v>2693</v>
      </c>
      <c r="AB2351" s="18"/>
      <c r="AC2351" s="197" t="str">
        <f>CodesFormula_1</f>
        <v>RESECDEV</v>
      </c>
      <c r="AD2351" s="263" t="str">
        <f t="shared" si="237"/>
        <v>RESECDEV-110</v>
      </c>
      <c r="AE2351" s="263" t="str">
        <f t="shared" si="238"/>
        <v>RESECDEV-110-14</v>
      </c>
      <c r="AF2351" s="119" t="s">
        <v>2693</v>
      </c>
      <c r="AG2351" s="64" t="str">
        <f t="shared" si="239"/>
        <v>110</v>
      </c>
      <c r="AH2351" s="18"/>
      <c r="AI2351" s="197" t="str">
        <f>CodesFormula_5</f>
        <v>-</v>
      </c>
      <c r="AJ2351" s="64" t="str">
        <f>CodesFormula_6</f>
        <v>-</v>
      </c>
      <c r="AK2351" s="18"/>
      <c r="AP2351" s="18"/>
    </row>
    <row r="2352" spans="9:42">
      <c r="I2352" s="18"/>
      <c r="L2352" s="18"/>
      <c r="M2352" s="18"/>
      <c r="N2352" s="18"/>
      <c r="O2352" s="18"/>
      <c r="P2352" s="18"/>
      <c r="Q2352" s="18"/>
      <c r="R2352" s="18"/>
      <c r="S2352" s="173" t="s">
        <v>2471</v>
      </c>
      <c r="T2352" s="17" t="s">
        <v>2472</v>
      </c>
      <c r="U2352" s="18"/>
      <c r="V2352" s="211"/>
      <c r="W2352" s="211"/>
      <c r="X2352" s="211"/>
      <c r="Y2352" s="211"/>
      <c r="Z2352" s="18"/>
      <c r="AA2352" s="182" t="s">
        <v>10763</v>
      </c>
      <c r="AB2352" s="18"/>
      <c r="AC2352" s="197" t="str">
        <f>CodesFormula_1</f>
        <v>RESECDEV-SBDC</v>
      </c>
      <c r="AD2352" s="263" t="str">
        <f t="shared" si="237"/>
        <v>RESECDEV-SBDC-110</v>
      </c>
      <c r="AE2352" s="263" t="str">
        <f t="shared" si="238"/>
        <v>RESECDEV-SBDC-110-1</v>
      </c>
      <c r="AF2352" s="119" t="s">
        <v>10763</v>
      </c>
      <c r="AG2352" s="64" t="str">
        <f t="shared" si="239"/>
        <v>110</v>
      </c>
      <c r="AH2352" s="18"/>
      <c r="AI2352" s="197" t="str">
        <f>CodesFormula_5</f>
        <v>-</v>
      </c>
      <c r="AJ2352" s="64" t="str">
        <f>CodesFormula_6</f>
        <v>-</v>
      </c>
      <c r="AK2352" s="18"/>
      <c r="AP2352" s="18"/>
    </row>
    <row r="2353" spans="9:42">
      <c r="I2353" s="18"/>
      <c r="L2353" s="18"/>
      <c r="M2353" s="18"/>
      <c r="N2353" s="18"/>
      <c r="O2353" s="18"/>
      <c r="P2353" s="18"/>
      <c r="Q2353" s="18"/>
      <c r="R2353" s="18"/>
      <c r="S2353" s="173" t="s">
        <v>849</v>
      </c>
      <c r="T2353" s="17" t="s">
        <v>850</v>
      </c>
      <c r="U2353" s="18"/>
      <c r="V2353" s="211"/>
      <c r="W2353" s="211"/>
      <c r="X2353" s="211"/>
      <c r="Y2353" s="211"/>
      <c r="Z2353" s="18"/>
      <c r="AA2353" s="182" t="s">
        <v>11481</v>
      </c>
      <c r="AB2353" s="18"/>
      <c r="AC2353" s="197" t="str">
        <f>CodesFormula_1</f>
        <v>RESECDEV-SBDC</v>
      </c>
      <c r="AD2353" s="263" t="str">
        <f t="shared" si="237"/>
        <v>RESECDEV-SBDC-110</v>
      </c>
      <c r="AE2353" s="263" t="str">
        <f t="shared" si="238"/>
        <v>RESECDEV-SBDC-110-2</v>
      </c>
      <c r="AF2353" s="119" t="s">
        <v>11481</v>
      </c>
      <c r="AG2353" s="64" t="str">
        <f t="shared" si="239"/>
        <v>110</v>
      </c>
      <c r="AH2353" s="18"/>
      <c r="AI2353" s="197" t="str">
        <f>CodesFormula_5</f>
        <v>-</v>
      </c>
      <c r="AJ2353" s="64" t="str">
        <f>CodesFormula_6</f>
        <v>-</v>
      </c>
      <c r="AK2353" s="18"/>
      <c r="AP2353" s="18"/>
    </row>
    <row r="2354" spans="9:42">
      <c r="I2354" s="18"/>
      <c r="L2354" s="18"/>
      <c r="M2354" s="18"/>
      <c r="N2354" s="18"/>
      <c r="O2354" s="18"/>
      <c r="P2354" s="18"/>
      <c r="Q2354" s="18"/>
      <c r="R2354" s="18"/>
      <c r="S2354" s="173" t="s">
        <v>2473</v>
      </c>
      <c r="T2354" s="17" t="s">
        <v>2474</v>
      </c>
      <c r="U2354" s="18"/>
      <c r="V2354" s="211"/>
      <c r="W2354" s="211"/>
      <c r="X2354" s="211"/>
      <c r="Y2354" s="211"/>
      <c r="Z2354" s="18"/>
      <c r="AA2354" s="182" t="s">
        <v>12700</v>
      </c>
      <c r="AB2354" s="18"/>
      <c r="AC2354" s="197" t="str">
        <f>CodesFormula_1</f>
        <v>ALLOTHER</v>
      </c>
      <c r="AD2354" s="263" t="str">
        <f t="shared" si="237"/>
        <v>ALLOTHER-111</v>
      </c>
      <c r="AE2354" s="263" t="str">
        <f t="shared" si="238"/>
        <v>ALLOTHER-111-1</v>
      </c>
      <c r="AF2354" s="119" t="s">
        <v>12700</v>
      </c>
      <c r="AG2354" s="64" t="str">
        <f t="shared" si="239"/>
        <v>111</v>
      </c>
      <c r="AH2354" s="18"/>
      <c r="AI2354" s="197" t="str">
        <f>CodesFormula_5</f>
        <v>-</v>
      </c>
      <c r="AJ2354" s="64" t="str">
        <f>CodesFormula_6</f>
        <v>-</v>
      </c>
      <c r="AK2354" s="18"/>
      <c r="AP2354" s="18"/>
    </row>
    <row r="2355" spans="9:42">
      <c r="I2355" s="18"/>
      <c r="L2355" s="18"/>
      <c r="M2355" s="18"/>
      <c r="N2355" s="18"/>
      <c r="O2355" s="18"/>
      <c r="P2355" s="18"/>
      <c r="Q2355" s="18"/>
      <c r="R2355" s="18"/>
      <c r="S2355" s="173" t="s">
        <v>2475</v>
      </c>
      <c r="T2355" s="17" t="s">
        <v>2476</v>
      </c>
      <c r="U2355" s="18"/>
      <c r="V2355" s="211"/>
      <c r="W2355" s="211"/>
      <c r="X2355" s="211"/>
      <c r="Y2355" s="211"/>
      <c r="Z2355" s="18"/>
      <c r="AA2355" s="182" t="s">
        <v>13351</v>
      </c>
      <c r="AB2355" s="18"/>
      <c r="AC2355" s="197" t="str">
        <f>CodesFormula_1</f>
        <v>ALLOTHER</v>
      </c>
      <c r="AD2355" s="263" t="str">
        <f t="shared" si="237"/>
        <v>ALLOTHER-111</v>
      </c>
      <c r="AE2355" s="263" t="str">
        <f t="shared" si="238"/>
        <v>ALLOTHER-111-2</v>
      </c>
      <c r="AF2355" s="119" t="s">
        <v>13351</v>
      </c>
      <c r="AG2355" s="64" t="str">
        <f t="shared" si="239"/>
        <v>111</v>
      </c>
      <c r="AH2355" s="18"/>
      <c r="AI2355" s="197" t="str">
        <f>CodesFormula_5</f>
        <v>-</v>
      </c>
      <c r="AJ2355" s="64" t="str">
        <f>CodesFormula_6</f>
        <v>-</v>
      </c>
      <c r="AK2355" s="18"/>
      <c r="AP2355" s="18"/>
    </row>
    <row r="2356" spans="9:42">
      <c r="I2356" s="18"/>
      <c r="L2356" s="18"/>
      <c r="M2356" s="18"/>
      <c r="N2356" s="18"/>
      <c r="O2356" s="18"/>
      <c r="P2356" s="18"/>
      <c r="Q2356" s="18"/>
      <c r="R2356" s="18"/>
      <c r="S2356" s="173" t="s">
        <v>2477</v>
      </c>
      <c r="T2356" s="17" t="s">
        <v>2478</v>
      </c>
      <c r="U2356" s="18"/>
      <c r="V2356" s="211"/>
      <c r="W2356" s="211"/>
      <c r="X2356" s="211"/>
      <c r="Y2356" s="211"/>
      <c r="Z2356" s="18"/>
      <c r="AA2356" s="182" t="s">
        <v>13352</v>
      </c>
      <c r="AB2356" s="18"/>
      <c r="AC2356" s="197" t="str">
        <f>CodesFormula_1</f>
        <v>ALLOTHER</v>
      </c>
      <c r="AD2356" s="263" t="str">
        <f t="shared" si="237"/>
        <v>ALLOTHER-111</v>
      </c>
      <c r="AE2356" s="263" t="str">
        <f t="shared" si="238"/>
        <v>ALLOTHER-111-3</v>
      </c>
      <c r="AF2356" s="119" t="s">
        <v>13352</v>
      </c>
      <c r="AG2356" s="64" t="str">
        <f t="shared" si="239"/>
        <v>111</v>
      </c>
      <c r="AH2356" s="18"/>
      <c r="AI2356" s="197" t="str">
        <f>CodesFormula_5</f>
        <v>-</v>
      </c>
      <c r="AJ2356" s="64" t="str">
        <f>CodesFormula_6</f>
        <v>-</v>
      </c>
      <c r="AK2356" s="18"/>
      <c r="AP2356" s="18"/>
    </row>
    <row r="2357" spans="9:42">
      <c r="I2357" s="18"/>
      <c r="L2357" s="18"/>
      <c r="M2357" s="18"/>
      <c r="N2357" s="18"/>
      <c r="O2357" s="18"/>
      <c r="P2357" s="18"/>
      <c r="Q2357" s="18"/>
      <c r="R2357" s="18"/>
      <c r="S2357" s="173" t="s">
        <v>2479</v>
      </c>
      <c r="T2357" s="17" t="s">
        <v>2480</v>
      </c>
      <c r="U2357" s="18"/>
      <c r="V2357" s="211"/>
      <c r="W2357" s="211"/>
      <c r="X2357" s="211"/>
      <c r="Y2357" s="211"/>
      <c r="Z2357" s="18"/>
      <c r="AA2357" s="182" t="s">
        <v>14224</v>
      </c>
      <c r="AB2357" s="18"/>
      <c r="AC2357" s="197" t="str">
        <f>CodesFormula_1</f>
        <v>ALLOTHER</v>
      </c>
      <c r="AD2357" s="263" t="str">
        <f t="shared" si="237"/>
        <v>ALLOTHER-111</v>
      </c>
      <c r="AE2357" s="263" t="str">
        <f t="shared" si="238"/>
        <v>ALLOTHER-111-4</v>
      </c>
      <c r="AF2357" s="119" t="s">
        <v>14224</v>
      </c>
      <c r="AG2357" s="64" t="str">
        <f t="shared" si="239"/>
        <v>111</v>
      </c>
      <c r="AH2357" s="18"/>
      <c r="AI2357" s="197" t="str">
        <f>CodesFormula_5</f>
        <v>-</v>
      </c>
      <c r="AJ2357" s="64" t="str">
        <f>CodesFormula_6</f>
        <v>-</v>
      </c>
      <c r="AK2357" s="18"/>
      <c r="AP2357" s="18"/>
    </row>
    <row r="2358" spans="9:42">
      <c r="I2358" s="18"/>
      <c r="L2358" s="18"/>
      <c r="M2358" s="18"/>
      <c r="N2358" s="18"/>
      <c r="O2358" s="18"/>
      <c r="P2358" s="18"/>
      <c r="Q2358" s="18"/>
      <c r="R2358" s="18"/>
      <c r="S2358" s="173" t="s">
        <v>2481</v>
      </c>
      <c r="T2358" s="17" t="s">
        <v>2482</v>
      </c>
      <c r="U2358" s="18"/>
      <c r="V2358" s="211"/>
      <c r="W2358" s="211"/>
      <c r="X2358" s="211"/>
      <c r="Y2358" s="211"/>
      <c r="Z2358" s="18"/>
      <c r="AA2358" s="182" t="s">
        <v>12110</v>
      </c>
      <c r="AB2358" s="18"/>
      <c r="AC2358" s="197" t="str">
        <f>CodesFormula_1</f>
        <v>ALLOTHER</v>
      </c>
      <c r="AD2358" s="263" t="str">
        <f t="shared" si="237"/>
        <v>ALLOTHER-111</v>
      </c>
      <c r="AE2358" s="263" t="str">
        <f t="shared" si="238"/>
        <v>ALLOTHER-111-5</v>
      </c>
      <c r="AF2358" s="119" t="s">
        <v>12110</v>
      </c>
      <c r="AG2358" s="64" t="str">
        <f t="shared" si="239"/>
        <v>111</v>
      </c>
      <c r="AH2358" s="18"/>
      <c r="AI2358" s="197" t="str">
        <f>CodesFormula_5</f>
        <v>-</v>
      </c>
      <c r="AJ2358" s="64" t="str">
        <f>CodesFormula_6</f>
        <v>-</v>
      </c>
      <c r="AK2358" s="18"/>
      <c r="AP2358" s="18"/>
    </row>
    <row r="2359" spans="9:42">
      <c r="I2359" s="18"/>
      <c r="L2359" s="18"/>
      <c r="M2359" s="18"/>
      <c r="N2359" s="18"/>
      <c r="O2359" s="18"/>
      <c r="P2359" s="18"/>
      <c r="Q2359" s="18"/>
      <c r="R2359" s="18"/>
      <c r="S2359" s="173" t="s">
        <v>2483</v>
      </c>
      <c r="T2359" s="17" t="s">
        <v>2484</v>
      </c>
      <c r="U2359" s="18"/>
      <c r="V2359" s="211"/>
      <c r="W2359" s="211"/>
      <c r="X2359" s="211"/>
      <c r="Y2359" s="211"/>
      <c r="Z2359" s="18"/>
      <c r="AA2359" s="182" t="s">
        <v>12111</v>
      </c>
      <c r="AB2359" s="18"/>
      <c r="AC2359" s="197" t="str">
        <f>CodesFormula_1</f>
        <v>ALLOTHER</v>
      </c>
      <c r="AD2359" s="263" t="str">
        <f t="shared" si="237"/>
        <v>ALLOTHER-111</v>
      </c>
      <c r="AE2359" s="263" t="str">
        <f t="shared" si="238"/>
        <v>ALLOTHER-111-6</v>
      </c>
      <c r="AF2359" s="119" t="s">
        <v>12111</v>
      </c>
      <c r="AG2359" s="64" t="str">
        <f t="shared" si="239"/>
        <v>111</v>
      </c>
      <c r="AH2359" s="18"/>
      <c r="AI2359" s="197" t="str">
        <f>CodesFormula_5</f>
        <v>-</v>
      </c>
      <c r="AJ2359" s="64" t="str">
        <f>CodesFormula_6</f>
        <v>-</v>
      </c>
      <c r="AK2359" s="18"/>
      <c r="AP2359" s="18"/>
    </row>
    <row r="2360" spans="9:42">
      <c r="I2360" s="18"/>
      <c r="L2360" s="18"/>
      <c r="M2360" s="18"/>
      <c r="N2360" s="18"/>
      <c r="O2360" s="18"/>
      <c r="P2360" s="18"/>
      <c r="Q2360" s="18"/>
      <c r="R2360" s="18"/>
      <c r="S2360" s="173" t="s">
        <v>2485</v>
      </c>
      <c r="T2360" s="17" t="s">
        <v>2486</v>
      </c>
      <c r="U2360" s="18"/>
      <c r="V2360" s="211"/>
      <c r="W2360" s="211"/>
      <c r="X2360" s="211"/>
      <c r="Y2360" s="211"/>
      <c r="Z2360" s="18"/>
      <c r="AA2360" s="182" t="s">
        <v>12112</v>
      </c>
      <c r="AB2360" s="18"/>
      <c r="AC2360" s="197" t="str">
        <f>CodesFormula_1</f>
        <v>ALLOTHER</v>
      </c>
      <c r="AD2360" s="263" t="str">
        <f t="shared" si="237"/>
        <v>ALLOTHER-111</v>
      </c>
      <c r="AE2360" s="263" t="str">
        <f t="shared" si="238"/>
        <v>ALLOTHER-111-7</v>
      </c>
      <c r="AF2360" s="119" t="s">
        <v>12112</v>
      </c>
      <c r="AG2360" s="64" t="str">
        <f t="shared" si="239"/>
        <v>111</v>
      </c>
      <c r="AH2360" s="18"/>
      <c r="AI2360" s="197" t="str">
        <f>CodesFormula_5</f>
        <v>-</v>
      </c>
      <c r="AJ2360" s="64" t="str">
        <f>CodesFormula_6</f>
        <v>-</v>
      </c>
      <c r="AK2360" s="18"/>
      <c r="AP2360" s="18"/>
    </row>
    <row r="2361" spans="9:42">
      <c r="I2361" s="18"/>
      <c r="L2361" s="18"/>
      <c r="M2361" s="18"/>
      <c r="N2361" s="18"/>
      <c r="O2361" s="18"/>
      <c r="P2361" s="18"/>
      <c r="Q2361" s="18"/>
      <c r="R2361" s="18"/>
      <c r="S2361" s="173" t="s">
        <v>2487</v>
      </c>
      <c r="T2361" s="17" t="s">
        <v>2488</v>
      </c>
      <c r="U2361" s="18"/>
      <c r="V2361" s="211"/>
      <c r="W2361" s="211"/>
      <c r="X2361" s="211"/>
      <c r="Y2361" s="211"/>
      <c r="Z2361" s="18"/>
      <c r="AA2361" s="182" t="s">
        <v>14225</v>
      </c>
      <c r="AB2361" s="18"/>
      <c r="AC2361" s="197" t="str">
        <f>CodesFormula_1</f>
        <v>ALLOTHER</v>
      </c>
      <c r="AD2361" s="263" t="str">
        <f t="shared" si="237"/>
        <v>ALLOTHER-111</v>
      </c>
      <c r="AE2361" s="263" t="str">
        <f t="shared" si="238"/>
        <v>ALLOTHER-111-8</v>
      </c>
      <c r="AF2361" s="119" t="s">
        <v>14225</v>
      </c>
      <c r="AG2361" s="64" t="str">
        <f t="shared" si="239"/>
        <v>111</v>
      </c>
      <c r="AH2361" s="18"/>
      <c r="AI2361" s="197" t="str">
        <f>CodesFormula_5</f>
        <v>-</v>
      </c>
      <c r="AJ2361" s="64" t="str">
        <f>CodesFormula_6</f>
        <v>-</v>
      </c>
      <c r="AK2361" s="18"/>
      <c r="AP2361" s="18"/>
    </row>
    <row r="2362" spans="9:42">
      <c r="I2362" s="18"/>
      <c r="L2362" s="18"/>
      <c r="M2362" s="18"/>
      <c r="N2362" s="18"/>
      <c r="O2362" s="18"/>
      <c r="P2362" s="18"/>
      <c r="Q2362" s="18"/>
      <c r="R2362" s="18"/>
      <c r="S2362" s="173" t="s">
        <v>2489</v>
      </c>
      <c r="T2362" s="17" t="s">
        <v>2490</v>
      </c>
      <c r="U2362" s="18"/>
      <c r="V2362" s="211"/>
      <c r="W2362" s="211"/>
      <c r="X2362" s="211"/>
      <c r="Y2362" s="211"/>
      <c r="Z2362" s="18"/>
      <c r="AA2362" s="182" t="s">
        <v>15673</v>
      </c>
      <c r="AB2362" s="18"/>
      <c r="AC2362" s="197" t="str">
        <f>CodesFormula_1</f>
        <v>ALLOTHER</v>
      </c>
      <c r="AD2362" s="263" t="str">
        <f t="shared" si="237"/>
        <v>ALLOTHER-111</v>
      </c>
      <c r="AE2362" s="263" t="str">
        <f t="shared" si="238"/>
        <v>ALLOTHER-111-9</v>
      </c>
      <c r="AF2362" s="119" t="s">
        <v>15673</v>
      </c>
      <c r="AG2362" s="64" t="str">
        <f t="shared" si="239"/>
        <v>111</v>
      </c>
      <c r="AH2362" s="18"/>
      <c r="AI2362" s="197" t="str">
        <f>CodesFormula_5</f>
        <v>-</v>
      </c>
      <c r="AJ2362" s="64" t="str">
        <f>CodesFormula_6</f>
        <v>-</v>
      </c>
      <c r="AK2362" s="18"/>
      <c r="AP2362" s="18"/>
    </row>
    <row r="2363" spans="9:42">
      <c r="I2363" s="18"/>
      <c r="L2363" s="18"/>
      <c r="M2363" s="18"/>
      <c r="N2363" s="18"/>
      <c r="O2363" s="18"/>
      <c r="P2363" s="18"/>
      <c r="Q2363" s="18"/>
      <c r="R2363" s="18"/>
      <c r="S2363" s="173" t="s">
        <v>2491</v>
      </c>
      <c r="T2363" s="17" t="s">
        <v>780</v>
      </c>
      <c r="U2363" s="18"/>
      <c r="V2363" s="211"/>
      <c r="W2363" s="211"/>
      <c r="X2363" s="211"/>
      <c r="Y2363" s="211"/>
      <c r="Z2363" s="18"/>
      <c r="AA2363" s="182" t="s">
        <v>14734</v>
      </c>
      <c r="AB2363" s="18"/>
      <c r="AC2363" s="197" t="str">
        <f>CodesFormula_1</f>
        <v>ALLOTHER</v>
      </c>
      <c r="AD2363" s="263" t="str">
        <f t="shared" si="237"/>
        <v>ALLOTHER-111</v>
      </c>
      <c r="AE2363" s="263" t="str">
        <f t="shared" si="238"/>
        <v>ALLOTHER-111-10</v>
      </c>
      <c r="AF2363" s="119" t="s">
        <v>14734</v>
      </c>
      <c r="AG2363" s="64" t="str">
        <f t="shared" si="239"/>
        <v>111</v>
      </c>
      <c r="AH2363" s="18"/>
      <c r="AI2363" s="197" t="str">
        <f>CodesFormula_5</f>
        <v>-</v>
      </c>
      <c r="AJ2363" s="64" t="str">
        <f>CodesFormula_6</f>
        <v>-</v>
      </c>
      <c r="AK2363" s="18"/>
      <c r="AP2363" s="18"/>
    </row>
    <row r="2364" spans="9:42">
      <c r="I2364" s="18"/>
      <c r="L2364" s="18"/>
      <c r="M2364" s="18"/>
      <c r="N2364" s="18"/>
      <c r="O2364" s="18"/>
      <c r="P2364" s="18"/>
      <c r="Q2364" s="18"/>
      <c r="R2364" s="18"/>
      <c r="S2364" s="173" t="s">
        <v>2492</v>
      </c>
      <c r="T2364" s="17" t="s">
        <v>2493</v>
      </c>
      <c r="U2364" s="18"/>
      <c r="V2364" s="211"/>
      <c r="W2364" s="211"/>
      <c r="X2364" s="211"/>
      <c r="Y2364" s="211"/>
      <c r="Z2364" s="18"/>
      <c r="AA2364" s="182" t="s">
        <v>14226</v>
      </c>
      <c r="AB2364" s="18"/>
      <c r="AC2364" s="197" t="str">
        <f>CodesFormula_1</f>
        <v>PRESIDENT-University_Events-Other</v>
      </c>
      <c r="AD2364" s="263" t="str">
        <f t="shared" si="237"/>
        <v>PRESIDENT-University_Events-Other-111</v>
      </c>
      <c r="AE2364" s="263" t="str">
        <f t="shared" si="238"/>
        <v>PRESIDENT-University_Events-Other-111-1</v>
      </c>
      <c r="AF2364" s="119" t="s">
        <v>14226</v>
      </c>
      <c r="AG2364" s="64" t="str">
        <f t="shared" si="239"/>
        <v>111</v>
      </c>
      <c r="AH2364" s="18"/>
      <c r="AI2364" s="197" t="str">
        <f>CodesFormula_5</f>
        <v>-</v>
      </c>
      <c r="AJ2364" s="64" t="str">
        <f>CodesFormula_6</f>
        <v>-</v>
      </c>
      <c r="AK2364" s="18"/>
      <c r="AP2364" s="18"/>
    </row>
    <row r="2365" spans="9:42">
      <c r="I2365" s="18"/>
      <c r="L2365" s="18"/>
      <c r="M2365" s="18"/>
      <c r="N2365" s="18"/>
      <c r="O2365" s="18"/>
      <c r="P2365" s="18"/>
      <c r="Q2365" s="18"/>
      <c r="R2365" s="18"/>
      <c r="S2365" s="173" t="s">
        <v>2494</v>
      </c>
      <c r="T2365" s="17" t="s">
        <v>2495</v>
      </c>
      <c r="U2365" s="18"/>
      <c r="V2365" s="211"/>
      <c r="W2365" s="211"/>
      <c r="X2365" s="211"/>
      <c r="Y2365" s="211"/>
      <c r="Z2365" s="18"/>
      <c r="AA2365" s="182" t="s">
        <v>14735</v>
      </c>
      <c r="AB2365" s="18"/>
      <c r="AC2365" s="197" t="str">
        <f>CodesFormula_1</f>
        <v>PRESIDENT-University_Events-Other</v>
      </c>
      <c r="AD2365" s="263" t="str">
        <f t="shared" si="237"/>
        <v>PRESIDENT-University_Events-Other-111</v>
      </c>
      <c r="AE2365" s="263" t="str">
        <f t="shared" si="238"/>
        <v>PRESIDENT-University_Events-Other-111-2</v>
      </c>
      <c r="AF2365" s="119" t="s">
        <v>14735</v>
      </c>
      <c r="AG2365" s="64" t="str">
        <f t="shared" si="239"/>
        <v>111</v>
      </c>
      <c r="AH2365" s="18"/>
      <c r="AI2365" s="197" t="str">
        <f>CodesFormula_5</f>
        <v>-</v>
      </c>
      <c r="AJ2365" s="64" t="str">
        <f>CodesFormula_6</f>
        <v>-</v>
      </c>
      <c r="AK2365" s="18"/>
      <c r="AP2365" s="18"/>
    </row>
    <row r="2366" spans="9:42">
      <c r="I2366" s="18"/>
      <c r="L2366" s="18"/>
      <c r="M2366" s="18"/>
      <c r="N2366" s="18"/>
      <c r="O2366" s="18"/>
      <c r="P2366" s="18"/>
      <c r="Q2366" s="18"/>
      <c r="R2366" s="18"/>
      <c r="S2366" s="173" t="s">
        <v>2496</v>
      </c>
      <c r="T2366" s="17" t="s">
        <v>2497</v>
      </c>
      <c r="U2366" s="18"/>
      <c r="V2366" s="211"/>
      <c r="W2366" s="211"/>
      <c r="X2366" s="211"/>
      <c r="Y2366" s="211"/>
      <c r="Z2366" s="18"/>
      <c r="AA2366" s="182" t="s">
        <v>14736</v>
      </c>
      <c r="AB2366" s="18"/>
      <c r="AC2366" s="197" t="e">
        <f>CodesFormula_1</f>
        <v>#N/A</v>
      </c>
      <c r="AD2366" s="263" t="e">
        <f t="shared" si="237"/>
        <v>#N/A</v>
      </c>
      <c r="AE2366" s="263" t="e">
        <f t="shared" si="238"/>
        <v>#N/A</v>
      </c>
      <c r="AF2366" s="119" t="s">
        <v>14736</v>
      </c>
      <c r="AG2366" s="64" t="str">
        <f t="shared" si="239"/>
        <v>111</v>
      </c>
      <c r="AH2366" s="18"/>
      <c r="AI2366" s="197" t="str">
        <f>CodesFormula_5</f>
        <v>-</v>
      </c>
      <c r="AJ2366" s="64" t="str">
        <f>CodesFormula_6</f>
        <v>-</v>
      </c>
      <c r="AK2366" s="18"/>
      <c r="AP2366" s="18"/>
    </row>
    <row r="2367" spans="9:42">
      <c r="I2367" s="18"/>
      <c r="L2367" s="18"/>
      <c r="M2367" s="18"/>
      <c r="N2367" s="18"/>
      <c r="O2367" s="18"/>
      <c r="P2367" s="18"/>
      <c r="Q2367" s="18"/>
      <c r="R2367" s="18"/>
      <c r="S2367" s="173" t="s">
        <v>2498</v>
      </c>
      <c r="T2367" s="17" t="s">
        <v>2499</v>
      </c>
      <c r="U2367" s="18"/>
      <c r="V2367" s="211"/>
      <c r="W2367" s="211"/>
      <c r="X2367" s="211"/>
      <c r="Y2367" s="211"/>
      <c r="Z2367" s="18"/>
      <c r="AA2367" s="182" t="s">
        <v>14737</v>
      </c>
      <c r="AB2367" s="18"/>
      <c r="AC2367" s="197" t="str">
        <f>CodesFormula_1</f>
        <v>ADMINFINANCE-Other</v>
      </c>
      <c r="AD2367" s="263" t="str">
        <f t="shared" si="237"/>
        <v>ADMINFINANCE-Other-111</v>
      </c>
      <c r="AE2367" s="263" t="str">
        <f t="shared" si="238"/>
        <v>ADMINFINANCE-Other-111-1</v>
      </c>
      <c r="AF2367" s="119" t="s">
        <v>14737</v>
      </c>
      <c r="AG2367" s="64" t="str">
        <f t="shared" si="239"/>
        <v>111</v>
      </c>
      <c r="AH2367" s="18"/>
      <c r="AI2367" s="197" t="str">
        <f>CodesFormula_5</f>
        <v>-</v>
      </c>
      <c r="AJ2367" s="64" t="str">
        <f>CodesFormula_6</f>
        <v>-</v>
      </c>
      <c r="AK2367" s="18"/>
      <c r="AP2367" s="18"/>
    </row>
    <row r="2368" spans="9:42">
      <c r="I2368" s="18"/>
      <c r="L2368" s="18"/>
      <c r="M2368" s="18"/>
      <c r="N2368" s="18"/>
      <c r="O2368" s="18"/>
      <c r="P2368" s="18"/>
      <c r="Q2368" s="18"/>
      <c r="R2368" s="18"/>
      <c r="S2368" s="173" t="s">
        <v>2500</v>
      </c>
      <c r="T2368" s="17" t="s">
        <v>2501</v>
      </c>
      <c r="U2368" s="18"/>
      <c r="V2368" s="211"/>
      <c r="W2368" s="211"/>
      <c r="X2368" s="211"/>
      <c r="Y2368" s="211"/>
      <c r="Z2368" s="18"/>
      <c r="AA2368" s="182" t="s">
        <v>15674</v>
      </c>
      <c r="AB2368" s="18"/>
      <c r="AC2368" s="197" t="str">
        <f>CodesFormula_1</f>
        <v>FSP-Other</v>
      </c>
      <c r="AD2368" s="263" t="str">
        <f t="shared" si="237"/>
        <v>FSP-Other-111</v>
      </c>
      <c r="AE2368" s="263" t="str">
        <f t="shared" si="238"/>
        <v>FSP-Other-111-1</v>
      </c>
      <c r="AF2368" s="119" t="s">
        <v>15674</v>
      </c>
      <c r="AG2368" s="64" t="str">
        <f t="shared" si="239"/>
        <v>111</v>
      </c>
      <c r="AH2368" s="18"/>
      <c r="AI2368" s="197" t="str">
        <f>CodesFormula_5</f>
        <v>-</v>
      </c>
      <c r="AJ2368" s="64" t="str">
        <f>CodesFormula_6</f>
        <v>-</v>
      </c>
      <c r="AK2368" s="18"/>
      <c r="AP2368" s="18"/>
    </row>
    <row r="2369" spans="9:42">
      <c r="I2369" s="18"/>
      <c r="L2369" s="18"/>
      <c r="M2369" s="18"/>
      <c r="N2369" s="18"/>
      <c r="O2369" s="18"/>
      <c r="P2369" s="18"/>
      <c r="Q2369" s="18"/>
      <c r="R2369" s="18"/>
      <c r="S2369" s="173" t="s">
        <v>2502</v>
      </c>
      <c r="T2369" s="17" t="s">
        <v>2503</v>
      </c>
      <c r="U2369" s="18"/>
      <c r="V2369" s="211"/>
      <c r="W2369" s="211"/>
      <c r="X2369" s="211"/>
      <c r="Y2369" s="211"/>
      <c r="Z2369" s="18"/>
      <c r="AA2369" s="182" t="s">
        <v>15269</v>
      </c>
      <c r="AB2369" s="18"/>
      <c r="AC2369" s="197" t="str">
        <f>CodesFormula_1</f>
        <v>PURCHASING-Other</v>
      </c>
      <c r="AD2369" s="263" t="str">
        <f t="shared" si="237"/>
        <v>PURCHASING-Other-111</v>
      </c>
      <c r="AE2369" s="263" t="str">
        <f t="shared" si="238"/>
        <v>PURCHASING-Other-111-1</v>
      </c>
      <c r="AF2369" s="119" t="s">
        <v>15269</v>
      </c>
      <c r="AG2369" s="64" t="str">
        <f t="shared" si="239"/>
        <v>111</v>
      </c>
      <c r="AH2369" s="18"/>
      <c r="AI2369" s="197" t="str">
        <f>CodesFormula_5</f>
        <v>-</v>
      </c>
      <c r="AJ2369" s="64" t="str">
        <f>CodesFormula_6</f>
        <v>-</v>
      </c>
      <c r="AK2369" s="18"/>
      <c r="AP2369" s="18"/>
    </row>
    <row r="2370" spans="9:42">
      <c r="I2370" s="18"/>
      <c r="L2370" s="18"/>
      <c r="M2370" s="18"/>
      <c r="N2370" s="18"/>
      <c r="O2370" s="18"/>
      <c r="P2370" s="18"/>
      <c r="Q2370" s="18"/>
      <c r="R2370" s="18"/>
      <c r="S2370" s="173" t="s">
        <v>2504</v>
      </c>
      <c r="T2370" s="17" t="s">
        <v>2505</v>
      </c>
      <c r="U2370" s="18"/>
      <c r="V2370" s="211"/>
      <c r="W2370" s="211"/>
      <c r="X2370" s="211"/>
      <c r="Y2370" s="211"/>
      <c r="Z2370" s="18"/>
      <c r="AA2370" s="182" t="s">
        <v>12113</v>
      </c>
      <c r="AB2370" s="18"/>
      <c r="AC2370" s="197" t="str">
        <f>CodesFormula_1</f>
        <v>AA_BLDGRENTALS</v>
      </c>
      <c r="AD2370" s="263" t="str">
        <f t="shared" si="237"/>
        <v>AA_BLDGRENTALS-111</v>
      </c>
      <c r="AE2370" s="263" t="str">
        <f t="shared" si="238"/>
        <v>AA_BLDGRENTALS-111-1</v>
      </c>
      <c r="AF2370" s="119" t="s">
        <v>12113</v>
      </c>
      <c r="AG2370" s="64" t="str">
        <f t="shared" si="239"/>
        <v>111</v>
      </c>
      <c r="AH2370" s="18"/>
      <c r="AI2370" s="197" t="str">
        <f>CodesFormula_5</f>
        <v>-</v>
      </c>
      <c r="AJ2370" s="64" t="str">
        <f>CodesFormula_6</f>
        <v>-</v>
      </c>
      <c r="AK2370" s="18"/>
      <c r="AP2370" s="18"/>
    </row>
    <row r="2371" spans="9:42">
      <c r="I2371" s="18"/>
      <c r="L2371" s="18"/>
      <c r="M2371" s="18"/>
      <c r="N2371" s="18"/>
      <c r="O2371" s="18"/>
      <c r="P2371" s="18"/>
      <c r="Q2371" s="18"/>
      <c r="R2371" s="18"/>
      <c r="S2371" s="173" t="s">
        <v>2506</v>
      </c>
      <c r="T2371" s="17" t="s">
        <v>2507</v>
      </c>
      <c r="U2371" s="18"/>
      <c r="V2371" s="211"/>
      <c r="W2371" s="211"/>
      <c r="X2371" s="211"/>
      <c r="Y2371" s="211"/>
      <c r="Z2371" s="18"/>
      <c r="AA2371" s="182" t="s">
        <v>15270</v>
      </c>
      <c r="AB2371" s="18"/>
      <c r="AC2371" s="197" t="str">
        <f>CodesFormula_1</f>
        <v>GRADSTUDIES-Other</v>
      </c>
      <c r="AD2371" s="263" t="str">
        <f t="shared" si="237"/>
        <v>GRADSTUDIES-Other-111</v>
      </c>
      <c r="AE2371" s="263" t="str">
        <f t="shared" si="238"/>
        <v>GRADSTUDIES-Other-111-1</v>
      </c>
      <c r="AF2371" s="119" t="s">
        <v>15270</v>
      </c>
      <c r="AG2371" s="64" t="str">
        <f t="shared" si="239"/>
        <v>111</v>
      </c>
      <c r="AH2371" s="18"/>
      <c r="AI2371" s="197" t="str">
        <f>CodesFormula_5</f>
        <v>-</v>
      </c>
      <c r="AJ2371" s="64" t="str">
        <f>CodesFormula_6</f>
        <v>-</v>
      </c>
      <c r="AK2371" s="18"/>
      <c r="AP2371" s="18"/>
    </row>
    <row r="2372" spans="9:42">
      <c r="I2372" s="18"/>
      <c r="L2372" s="18"/>
      <c r="M2372" s="18"/>
      <c r="N2372" s="18"/>
      <c r="O2372" s="18"/>
      <c r="P2372" s="18"/>
      <c r="Q2372" s="18"/>
      <c r="R2372" s="18"/>
      <c r="S2372" s="173" t="s">
        <v>2508</v>
      </c>
      <c r="T2372" s="17" t="s">
        <v>2509</v>
      </c>
      <c r="U2372" s="18"/>
      <c r="V2372" s="211"/>
      <c r="W2372" s="211"/>
      <c r="X2372" s="211"/>
      <c r="Y2372" s="211"/>
      <c r="Z2372" s="18"/>
      <c r="AA2372" s="182" t="s">
        <v>12701</v>
      </c>
      <c r="AB2372" s="18"/>
      <c r="AC2372" s="197" t="str">
        <f>CodesFormula_1</f>
        <v>STAFFF-DisabilAccessInc-Other</v>
      </c>
      <c r="AD2372" s="263" t="str">
        <f t="shared" si="237"/>
        <v>STAFFF-DisabilAccessInc-Other-111</v>
      </c>
      <c r="AE2372" s="263" t="str">
        <f t="shared" si="238"/>
        <v>STAFFF-DisabilAccessInc-Other-111-1</v>
      </c>
      <c r="AF2372" s="119" t="s">
        <v>12701</v>
      </c>
      <c r="AG2372" s="64" t="str">
        <f t="shared" si="239"/>
        <v>111</v>
      </c>
      <c r="AH2372" s="18"/>
      <c r="AI2372" s="197" t="str">
        <f>CodesFormula_5</f>
        <v>-</v>
      </c>
      <c r="AJ2372" s="64" t="str">
        <f>CodesFormula_6</f>
        <v>-</v>
      </c>
      <c r="AK2372" s="18"/>
      <c r="AP2372" s="18"/>
    </row>
    <row r="2373" spans="9:42">
      <c r="I2373" s="18"/>
      <c r="L2373" s="18"/>
      <c r="M2373" s="18"/>
      <c r="N2373" s="18"/>
      <c r="O2373" s="18"/>
      <c r="P2373" s="18"/>
      <c r="Q2373" s="18"/>
      <c r="R2373" s="18"/>
      <c r="S2373" s="173" t="s">
        <v>2510</v>
      </c>
      <c r="T2373" s="17" t="s">
        <v>2511</v>
      </c>
      <c r="U2373" s="18"/>
      <c r="V2373" s="211"/>
      <c r="W2373" s="211"/>
      <c r="X2373" s="211"/>
      <c r="Y2373" s="211"/>
      <c r="Z2373" s="18"/>
      <c r="AA2373" s="182" t="s">
        <v>14227</v>
      </c>
      <c r="AB2373" s="18"/>
      <c r="AC2373" s="197" t="str">
        <f>CodesFormula_1</f>
        <v>LEGAL</v>
      </c>
      <c r="AD2373" s="263" t="str">
        <f t="shared" si="237"/>
        <v>LEGAL-111</v>
      </c>
      <c r="AE2373" s="263" t="str">
        <f t="shared" si="238"/>
        <v>LEGAL-111-1</v>
      </c>
      <c r="AF2373" s="119" t="s">
        <v>14227</v>
      </c>
      <c r="AG2373" s="64" t="str">
        <f t="shared" si="239"/>
        <v>111</v>
      </c>
      <c r="AH2373" s="18"/>
      <c r="AI2373" s="197" t="str">
        <f>CodesFormula_5</f>
        <v>-</v>
      </c>
      <c r="AJ2373" s="64" t="str">
        <f>CodesFormula_6</f>
        <v>-</v>
      </c>
      <c r="AK2373" s="18"/>
      <c r="AP2373" s="18"/>
    </row>
    <row r="2374" spans="9:42">
      <c r="I2374" s="18"/>
      <c r="L2374" s="18"/>
      <c r="M2374" s="18"/>
      <c r="N2374" s="18"/>
      <c r="O2374" s="18"/>
      <c r="P2374" s="18"/>
      <c r="Q2374" s="18"/>
      <c r="R2374" s="18"/>
      <c r="S2374" s="173" t="s">
        <v>10395</v>
      </c>
      <c r="T2374" s="17" t="s">
        <v>10396</v>
      </c>
      <c r="U2374" s="18"/>
      <c r="V2374" s="211"/>
      <c r="W2374" s="211"/>
      <c r="X2374" s="211"/>
      <c r="Y2374" s="211"/>
      <c r="Z2374" s="18"/>
      <c r="AA2374" s="182" t="s">
        <v>13771</v>
      </c>
      <c r="AB2374" s="18"/>
      <c r="AC2374" s="197" t="str">
        <f>CodesFormula_1</f>
        <v>CED</v>
      </c>
      <c r="AD2374" s="263" t="str">
        <f t="shared" si="237"/>
        <v>CED-111</v>
      </c>
      <c r="AE2374" s="263" t="str">
        <f t="shared" si="238"/>
        <v>CED-111-1</v>
      </c>
      <c r="AF2374" s="119" t="s">
        <v>13771</v>
      </c>
      <c r="AG2374" s="64" t="str">
        <f t="shared" si="239"/>
        <v>111</v>
      </c>
      <c r="AH2374" s="18"/>
      <c r="AI2374" s="197" t="str">
        <f>CodesFormula_5</f>
        <v>-</v>
      </c>
      <c r="AJ2374" s="64" t="str">
        <f>CodesFormula_6</f>
        <v>-</v>
      </c>
      <c r="AK2374" s="18"/>
      <c r="AP2374" s="18"/>
    </row>
    <row r="2375" spans="9:42">
      <c r="I2375" s="18"/>
      <c r="L2375" s="18"/>
      <c r="M2375" s="18"/>
      <c r="N2375" s="18"/>
      <c r="O2375" s="18"/>
      <c r="P2375" s="18"/>
      <c r="Q2375" s="18"/>
      <c r="R2375" s="18"/>
      <c r="S2375" s="173" t="s">
        <v>2512</v>
      </c>
      <c r="T2375" s="17" t="s">
        <v>2513</v>
      </c>
      <c r="U2375" s="18"/>
      <c r="V2375" s="211"/>
      <c r="W2375" s="211"/>
      <c r="X2375" s="211"/>
      <c r="Y2375" s="211"/>
      <c r="Z2375" s="18"/>
      <c r="AA2375" s="182" t="s">
        <v>14228</v>
      </c>
      <c r="AB2375" s="18"/>
      <c r="AC2375" s="197" t="str">
        <f t="shared" ref="AC2375:AC2438" si="240">CodesFormula_1</f>
        <v>PROVOST-Academic_Aff</v>
      </c>
      <c r="AD2375" s="263" t="str">
        <f t="shared" ref="AD2375:AD2438" si="241">CodesFormula_2</f>
        <v>PROVOST-Academic_Aff-111</v>
      </c>
      <c r="AE2375" s="263" t="str">
        <f t="shared" ref="AE2375:AE2438" si="242">CodesFormula_3</f>
        <v>PROVOST-Academic_Aff-111-1</v>
      </c>
      <c r="AF2375" s="119" t="s">
        <v>14228</v>
      </c>
      <c r="AG2375" s="64" t="str">
        <f t="shared" ref="AG2375:AG2438" si="243">CodesFormula_4</f>
        <v>111</v>
      </c>
      <c r="AH2375" s="18"/>
      <c r="AI2375" s="197" t="str">
        <f t="shared" ref="AI2375:AI2438" si="244">CodesFormula_5</f>
        <v>-</v>
      </c>
      <c r="AJ2375" s="64" t="str">
        <f t="shared" ref="AJ2375:AJ2438" si="245">CodesFormula_6</f>
        <v>-</v>
      </c>
      <c r="AK2375" s="18"/>
      <c r="AP2375" s="18"/>
    </row>
    <row r="2376" spans="9:42">
      <c r="I2376" s="18"/>
      <c r="L2376" s="18"/>
      <c r="M2376" s="18"/>
      <c r="N2376" s="18"/>
      <c r="O2376" s="18"/>
      <c r="P2376" s="18"/>
      <c r="Q2376" s="18"/>
      <c r="R2376" s="18"/>
      <c r="S2376" s="173" t="s">
        <v>2514</v>
      </c>
      <c r="T2376" s="17" t="s">
        <v>2515</v>
      </c>
      <c r="U2376" s="18"/>
      <c r="V2376" s="211"/>
      <c r="W2376" s="211"/>
      <c r="X2376" s="211"/>
      <c r="Y2376" s="211"/>
      <c r="Z2376" s="18"/>
      <c r="AA2376" s="182" t="s">
        <v>14229</v>
      </c>
      <c r="AB2376" s="18"/>
      <c r="AC2376" s="197" t="str">
        <f t="shared" si="240"/>
        <v>PROVOST-Academic_Aff</v>
      </c>
      <c r="AD2376" s="263" t="str">
        <f t="shared" si="241"/>
        <v>PROVOST-Academic_Aff-111</v>
      </c>
      <c r="AE2376" s="263" t="str">
        <f t="shared" si="242"/>
        <v>PROVOST-Academic_Aff-111-2</v>
      </c>
      <c r="AF2376" s="119" t="s">
        <v>14229</v>
      </c>
      <c r="AG2376" s="64" t="str">
        <f t="shared" si="243"/>
        <v>111</v>
      </c>
      <c r="AH2376" s="18"/>
      <c r="AI2376" s="197" t="str">
        <f t="shared" si="244"/>
        <v>-</v>
      </c>
      <c r="AJ2376" s="64" t="str">
        <f t="shared" si="245"/>
        <v>-</v>
      </c>
      <c r="AK2376" s="18"/>
      <c r="AP2376" s="18"/>
    </row>
    <row r="2377" spans="9:42">
      <c r="I2377" s="18"/>
      <c r="L2377" s="18"/>
      <c r="M2377" s="18"/>
      <c r="N2377" s="18"/>
      <c r="O2377" s="18"/>
      <c r="P2377" s="18"/>
      <c r="Q2377" s="18"/>
      <c r="R2377" s="18"/>
      <c r="S2377" s="173" t="s">
        <v>2516</v>
      </c>
      <c r="T2377" s="17" t="s">
        <v>2517</v>
      </c>
      <c r="U2377" s="18"/>
      <c r="V2377" s="211"/>
      <c r="W2377" s="211"/>
      <c r="X2377" s="211"/>
      <c r="Y2377" s="211"/>
      <c r="Z2377" s="18"/>
      <c r="AA2377" s="182" t="s">
        <v>14230</v>
      </c>
      <c r="AB2377" s="18"/>
      <c r="AC2377" s="197" t="str">
        <f t="shared" si="240"/>
        <v>ATL</v>
      </c>
      <c r="AD2377" s="263" t="str">
        <f t="shared" si="241"/>
        <v>ATL-111</v>
      </c>
      <c r="AE2377" s="263" t="str">
        <f t="shared" si="242"/>
        <v>ATL-111-1</v>
      </c>
      <c r="AF2377" s="119" t="s">
        <v>14230</v>
      </c>
      <c r="AG2377" s="64" t="str">
        <f t="shared" si="243"/>
        <v>111</v>
      </c>
      <c r="AH2377" s="18"/>
      <c r="AI2377" s="197" t="str">
        <f t="shared" si="244"/>
        <v>-</v>
      </c>
      <c r="AJ2377" s="64" t="str">
        <f t="shared" si="245"/>
        <v>-</v>
      </c>
      <c r="AK2377" s="18"/>
      <c r="AP2377" s="18"/>
    </row>
    <row r="2378" spans="9:42">
      <c r="I2378" s="18"/>
      <c r="L2378" s="18"/>
      <c r="M2378" s="18"/>
      <c r="N2378" s="18"/>
      <c r="O2378" s="18"/>
      <c r="P2378" s="18"/>
      <c r="Q2378" s="18"/>
      <c r="R2378" s="18"/>
      <c r="S2378" s="173" t="s">
        <v>2518</v>
      </c>
      <c r="T2378" s="17" t="s">
        <v>2519</v>
      </c>
      <c r="U2378" s="18"/>
      <c r="V2378" s="211"/>
      <c r="W2378" s="211"/>
      <c r="X2378" s="211"/>
      <c r="Y2378" s="211"/>
      <c r="Z2378" s="18"/>
      <c r="AA2378" s="182" t="s">
        <v>14231</v>
      </c>
      <c r="AB2378" s="18"/>
      <c r="AC2378" s="197" t="str">
        <f t="shared" si="240"/>
        <v>PROVOST-Online_Strategic_Ed_Init</v>
      </c>
      <c r="AD2378" s="263" t="str">
        <f t="shared" si="241"/>
        <v>PROVOST-Online_Strategic_Ed_Init-111</v>
      </c>
      <c r="AE2378" s="263" t="str">
        <f t="shared" si="242"/>
        <v>PROVOST-Online_Strategic_Ed_Init-111-1</v>
      </c>
      <c r="AF2378" s="119" t="s">
        <v>14231</v>
      </c>
      <c r="AG2378" s="64" t="str">
        <f t="shared" si="243"/>
        <v>111</v>
      </c>
      <c r="AH2378" s="18"/>
      <c r="AI2378" s="197" t="str">
        <f t="shared" si="244"/>
        <v>-</v>
      </c>
      <c r="AJ2378" s="64" t="str">
        <f t="shared" si="245"/>
        <v>-</v>
      </c>
      <c r="AK2378" s="18"/>
      <c r="AP2378" s="18"/>
    </row>
    <row r="2379" spans="9:42">
      <c r="I2379" s="18"/>
      <c r="L2379" s="18"/>
      <c r="M2379" s="18"/>
      <c r="N2379" s="18"/>
      <c r="O2379" s="18"/>
      <c r="P2379" s="18"/>
      <c r="Q2379" s="18"/>
      <c r="R2379" s="18"/>
      <c r="S2379" s="173" t="s">
        <v>2520</v>
      </c>
      <c r="T2379" s="17" t="s">
        <v>2521</v>
      </c>
      <c r="U2379" s="18"/>
      <c r="V2379" s="211"/>
      <c r="W2379" s="211"/>
      <c r="X2379" s="211"/>
      <c r="Y2379" s="211"/>
      <c r="Z2379" s="18"/>
      <c r="AA2379" s="182" t="s">
        <v>12702</v>
      </c>
      <c r="AB2379" s="18"/>
      <c r="AC2379" s="197" t="str">
        <f t="shared" si="240"/>
        <v>PROVOST-Initiatives</v>
      </c>
      <c r="AD2379" s="263" t="str">
        <f t="shared" si="241"/>
        <v>PROVOST-Initiatives-111</v>
      </c>
      <c r="AE2379" s="263" t="str">
        <f t="shared" si="242"/>
        <v>PROVOST-Initiatives-111-1</v>
      </c>
      <c r="AF2379" s="119" t="s">
        <v>12702</v>
      </c>
      <c r="AG2379" s="64" t="str">
        <f t="shared" si="243"/>
        <v>111</v>
      </c>
      <c r="AH2379" s="18"/>
      <c r="AI2379" s="197" t="str">
        <f t="shared" si="244"/>
        <v>-</v>
      </c>
      <c r="AJ2379" s="64" t="str">
        <f t="shared" si="245"/>
        <v>-</v>
      </c>
      <c r="AK2379" s="18"/>
      <c r="AP2379" s="18"/>
    </row>
    <row r="2380" spans="9:42">
      <c r="I2380" s="18"/>
      <c r="L2380" s="18"/>
      <c r="M2380" s="18"/>
      <c r="N2380" s="18"/>
      <c r="O2380" s="18"/>
      <c r="P2380" s="18"/>
      <c r="Q2380" s="18"/>
      <c r="R2380" s="18"/>
      <c r="S2380" s="173" t="s">
        <v>2522</v>
      </c>
      <c r="T2380" s="17" t="s">
        <v>6083</v>
      </c>
      <c r="U2380" s="18"/>
      <c r="V2380" s="211"/>
      <c r="W2380" s="211"/>
      <c r="X2380" s="211"/>
      <c r="Y2380" s="211"/>
      <c r="Z2380" s="18"/>
      <c r="AA2380" s="182" t="s">
        <v>12703</v>
      </c>
      <c r="AB2380" s="18"/>
      <c r="AC2380" s="197" t="str">
        <f t="shared" si="240"/>
        <v>PROVOST-Neuroscience</v>
      </c>
      <c r="AD2380" s="263" t="str">
        <f t="shared" si="241"/>
        <v>PROVOST-Neuroscience-111</v>
      </c>
      <c r="AE2380" s="263" t="str">
        <f t="shared" si="242"/>
        <v>PROVOST-Neuroscience-111-1</v>
      </c>
      <c r="AF2380" s="119" t="s">
        <v>12703</v>
      </c>
      <c r="AG2380" s="64" t="str">
        <f t="shared" si="243"/>
        <v>111</v>
      </c>
      <c r="AH2380" s="18"/>
      <c r="AI2380" s="197" t="str">
        <f t="shared" si="244"/>
        <v>-</v>
      </c>
      <c r="AJ2380" s="64" t="str">
        <f t="shared" si="245"/>
        <v>-</v>
      </c>
      <c r="AK2380" s="18"/>
      <c r="AP2380" s="18"/>
    </row>
    <row r="2381" spans="9:42">
      <c r="I2381" s="18"/>
      <c r="L2381" s="18"/>
      <c r="M2381" s="18"/>
      <c r="N2381" s="18"/>
      <c r="O2381" s="18"/>
      <c r="P2381" s="18"/>
      <c r="Q2381" s="18"/>
      <c r="R2381" s="18"/>
      <c r="S2381" s="173" t="s">
        <v>6084</v>
      </c>
      <c r="T2381" s="17" t="s">
        <v>6085</v>
      </c>
      <c r="U2381" s="18"/>
      <c r="V2381" s="211"/>
      <c r="W2381" s="211"/>
      <c r="X2381" s="211"/>
      <c r="Y2381" s="211"/>
      <c r="Z2381" s="18"/>
      <c r="AA2381" s="182" t="s">
        <v>12704</v>
      </c>
      <c r="AB2381" s="18"/>
      <c r="AC2381" s="197" t="str">
        <f t="shared" si="240"/>
        <v>PROVOST-Neuroscience</v>
      </c>
      <c r="AD2381" s="263" t="str">
        <f t="shared" si="241"/>
        <v>PROVOST-Neuroscience-111</v>
      </c>
      <c r="AE2381" s="263" t="str">
        <f t="shared" si="242"/>
        <v>PROVOST-Neuroscience-111-2</v>
      </c>
      <c r="AF2381" s="119" t="s">
        <v>12704</v>
      </c>
      <c r="AG2381" s="64" t="str">
        <f t="shared" si="243"/>
        <v>111</v>
      </c>
      <c r="AH2381" s="18"/>
      <c r="AI2381" s="197" t="str">
        <f t="shared" si="244"/>
        <v>-</v>
      </c>
      <c r="AJ2381" s="64" t="str">
        <f t="shared" si="245"/>
        <v>-</v>
      </c>
      <c r="AK2381" s="18"/>
      <c r="AP2381" s="18"/>
    </row>
    <row r="2382" spans="9:42">
      <c r="I2382" s="18"/>
      <c r="L2382" s="18"/>
      <c r="M2382" s="18"/>
      <c r="N2382" s="18"/>
      <c r="O2382" s="18"/>
      <c r="P2382" s="18"/>
      <c r="Q2382" s="18"/>
      <c r="R2382" s="18"/>
      <c r="S2382" s="173" t="s">
        <v>6086</v>
      </c>
      <c r="T2382" s="17" t="s">
        <v>6087</v>
      </c>
      <c r="U2382" s="18"/>
      <c r="V2382" s="211"/>
      <c r="W2382" s="211"/>
      <c r="X2382" s="211"/>
      <c r="Y2382" s="211"/>
      <c r="Z2382" s="18"/>
      <c r="AA2382" s="182" t="s">
        <v>13772</v>
      </c>
      <c r="AB2382" s="18"/>
      <c r="AC2382" s="197" t="str">
        <f t="shared" si="240"/>
        <v>PROVOST-Neuroscience</v>
      </c>
      <c r="AD2382" s="263" t="str">
        <f t="shared" si="241"/>
        <v>PROVOST-Neuroscience-111</v>
      </c>
      <c r="AE2382" s="263" t="str">
        <f t="shared" si="242"/>
        <v>PROVOST-Neuroscience-111-3</v>
      </c>
      <c r="AF2382" s="119" t="s">
        <v>13772</v>
      </c>
      <c r="AG2382" s="64" t="str">
        <f t="shared" si="243"/>
        <v>111</v>
      </c>
      <c r="AH2382" s="18"/>
      <c r="AI2382" s="197" t="str">
        <f t="shared" si="244"/>
        <v>-</v>
      </c>
      <c r="AJ2382" s="64" t="str">
        <f t="shared" si="245"/>
        <v>-</v>
      </c>
      <c r="AK2382" s="18"/>
      <c r="AP2382" s="18"/>
    </row>
    <row r="2383" spans="9:42">
      <c r="I2383" s="18"/>
      <c r="L2383" s="18"/>
      <c r="M2383" s="18"/>
      <c r="N2383" s="18"/>
      <c r="O2383" s="18"/>
      <c r="P2383" s="18"/>
      <c r="Q2383" s="18"/>
      <c r="R2383" s="18"/>
      <c r="S2383" s="173" t="s">
        <v>14476</v>
      </c>
      <c r="T2383" s="17" t="s">
        <v>14477</v>
      </c>
      <c r="U2383" s="18"/>
      <c r="V2383" s="211"/>
      <c r="W2383" s="211"/>
      <c r="X2383" s="211"/>
      <c r="Y2383" s="211"/>
      <c r="Z2383" s="18"/>
      <c r="AA2383" s="182" t="s">
        <v>13773</v>
      </c>
      <c r="AB2383" s="18"/>
      <c r="AC2383" s="197" t="str">
        <f t="shared" si="240"/>
        <v>PROVOST-Neuroscience</v>
      </c>
      <c r="AD2383" s="263" t="str">
        <f t="shared" si="241"/>
        <v>PROVOST-Neuroscience-111</v>
      </c>
      <c r="AE2383" s="263" t="str">
        <f t="shared" si="242"/>
        <v>PROVOST-Neuroscience-111-4</v>
      </c>
      <c r="AF2383" s="119" t="s">
        <v>13773</v>
      </c>
      <c r="AG2383" s="64" t="str">
        <f t="shared" si="243"/>
        <v>111</v>
      </c>
      <c r="AH2383" s="18"/>
      <c r="AI2383" s="197" t="str">
        <f t="shared" si="244"/>
        <v>-</v>
      </c>
      <c r="AJ2383" s="64" t="str">
        <f t="shared" si="245"/>
        <v>-</v>
      </c>
      <c r="AK2383" s="18"/>
      <c r="AP2383" s="18"/>
    </row>
    <row r="2384" spans="9:42">
      <c r="I2384" s="18"/>
      <c r="L2384" s="18"/>
      <c r="M2384" s="18"/>
      <c r="N2384" s="18"/>
      <c r="O2384" s="18"/>
      <c r="P2384" s="18"/>
      <c r="Q2384" s="18"/>
      <c r="R2384" s="18"/>
      <c r="S2384" s="173" t="s">
        <v>1136</v>
      </c>
      <c r="T2384" s="17" t="s">
        <v>1137</v>
      </c>
      <c r="U2384" s="18"/>
      <c r="V2384" s="211"/>
      <c r="W2384" s="211"/>
      <c r="X2384" s="211"/>
      <c r="Y2384" s="211"/>
      <c r="Z2384" s="18"/>
      <c r="AA2384" s="182" t="s">
        <v>14232</v>
      </c>
      <c r="AB2384" s="18"/>
      <c r="AC2384" s="197" t="str">
        <f t="shared" si="240"/>
        <v>PROVOST-Global_Strategies</v>
      </c>
      <c r="AD2384" s="263" t="str">
        <f t="shared" si="241"/>
        <v>PROVOST-Global_Strategies-111</v>
      </c>
      <c r="AE2384" s="263" t="str">
        <f t="shared" si="242"/>
        <v>PROVOST-Global_Strategies-111-1</v>
      </c>
      <c r="AF2384" s="119" t="s">
        <v>14232</v>
      </c>
      <c r="AG2384" s="64" t="str">
        <f t="shared" si="243"/>
        <v>111</v>
      </c>
      <c r="AH2384" s="18"/>
      <c r="AI2384" s="197" t="str">
        <f t="shared" si="244"/>
        <v>-</v>
      </c>
      <c r="AJ2384" s="64" t="str">
        <f t="shared" si="245"/>
        <v>-</v>
      </c>
      <c r="AK2384" s="18"/>
      <c r="AP2384" s="18"/>
    </row>
    <row r="2385" spans="9:42">
      <c r="I2385" s="18"/>
      <c r="L2385" s="18"/>
      <c r="M2385" s="18"/>
      <c r="N2385" s="18"/>
      <c r="O2385" s="18"/>
      <c r="P2385" s="18"/>
      <c r="Q2385" s="18"/>
      <c r="R2385" s="18"/>
      <c r="S2385" s="173" t="s">
        <v>6088</v>
      </c>
      <c r="T2385" s="17" t="s">
        <v>6089</v>
      </c>
      <c r="U2385" s="18"/>
      <c r="V2385" s="211"/>
      <c r="W2385" s="211"/>
      <c r="X2385" s="211"/>
      <c r="Y2385" s="211"/>
      <c r="Z2385" s="18"/>
      <c r="AA2385" s="182" t="s">
        <v>14738</v>
      </c>
      <c r="AB2385" s="18"/>
      <c r="AC2385" s="197" t="str">
        <f t="shared" si="240"/>
        <v>CELS</v>
      </c>
      <c r="AD2385" s="263" t="str">
        <f t="shared" si="241"/>
        <v>CELS-111</v>
      </c>
      <c r="AE2385" s="263" t="str">
        <f t="shared" si="242"/>
        <v>CELS-111-1</v>
      </c>
      <c r="AF2385" s="119" t="s">
        <v>14738</v>
      </c>
      <c r="AG2385" s="64" t="str">
        <f t="shared" si="243"/>
        <v>111</v>
      </c>
      <c r="AH2385" s="18"/>
      <c r="AI2385" s="197" t="str">
        <f t="shared" si="244"/>
        <v>-</v>
      </c>
      <c r="AJ2385" s="64" t="str">
        <f t="shared" si="245"/>
        <v>-</v>
      </c>
      <c r="AK2385" s="18"/>
      <c r="AP2385" s="18"/>
    </row>
    <row r="2386" spans="9:42">
      <c r="I2386" s="18"/>
      <c r="L2386" s="18"/>
      <c r="M2386" s="18"/>
      <c r="N2386" s="18"/>
      <c r="O2386" s="18"/>
      <c r="P2386" s="18"/>
      <c r="Q2386" s="18"/>
      <c r="R2386" s="18"/>
      <c r="S2386" s="173" t="s">
        <v>6090</v>
      </c>
      <c r="T2386" s="17" t="s">
        <v>6091</v>
      </c>
      <c r="U2386" s="18"/>
      <c r="V2386" s="211"/>
      <c r="W2386" s="211"/>
      <c r="X2386" s="211"/>
      <c r="Y2386" s="211"/>
      <c r="Z2386" s="18"/>
      <c r="AA2386" s="182" t="s">
        <v>14233</v>
      </c>
      <c r="AB2386" s="18"/>
      <c r="AC2386" s="197" t="str">
        <f t="shared" si="240"/>
        <v>CELS</v>
      </c>
      <c r="AD2386" s="263" t="str">
        <f t="shared" si="241"/>
        <v>CELS-111</v>
      </c>
      <c r="AE2386" s="263" t="str">
        <f t="shared" si="242"/>
        <v>CELS-111-2</v>
      </c>
      <c r="AF2386" s="119" t="s">
        <v>14233</v>
      </c>
      <c r="AG2386" s="64" t="str">
        <f t="shared" si="243"/>
        <v>111</v>
      </c>
      <c r="AH2386" s="18"/>
      <c r="AI2386" s="197" t="str">
        <f t="shared" si="244"/>
        <v>-</v>
      </c>
      <c r="AJ2386" s="64" t="str">
        <f t="shared" si="245"/>
        <v>-</v>
      </c>
      <c r="AK2386" s="18"/>
      <c r="AP2386" s="18"/>
    </row>
    <row r="2387" spans="9:42">
      <c r="I2387" s="18"/>
      <c r="L2387" s="18"/>
      <c r="M2387" s="18"/>
      <c r="N2387" s="18"/>
      <c r="O2387" s="18"/>
      <c r="P2387" s="18"/>
      <c r="Q2387" s="18"/>
      <c r="R2387" s="18"/>
      <c r="S2387" s="173" t="s">
        <v>6092</v>
      </c>
      <c r="T2387" s="17" t="s">
        <v>6093</v>
      </c>
      <c r="U2387" s="18"/>
      <c r="V2387" s="211"/>
      <c r="W2387" s="211"/>
      <c r="X2387" s="211"/>
      <c r="Y2387" s="211"/>
      <c r="Z2387" s="18"/>
      <c r="AA2387" s="182" t="s">
        <v>12705</v>
      </c>
      <c r="AB2387" s="18"/>
      <c r="AC2387" s="197" t="str">
        <f t="shared" si="240"/>
        <v>CELS</v>
      </c>
      <c r="AD2387" s="263" t="str">
        <f t="shared" si="241"/>
        <v>CELS-111</v>
      </c>
      <c r="AE2387" s="263" t="str">
        <f t="shared" si="242"/>
        <v>CELS-111-3</v>
      </c>
      <c r="AF2387" s="119" t="s">
        <v>12705</v>
      </c>
      <c r="AG2387" s="64" t="str">
        <f t="shared" si="243"/>
        <v>111</v>
      </c>
      <c r="AH2387" s="18"/>
      <c r="AI2387" s="197" t="str">
        <f t="shared" si="244"/>
        <v>-</v>
      </c>
      <c r="AJ2387" s="64" t="str">
        <f t="shared" si="245"/>
        <v>-</v>
      </c>
      <c r="AK2387" s="18"/>
      <c r="AP2387" s="18"/>
    </row>
    <row r="2388" spans="9:42">
      <c r="I2388" s="18"/>
      <c r="L2388" s="18"/>
      <c r="M2388" s="18"/>
      <c r="N2388" s="18"/>
      <c r="O2388" s="18"/>
      <c r="P2388" s="18"/>
      <c r="Q2388" s="18"/>
      <c r="R2388" s="18"/>
      <c r="S2388" s="173" t="s">
        <v>10397</v>
      </c>
      <c r="T2388" s="17" t="s">
        <v>10398</v>
      </c>
      <c r="U2388" s="18"/>
      <c r="V2388" s="211"/>
      <c r="W2388" s="211"/>
      <c r="X2388" s="211"/>
      <c r="Y2388" s="211"/>
      <c r="Z2388" s="18"/>
      <c r="AA2388" s="182" t="s">
        <v>12706</v>
      </c>
      <c r="AB2388" s="18"/>
      <c r="AC2388" s="197" t="str">
        <f t="shared" si="240"/>
        <v>CELS</v>
      </c>
      <c r="AD2388" s="263" t="str">
        <f t="shared" si="241"/>
        <v>CELS-111</v>
      </c>
      <c r="AE2388" s="263" t="str">
        <f t="shared" si="242"/>
        <v>CELS-111-4</v>
      </c>
      <c r="AF2388" s="119" t="s">
        <v>12706</v>
      </c>
      <c r="AG2388" s="64" t="str">
        <f t="shared" si="243"/>
        <v>111</v>
      </c>
      <c r="AH2388" s="18"/>
      <c r="AI2388" s="197" t="str">
        <f t="shared" si="244"/>
        <v>-</v>
      </c>
      <c r="AJ2388" s="64" t="str">
        <f t="shared" si="245"/>
        <v>-</v>
      </c>
      <c r="AK2388" s="18"/>
      <c r="AP2388" s="18"/>
    </row>
    <row r="2389" spans="9:42">
      <c r="I2389" s="18"/>
      <c r="L2389" s="18"/>
      <c r="M2389" s="18"/>
      <c r="N2389" s="18"/>
      <c r="O2389" s="18"/>
      <c r="P2389" s="18"/>
      <c r="Q2389" s="18"/>
      <c r="R2389" s="18"/>
      <c r="S2389" s="173" t="s">
        <v>6094</v>
      </c>
      <c r="T2389" s="17" t="s">
        <v>6095</v>
      </c>
      <c r="U2389" s="18"/>
      <c r="V2389" s="211"/>
      <c r="W2389" s="211"/>
      <c r="X2389" s="211"/>
      <c r="Y2389" s="211"/>
      <c r="Z2389" s="18"/>
      <c r="AA2389" s="182" t="s">
        <v>14739</v>
      </c>
      <c r="AB2389" s="18"/>
      <c r="AC2389" s="197" t="str">
        <f t="shared" si="240"/>
        <v>CELS</v>
      </c>
      <c r="AD2389" s="263" t="str">
        <f t="shared" si="241"/>
        <v>CELS-111</v>
      </c>
      <c r="AE2389" s="263" t="str">
        <f t="shared" si="242"/>
        <v>CELS-111-5</v>
      </c>
      <c r="AF2389" s="119" t="s">
        <v>14739</v>
      </c>
      <c r="AG2389" s="64" t="str">
        <f t="shared" si="243"/>
        <v>111</v>
      </c>
      <c r="AH2389" s="18"/>
      <c r="AI2389" s="197" t="str">
        <f t="shared" si="244"/>
        <v>-</v>
      </c>
      <c r="AJ2389" s="64" t="str">
        <f t="shared" si="245"/>
        <v>-</v>
      </c>
      <c r="AK2389" s="18"/>
      <c r="AP2389" s="18"/>
    </row>
    <row r="2390" spans="9:42">
      <c r="I2390" s="18"/>
      <c r="L2390" s="18"/>
      <c r="M2390" s="18"/>
      <c r="N2390" s="18"/>
      <c r="O2390" s="18"/>
      <c r="P2390" s="18"/>
      <c r="Q2390" s="18"/>
      <c r="R2390" s="18"/>
      <c r="S2390" s="173" t="s">
        <v>6096</v>
      </c>
      <c r="T2390" s="17" t="s">
        <v>8466</v>
      </c>
      <c r="U2390" s="18"/>
      <c r="V2390" s="211"/>
      <c r="W2390" s="211"/>
      <c r="X2390" s="211"/>
      <c r="Y2390" s="211"/>
      <c r="Z2390" s="18"/>
      <c r="AA2390" s="182" t="s">
        <v>14740</v>
      </c>
      <c r="AB2390" s="18"/>
      <c r="AC2390" s="197" t="str">
        <f t="shared" si="240"/>
        <v>CELS</v>
      </c>
      <c r="AD2390" s="263" t="str">
        <f t="shared" si="241"/>
        <v>CELS-111</v>
      </c>
      <c r="AE2390" s="263" t="str">
        <f t="shared" si="242"/>
        <v>CELS-111-6</v>
      </c>
      <c r="AF2390" s="119" t="s">
        <v>14740</v>
      </c>
      <c r="AG2390" s="64" t="str">
        <f t="shared" si="243"/>
        <v>111</v>
      </c>
      <c r="AH2390" s="18"/>
      <c r="AI2390" s="197" t="str">
        <f t="shared" si="244"/>
        <v>-</v>
      </c>
      <c r="AJ2390" s="64" t="str">
        <f t="shared" si="245"/>
        <v>-</v>
      </c>
      <c r="AK2390" s="18"/>
      <c r="AP2390" s="18"/>
    </row>
    <row r="2391" spans="9:42">
      <c r="I2391" s="18"/>
      <c r="L2391" s="18"/>
      <c r="M2391" s="18"/>
      <c r="N2391" s="18"/>
      <c r="O2391" s="18"/>
      <c r="P2391" s="18"/>
      <c r="Q2391" s="18"/>
      <c r="R2391" s="18"/>
      <c r="S2391" s="173" t="s">
        <v>8467</v>
      </c>
      <c r="T2391" s="17" t="s">
        <v>8468</v>
      </c>
      <c r="U2391" s="18"/>
      <c r="V2391" s="211"/>
      <c r="W2391" s="211"/>
      <c r="X2391" s="211"/>
      <c r="Y2391" s="211"/>
      <c r="Z2391" s="18"/>
      <c r="AA2391" s="182" t="s">
        <v>14741</v>
      </c>
      <c r="AB2391" s="18"/>
      <c r="AC2391" s="197" t="str">
        <f t="shared" si="240"/>
        <v>CELS</v>
      </c>
      <c r="AD2391" s="263" t="str">
        <f t="shared" si="241"/>
        <v>CELS-111</v>
      </c>
      <c r="AE2391" s="263" t="str">
        <f t="shared" si="242"/>
        <v>CELS-111-7</v>
      </c>
      <c r="AF2391" s="119" t="s">
        <v>14741</v>
      </c>
      <c r="AG2391" s="64" t="str">
        <f t="shared" si="243"/>
        <v>111</v>
      </c>
      <c r="AH2391" s="18"/>
      <c r="AI2391" s="197" t="str">
        <f t="shared" si="244"/>
        <v>-</v>
      </c>
      <c r="AJ2391" s="64" t="str">
        <f t="shared" si="245"/>
        <v>-</v>
      </c>
      <c r="AK2391" s="18"/>
      <c r="AP2391" s="18"/>
    </row>
    <row r="2392" spans="9:42">
      <c r="I2392" s="18"/>
      <c r="L2392" s="18"/>
      <c r="M2392" s="18"/>
      <c r="N2392" s="18"/>
      <c r="O2392" s="18"/>
      <c r="P2392" s="18"/>
      <c r="Q2392" s="18"/>
      <c r="R2392" s="18"/>
      <c r="S2392" s="173" t="s">
        <v>8469</v>
      </c>
      <c r="T2392" s="17" t="s">
        <v>8470</v>
      </c>
      <c r="U2392" s="18"/>
      <c r="V2392" s="211"/>
      <c r="W2392" s="211"/>
      <c r="X2392" s="211"/>
      <c r="Y2392" s="211"/>
      <c r="Z2392" s="18"/>
      <c r="AA2392" s="182" t="s">
        <v>14742</v>
      </c>
      <c r="AB2392" s="18"/>
      <c r="AC2392" s="197" t="str">
        <f t="shared" si="240"/>
        <v>CELS</v>
      </c>
      <c r="AD2392" s="263" t="str">
        <f t="shared" si="241"/>
        <v>CELS-111</v>
      </c>
      <c r="AE2392" s="263" t="str">
        <f t="shared" si="242"/>
        <v>CELS-111-8</v>
      </c>
      <c r="AF2392" s="119" t="s">
        <v>14742</v>
      </c>
      <c r="AG2392" s="64" t="str">
        <f t="shared" si="243"/>
        <v>111</v>
      </c>
      <c r="AH2392" s="18"/>
      <c r="AI2392" s="197" t="str">
        <f t="shared" si="244"/>
        <v>-</v>
      </c>
      <c r="AJ2392" s="64" t="str">
        <f t="shared" si="245"/>
        <v>-</v>
      </c>
      <c r="AK2392" s="18"/>
      <c r="AP2392" s="18"/>
    </row>
    <row r="2393" spans="9:42">
      <c r="I2393" s="18"/>
      <c r="L2393" s="18"/>
      <c r="M2393" s="18"/>
      <c r="N2393" s="18"/>
      <c r="O2393" s="18"/>
      <c r="P2393" s="18"/>
      <c r="Q2393" s="18"/>
      <c r="R2393" s="18"/>
      <c r="S2393" s="173" t="s">
        <v>1138</v>
      </c>
      <c r="T2393" s="17" t="s">
        <v>1139</v>
      </c>
      <c r="U2393" s="18"/>
      <c r="V2393" s="211"/>
      <c r="W2393" s="211"/>
      <c r="X2393" s="211"/>
      <c r="Y2393" s="211"/>
      <c r="Z2393" s="18"/>
      <c r="AA2393" s="182" t="s">
        <v>15675</v>
      </c>
      <c r="AB2393" s="18"/>
      <c r="AC2393" s="197" t="str">
        <f t="shared" si="240"/>
        <v>CELS</v>
      </c>
      <c r="AD2393" s="263" t="str">
        <f t="shared" si="241"/>
        <v>CELS-111</v>
      </c>
      <c r="AE2393" s="263" t="str">
        <f t="shared" si="242"/>
        <v>CELS-111-9</v>
      </c>
      <c r="AF2393" s="119" t="s">
        <v>15675</v>
      </c>
      <c r="AG2393" s="64" t="str">
        <f t="shared" si="243"/>
        <v>111</v>
      </c>
      <c r="AH2393" s="18"/>
      <c r="AI2393" s="197" t="str">
        <f t="shared" si="244"/>
        <v>-</v>
      </c>
      <c r="AJ2393" s="64" t="str">
        <f t="shared" si="245"/>
        <v>-</v>
      </c>
      <c r="AK2393" s="18"/>
      <c r="AP2393" s="18"/>
    </row>
    <row r="2394" spans="9:42">
      <c r="I2394" s="18"/>
      <c r="L2394" s="18"/>
      <c r="M2394" s="18"/>
      <c r="N2394" s="18"/>
      <c r="O2394" s="18"/>
      <c r="P2394" s="18"/>
      <c r="Q2394" s="18"/>
      <c r="R2394" s="18"/>
      <c r="S2394" s="173" t="s">
        <v>8471</v>
      </c>
      <c r="T2394" s="17" t="s">
        <v>8472</v>
      </c>
      <c r="U2394" s="18"/>
      <c r="V2394" s="211"/>
      <c r="W2394" s="211"/>
      <c r="X2394" s="211"/>
      <c r="Y2394" s="211"/>
      <c r="Z2394" s="18"/>
      <c r="AA2394" s="182" t="s">
        <v>12707</v>
      </c>
      <c r="AB2394" s="18"/>
      <c r="AC2394" s="197" t="str">
        <f t="shared" si="240"/>
        <v>CELS</v>
      </c>
      <c r="AD2394" s="263" t="str">
        <f t="shared" si="241"/>
        <v>CELS-111</v>
      </c>
      <c r="AE2394" s="263" t="str">
        <f t="shared" si="242"/>
        <v>CELS-111-10</v>
      </c>
      <c r="AF2394" s="119" t="s">
        <v>12707</v>
      </c>
      <c r="AG2394" s="64" t="str">
        <f t="shared" si="243"/>
        <v>111</v>
      </c>
      <c r="AH2394" s="18"/>
      <c r="AI2394" s="197" t="str">
        <f t="shared" si="244"/>
        <v>-</v>
      </c>
      <c r="AJ2394" s="64" t="str">
        <f t="shared" si="245"/>
        <v>-</v>
      </c>
      <c r="AK2394" s="18"/>
      <c r="AP2394" s="18"/>
    </row>
    <row r="2395" spans="9:42">
      <c r="I2395" s="18"/>
      <c r="L2395" s="18"/>
      <c r="M2395" s="18"/>
      <c r="N2395" s="18"/>
      <c r="O2395" s="18"/>
      <c r="P2395" s="18"/>
      <c r="Q2395" s="18"/>
      <c r="R2395" s="18"/>
      <c r="S2395" s="173" t="s">
        <v>8473</v>
      </c>
      <c r="T2395" s="17" t="s">
        <v>8474</v>
      </c>
      <c r="U2395" s="18"/>
      <c r="V2395" s="211"/>
      <c r="W2395" s="211"/>
      <c r="X2395" s="211"/>
      <c r="Y2395" s="211"/>
      <c r="Z2395" s="18"/>
      <c r="AA2395" s="182" t="s">
        <v>15676</v>
      </c>
      <c r="AB2395" s="18"/>
      <c r="AC2395" s="197" t="str">
        <f t="shared" si="240"/>
        <v>CELS</v>
      </c>
      <c r="AD2395" s="263" t="str">
        <f t="shared" si="241"/>
        <v>CELS-111</v>
      </c>
      <c r="AE2395" s="263" t="str">
        <f t="shared" si="242"/>
        <v>CELS-111-11</v>
      </c>
      <c r="AF2395" s="119" t="s">
        <v>15676</v>
      </c>
      <c r="AG2395" s="64" t="str">
        <f t="shared" si="243"/>
        <v>111</v>
      </c>
      <c r="AH2395" s="18"/>
      <c r="AI2395" s="197" t="str">
        <f t="shared" si="244"/>
        <v>-</v>
      </c>
      <c r="AJ2395" s="64" t="str">
        <f t="shared" si="245"/>
        <v>-</v>
      </c>
      <c r="AK2395" s="18"/>
      <c r="AP2395" s="18"/>
    </row>
    <row r="2396" spans="9:42">
      <c r="I2396" s="18"/>
      <c r="L2396" s="18"/>
      <c r="M2396" s="18"/>
      <c r="N2396" s="18"/>
      <c r="O2396" s="18"/>
      <c r="P2396" s="18"/>
      <c r="Q2396" s="18"/>
      <c r="R2396" s="18"/>
      <c r="S2396" s="173" t="s">
        <v>8475</v>
      </c>
      <c r="T2396" s="17" t="s">
        <v>8476</v>
      </c>
      <c r="U2396" s="18"/>
      <c r="V2396" s="211"/>
      <c r="W2396" s="211"/>
      <c r="X2396" s="211"/>
      <c r="Y2396" s="211"/>
      <c r="Z2396" s="18"/>
      <c r="AA2396" s="182" t="s">
        <v>15677</v>
      </c>
      <c r="AB2396" s="18"/>
      <c r="AC2396" s="197" t="str">
        <f t="shared" si="240"/>
        <v>CELS</v>
      </c>
      <c r="AD2396" s="263" t="str">
        <f t="shared" si="241"/>
        <v>CELS-111</v>
      </c>
      <c r="AE2396" s="263" t="str">
        <f t="shared" si="242"/>
        <v>CELS-111-12</v>
      </c>
      <c r="AF2396" s="119" t="s">
        <v>15677</v>
      </c>
      <c r="AG2396" s="64" t="str">
        <f t="shared" si="243"/>
        <v>111</v>
      </c>
      <c r="AH2396" s="18"/>
      <c r="AI2396" s="197" t="str">
        <f t="shared" si="244"/>
        <v>-</v>
      </c>
      <c r="AJ2396" s="64" t="str">
        <f t="shared" si="245"/>
        <v>-</v>
      </c>
      <c r="AK2396" s="18"/>
      <c r="AP2396" s="18"/>
    </row>
    <row r="2397" spans="9:42">
      <c r="I2397" s="18"/>
      <c r="L2397" s="18"/>
      <c r="M2397" s="18"/>
      <c r="N2397" s="18"/>
      <c r="O2397" s="18"/>
      <c r="P2397" s="18"/>
      <c r="Q2397" s="18"/>
      <c r="R2397" s="18"/>
      <c r="S2397" s="173" t="s">
        <v>1140</v>
      </c>
      <c r="T2397" s="17" t="s">
        <v>1141</v>
      </c>
      <c r="U2397" s="18"/>
      <c r="V2397" s="211"/>
      <c r="W2397" s="211"/>
      <c r="X2397" s="211"/>
      <c r="Y2397" s="211"/>
      <c r="Z2397" s="18"/>
      <c r="AA2397" s="182" t="s">
        <v>12708</v>
      </c>
      <c r="AB2397" s="18"/>
      <c r="AC2397" s="197" t="str">
        <f t="shared" si="240"/>
        <v>CELS</v>
      </c>
      <c r="AD2397" s="263" t="str">
        <f t="shared" si="241"/>
        <v>CELS-111</v>
      </c>
      <c r="AE2397" s="263" t="str">
        <f t="shared" si="242"/>
        <v>CELS-111-13</v>
      </c>
      <c r="AF2397" s="119" t="s">
        <v>12708</v>
      </c>
      <c r="AG2397" s="64" t="str">
        <f t="shared" si="243"/>
        <v>111</v>
      </c>
      <c r="AH2397" s="18"/>
      <c r="AI2397" s="197" t="str">
        <f t="shared" si="244"/>
        <v>-</v>
      </c>
      <c r="AJ2397" s="64" t="str">
        <f t="shared" si="245"/>
        <v>-</v>
      </c>
      <c r="AK2397" s="18"/>
      <c r="AP2397" s="18"/>
    </row>
    <row r="2398" spans="9:42">
      <c r="I2398" s="18"/>
      <c r="L2398" s="18"/>
      <c r="M2398" s="18"/>
      <c r="N2398" s="18"/>
      <c r="O2398" s="18"/>
      <c r="P2398" s="18"/>
      <c r="Q2398" s="18"/>
      <c r="R2398" s="18"/>
      <c r="S2398" s="173" t="s">
        <v>8477</v>
      </c>
      <c r="T2398" s="17" t="s">
        <v>8478</v>
      </c>
      <c r="U2398" s="18"/>
      <c r="V2398" s="211"/>
      <c r="W2398" s="211"/>
      <c r="X2398" s="211"/>
      <c r="Y2398" s="211"/>
      <c r="Z2398" s="18"/>
      <c r="AA2398" s="182" t="s">
        <v>12709</v>
      </c>
      <c r="AB2398" s="18"/>
      <c r="AC2398" s="197" t="str">
        <f t="shared" si="240"/>
        <v>CELS</v>
      </c>
      <c r="AD2398" s="263" t="str">
        <f t="shared" si="241"/>
        <v>CELS-111</v>
      </c>
      <c r="AE2398" s="263" t="str">
        <f t="shared" si="242"/>
        <v>CELS-111-14</v>
      </c>
      <c r="AF2398" s="119" t="s">
        <v>12709</v>
      </c>
      <c r="AG2398" s="64" t="str">
        <f t="shared" si="243"/>
        <v>111</v>
      </c>
      <c r="AH2398" s="18"/>
      <c r="AI2398" s="197" t="str">
        <f t="shared" si="244"/>
        <v>-</v>
      </c>
      <c r="AJ2398" s="64" t="str">
        <f t="shared" si="245"/>
        <v>-</v>
      </c>
      <c r="AK2398" s="18"/>
      <c r="AP2398" s="18"/>
    </row>
    <row r="2399" spans="9:42">
      <c r="I2399" s="18"/>
      <c r="L2399" s="18"/>
      <c r="M2399" s="18"/>
      <c r="N2399" s="18"/>
      <c r="O2399" s="18"/>
      <c r="P2399" s="18"/>
      <c r="Q2399" s="18"/>
      <c r="R2399" s="18"/>
      <c r="S2399" s="173" t="s">
        <v>8479</v>
      </c>
      <c r="T2399" s="17" t="s">
        <v>8480</v>
      </c>
      <c r="U2399" s="18"/>
      <c r="V2399" s="211"/>
      <c r="W2399" s="211"/>
      <c r="X2399" s="211"/>
      <c r="Y2399" s="211"/>
      <c r="Z2399" s="18"/>
      <c r="AA2399" s="182" t="s">
        <v>15271</v>
      </c>
      <c r="AB2399" s="18"/>
      <c r="AC2399" s="197" t="str">
        <f t="shared" si="240"/>
        <v>CELS</v>
      </c>
      <c r="AD2399" s="263" t="str">
        <f t="shared" si="241"/>
        <v>CELS-111</v>
      </c>
      <c r="AE2399" s="263" t="str">
        <f t="shared" si="242"/>
        <v>CELS-111-15</v>
      </c>
      <c r="AF2399" s="119" t="s">
        <v>15271</v>
      </c>
      <c r="AG2399" s="64" t="str">
        <f t="shared" si="243"/>
        <v>111</v>
      </c>
      <c r="AH2399" s="18"/>
      <c r="AI2399" s="197" t="str">
        <f t="shared" si="244"/>
        <v>-</v>
      </c>
      <c r="AJ2399" s="64" t="str">
        <f t="shared" si="245"/>
        <v>-</v>
      </c>
      <c r="AK2399" s="18"/>
      <c r="AP2399" s="18"/>
    </row>
    <row r="2400" spans="9:42">
      <c r="I2400" s="18"/>
      <c r="L2400" s="18"/>
      <c r="M2400" s="18"/>
      <c r="N2400" s="18"/>
      <c r="O2400" s="18"/>
      <c r="P2400" s="18"/>
      <c r="Q2400" s="18"/>
      <c r="R2400" s="18"/>
      <c r="S2400" s="173" t="s">
        <v>8481</v>
      </c>
      <c r="T2400" s="17" t="s">
        <v>8482</v>
      </c>
      <c r="U2400" s="18"/>
      <c r="V2400" s="211"/>
      <c r="W2400" s="211"/>
      <c r="X2400" s="211"/>
      <c r="Y2400" s="211"/>
      <c r="Z2400" s="18"/>
      <c r="AA2400" s="182" t="s">
        <v>12710</v>
      </c>
      <c r="AB2400" s="18"/>
      <c r="AC2400" s="197" t="str">
        <f t="shared" si="240"/>
        <v>CELS</v>
      </c>
      <c r="AD2400" s="263" t="str">
        <f t="shared" si="241"/>
        <v>CELS-111</v>
      </c>
      <c r="AE2400" s="263" t="str">
        <f t="shared" si="242"/>
        <v>CELS-111-16</v>
      </c>
      <c r="AF2400" s="119" t="s">
        <v>12710</v>
      </c>
      <c r="AG2400" s="64" t="str">
        <f t="shared" si="243"/>
        <v>111</v>
      </c>
      <c r="AH2400" s="18"/>
      <c r="AI2400" s="197" t="str">
        <f t="shared" si="244"/>
        <v>-</v>
      </c>
      <c r="AJ2400" s="64" t="str">
        <f t="shared" si="245"/>
        <v>-</v>
      </c>
      <c r="AK2400" s="18"/>
      <c r="AP2400" s="18"/>
    </row>
    <row r="2401" spans="9:42">
      <c r="I2401" s="18"/>
      <c r="L2401" s="18"/>
      <c r="M2401" s="18"/>
      <c r="N2401" s="18"/>
      <c r="O2401" s="18"/>
      <c r="P2401" s="18"/>
      <c r="Q2401" s="18"/>
      <c r="R2401" s="18"/>
      <c r="S2401" s="173" t="s">
        <v>8483</v>
      </c>
      <c r="T2401" s="17" t="s">
        <v>8484</v>
      </c>
      <c r="U2401" s="18"/>
      <c r="V2401" s="211"/>
      <c r="W2401" s="211"/>
      <c r="X2401" s="211"/>
      <c r="Y2401" s="211"/>
      <c r="Z2401" s="18"/>
      <c r="AA2401" s="182" t="s">
        <v>12711</v>
      </c>
      <c r="AB2401" s="18"/>
      <c r="AC2401" s="197" t="str">
        <f t="shared" si="240"/>
        <v>CELS</v>
      </c>
      <c r="AD2401" s="263" t="str">
        <f t="shared" si="241"/>
        <v>CELS-111</v>
      </c>
      <c r="AE2401" s="263" t="str">
        <f t="shared" si="242"/>
        <v>CELS-111-17</v>
      </c>
      <c r="AF2401" s="119" t="s">
        <v>12711</v>
      </c>
      <c r="AG2401" s="64" t="str">
        <f t="shared" si="243"/>
        <v>111</v>
      </c>
      <c r="AH2401" s="18"/>
      <c r="AI2401" s="197" t="str">
        <f t="shared" si="244"/>
        <v>-</v>
      </c>
      <c r="AJ2401" s="64" t="str">
        <f t="shared" si="245"/>
        <v>-</v>
      </c>
      <c r="AK2401" s="18"/>
      <c r="AP2401" s="18"/>
    </row>
    <row r="2402" spans="9:42">
      <c r="I2402" s="18"/>
      <c r="L2402" s="18"/>
      <c r="M2402" s="18"/>
      <c r="N2402" s="18"/>
      <c r="O2402" s="18"/>
      <c r="P2402" s="18"/>
      <c r="Q2402" s="18"/>
      <c r="R2402" s="18"/>
      <c r="S2402" s="173" t="s">
        <v>1142</v>
      </c>
      <c r="T2402" s="17" t="s">
        <v>1143</v>
      </c>
      <c r="U2402" s="18"/>
      <c r="V2402" s="211"/>
      <c r="W2402" s="211"/>
      <c r="X2402" s="211"/>
      <c r="Y2402" s="211"/>
      <c r="Z2402" s="18"/>
      <c r="AA2402" s="182" t="s">
        <v>12712</v>
      </c>
      <c r="AB2402" s="18"/>
      <c r="AC2402" s="197" t="str">
        <f t="shared" si="240"/>
        <v>CELS</v>
      </c>
      <c r="AD2402" s="263" t="str">
        <f t="shared" si="241"/>
        <v>CELS-111</v>
      </c>
      <c r="AE2402" s="263" t="str">
        <f t="shared" si="242"/>
        <v>CELS-111-18</v>
      </c>
      <c r="AF2402" s="119" t="s">
        <v>12712</v>
      </c>
      <c r="AG2402" s="64" t="str">
        <f t="shared" si="243"/>
        <v>111</v>
      </c>
      <c r="AH2402" s="18"/>
      <c r="AI2402" s="197" t="str">
        <f t="shared" si="244"/>
        <v>-</v>
      </c>
      <c r="AJ2402" s="64" t="str">
        <f t="shared" si="245"/>
        <v>-</v>
      </c>
      <c r="AK2402" s="18"/>
      <c r="AP2402" s="18"/>
    </row>
    <row r="2403" spans="9:42">
      <c r="I2403" s="18"/>
      <c r="L2403" s="18"/>
      <c r="M2403" s="18"/>
      <c r="N2403" s="18"/>
      <c r="O2403" s="18"/>
      <c r="P2403" s="18"/>
      <c r="Q2403" s="18"/>
      <c r="R2403" s="18"/>
      <c r="S2403" s="173" t="s">
        <v>8485</v>
      </c>
      <c r="T2403" s="17" t="s">
        <v>8486</v>
      </c>
      <c r="U2403" s="18"/>
      <c r="V2403" s="211"/>
      <c r="W2403" s="211"/>
      <c r="X2403" s="211"/>
      <c r="Y2403" s="211"/>
      <c r="Z2403" s="18"/>
      <c r="AA2403" s="182" t="s">
        <v>13774</v>
      </c>
      <c r="AB2403" s="18"/>
      <c r="AC2403" s="197" t="str">
        <f t="shared" si="240"/>
        <v>CELS</v>
      </c>
      <c r="AD2403" s="263" t="str">
        <f t="shared" si="241"/>
        <v>CELS-111</v>
      </c>
      <c r="AE2403" s="263" t="str">
        <f t="shared" si="242"/>
        <v>CELS-111-19</v>
      </c>
      <c r="AF2403" s="119" t="s">
        <v>13774</v>
      </c>
      <c r="AG2403" s="64" t="str">
        <f t="shared" si="243"/>
        <v>111</v>
      </c>
      <c r="AH2403" s="18"/>
      <c r="AI2403" s="197" t="str">
        <f t="shared" si="244"/>
        <v>-</v>
      </c>
      <c r="AJ2403" s="64" t="str">
        <f t="shared" si="245"/>
        <v>-</v>
      </c>
      <c r="AK2403" s="18"/>
      <c r="AP2403" s="18"/>
    </row>
    <row r="2404" spans="9:42">
      <c r="I2404" s="18"/>
      <c r="L2404" s="18"/>
      <c r="M2404" s="18"/>
      <c r="N2404" s="18"/>
      <c r="O2404" s="18"/>
      <c r="P2404" s="18"/>
      <c r="Q2404" s="18"/>
      <c r="R2404" s="18"/>
      <c r="S2404" s="173" t="s">
        <v>11767</v>
      </c>
      <c r="T2404" s="17" t="s">
        <v>11768</v>
      </c>
      <c r="U2404" s="18"/>
      <c r="V2404" s="211"/>
      <c r="W2404" s="211"/>
      <c r="X2404" s="211"/>
      <c r="Y2404" s="211"/>
      <c r="Z2404" s="18"/>
      <c r="AA2404" s="182" t="s">
        <v>15678</v>
      </c>
      <c r="AB2404" s="18"/>
      <c r="AC2404" s="197" t="str">
        <f t="shared" si="240"/>
        <v>CELS</v>
      </c>
      <c r="AD2404" s="263" t="str">
        <f t="shared" si="241"/>
        <v>CELS-111</v>
      </c>
      <c r="AE2404" s="263" t="str">
        <f t="shared" si="242"/>
        <v>CELS-111-20</v>
      </c>
      <c r="AF2404" s="119" t="s">
        <v>15678</v>
      </c>
      <c r="AG2404" s="64" t="str">
        <f t="shared" si="243"/>
        <v>111</v>
      </c>
      <c r="AH2404" s="18"/>
      <c r="AI2404" s="197" t="str">
        <f t="shared" si="244"/>
        <v>-</v>
      </c>
      <c r="AJ2404" s="64" t="str">
        <f t="shared" si="245"/>
        <v>-</v>
      </c>
      <c r="AK2404" s="18"/>
      <c r="AP2404" s="18"/>
    </row>
    <row r="2405" spans="9:42">
      <c r="I2405" s="18"/>
      <c r="L2405" s="18"/>
      <c r="M2405" s="18"/>
      <c r="N2405" s="18"/>
      <c r="O2405" s="18"/>
      <c r="P2405" s="18"/>
      <c r="Q2405" s="18"/>
      <c r="R2405" s="18"/>
      <c r="S2405" s="173" t="s">
        <v>8487</v>
      </c>
      <c r="T2405" s="17" t="s">
        <v>8488</v>
      </c>
      <c r="U2405" s="18"/>
      <c r="V2405" s="211"/>
      <c r="W2405" s="211"/>
      <c r="X2405" s="211"/>
      <c r="Y2405" s="211"/>
      <c r="Z2405" s="18"/>
      <c r="AA2405" s="182" t="s">
        <v>13775</v>
      </c>
      <c r="AB2405" s="18"/>
      <c r="AC2405" s="197" t="str">
        <f t="shared" si="240"/>
        <v>CELS</v>
      </c>
      <c r="AD2405" s="263" t="str">
        <f t="shared" si="241"/>
        <v>CELS-111</v>
      </c>
      <c r="AE2405" s="263" t="str">
        <f t="shared" si="242"/>
        <v>CELS-111-21</v>
      </c>
      <c r="AF2405" s="119" t="s">
        <v>13775</v>
      </c>
      <c r="AG2405" s="64" t="str">
        <f t="shared" si="243"/>
        <v>111</v>
      </c>
      <c r="AH2405" s="18"/>
      <c r="AI2405" s="197" t="str">
        <f t="shared" si="244"/>
        <v>-</v>
      </c>
      <c r="AJ2405" s="64" t="str">
        <f t="shared" si="245"/>
        <v>-</v>
      </c>
      <c r="AK2405" s="18"/>
      <c r="AP2405" s="18"/>
    </row>
    <row r="2406" spans="9:42">
      <c r="I2406" s="18"/>
      <c r="L2406" s="18"/>
      <c r="M2406" s="18"/>
      <c r="N2406" s="18"/>
      <c r="O2406" s="18"/>
      <c r="P2406" s="18"/>
      <c r="Q2406" s="18"/>
      <c r="R2406" s="18"/>
      <c r="S2406" s="173" t="s">
        <v>8489</v>
      </c>
      <c r="T2406" s="17" t="s">
        <v>8490</v>
      </c>
      <c r="U2406" s="18"/>
      <c r="V2406" s="211"/>
      <c r="W2406" s="211"/>
      <c r="X2406" s="211"/>
      <c r="Y2406" s="211"/>
      <c r="Z2406" s="18"/>
      <c r="AA2406" s="182" t="s">
        <v>13776</v>
      </c>
      <c r="AB2406" s="18"/>
      <c r="AC2406" s="197" t="str">
        <f t="shared" si="240"/>
        <v>CELS</v>
      </c>
      <c r="AD2406" s="263" t="str">
        <f t="shared" si="241"/>
        <v>CELS-111</v>
      </c>
      <c r="AE2406" s="263" t="str">
        <f t="shared" si="242"/>
        <v>CELS-111-22</v>
      </c>
      <c r="AF2406" s="119" t="s">
        <v>13776</v>
      </c>
      <c r="AG2406" s="64" t="str">
        <f t="shared" si="243"/>
        <v>111</v>
      </c>
      <c r="AH2406" s="18"/>
      <c r="AI2406" s="197" t="str">
        <f t="shared" si="244"/>
        <v>-</v>
      </c>
      <c r="AJ2406" s="64" t="str">
        <f t="shared" si="245"/>
        <v>-</v>
      </c>
      <c r="AK2406" s="18"/>
      <c r="AP2406" s="18"/>
    </row>
    <row r="2407" spans="9:42">
      <c r="I2407" s="18"/>
      <c r="L2407" s="18"/>
      <c r="M2407" s="18"/>
      <c r="N2407" s="18"/>
      <c r="O2407" s="18"/>
      <c r="P2407" s="18"/>
      <c r="Q2407" s="18"/>
      <c r="R2407" s="18"/>
      <c r="S2407" s="173" t="s">
        <v>10399</v>
      </c>
      <c r="T2407" s="17" t="s">
        <v>10400</v>
      </c>
      <c r="U2407" s="18"/>
      <c r="V2407" s="211"/>
      <c r="W2407" s="211"/>
      <c r="X2407" s="211"/>
      <c r="Y2407" s="211"/>
      <c r="Z2407" s="18"/>
      <c r="AA2407" s="182" t="s">
        <v>14743</v>
      </c>
      <c r="AB2407" s="18"/>
      <c r="AC2407" s="197" t="str">
        <f t="shared" si="240"/>
        <v>CELS</v>
      </c>
      <c r="AD2407" s="263" t="str">
        <f t="shared" si="241"/>
        <v>CELS-111</v>
      </c>
      <c r="AE2407" s="263" t="str">
        <f t="shared" si="242"/>
        <v>CELS-111-23</v>
      </c>
      <c r="AF2407" s="119" t="s">
        <v>14743</v>
      </c>
      <c r="AG2407" s="64" t="str">
        <f t="shared" si="243"/>
        <v>111</v>
      </c>
      <c r="AH2407" s="18"/>
      <c r="AI2407" s="197" t="str">
        <f t="shared" si="244"/>
        <v>-</v>
      </c>
      <c r="AJ2407" s="64" t="str">
        <f t="shared" si="245"/>
        <v>-</v>
      </c>
      <c r="AK2407" s="18"/>
      <c r="AP2407" s="18"/>
    </row>
    <row r="2408" spans="9:42">
      <c r="I2408" s="18"/>
      <c r="L2408" s="18"/>
      <c r="M2408" s="18"/>
      <c r="N2408" s="18"/>
      <c r="O2408" s="18"/>
      <c r="P2408" s="18"/>
      <c r="Q2408" s="18"/>
      <c r="R2408" s="18"/>
      <c r="S2408" s="173" t="s">
        <v>1144</v>
      </c>
      <c r="T2408" s="17" t="s">
        <v>1145</v>
      </c>
      <c r="U2408" s="18"/>
      <c r="V2408" s="211"/>
      <c r="W2408" s="211"/>
      <c r="X2408" s="211"/>
      <c r="Y2408" s="211"/>
      <c r="Z2408" s="18"/>
      <c r="AA2408" s="182" t="s">
        <v>14744</v>
      </c>
      <c r="AB2408" s="18"/>
      <c r="AC2408" s="197" t="str">
        <f t="shared" si="240"/>
        <v>CELS</v>
      </c>
      <c r="AD2408" s="263" t="str">
        <f t="shared" si="241"/>
        <v>CELS-111</v>
      </c>
      <c r="AE2408" s="263" t="str">
        <f t="shared" si="242"/>
        <v>CELS-111-24</v>
      </c>
      <c r="AF2408" s="119" t="s">
        <v>14744</v>
      </c>
      <c r="AG2408" s="64" t="str">
        <f t="shared" si="243"/>
        <v>111</v>
      </c>
      <c r="AH2408" s="18"/>
      <c r="AI2408" s="197" t="str">
        <f t="shared" si="244"/>
        <v>-</v>
      </c>
      <c r="AJ2408" s="64" t="str">
        <f t="shared" si="245"/>
        <v>-</v>
      </c>
      <c r="AK2408" s="18"/>
      <c r="AP2408" s="18"/>
    </row>
    <row r="2409" spans="9:42">
      <c r="I2409" s="18"/>
      <c r="L2409" s="18"/>
      <c r="M2409" s="18"/>
      <c r="N2409" s="18"/>
      <c r="O2409" s="18"/>
      <c r="P2409" s="18"/>
      <c r="Q2409" s="18"/>
      <c r="R2409" s="18"/>
      <c r="S2409" s="173" t="s">
        <v>8491</v>
      </c>
      <c r="T2409" s="17" t="s">
        <v>8492</v>
      </c>
      <c r="U2409" s="18"/>
      <c r="V2409" s="211"/>
      <c r="W2409" s="211"/>
      <c r="X2409" s="211"/>
      <c r="Y2409" s="211"/>
      <c r="Z2409" s="18"/>
      <c r="AA2409" s="182" t="s">
        <v>15272</v>
      </c>
      <c r="AB2409" s="18"/>
      <c r="AC2409" s="197" t="str">
        <f t="shared" si="240"/>
        <v>CELS</v>
      </c>
      <c r="AD2409" s="263" t="str">
        <f t="shared" si="241"/>
        <v>CELS-111</v>
      </c>
      <c r="AE2409" s="263" t="str">
        <f t="shared" si="242"/>
        <v>CELS-111-25</v>
      </c>
      <c r="AF2409" s="119" t="s">
        <v>15272</v>
      </c>
      <c r="AG2409" s="64" t="str">
        <f t="shared" si="243"/>
        <v>111</v>
      </c>
      <c r="AH2409" s="18"/>
      <c r="AI2409" s="197" t="str">
        <f t="shared" si="244"/>
        <v>-</v>
      </c>
      <c r="AJ2409" s="64" t="str">
        <f t="shared" si="245"/>
        <v>-</v>
      </c>
      <c r="AK2409" s="18"/>
      <c r="AP2409" s="18"/>
    </row>
    <row r="2410" spans="9:42">
      <c r="I2410" s="18"/>
      <c r="L2410" s="18"/>
      <c r="M2410" s="18"/>
      <c r="N2410" s="18"/>
      <c r="O2410" s="18"/>
      <c r="P2410" s="18"/>
      <c r="Q2410" s="18"/>
      <c r="R2410" s="18"/>
      <c r="S2410" s="173" t="s">
        <v>8493</v>
      </c>
      <c r="T2410" s="17" t="s">
        <v>8494</v>
      </c>
      <c r="U2410" s="18"/>
      <c r="V2410" s="211"/>
      <c r="W2410" s="211"/>
      <c r="X2410" s="211"/>
      <c r="Y2410" s="211"/>
      <c r="Z2410" s="18"/>
      <c r="AA2410" s="182" t="s">
        <v>14745</v>
      </c>
      <c r="AB2410" s="18"/>
      <c r="AC2410" s="197" t="str">
        <f t="shared" si="240"/>
        <v>CELS</v>
      </c>
      <c r="AD2410" s="263" t="str">
        <f t="shared" si="241"/>
        <v>CELS-111</v>
      </c>
      <c r="AE2410" s="263" t="str">
        <f t="shared" si="242"/>
        <v>CELS-111-26</v>
      </c>
      <c r="AF2410" s="119" t="s">
        <v>14745</v>
      </c>
      <c r="AG2410" s="64" t="str">
        <f t="shared" si="243"/>
        <v>111</v>
      </c>
      <c r="AH2410" s="18"/>
      <c r="AI2410" s="197" t="str">
        <f t="shared" si="244"/>
        <v>-</v>
      </c>
      <c r="AJ2410" s="64" t="str">
        <f t="shared" si="245"/>
        <v>-</v>
      </c>
      <c r="AK2410" s="18"/>
      <c r="AP2410" s="18"/>
    </row>
    <row r="2411" spans="9:42">
      <c r="I2411" s="18"/>
      <c r="L2411" s="18"/>
      <c r="M2411" s="18"/>
      <c r="N2411" s="18"/>
      <c r="O2411" s="18"/>
      <c r="P2411" s="18"/>
      <c r="Q2411" s="18"/>
      <c r="R2411" s="18"/>
      <c r="S2411" s="173" t="s">
        <v>8495</v>
      </c>
      <c r="T2411" s="17" t="s">
        <v>8496</v>
      </c>
      <c r="U2411" s="18"/>
      <c r="V2411" s="211"/>
      <c r="W2411" s="211"/>
      <c r="X2411" s="211"/>
      <c r="Y2411" s="211"/>
      <c r="Z2411" s="18"/>
      <c r="AA2411" s="182" t="s">
        <v>15679</v>
      </c>
      <c r="AB2411" s="18"/>
      <c r="AC2411" s="197" t="str">
        <f t="shared" si="240"/>
        <v>CELS</v>
      </c>
      <c r="AD2411" s="263" t="str">
        <f t="shared" si="241"/>
        <v>CELS-111</v>
      </c>
      <c r="AE2411" s="263" t="str">
        <f t="shared" si="242"/>
        <v>CELS-111-27</v>
      </c>
      <c r="AF2411" s="119" t="s">
        <v>15679</v>
      </c>
      <c r="AG2411" s="64" t="str">
        <f t="shared" si="243"/>
        <v>111</v>
      </c>
      <c r="AH2411" s="18"/>
      <c r="AI2411" s="197" t="str">
        <f t="shared" si="244"/>
        <v>-</v>
      </c>
      <c r="AJ2411" s="64" t="str">
        <f t="shared" si="245"/>
        <v>-</v>
      </c>
      <c r="AK2411" s="18"/>
      <c r="AP2411" s="18"/>
    </row>
    <row r="2412" spans="9:42">
      <c r="I2412" s="18"/>
      <c r="L2412" s="18"/>
      <c r="M2412" s="18"/>
      <c r="N2412" s="18"/>
      <c r="O2412" s="18"/>
      <c r="P2412" s="18"/>
      <c r="Q2412" s="18"/>
      <c r="R2412" s="18"/>
      <c r="S2412" s="173" t="s">
        <v>8497</v>
      </c>
      <c r="T2412" s="17" t="s">
        <v>8498</v>
      </c>
      <c r="U2412" s="18"/>
      <c r="V2412" s="211"/>
      <c r="W2412" s="211"/>
      <c r="X2412" s="211"/>
      <c r="Y2412" s="211"/>
      <c r="Z2412" s="18"/>
      <c r="AA2412" s="182" t="s">
        <v>15680</v>
      </c>
      <c r="AB2412" s="18"/>
      <c r="AC2412" s="197" t="str">
        <f t="shared" si="240"/>
        <v>CELS</v>
      </c>
      <c r="AD2412" s="263" t="str">
        <f t="shared" si="241"/>
        <v>CELS-111</v>
      </c>
      <c r="AE2412" s="263" t="str">
        <f t="shared" si="242"/>
        <v>CELS-111-28</v>
      </c>
      <c r="AF2412" s="119" t="s">
        <v>15680</v>
      </c>
      <c r="AG2412" s="64" t="str">
        <f t="shared" si="243"/>
        <v>111</v>
      </c>
      <c r="AH2412" s="18"/>
      <c r="AI2412" s="197" t="str">
        <f t="shared" si="244"/>
        <v>-</v>
      </c>
      <c r="AJ2412" s="64" t="str">
        <f t="shared" si="245"/>
        <v>-</v>
      </c>
      <c r="AK2412" s="18"/>
      <c r="AP2412" s="18"/>
    </row>
    <row r="2413" spans="9:42">
      <c r="I2413" s="18"/>
      <c r="L2413" s="18"/>
      <c r="M2413" s="18"/>
      <c r="N2413" s="18"/>
      <c r="O2413" s="18"/>
      <c r="P2413" s="18"/>
      <c r="Q2413" s="18"/>
      <c r="R2413" s="18"/>
      <c r="S2413" s="173" t="s">
        <v>8499</v>
      </c>
      <c r="T2413" s="17" t="s">
        <v>8500</v>
      </c>
      <c r="U2413" s="18"/>
      <c r="V2413" s="211"/>
      <c r="W2413" s="211"/>
      <c r="X2413" s="211"/>
      <c r="Y2413" s="211"/>
      <c r="Z2413" s="18"/>
      <c r="AA2413" s="182" t="s">
        <v>15273</v>
      </c>
      <c r="AB2413" s="18"/>
      <c r="AC2413" s="197" t="str">
        <f t="shared" si="240"/>
        <v>CELS</v>
      </c>
      <c r="AD2413" s="263" t="str">
        <f t="shared" si="241"/>
        <v>CELS-111</v>
      </c>
      <c r="AE2413" s="263" t="str">
        <f t="shared" si="242"/>
        <v>CELS-111-29</v>
      </c>
      <c r="AF2413" s="119" t="s">
        <v>15273</v>
      </c>
      <c r="AG2413" s="64" t="str">
        <f t="shared" si="243"/>
        <v>111</v>
      </c>
      <c r="AH2413" s="18"/>
      <c r="AI2413" s="197" t="str">
        <f t="shared" si="244"/>
        <v>-</v>
      </c>
      <c r="AJ2413" s="64" t="str">
        <f t="shared" si="245"/>
        <v>-</v>
      </c>
      <c r="AK2413" s="18"/>
      <c r="AP2413" s="18"/>
    </row>
    <row r="2414" spans="9:42">
      <c r="I2414" s="18"/>
      <c r="L2414" s="18"/>
      <c r="M2414" s="18"/>
      <c r="N2414" s="18"/>
      <c r="O2414" s="18"/>
      <c r="P2414" s="18"/>
      <c r="Q2414" s="18"/>
      <c r="R2414" s="18"/>
      <c r="S2414" s="173" t="s">
        <v>8501</v>
      </c>
      <c r="T2414" s="17" t="s">
        <v>8502</v>
      </c>
      <c r="U2414" s="18"/>
      <c r="V2414" s="211"/>
      <c r="W2414" s="211"/>
      <c r="X2414" s="211"/>
      <c r="Y2414" s="211"/>
      <c r="Z2414" s="18"/>
      <c r="AA2414" s="182" t="s">
        <v>12713</v>
      </c>
      <c r="AB2414" s="18"/>
      <c r="AC2414" s="197" t="str">
        <f t="shared" si="240"/>
        <v>CELS</v>
      </c>
      <c r="AD2414" s="263" t="str">
        <f t="shared" si="241"/>
        <v>CELS-111</v>
      </c>
      <c r="AE2414" s="263" t="str">
        <f t="shared" si="242"/>
        <v>CELS-111-30</v>
      </c>
      <c r="AF2414" s="119" t="s">
        <v>12713</v>
      </c>
      <c r="AG2414" s="64" t="str">
        <f t="shared" si="243"/>
        <v>111</v>
      </c>
      <c r="AH2414" s="18"/>
      <c r="AI2414" s="197" t="str">
        <f t="shared" si="244"/>
        <v>-</v>
      </c>
      <c r="AJ2414" s="64" t="str">
        <f t="shared" si="245"/>
        <v>-</v>
      </c>
      <c r="AK2414" s="18"/>
      <c r="AP2414" s="18"/>
    </row>
    <row r="2415" spans="9:42">
      <c r="I2415" s="18"/>
      <c r="L2415" s="18"/>
      <c r="M2415" s="18"/>
      <c r="N2415" s="18"/>
      <c r="O2415" s="18"/>
      <c r="P2415" s="18"/>
      <c r="Q2415" s="18"/>
      <c r="R2415" s="18"/>
      <c r="S2415" s="173" t="s">
        <v>851</v>
      </c>
      <c r="T2415" s="17" t="s">
        <v>852</v>
      </c>
      <c r="U2415" s="18"/>
      <c r="V2415" s="211"/>
      <c r="W2415" s="211"/>
      <c r="X2415" s="211"/>
      <c r="Y2415" s="211"/>
      <c r="Z2415" s="18"/>
      <c r="AA2415" s="182" t="s">
        <v>12714</v>
      </c>
      <c r="AB2415" s="18"/>
      <c r="AC2415" s="197" t="str">
        <f t="shared" si="240"/>
        <v>CELS</v>
      </c>
      <c r="AD2415" s="263" t="str">
        <f t="shared" si="241"/>
        <v>CELS-111</v>
      </c>
      <c r="AE2415" s="263" t="str">
        <f t="shared" si="242"/>
        <v>CELS-111-31</v>
      </c>
      <c r="AF2415" s="119" t="s">
        <v>12714</v>
      </c>
      <c r="AG2415" s="64" t="str">
        <f t="shared" si="243"/>
        <v>111</v>
      </c>
      <c r="AH2415" s="18"/>
      <c r="AI2415" s="197" t="str">
        <f t="shared" si="244"/>
        <v>-</v>
      </c>
      <c r="AJ2415" s="64" t="str">
        <f t="shared" si="245"/>
        <v>-</v>
      </c>
      <c r="AK2415" s="18"/>
      <c r="AP2415" s="18"/>
    </row>
    <row r="2416" spans="9:42">
      <c r="I2416" s="18"/>
      <c r="L2416" s="18"/>
      <c r="M2416" s="18"/>
      <c r="N2416" s="18"/>
      <c r="O2416" s="18"/>
      <c r="P2416" s="18"/>
      <c r="Q2416" s="18"/>
      <c r="R2416" s="18"/>
      <c r="S2416" s="173" t="s">
        <v>13102</v>
      </c>
      <c r="T2416" s="17" t="s">
        <v>13103</v>
      </c>
      <c r="U2416" s="18"/>
      <c r="V2416" s="211"/>
      <c r="W2416" s="211"/>
      <c r="X2416" s="211"/>
      <c r="Y2416" s="211"/>
      <c r="Z2416" s="18"/>
      <c r="AA2416" s="182" t="s">
        <v>15274</v>
      </c>
      <c r="AB2416" s="18"/>
      <c r="AC2416" s="197" t="str">
        <f t="shared" si="240"/>
        <v>CELS</v>
      </c>
      <c r="AD2416" s="263" t="str">
        <f t="shared" si="241"/>
        <v>CELS-111</v>
      </c>
      <c r="AE2416" s="263" t="str">
        <f t="shared" si="242"/>
        <v>CELS-111-32</v>
      </c>
      <c r="AF2416" s="119" t="s">
        <v>15274</v>
      </c>
      <c r="AG2416" s="64" t="str">
        <f t="shared" si="243"/>
        <v>111</v>
      </c>
      <c r="AH2416" s="18"/>
      <c r="AI2416" s="197" t="str">
        <f t="shared" si="244"/>
        <v>-</v>
      </c>
      <c r="AJ2416" s="64" t="str">
        <f t="shared" si="245"/>
        <v>-</v>
      </c>
      <c r="AK2416" s="18"/>
      <c r="AP2416" s="18"/>
    </row>
    <row r="2417" spans="9:42">
      <c r="I2417" s="18"/>
      <c r="L2417" s="18"/>
      <c r="M2417" s="18"/>
      <c r="N2417" s="18"/>
      <c r="O2417" s="18"/>
      <c r="P2417" s="18"/>
      <c r="Q2417" s="18"/>
      <c r="R2417" s="18"/>
      <c r="S2417" s="173" t="s">
        <v>8503</v>
      </c>
      <c r="T2417" s="17" t="s">
        <v>8504</v>
      </c>
      <c r="U2417" s="18"/>
      <c r="V2417" s="211"/>
      <c r="W2417" s="211"/>
      <c r="X2417" s="211"/>
      <c r="Y2417" s="211"/>
      <c r="Z2417" s="18"/>
      <c r="AA2417" s="182" t="s">
        <v>12715</v>
      </c>
      <c r="AB2417" s="18"/>
      <c r="AC2417" s="197" t="str">
        <f t="shared" si="240"/>
        <v>CELS</v>
      </c>
      <c r="AD2417" s="263" t="str">
        <f t="shared" si="241"/>
        <v>CELS-111</v>
      </c>
      <c r="AE2417" s="263" t="str">
        <f t="shared" si="242"/>
        <v>CELS-111-33</v>
      </c>
      <c r="AF2417" s="119" t="s">
        <v>12715</v>
      </c>
      <c r="AG2417" s="64" t="str">
        <f t="shared" si="243"/>
        <v>111</v>
      </c>
      <c r="AH2417" s="18"/>
      <c r="AI2417" s="197" t="str">
        <f t="shared" si="244"/>
        <v>-</v>
      </c>
      <c r="AJ2417" s="64" t="str">
        <f t="shared" si="245"/>
        <v>-</v>
      </c>
      <c r="AK2417" s="18"/>
      <c r="AP2417" s="18"/>
    </row>
    <row r="2418" spans="9:42">
      <c r="I2418" s="18"/>
      <c r="L2418" s="18"/>
      <c r="M2418" s="18"/>
      <c r="N2418" s="18"/>
      <c r="O2418" s="18"/>
      <c r="P2418" s="18"/>
      <c r="Q2418" s="18"/>
      <c r="R2418" s="18"/>
      <c r="S2418" s="173" t="s">
        <v>10401</v>
      </c>
      <c r="T2418" s="17" t="s">
        <v>10402</v>
      </c>
      <c r="U2418" s="18"/>
      <c r="V2418" s="211"/>
      <c r="W2418" s="211"/>
      <c r="X2418" s="211"/>
      <c r="Y2418" s="211"/>
      <c r="Z2418" s="18"/>
      <c r="AA2418" s="182" t="s">
        <v>12716</v>
      </c>
      <c r="AB2418" s="18"/>
      <c r="AC2418" s="197" t="str">
        <f t="shared" si="240"/>
        <v>CELS</v>
      </c>
      <c r="AD2418" s="263" t="str">
        <f t="shared" si="241"/>
        <v>CELS-111</v>
      </c>
      <c r="AE2418" s="263" t="str">
        <f t="shared" si="242"/>
        <v>CELS-111-34</v>
      </c>
      <c r="AF2418" s="119" t="s">
        <v>12716</v>
      </c>
      <c r="AG2418" s="64" t="str">
        <f t="shared" si="243"/>
        <v>111</v>
      </c>
      <c r="AH2418" s="18"/>
      <c r="AI2418" s="197" t="str">
        <f t="shared" si="244"/>
        <v>-</v>
      </c>
      <c r="AJ2418" s="64" t="str">
        <f t="shared" si="245"/>
        <v>-</v>
      </c>
      <c r="AK2418" s="18"/>
      <c r="AP2418" s="18"/>
    </row>
    <row r="2419" spans="9:42">
      <c r="I2419" s="18"/>
      <c r="L2419" s="18"/>
      <c r="M2419" s="18"/>
      <c r="N2419" s="18"/>
      <c r="O2419" s="18"/>
      <c r="P2419" s="18"/>
      <c r="Q2419" s="18"/>
      <c r="R2419" s="18"/>
      <c r="S2419" s="173" t="s">
        <v>8505</v>
      </c>
      <c r="T2419" s="17" t="s">
        <v>8506</v>
      </c>
      <c r="U2419" s="18"/>
      <c r="V2419" s="211"/>
      <c r="W2419" s="211"/>
      <c r="X2419" s="211"/>
      <c r="Y2419" s="211"/>
      <c r="Z2419" s="18"/>
      <c r="AA2419" s="182" t="s">
        <v>12717</v>
      </c>
      <c r="AB2419" s="18"/>
      <c r="AC2419" s="197" t="str">
        <f t="shared" si="240"/>
        <v>CELS</v>
      </c>
      <c r="AD2419" s="263" t="str">
        <f t="shared" si="241"/>
        <v>CELS-111</v>
      </c>
      <c r="AE2419" s="263" t="str">
        <f t="shared" si="242"/>
        <v>CELS-111-35</v>
      </c>
      <c r="AF2419" s="119" t="s">
        <v>12717</v>
      </c>
      <c r="AG2419" s="64" t="str">
        <f t="shared" si="243"/>
        <v>111</v>
      </c>
      <c r="AH2419" s="18"/>
      <c r="AI2419" s="197" t="str">
        <f t="shared" si="244"/>
        <v>-</v>
      </c>
      <c r="AJ2419" s="64" t="str">
        <f t="shared" si="245"/>
        <v>-</v>
      </c>
      <c r="AK2419" s="18"/>
      <c r="AP2419" s="18"/>
    </row>
    <row r="2420" spans="9:42">
      <c r="I2420" s="18"/>
      <c r="L2420" s="18"/>
      <c r="M2420" s="18"/>
      <c r="N2420" s="18"/>
      <c r="O2420" s="18"/>
      <c r="P2420" s="18"/>
      <c r="Q2420" s="18"/>
      <c r="R2420" s="18"/>
      <c r="S2420" s="173" t="s">
        <v>8507</v>
      </c>
      <c r="T2420" s="17" t="s">
        <v>8508</v>
      </c>
      <c r="U2420" s="18"/>
      <c r="V2420" s="211"/>
      <c r="W2420" s="211"/>
      <c r="X2420" s="211"/>
      <c r="Y2420" s="211"/>
      <c r="Z2420" s="18"/>
      <c r="AA2420" s="182" t="s">
        <v>12718</v>
      </c>
      <c r="AB2420" s="18"/>
      <c r="AC2420" s="197" t="str">
        <f t="shared" si="240"/>
        <v>CELS</v>
      </c>
      <c r="AD2420" s="263" t="str">
        <f t="shared" si="241"/>
        <v>CELS-111</v>
      </c>
      <c r="AE2420" s="263" t="str">
        <f t="shared" si="242"/>
        <v>CELS-111-36</v>
      </c>
      <c r="AF2420" s="119" t="s">
        <v>12718</v>
      </c>
      <c r="AG2420" s="64" t="str">
        <f t="shared" si="243"/>
        <v>111</v>
      </c>
      <c r="AH2420" s="18"/>
      <c r="AI2420" s="197" t="str">
        <f t="shared" si="244"/>
        <v>-</v>
      </c>
      <c r="AJ2420" s="64" t="str">
        <f t="shared" si="245"/>
        <v>-</v>
      </c>
      <c r="AK2420" s="18"/>
      <c r="AP2420" s="18"/>
    </row>
    <row r="2421" spans="9:42">
      <c r="I2421" s="18"/>
      <c r="L2421" s="18"/>
      <c r="M2421" s="18"/>
      <c r="N2421" s="18"/>
      <c r="O2421" s="18"/>
      <c r="P2421" s="18"/>
      <c r="Q2421" s="18"/>
      <c r="R2421" s="18"/>
      <c r="S2421" s="173" t="s">
        <v>8509</v>
      </c>
      <c r="T2421" s="17" t="s">
        <v>8510</v>
      </c>
      <c r="U2421" s="18"/>
      <c r="V2421" s="211"/>
      <c r="W2421" s="211"/>
      <c r="X2421" s="211"/>
      <c r="Y2421" s="211"/>
      <c r="Z2421" s="18"/>
      <c r="AA2421" s="182" t="s">
        <v>12719</v>
      </c>
      <c r="AB2421" s="18"/>
      <c r="AC2421" s="197" t="str">
        <f t="shared" si="240"/>
        <v>CELS</v>
      </c>
      <c r="AD2421" s="263" t="str">
        <f t="shared" si="241"/>
        <v>CELS-111</v>
      </c>
      <c r="AE2421" s="263" t="str">
        <f t="shared" si="242"/>
        <v>CELS-111-37</v>
      </c>
      <c r="AF2421" s="119" t="s">
        <v>12719</v>
      </c>
      <c r="AG2421" s="64" t="str">
        <f t="shared" si="243"/>
        <v>111</v>
      </c>
      <c r="AH2421" s="18"/>
      <c r="AI2421" s="197" t="str">
        <f t="shared" si="244"/>
        <v>-</v>
      </c>
      <c r="AJ2421" s="64" t="str">
        <f t="shared" si="245"/>
        <v>-</v>
      </c>
      <c r="AK2421" s="18"/>
      <c r="AP2421" s="18"/>
    </row>
    <row r="2422" spans="9:42">
      <c r="I2422" s="18"/>
      <c r="L2422" s="18"/>
      <c r="M2422" s="18"/>
      <c r="N2422" s="18"/>
      <c r="O2422" s="18"/>
      <c r="P2422" s="18"/>
      <c r="Q2422" s="18"/>
      <c r="R2422" s="18"/>
      <c r="S2422" s="173" t="s">
        <v>8511</v>
      </c>
      <c r="T2422" s="17" t="s">
        <v>8512</v>
      </c>
      <c r="U2422" s="18"/>
      <c r="V2422" s="211"/>
      <c r="W2422" s="211"/>
      <c r="X2422" s="211"/>
      <c r="Y2422" s="211"/>
      <c r="Z2422" s="18"/>
      <c r="AA2422" s="182" t="s">
        <v>12720</v>
      </c>
      <c r="AB2422" s="18"/>
      <c r="AC2422" s="197" t="str">
        <f t="shared" si="240"/>
        <v>CELS</v>
      </c>
      <c r="AD2422" s="263" t="str">
        <f t="shared" si="241"/>
        <v>CELS-111</v>
      </c>
      <c r="AE2422" s="263" t="str">
        <f t="shared" si="242"/>
        <v>CELS-111-38</v>
      </c>
      <c r="AF2422" s="119" t="s">
        <v>12720</v>
      </c>
      <c r="AG2422" s="64" t="str">
        <f t="shared" si="243"/>
        <v>111</v>
      </c>
      <c r="AH2422" s="18"/>
      <c r="AI2422" s="197" t="str">
        <f t="shared" si="244"/>
        <v>-</v>
      </c>
      <c r="AJ2422" s="64" t="str">
        <f t="shared" si="245"/>
        <v>-</v>
      </c>
      <c r="AK2422" s="18"/>
      <c r="AP2422" s="18"/>
    </row>
    <row r="2423" spans="9:42">
      <c r="I2423" s="18"/>
      <c r="L2423" s="18"/>
      <c r="M2423" s="18"/>
      <c r="N2423" s="18"/>
      <c r="O2423" s="18"/>
      <c r="P2423" s="18"/>
      <c r="Q2423" s="18"/>
      <c r="R2423" s="18"/>
      <c r="S2423" s="173" t="s">
        <v>8513</v>
      </c>
      <c r="T2423" s="17" t="s">
        <v>8514</v>
      </c>
      <c r="U2423" s="18"/>
      <c r="V2423" s="211"/>
      <c r="W2423" s="211"/>
      <c r="X2423" s="211"/>
      <c r="Y2423" s="211"/>
      <c r="Z2423" s="18"/>
      <c r="AA2423" s="182" t="s">
        <v>12721</v>
      </c>
      <c r="AB2423" s="18"/>
      <c r="AC2423" s="197" t="str">
        <f t="shared" si="240"/>
        <v>CELS</v>
      </c>
      <c r="AD2423" s="263" t="str">
        <f t="shared" si="241"/>
        <v>CELS-111</v>
      </c>
      <c r="AE2423" s="263" t="str">
        <f t="shared" si="242"/>
        <v>CELS-111-39</v>
      </c>
      <c r="AF2423" s="119" t="s">
        <v>12721</v>
      </c>
      <c r="AG2423" s="64" t="str">
        <f t="shared" si="243"/>
        <v>111</v>
      </c>
      <c r="AH2423" s="18"/>
      <c r="AI2423" s="197" t="str">
        <f t="shared" si="244"/>
        <v>-</v>
      </c>
      <c r="AJ2423" s="64" t="str">
        <f t="shared" si="245"/>
        <v>-</v>
      </c>
      <c r="AK2423" s="18"/>
      <c r="AP2423" s="18"/>
    </row>
    <row r="2424" spans="9:42">
      <c r="I2424" s="18"/>
      <c r="L2424" s="18"/>
      <c r="M2424" s="18"/>
      <c r="N2424" s="18"/>
      <c r="O2424" s="18"/>
      <c r="P2424" s="18"/>
      <c r="Q2424" s="18"/>
      <c r="R2424" s="18"/>
      <c r="S2424" s="173" t="s">
        <v>8515</v>
      </c>
      <c r="T2424" s="17" t="s">
        <v>8516</v>
      </c>
      <c r="U2424" s="18"/>
      <c r="V2424" s="211"/>
      <c r="W2424" s="211"/>
      <c r="X2424" s="211"/>
      <c r="Y2424" s="211"/>
      <c r="Z2424" s="18"/>
      <c r="AA2424" s="182" t="s">
        <v>14746</v>
      </c>
      <c r="AB2424" s="18"/>
      <c r="AC2424" s="197" t="str">
        <f t="shared" si="240"/>
        <v>CELS</v>
      </c>
      <c r="AD2424" s="263" t="str">
        <f t="shared" si="241"/>
        <v>CELS-111</v>
      </c>
      <c r="AE2424" s="263" t="str">
        <f t="shared" si="242"/>
        <v>CELS-111-40</v>
      </c>
      <c r="AF2424" s="119" t="s">
        <v>14746</v>
      </c>
      <c r="AG2424" s="64" t="str">
        <f t="shared" si="243"/>
        <v>111</v>
      </c>
      <c r="AH2424" s="18"/>
      <c r="AI2424" s="197" t="str">
        <f t="shared" si="244"/>
        <v>-</v>
      </c>
      <c r="AJ2424" s="64" t="str">
        <f t="shared" si="245"/>
        <v>-</v>
      </c>
      <c r="AK2424" s="18"/>
      <c r="AP2424" s="18"/>
    </row>
    <row r="2425" spans="9:42">
      <c r="I2425" s="18"/>
      <c r="L2425" s="18"/>
      <c r="M2425" s="18"/>
      <c r="N2425" s="18"/>
      <c r="O2425" s="18"/>
      <c r="P2425" s="18"/>
      <c r="Q2425" s="18"/>
      <c r="R2425" s="18"/>
      <c r="S2425" s="173" t="s">
        <v>853</v>
      </c>
      <c r="T2425" s="17" t="s">
        <v>854</v>
      </c>
      <c r="U2425" s="18"/>
      <c r="V2425" s="211"/>
      <c r="W2425" s="211"/>
      <c r="X2425" s="211"/>
      <c r="Y2425" s="211"/>
      <c r="Z2425" s="18"/>
      <c r="AA2425" s="182" t="s">
        <v>13777</v>
      </c>
      <c r="AB2425" s="18"/>
      <c r="AC2425" s="197" t="str">
        <f t="shared" si="240"/>
        <v>CELS</v>
      </c>
      <c r="AD2425" s="263" t="str">
        <f t="shared" si="241"/>
        <v>CELS-111</v>
      </c>
      <c r="AE2425" s="263" t="str">
        <f t="shared" si="242"/>
        <v>CELS-111-41</v>
      </c>
      <c r="AF2425" s="119" t="s">
        <v>13777</v>
      </c>
      <c r="AG2425" s="64" t="str">
        <f t="shared" si="243"/>
        <v>111</v>
      </c>
      <c r="AH2425" s="18"/>
      <c r="AI2425" s="197" t="str">
        <f t="shared" si="244"/>
        <v>-</v>
      </c>
      <c r="AJ2425" s="64" t="str">
        <f t="shared" si="245"/>
        <v>-</v>
      </c>
      <c r="AK2425" s="18"/>
      <c r="AP2425" s="18"/>
    </row>
    <row r="2426" spans="9:42">
      <c r="I2426" s="18"/>
      <c r="L2426" s="18"/>
      <c r="M2426" s="18"/>
      <c r="N2426" s="18"/>
      <c r="O2426" s="18"/>
      <c r="P2426" s="18"/>
      <c r="Q2426" s="18"/>
      <c r="R2426" s="18"/>
      <c r="S2426" s="173" t="s">
        <v>8517</v>
      </c>
      <c r="T2426" s="17" t="s">
        <v>8518</v>
      </c>
      <c r="U2426" s="18"/>
      <c r="V2426" s="211"/>
      <c r="W2426" s="211"/>
      <c r="X2426" s="211"/>
      <c r="Y2426" s="211"/>
      <c r="Z2426" s="18"/>
      <c r="AA2426" s="182" t="s">
        <v>13778</v>
      </c>
      <c r="AB2426" s="18"/>
      <c r="AC2426" s="197" t="str">
        <f t="shared" si="240"/>
        <v>CELS</v>
      </c>
      <c r="AD2426" s="263" t="str">
        <f t="shared" si="241"/>
        <v>CELS-111</v>
      </c>
      <c r="AE2426" s="263" t="str">
        <f t="shared" si="242"/>
        <v>CELS-111-42</v>
      </c>
      <c r="AF2426" s="119" t="s">
        <v>13778</v>
      </c>
      <c r="AG2426" s="64" t="str">
        <f t="shared" si="243"/>
        <v>111</v>
      </c>
      <c r="AH2426" s="18"/>
      <c r="AI2426" s="197" t="str">
        <f t="shared" si="244"/>
        <v>-</v>
      </c>
      <c r="AJ2426" s="64" t="str">
        <f t="shared" si="245"/>
        <v>-</v>
      </c>
      <c r="AK2426" s="18"/>
      <c r="AP2426" s="18"/>
    </row>
    <row r="2427" spans="9:42">
      <c r="I2427" s="18"/>
      <c r="L2427" s="18"/>
      <c r="M2427" s="18"/>
      <c r="N2427" s="18"/>
      <c r="O2427" s="18"/>
      <c r="P2427" s="18"/>
      <c r="Q2427" s="18"/>
      <c r="R2427" s="18"/>
      <c r="S2427" s="173" t="s">
        <v>8519</v>
      </c>
      <c r="T2427" s="17" t="s">
        <v>8520</v>
      </c>
      <c r="U2427" s="18"/>
      <c r="V2427" s="211"/>
      <c r="W2427" s="211"/>
      <c r="X2427" s="211"/>
      <c r="Y2427" s="211"/>
      <c r="Z2427" s="18"/>
      <c r="AA2427" s="182" t="s">
        <v>15681</v>
      </c>
      <c r="AB2427" s="18"/>
      <c r="AC2427" s="197" t="str">
        <f t="shared" si="240"/>
        <v>CELS</v>
      </c>
      <c r="AD2427" s="263" t="str">
        <f t="shared" si="241"/>
        <v>CELS-111</v>
      </c>
      <c r="AE2427" s="263" t="str">
        <f t="shared" si="242"/>
        <v>CELS-111-43</v>
      </c>
      <c r="AF2427" s="119" t="s">
        <v>15681</v>
      </c>
      <c r="AG2427" s="64" t="str">
        <f t="shared" si="243"/>
        <v>111</v>
      </c>
      <c r="AH2427" s="18"/>
      <c r="AI2427" s="197" t="str">
        <f t="shared" si="244"/>
        <v>-</v>
      </c>
      <c r="AJ2427" s="64" t="str">
        <f t="shared" si="245"/>
        <v>-</v>
      </c>
      <c r="AK2427" s="18"/>
      <c r="AP2427" s="18"/>
    </row>
    <row r="2428" spans="9:42">
      <c r="I2428" s="18"/>
      <c r="L2428" s="18"/>
      <c r="M2428" s="18"/>
      <c r="N2428" s="18"/>
      <c r="O2428" s="18"/>
      <c r="P2428" s="18"/>
      <c r="Q2428" s="18"/>
      <c r="R2428" s="18"/>
      <c r="S2428" s="173" t="s">
        <v>8521</v>
      </c>
      <c r="T2428" s="17" t="s">
        <v>8522</v>
      </c>
      <c r="U2428" s="18"/>
      <c r="V2428" s="211"/>
      <c r="W2428" s="211"/>
      <c r="X2428" s="211"/>
      <c r="Y2428" s="211"/>
      <c r="Z2428" s="18"/>
      <c r="AA2428" s="182" t="s">
        <v>14234</v>
      </c>
      <c r="AB2428" s="18"/>
      <c r="AC2428" s="197" t="str">
        <f t="shared" si="240"/>
        <v>ARTSCI</v>
      </c>
      <c r="AD2428" s="263" t="str">
        <f t="shared" si="241"/>
        <v>ARTSCI-111</v>
      </c>
      <c r="AE2428" s="263" t="str">
        <f t="shared" si="242"/>
        <v>ARTSCI-111-1</v>
      </c>
      <c r="AF2428" s="119" t="s">
        <v>14234</v>
      </c>
      <c r="AG2428" s="64" t="str">
        <f t="shared" si="243"/>
        <v>111</v>
      </c>
      <c r="AH2428" s="18"/>
      <c r="AI2428" s="197" t="str">
        <f t="shared" si="244"/>
        <v>-</v>
      </c>
      <c r="AJ2428" s="64" t="str">
        <f t="shared" si="245"/>
        <v>-</v>
      </c>
      <c r="AK2428" s="18"/>
      <c r="AP2428" s="18"/>
    </row>
    <row r="2429" spans="9:42">
      <c r="I2429" s="18"/>
      <c r="L2429" s="18"/>
      <c r="M2429" s="18"/>
      <c r="N2429" s="18"/>
      <c r="O2429" s="18"/>
      <c r="P2429" s="18"/>
      <c r="Q2429" s="18"/>
      <c r="R2429" s="18"/>
      <c r="S2429" s="173" t="s">
        <v>8523</v>
      </c>
      <c r="T2429" s="17" t="s">
        <v>8524</v>
      </c>
      <c r="U2429" s="18"/>
      <c r="V2429" s="211"/>
      <c r="W2429" s="211"/>
      <c r="X2429" s="211"/>
      <c r="Y2429" s="211"/>
      <c r="Z2429" s="18"/>
      <c r="AA2429" s="182" t="s">
        <v>14235</v>
      </c>
      <c r="AB2429" s="18"/>
      <c r="AC2429" s="197" t="str">
        <f t="shared" si="240"/>
        <v>ARTSCI</v>
      </c>
      <c r="AD2429" s="263" t="str">
        <f t="shared" si="241"/>
        <v>ARTSCI-111</v>
      </c>
      <c r="AE2429" s="263" t="str">
        <f t="shared" si="242"/>
        <v>ARTSCI-111-2</v>
      </c>
      <c r="AF2429" s="119" t="s">
        <v>14235</v>
      </c>
      <c r="AG2429" s="64" t="str">
        <f t="shared" si="243"/>
        <v>111</v>
      </c>
      <c r="AH2429" s="18"/>
      <c r="AI2429" s="197" t="str">
        <f t="shared" si="244"/>
        <v>-</v>
      </c>
      <c r="AJ2429" s="64" t="str">
        <f t="shared" si="245"/>
        <v>-</v>
      </c>
      <c r="AK2429" s="18"/>
      <c r="AP2429" s="18"/>
    </row>
    <row r="2430" spans="9:42">
      <c r="I2430" s="18"/>
      <c r="L2430" s="18"/>
      <c r="M2430" s="18"/>
      <c r="N2430" s="18"/>
      <c r="O2430" s="18"/>
      <c r="P2430" s="18"/>
      <c r="Q2430" s="18"/>
      <c r="R2430" s="18"/>
      <c r="S2430" s="173" t="s">
        <v>8525</v>
      </c>
      <c r="T2430" s="17" t="s">
        <v>8526</v>
      </c>
      <c r="U2430" s="18"/>
      <c r="V2430" s="211"/>
      <c r="W2430" s="211"/>
      <c r="X2430" s="211"/>
      <c r="Y2430" s="211"/>
      <c r="Z2430" s="18"/>
      <c r="AA2430" s="182" t="s">
        <v>15275</v>
      </c>
      <c r="AB2430" s="18"/>
      <c r="AC2430" s="197" t="str">
        <f t="shared" si="240"/>
        <v>ARTSCI</v>
      </c>
      <c r="AD2430" s="263" t="str">
        <f t="shared" si="241"/>
        <v>ARTSCI-111</v>
      </c>
      <c r="AE2430" s="263" t="str">
        <f t="shared" si="242"/>
        <v>ARTSCI-111-3</v>
      </c>
      <c r="AF2430" s="119" t="s">
        <v>15275</v>
      </c>
      <c r="AG2430" s="64" t="str">
        <f t="shared" si="243"/>
        <v>111</v>
      </c>
      <c r="AH2430" s="18"/>
      <c r="AI2430" s="197" t="str">
        <f t="shared" si="244"/>
        <v>-</v>
      </c>
      <c r="AJ2430" s="64" t="str">
        <f t="shared" si="245"/>
        <v>-</v>
      </c>
      <c r="AK2430" s="18"/>
      <c r="AP2430" s="18"/>
    </row>
    <row r="2431" spans="9:42">
      <c r="I2431" s="18"/>
      <c r="L2431" s="18"/>
      <c r="M2431" s="18"/>
      <c r="N2431" s="18"/>
      <c r="O2431" s="18"/>
      <c r="P2431" s="18"/>
      <c r="Q2431" s="18"/>
      <c r="R2431" s="18"/>
      <c r="S2431" s="173" t="s">
        <v>8527</v>
      </c>
      <c r="T2431" s="17" t="s">
        <v>8528</v>
      </c>
      <c r="U2431" s="18"/>
      <c r="V2431" s="211"/>
      <c r="W2431" s="211"/>
      <c r="X2431" s="211"/>
      <c r="Y2431" s="211"/>
      <c r="Z2431" s="18"/>
      <c r="AA2431" s="182" t="s">
        <v>15682</v>
      </c>
      <c r="AB2431" s="18"/>
      <c r="AC2431" s="197" t="str">
        <f t="shared" si="240"/>
        <v>ARTSCI</v>
      </c>
      <c r="AD2431" s="263" t="str">
        <f t="shared" si="241"/>
        <v>ARTSCI-111</v>
      </c>
      <c r="AE2431" s="263" t="str">
        <f t="shared" si="242"/>
        <v>ARTSCI-111-4</v>
      </c>
      <c r="AF2431" s="119" t="s">
        <v>15682</v>
      </c>
      <c r="AG2431" s="64" t="str">
        <f t="shared" si="243"/>
        <v>111</v>
      </c>
      <c r="AH2431" s="18"/>
      <c r="AI2431" s="197" t="str">
        <f t="shared" si="244"/>
        <v>-</v>
      </c>
      <c r="AJ2431" s="64" t="str">
        <f t="shared" si="245"/>
        <v>-</v>
      </c>
      <c r="AK2431" s="18"/>
      <c r="AP2431" s="18"/>
    </row>
    <row r="2432" spans="9:42">
      <c r="I2432" s="18"/>
      <c r="L2432" s="18"/>
      <c r="M2432" s="18"/>
      <c r="N2432" s="18"/>
      <c r="O2432" s="18"/>
      <c r="P2432" s="18"/>
      <c r="Q2432" s="18"/>
      <c r="R2432" s="18"/>
      <c r="S2432" s="173" t="s">
        <v>1146</v>
      </c>
      <c r="T2432" s="17" t="s">
        <v>1147</v>
      </c>
      <c r="U2432" s="18"/>
      <c r="V2432" s="211"/>
      <c r="W2432" s="211"/>
      <c r="X2432" s="211"/>
      <c r="Y2432" s="211"/>
      <c r="Z2432" s="18"/>
      <c r="AA2432" s="182" t="s">
        <v>15276</v>
      </c>
      <c r="AB2432" s="18"/>
      <c r="AC2432" s="197" t="str">
        <f t="shared" si="240"/>
        <v>ARTSCI</v>
      </c>
      <c r="AD2432" s="263" t="str">
        <f t="shared" si="241"/>
        <v>ARTSCI-111</v>
      </c>
      <c r="AE2432" s="263" t="str">
        <f t="shared" si="242"/>
        <v>ARTSCI-111-5</v>
      </c>
      <c r="AF2432" s="119" t="s">
        <v>15276</v>
      </c>
      <c r="AG2432" s="64" t="str">
        <f t="shared" si="243"/>
        <v>111</v>
      </c>
      <c r="AH2432" s="18"/>
      <c r="AI2432" s="197" t="str">
        <f t="shared" si="244"/>
        <v>-</v>
      </c>
      <c r="AJ2432" s="64" t="str">
        <f t="shared" si="245"/>
        <v>-</v>
      </c>
      <c r="AK2432" s="18"/>
      <c r="AP2432" s="18"/>
    </row>
    <row r="2433" spans="9:42">
      <c r="I2433" s="18"/>
      <c r="L2433" s="18"/>
      <c r="M2433" s="18"/>
      <c r="N2433" s="18"/>
      <c r="O2433" s="18"/>
      <c r="P2433" s="18"/>
      <c r="Q2433" s="18"/>
      <c r="R2433" s="18"/>
      <c r="S2433" s="173" t="s">
        <v>8529</v>
      </c>
      <c r="T2433" s="17" t="s">
        <v>11352</v>
      </c>
      <c r="U2433" s="18"/>
      <c r="V2433" s="211"/>
      <c r="W2433" s="211"/>
      <c r="X2433" s="211"/>
      <c r="Y2433" s="211"/>
      <c r="Z2433" s="18"/>
      <c r="AA2433" s="182" t="s">
        <v>14236</v>
      </c>
      <c r="AB2433" s="18"/>
      <c r="AC2433" s="197" t="str">
        <f t="shared" si="240"/>
        <v>ARTSCI</v>
      </c>
      <c r="AD2433" s="263" t="str">
        <f t="shared" si="241"/>
        <v>ARTSCI-111</v>
      </c>
      <c r="AE2433" s="263" t="str">
        <f t="shared" si="242"/>
        <v>ARTSCI-111-6</v>
      </c>
      <c r="AF2433" s="119" t="s">
        <v>14236</v>
      </c>
      <c r="AG2433" s="64" t="str">
        <f t="shared" si="243"/>
        <v>111</v>
      </c>
      <c r="AH2433" s="18"/>
      <c r="AI2433" s="197" t="str">
        <f t="shared" si="244"/>
        <v>-</v>
      </c>
      <c r="AJ2433" s="64" t="str">
        <f t="shared" si="245"/>
        <v>-</v>
      </c>
      <c r="AK2433" s="18"/>
      <c r="AP2433" s="18"/>
    </row>
    <row r="2434" spans="9:42">
      <c r="I2434" s="18"/>
      <c r="L2434" s="18"/>
      <c r="M2434" s="18"/>
      <c r="N2434" s="18"/>
      <c r="O2434" s="18"/>
      <c r="P2434" s="18"/>
      <c r="Q2434" s="18"/>
      <c r="R2434" s="18"/>
      <c r="S2434" s="173" t="s">
        <v>8530</v>
      </c>
      <c r="T2434" s="17" t="s">
        <v>8531</v>
      </c>
      <c r="U2434" s="18"/>
      <c r="V2434" s="211"/>
      <c r="W2434" s="211"/>
      <c r="X2434" s="211"/>
      <c r="Y2434" s="211"/>
      <c r="Z2434" s="18"/>
      <c r="AA2434" s="182" t="s">
        <v>14237</v>
      </c>
      <c r="AB2434" s="18"/>
      <c r="AC2434" s="197" t="str">
        <f t="shared" si="240"/>
        <v>ARTSCI</v>
      </c>
      <c r="AD2434" s="263" t="str">
        <f t="shared" si="241"/>
        <v>ARTSCI-111</v>
      </c>
      <c r="AE2434" s="263" t="str">
        <f t="shared" si="242"/>
        <v>ARTSCI-111-7</v>
      </c>
      <c r="AF2434" s="119" t="s">
        <v>14237</v>
      </c>
      <c r="AG2434" s="64" t="str">
        <f t="shared" si="243"/>
        <v>111</v>
      </c>
      <c r="AH2434" s="18"/>
      <c r="AI2434" s="197" t="str">
        <f t="shared" si="244"/>
        <v>-</v>
      </c>
      <c r="AJ2434" s="64" t="str">
        <f t="shared" si="245"/>
        <v>-</v>
      </c>
      <c r="AK2434" s="18"/>
      <c r="AP2434" s="18"/>
    </row>
    <row r="2435" spans="9:42">
      <c r="I2435" s="18"/>
      <c r="L2435" s="18"/>
      <c r="M2435" s="18"/>
      <c r="N2435" s="18"/>
      <c r="O2435" s="18"/>
      <c r="P2435" s="18"/>
      <c r="Q2435" s="18"/>
      <c r="R2435" s="18"/>
      <c r="S2435" s="173" t="s">
        <v>8532</v>
      </c>
      <c r="T2435" s="17" t="s">
        <v>8533</v>
      </c>
      <c r="U2435" s="18"/>
      <c r="V2435" s="211"/>
      <c r="W2435" s="211"/>
      <c r="X2435" s="211"/>
      <c r="Y2435" s="211"/>
      <c r="Z2435" s="18"/>
      <c r="AA2435" s="182" t="s">
        <v>14747</v>
      </c>
      <c r="AB2435" s="18"/>
      <c r="AC2435" s="197" t="str">
        <f t="shared" si="240"/>
        <v>ARTSCI</v>
      </c>
      <c r="AD2435" s="263" t="str">
        <f t="shared" si="241"/>
        <v>ARTSCI-111</v>
      </c>
      <c r="AE2435" s="263" t="str">
        <f t="shared" si="242"/>
        <v>ARTSCI-111-8</v>
      </c>
      <c r="AF2435" s="119" t="s">
        <v>14747</v>
      </c>
      <c r="AG2435" s="64" t="str">
        <f t="shared" si="243"/>
        <v>111</v>
      </c>
      <c r="AH2435" s="18"/>
      <c r="AI2435" s="197" t="str">
        <f t="shared" si="244"/>
        <v>-</v>
      </c>
      <c r="AJ2435" s="64" t="str">
        <f t="shared" si="245"/>
        <v>-</v>
      </c>
      <c r="AK2435" s="18"/>
      <c r="AP2435" s="18"/>
    </row>
    <row r="2436" spans="9:42">
      <c r="I2436" s="18"/>
      <c r="L2436" s="18"/>
      <c r="M2436" s="18"/>
      <c r="N2436" s="18"/>
      <c r="O2436" s="18"/>
      <c r="P2436" s="18"/>
      <c r="Q2436" s="18"/>
      <c r="R2436" s="18"/>
      <c r="S2436" s="173" t="s">
        <v>1148</v>
      </c>
      <c r="T2436" s="17" t="s">
        <v>1149</v>
      </c>
      <c r="U2436" s="18"/>
      <c r="V2436" s="211"/>
      <c r="W2436" s="211"/>
      <c r="X2436" s="211"/>
      <c r="Y2436" s="211"/>
      <c r="Z2436" s="18"/>
      <c r="AA2436" s="182" t="s">
        <v>15277</v>
      </c>
      <c r="AB2436" s="18"/>
      <c r="AC2436" s="197" t="str">
        <f t="shared" si="240"/>
        <v>ARTSCI</v>
      </c>
      <c r="AD2436" s="263" t="str">
        <f t="shared" si="241"/>
        <v>ARTSCI-111</v>
      </c>
      <c r="AE2436" s="263" t="str">
        <f t="shared" si="242"/>
        <v>ARTSCI-111-9</v>
      </c>
      <c r="AF2436" s="119" t="s">
        <v>15277</v>
      </c>
      <c r="AG2436" s="64" t="str">
        <f t="shared" si="243"/>
        <v>111</v>
      </c>
      <c r="AH2436" s="18"/>
      <c r="AI2436" s="197" t="str">
        <f t="shared" si="244"/>
        <v>-</v>
      </c>
      <c r="AJ2436" s="64" t="str">
        <f t="shared" si="245"/>
        <v>-</v>
      </c>
      <c r="AK2436" s="18"/>
      <c r="AP2436" s="18"/>
    </row>
    <row r="2437" spans="9:42">
      <c r="I2437" s="18"/>
      <c r="L2437" s="18"/>
      <c r="M2437" s="18"/>
      <c r="N2437" s="18"/>
      <c r="O2437" s="18"/>
      <c r="P2437" s="18"/>
      <c r="Q2437" s="18"/>
      <c r="R2437" s="18"/>
      <c r="S2437" s="173" t="s">
        <v>1150</v>
      </c>
      <c r="T2437" s="17" t="s">
        <v>1151</v>
      </c>
      <c r="U2437" s="18"/>
      <c r="V2437" s="211"/>
      <c r="W2437" s="211"/>
      <c r="X2437" s="211"/>
      <c r="Y2437" s="211"/>
      <c r="Z2437" s="18"/>
      <c r="AA2437" s="182" t="s">
        <v>15278</v>
      </c>
      <c r="AB2437" s="18"/>
      <c r="AC2437" s="197" t="str">
        <f t="shared" si="240"/>
        <v>ARTSCI</v>
      </c>
      <c r="AD2437" s="263" t="str">
        <f t="shared" si="241"/>
        <v>ARTSCI-111</v>
      </c>
      <c r="AE2437" s="263" t="str">
        <f t="shared" si="242"/>
        <v>ARTSCI-111-10</v>
      </c>
      <c r="AF2437" s="119" t="s">
        <v>15278</v>
      </c>
      <c r="AG2437" s="64" t="str">
        <f t="shared" si="243"/>
        <v>111</v>
      </c>
      <c r="AH2437" s="18"/>
      <c r="AI2437" s="197" t="str">
        <f t="shared" si="244"/>
        <v>-</v>
      </c>
      <c r="AJ2437" s="64" t="str">
        <f t="shared" si="245"/>
        <v>-</v>
      </c>
      <c r="AK2437" s="18"/>
      <c r="AP2437" s="18"/>
    </row>
    <row r="2438" spans="9:42">
      <c r="I2438" s="18"/>
      <c r="L2438" s="18"/>
      <c r="M2438" s="18"/>
      <c r="N2438" s="18"/>
      <c r="O2438" s="18"/>
      <c r="P2438" s="18"/>
      <c r="Q2438" s="18"/>
      <c r="R2438" s="18"/>
      <c r="S2438" s="173" t="s">
        <v>1152</v>
      </c>
      <c r="T2438" s="17" t="s">
        <v>1153</v>
      </c>
      <c r="U2438" s="18"/>
      <c r="V2438" s="211"/>
      <c r="W2438" s="211"/>
      <c r="X2438" s="211"/>
      <c r="Y2438" s="211"/>
      <c r="Z2438" s="18"/>
      <c r="AA2438" s="182" t="s">
        <v>12722</v>
      </c>
      <c r="AB2438" s="18"/>
      <c r="AC2438" s="197" t="str">
        <f t="shared" si="240"/>
        <v>ARTSCI</v>
      </c>
      <c r="AD2438" s="263" t="str">
        <f t="shared" si="241"/>
        <v>ARTSCI-111</v>
      </c>
      <c r="AE2438" s="263" t="str">
        <f t="shared" si="242"/>
        <v>ARTSCI-111-11</v>
      </c>
      <c r="AF2438" s="119" t="s">
        <v>12722</v>
      </c>
      <c r="AG2438" s="64" t="str">
        <f t="shared" si="243"/>
        <v>111</v>
      </c>
      <c r="AH2438" s="18"/>
      <c r="AI2438" s="197" t="str">
        <f t="shared" si="244"/>
        <v>-</v>
      </c>
      <c r="AJ2438" s="64" t="str">
        <f t="shared" si="245"/>
        <v>-</v>
      </c>
      <c r="AK2438" s="18"/>
      <c r="AP2438" s="18"/>
    </row>
    <row r="2439" spans="9:42">
      <c r="I2439" s="18"/>
      <c r="L2439" s="18"/>
      <c r="M2439" s="18"/>
      <c r="N2439" s="18"/>
      <c r="O2439" s="18"/>
      <c r="P2439" s="18"/>
      <c r="Q2439" s="18"/>
      <c r="R2439" s="18"/>
      <c r="S2439" s="173" t="s">
        <v>1154</v>
      </c>
      <c r="T2439" s="17" t="s">
        <v>1155</v>
      </c>
      <c r="U2439" s="18"/>
      <c r="V2439" s="211"/>
      <c r="W2439" s="211"/>
      <c r="X2439" s="211"/>
      <c r="Y2439" s="211"/>
      <c r="Z2439" s="18"/>
      <c r="AA2439" s="182" t="s">
        <v>14748</v>
      </c>
      <c r="AB2439" s="18"/>
      <c r="AC2439" s="197" t="str">
        <f t="shared" ref="AC2439:AC2502" si="246">CodesFormula_1</f>
        <v>ARTSCI</v>
      </c>
      <c r="AD2439" s="263" t="str">
        <f t="shared" ref="AD2439:AD2502" si="247">CodesFormula_2</f>
        <v>ARTSCI-111</v>
      </c>
      <c r="AE2439" s="263" t="str">
        <f t="shared" ref="AE2439:AE2502" si="248">CodesFormula_3</f>
        <v>ARTSCI-111-12</v>
      </c>
      <c r="AF2439" s="119" t="s">
        <v>14748</v>
      </c>
      <c r="AG2439" s="64" t="str">
        <f t="shared" ref="AG2439:AG2502" si="249">CodesFormula_4</f>
        <v>111</v>
      </c>
      <c r="AH2439" s="18"/>
      <c r="AI2439" s="197" t="str">
        <f t="shared" ref="AI2439:AI2502" si="250">CodesFormula_5</f>
        <v>-</v>
      </c>
      <c r="AJ2439" s="64" t="str">
        <f t="shared" ref="AJ2439:AJ2502" si="251">CodesFormula_6</f>
        <v>-</v>
      </c>
      <c r="AK2439" s="18"/>
      <c r="AP2439" s="18"/>
    </row>
    <row r="2440" spans="9:42">
      <c r="I2440" s="18"/>
      <c r="L2440" s="18"/>
      <c r="M2440" s="18"/>
      <c r="N2440" s="18"/>
      <c r="O2440" s="18"/>
      <c r="P2440" s="18"/>
      <c r="Q2440" s="18"/>
      <c r="R2440" s="18"/>
      <c r="S2440" s="173" t="s">
        <v>1156</v>
      </c>
      <c r="T2440" s="17" t="s">
        <v>1157</v>
      </c>
      <c r="U2440" s="18"/>
      <c r="V2440" s="211"/>
      <c r="W2440" s="211"/>
      <c r="X2440" s="211"/>
      <c r="Y2440" s="211"/>
      <c r="Z2440" s="18"/>
      <c r="AA2440" s="182" t="s">
        <v>15279</v>
      </c>
      <c r="AB2440" s="18"/>
      <c r="AC2440" s="197" t="str">
        <f t="shared" si="246"/>
        <v>ARTSCI</v>
      </c>
      <c r="AD2440" s="263" t="str">
        <f t="shared" si="247"/>
        <v>ARTSCI-111</v>
      </c>
      <c r="AE2440" s="263" t="str">
        <f t="shared" si="248"/>
        <v>ARTSCI-111-13</v>
      </c>
      <c r="AF2440" s="119" t="s">
        <v>15279</v>
      </c>
      <c r="AG2440" s="64" t="str">
        <f t="shared" si="249"/>
        <v>111</v>
      </c>
      <c r="AH2440" s="18"/>
      <c r="AI2440" s="197" t="str">
        <f t="shared" si="250"/>
        <v>-</v>
      </c>
      <c r="AJ2440" s="64" t="str">
        <f t="shared" si="251"/>
        <v>-</v>
      </c>
      <c r="AK2440" s="18"/>
      <c r="AP2440" s="18"/>
    </row>
    <row r="2441" spans="9:42">
      <c r="I2441" s="18"/>
      <c r="L2441" s="18"/>
      <c r="M2441" s="18"/>
      <c r="N2441" s="18"/>
      <c r="O2441" s="18"/>
      <c r="P2441" s="18"/>
      <c r="Q2441" s="18"/>
      <c r="R2441" s="18"/>
      <c r="S2441" s="173" t="s">
        <v>1158</v>
      </c>
      <c r="T2441" s="17" t="s">
        <v>1159</v>
      </c>
      <c r="U2441" s="18"/>
      <c r="V2441" s="211"/>
      <c r="W2441" s="211"/>
      <c r="X2441" s="211"/>
      <c r="Y2441" s="211"/>
      <c r="Z2441" s="18"/>
      <c r="AA2441" s="182" t="s">
        <v>12723</v>
      </c>
      <c r="AB2441" s="18"/>
      <c r="AC2441" s="197" t="str">
        <f t="shared" si="246"/>
        <v>ARTSCI</v>
      </c>
      <c r="AD2441" s="263" t="str">
        <f t="shared" si="247"/>
        <v>ARTSCI-111</v>
      </c>
      <c r="AE2441" s="263" t="str">
        <f t="shared" si="248"/>
        <v>ARTSCI-111-14</v>
      </c>
      <c r="AF2441" s="119" t="s">
        <v>12723</v>
      </c>
      <c r="AG2441" s="64" t="str">
        <f t="shared" si="249"/>
        <v>111</v>
      </c>
      <c r="AH2441" s="18"/>
      <c r="AI2441" s="197" t="str">
        <f t="shared" si="250"/>
        <v>-</v>
      </c>
      <c r="AJ2441" s="64" t="str">
        <f t="shared" si="251"/>
        <v>-</v>
      </c>
      <c r="AK2441" s="18"/>
      <c r="AP2441" s="18"/>
    </row>
    <row r="2442" spans="9:42">
      <c r="I2442" s="18"/>
      <c r="L2442" s="18"/>
      <c r="M2442" s="18"/>
      <c r="N2442" s="18"/>
      <c r="O2442" s="18"/>
      <c r="P2442" s="18"/>
      <c r="Q2442" s="18"/>
      <c r="R2442" s="18"/>
      <c r="S2442" s="173" t="s">
        <v>1160</v>
      </c>
      <c r="T2442" s="17" t="s">
        <v>1161</v>
      </c>
      <c r="U2442" s="18"/>
      <c r="V2442" s="211"/>
      <c r="W2442" s="211"/>
      <c r="X2442" s="211"/>
      <c r="Y2442" s="211"/>
      <c r="Z2442" s="18"/>
      <c r="AA2442" s="182" t="s">
        <v>12724</v>
      </c>
      <c r="AB2442" s="18"/>
      <c r="AC2442" s="197" t="str">
        <f t="shared" si="246"/>
        <v>HEALTHSCI</v>
      </c>
      <c r="AD2442" s="263" t="str">
        <f t="shared" si="247"/>
        <v>HEALTHSCI-111</v>
      </c>
      <c r="AE2442" s="263" t="str">
        <f t="shared" si="248"/>
        <v>HEALTHSCI-111-1</v>
      </c>
      <c r="AF2442" s="119" t="s">
        <v>12724</v>
      </c>
      <c r="AG2442" s="64" t="str">
        <f t="shared" si="249"/>
        <v>111</v>
      </c>
      <c r="AH2442" s="18"/>
      <c r="AI2442" s="197" t="str">
        <f t="shared" si="250"/>
        <v>-</v>
      </c>
      <c r="AJ2442" s="64" t="str">
        <f t="shared" si="251"/>
        <v>-</v>
      </c>
      <c r="AK2442" s="18"/>
      <c r="AP2442" s="18"/>
    </row>
    <row r="2443" spans="9:42">
      <c r="I2443" s="18"/>
      <c r="L2443" s="18"/>
      <c r="M2443" s="18"/>
      <c r="N2443" s="18"/>
      <c r="O2443" s="18"/>
      <c r="P2443" s="18"/>
      <c r="Q2443" s="18"/>
      <c r="R2443" s="18"/>
      <c r="S2443" s="173" t="s">
        <v>1162</v>
      </c>
      <c r="T2443" s="17" t="s">
        <v>1163</v>
      </c>
      <c r="U2443" s="18"/>
      <c r="V2443" s="211"/>
      <c r="W2443" s="211"/>
      <c r="X2443" s="211"/>
      <c r="Y2443" s="211"/>
      <c r="Z2443" s="18"/>
      <c r="AA2443" s="182" t="s">
        <v>12725</v>
      </c>
      <c r="AB2443" s="18"/>
      <c r="AC2443" s="197" t="str">
        <f t="shared" si="246"/>
        <v>HEALTHSCI</v>
      </c>
      <c r="AD2443" s="263" t="str">
        <f t="shared" si="247"/>
        <v>HEALTHSCI-111</v>
      </c>
      <c r="AE2443" s="263" t="str">
        <f t="shared" si="248"/>
        <v>HEALTHSCI-111-2</v>
      </c>
      <c r="AF2443" s="119" t="s">
        <v>12725</v>
      </c>
      <c r="AG2443" s="64" t="str">
        <f t="shared" si="249"/>
        <v>111</v>
      </c>
      <c r="AH2443" s="18"/>
      <c r="AI2443" s="197" t="str">
        <f t="shared" si="250"/>
        <v>-</v>
      </c>
      <c r="AJ2443" s="64" t="str">
        <f t="shared" si="251"/>
        <v>-</v>
      </c>
      <c r="AK2443" s="18"/>
      <c r="AP2443" s="18"/>
    </row>
    <row r="2444" spans="9:42">
      <c r="I2444" s="18"/>
      <c r="L2444" s="18"/>
      <c r="M2444" s="18"/>
      <c r="N2444" s="18"/>
      <c r="O2444" s="18"/>
      <c r="P2444" s="18"/>
      <c r="Q2444" s="18"/>
      <c r="R2444" s="18"/>
      <c r="S2444" s="173" t="s">
        <v>1164</v>
      </c>
      <c r="T2444" s="17" t="s">
        <v>1165</v>
      </c>
      <c r="U2444" s="18"/>
      <c r="V2444" s="211"/>
      <c r="W2444" s="211"/>
      <c r="X2444" s="211"/>
      <c r="Y2444" s="211"/>
      <c r="Z2444" s="18"/>
      <c r="AA2444" s="182" t="s">
        <v>13779</v>
      </c>
      <c r="AB2444" s="18"/>
      <c r="AC2444" s="197" t="str">
        <f t="shared" si="246"/>
        <v>HEALTHSCI</v>
      </c>
      <c r="AD2444" s="263" t="str">
        <f t="shared" si="247"/>
        <v>HEALTHSCI-111</v>
      </c>
      <c r="AE2444" s="263" t="str">
        <f t="shared" si="248"/>
        <v>HEALTHSCI-111-3</v>
      </c>
      <c r="AF2444" s="119" t="s">
        <v>13779</v>
      </c>
      <c r="AG2444" s="64" t="str">
        <f t="shared" si="249"/>
        <v>111</v>
      </c>
      <c r="AH2444" s="18"/>
      <c r="AI2444" s="197" t="str">
        <f t="shared" si="250"/>
        <v>-</v>
      </c>
      <c r="AJ2444" s="64" t="str">
        <f t="shared" si="251"/>
        <v>-</v>
      </c>
      <c r="AK2444" s="18"/>
      <c r="AP2444" s="18"/>
    </row>
    <row r="2445" spans="9:42">
      <c r="I2445" s="18"/>
      <c r="L2445" s="18"/>
      <c r="M2445" s="18"/>
      <c r="N2445" s="18"/>
      <c r="O2445" s="18"/>
      <c r="P2445" s="18"/>
      <c r="Q2445" s="18"/>
      <c r="R2445" s="18"/>
      <c r="S2445" s="173" t="s">
        <v>1166</v>
      </c>
      <c r="T2445" s="17" t="s">
        <v>1167</v>
      </c>
      <c r="U2445" s="18"/>
      <c r="V2445" s="211"/>
      <c r="W2445" s="211"/>
      <c r="X2445" s="211"/>
      <c r="Y2445" s="211"/>
      <c r="Z2445" s="18"/>
      <c r="AA2445" s="182" t="s">
        <v>13780</v>
      </c>
      <c r="AB2445" s="18"/>
      <c r="AC2445" s="197" t="str">
        <f t="shared" si="246"/>
        <v>HEALTHSCI</v>
      </c>
      <c r="AD2445" s="263" t="str">
        <f t="shared" si="247"/>
        <v>HEALTHSCI-111</v>
      </c>
      <c r="AE2445" s="263" t="str">
        <f t="shared" si="248"/>
        <v>HEALTHSCI-111-4</v>
      </c>
      <c r="AF2445" s="119" t="s">
        <v>13780</v>
      </c>
      <c r="AG2445" s="64" t="str">
        <f t="shared" si="249"/>
        <v>111</v>
      </c>
      <c r="AH2445" s="18"/>
      <c r="AI2445" s="197" t="str">
        <f t="shared" si="250"/>
        <v>-</v>
      </c>
      <c r="AJ2445" s="64" t="str">
        <f t="shared" si="251"/>
        <v>-</v>
      </c>
      <c r="AK2445" s="18"/>
      <c r="AP2445" s="18"/>
    </row>
    <row r="2446" spans="9:42">
      <c r="I2446" s="18"/>
      <c r="L2446" s="18"/>
      <c r="M2446" s="18"/>
      <c r="N2446" s="18"/>
      <c r="O2446" s="18"/>
      <c r="P2446" s="18"/>
      <c r="Q2446" s="18"/>
      <c r="R2446" s="18"/>
      <c r="S2446" s="173" t="s">
        <v>1168</v>
      </c>
      <c r="T2446" s="17" t="s">
        <v>1169</v>
      </c>
      <c r="U2446" s="18"/>
      <c r="V2446" s="211"/>
      <c r="W2446" s="211"/>
      <c r="X2446" s="211"/>
      <c r="Y2446" s="211"/>
      <c r="Z2446" s="18"/>
      <c r="AA2446" s="182" t="s">
        <v>15280</v>
      </c>
      <c r="AB2446" s="18"/>
      <c r="AC2446" s="197" t="str">
        <f t="shared" si="246"/>
        <v>HEALTHSCI</v>
      </c>
      <c r="AD2446" s="263" t="str">
        <f t="shared" si="247"/>
        <v>HEALTHSCI-111</v>
      </c>
      <c r="AE2446" s="263" t="str">
        <f t="shared" si="248"/>
        <v>HEALTHSCI-111-5</v>
      </c>
      <c r="AF2446" s="119" t="s">
        <v>15280</v>
      </c>
      <c r="AG2446" s="64" t="str">
        <f t="shared" si="249"/>
        <v>111</v>
      </c>
      <c r="AH2446" s="18"/>
      <c r="AI2446" s="197" t="str">
        <f t="shared" si="250"/>
        <v>-</v>
      </c>
      <c r="AJ2446" s="64" t="str">
        <f t="shared" si="251"/>
        <v>-</v>
      </c>
      <c r="AK2446" s="18"/>
      <c r="AP2446" s="18"/>
    </row>
    <row r="2447" spans="9:42">
      <c r="I2447" s="18"/>
      <c r="L2447" s="18"/>
      <c r="M2447" s="18"/>
      <c r="N2447" s="18"/>
      <c r="O2447" s="18"/>
      <c r="P2447" s="18"/>
      <c r="Q2447" s="18"/>
      <c r="R2447" s="18"/>
      <c r="S2447" s="173" t="s">
        <v>1170</v>
      </c>
      <c r="T2447" s="17" t="s">
        <v>1171</v>
      </c>
      <c r="U2447" s="18"/>
      <c r="V2447" s="211"/>
      <c r="W2447" s="211"/>
      <c r="X2447" s="211"/>
      <c r="Y2447" s="211"/>
      <c r="Z2447" s="18"/>
      <c r="AA2447" s="182" t="s">
        <v>14749</v>
      </c>
      <c r="AB2447" s="18"/>
      <c r="AC2447" s="197" t="str">
        <f t="shared" si="246"/>
        <v>HEALTHSCI</v>
      </c>
      <c r="AD2447" s="263" t="str">
        <f t="shared" si="247"/>
        <v>HEALTHSCI-111</v>
      </c>
      <c r="AE2447" s="263" t="str">
        <f t="shared" si="248"/>
        <v>HEALTHSCI-111-6</v>
      </c>
      <c r="AF2447" s="119" t="s">
        <v>14749</v>
      </c>
      <c r="AG2447" s="64" t="str">
        <f t="shared" si="249"/>
        <v>111</v>
      </c>
      <c r="AH2447" s="18"/>
      <c r="AI2447" s="197" t="str">
        <f t="shared" si="250"/>
        <v>-</v>
      </c>
      <c r="AJ2447" s="64" t="str">
        <f t="shared" si="251"/>
        <v>-</v>
      </c>
      <c r="AK2447" s="18"/>
      <c r="AP2447" s="18"/>
    </row>
    <row r="2448" spans="9:42">
      <c r="I2448" s="18"/>
      <c r="L2448" s="18"/>
      <c r="M2448" s="18"/>
      <c r="N2448" s="18"/>
      <c r="O2448" s="18"/>
      <c r="P2448" s="18"/>
      <c r="Q2448" s="18"/>
      <c r="R2448" s="18"/>
      <c r="S2448" s="173" t="s">
        <v>1172</v>
      </c>
      <c r="T2448" s="17" t="s">
        <v>1173</v>
      </c>
      <c r="U2448" s="18"/>
      <c r="V2448" s="211"/>
      <c r="W2448" s="211"/>
      <c r="X2448" s="211"/>
      <c r="Y2448" s="211"/>
      <c r="Z2448" s="18"/>
      <c r="AA2448" s="182" t="s">
        <v>14750</v>
      </c>
      <c r="AB2448" s="18"/>
      <c r="AC2448" s="197" t="str">
        <f t="shared" si="246"/>
        <v>HEALTHSCI</v>
      </c>
      <c r="AD2448" s="263" t="str">
        <f t="shared" si="247"/>
        <v>HEALTHSCI-111</v>
      </c>
      <c r="AE2448" s="263" t="str">
        <f t="shared" si="248"/>
        <v>HEALTHSCI-111-7</v>
      </c>
      <c r="AF2448" s="119" t="s">
        <v>14750</v>
      </c>
      <c r="AG2448" s="64" t="str">
        <f t="shared" si="249"/>
        <v>111</v>
      </c>
      <c r="AH2448" s="18"/>
      <c r="AI2448" s="197" t="str">
        <f t="shared" si="250"/>
        <v>-</v>
      </c>
      <c r="AJ2448" s="64" t="str">
        <f t="shared" si="251"/>
        <v>-</v>
      </c>
      <c r="AK2448" s="18"/>
      <c r="AP2448" s="18"/>
    </row>
    <row r="2449" spans="9:42">
      <c r="I2449" s="18"/>
      <c r="L2449" s="18"/>
      <c r="M2449" s="18"/>
      <c r="N2449" s="18"/>
      <c r="O2449" s="18"/>
      <c r="P2449" s="18"/>
      <c r="Q2449" s="18"/>
      <c r="R2449" s="18"/>
      <c r="S2449" s="173" t="s">
        <v>1174</v>
      </c>
      <c r="T2449" s="17" t="s">
        <v>1175</v>
      </c>
      <c r="U2449" s="18"/>
      <c r="V2449" s="211"/>
      <c r="W2449" s="211"/>
      <c r="X2449" s="211"/>
      <c r="Y2449" s="211"/>
      <c r="Z2449" s="18"/>
      <c r="AA2449" s="182" t="s">
        <v>15281</v>
      </c>
      <c r="AB2449" s="18"/>
      <c r="AC2449" s="197" t="str">
        <f t="shared" si="246"/>
        <v>HEALTHSCI</v>
      </c>
      <c r="AD2449" s="263" t="str">
        <f t="shared" si="247"/>
        <v>HEALTHSCI-111</v>
      </c>
      <c r="AE2449" s="263" t="str">
        <f t="shared" si="248"/>
        <v>HEALTHSCI-111-8</v>
      </c>
      <c r="AF2449" s="119" t="s">
        <v>15281</v>
      </c>
      <c r="AG2449" s="64" t="str">
        <f t="shared" si="249"/>
        <v>111</v>
      </c>
      <c r="AH2449" s="18"/>
      <c r="AI2449" s="197" t="str">
        <f t="shared" si="250"/>
        <v>-</v>
      </c>
      <c r="AJ2449" s="64" t="str">
        <f t="shared" si="251"/>
        <v>-</v>
      </c>
      <c r="AK2449" s="18"/>
      <c r="AP2449" s="18"/>
    </row>
    <row r="2450" spans="9:42">
      <c r="I2450" s="18"/>
      <c r="L2450" s="18"/>
      <c r="M2450" s="18"/>
      <c r="N2450" s="18"/>
      <c r="O2450" s="18"/>
      <c r="P2450" s="18"/>
      <c r="Q2450" s="18"/>
      <c r="R2450" s="18"/>
      <c r="S2450" s="173" t="s">
        <v>1176</v>
      </c>
      <c r="T2450" s="17" t="s">
        <v>1177</v>
      </c>
      <c r="U2450" s="18"/>
      <c r="V2450" s="211"/>
      <c r="W2450" s="211"/>
      <c r="X2450" s="211"/>
      <c r="Y2450" s="211"/>
      <c r="Z2450" s="18"/>
      <c r="AA2450" s="182" t="s">
        <v>15683</v>
      </c>
      <c r="AB2450" s="18"/>
      <c r="AC2450" s="197" t="str">
        <f t="shared" si="246"/>
        <v>HEALTHSCI</v>
      </c>
      <c r="AD2450" s="263" t="str">
        <f t="shared" si="247"/>
        <v>HEALTHSCI-111</v>
      </c>
      <c r="AE2450" s="263" t="str">
        <f t="shared" si="248"/>
        <v>HEALTHSCI-111-9</v>
      </c>
      <c r="AF2450" s="119" t="s">
        <v>15683</v>
      </c>
      <c r="AG2450" s="64" t="str">
        <f t="shared" si="249"/>
        <v>111</v>
      </c>
      <c r="AH2450" s="18"/>
      <c r="AI2450" s="197" t="str">
        <f t="shared" si="250"/>
        <v>-</v>
      </c>
      <c r="AJ2450" s="64" t="str">
        <f t="shared" si="251"/>
        <v>-</v>
      </c>
      <c r="AK2450" s="18"/>
      <c r="AP2450" s="18"/>
    </row>
    <row r="2451" spans="9:42">
      <c r="I2451" s="18"/>
      <c r="L2451" s="18"/>
      <c r="M2451" s="18"/>
      <c r="N2451" s="18"/>
      <c r="O2451" s="18"/>
      <c r="P2451" s="18"/>
      <c r="Q2451" s="18"/>
      <c r="R2451" s="18"/>
      <c r="S2451" s="173" t="s">
        <v>1178</v>
      </c>
      <c r="T2451" s="17" t="s">
        <v>1179</v>
      </c>
      <c r="U2451" s="18"/>
      <c r="V2451" s="211"/>
      <c r="W2451" s="211"/>
      <c r="X2451" s="211"/>
      <c r="Y2451" s="211"/>
      <c r="Z2451" s="18"/>
      <c r="AA2451" s="182" t="s">
        <v>15684</v>
      </c>
      <c r="AB2451" s="18"/>
      <c r="AC2451" s="197" t="str">
        <f t="shared" si="246"/>
        <v>HEALTHSCI</v>
      </c>
      <c r="AD2451" s="263" t="str">
        <f t="shared" si="247"/>
        <v>HEALTHSCI-111</v>
      </c>
      <c r="AE2451" s="263" t="str">
        <f t="shared" si="248"/>
        <v>HEALTHSCI-111-10</v>
      </c>
      <c r="AF2451" s="119" t="s">
        <v>15684</v>
      </c>
      <c r="AG2451" s="64" t="str">
        <f t="shared" si="249"/>
        <v>111</v>
      </c>
      <c r="AH2451" s="18"/>
      <c r="AI2451" s="197" t="str">
        <f t="shared" si="250"/>
        <v>-</v>
      </c>
      <c r="AJ2451" s="64" t="str">
        <f t="shared" si="251"/>
        <v>-</v>
      </c>
      <c r="AK2451" s="18"/>
      <c r="AP2451" s="18"/>
    </row>
    <row r="2452" spans="9:42">
      <c r="I2452" s="18"/>
      <c r="L2452" s="18"/>
      <c r="M2452" s="18"/>
      <c r="N2452" s="18"/>
      <c r="O2452" s="18"/>
      <c r="P2452" s="18"/>
      <c r="Q2452" s="18"/>
      <c r="R2452" s="18"/>
      <c r="S2452" s="173" t="s">
        <v>1180</v>
      </c>
      <c r="T2452" s="17" t="s">
        <v>1181</v>
      </c>
      <c r="U2452" s="18"/>
      <c r="V2452" s="211"/>
      <c r="W2452" s="211"/>
      <c r="X2452" s="211"/>
      <c r="Y2452" s="211"/>
      <c r="Z2452" s="18"/>
      <c r="AA2452" s="182" t="s">
        <v>15685</v>
      </c>
      <c r="AB2452" s="18"/>
      <c r="AC2452" s="197" t="str">
        <f t="shared" si="246"/>
        <v>HEALTHSCI</v>
      </c>
      <c r="AD2452" s="263" t="str">
        <f t="shared" si="247"/>
        <v>HEALTHSCI-111</v>
      </c>
      <c r="AE2452" s="263" t="str">
        <f t="shared" si="248"/>
        <v>HEALTHSCI-111-11</v>
      </c>
      <c r="AF2452" s="119" t="s">
        <v>15685</v>
      </c>
      <c r="AG2452" s="64" t="str">
        <f t="shared" si="249"/>
        <v>111</v>
      </c>
      <c r="AH2452" s="18"/>
      <c r="AI2452" s="197" t="str">
        <f t="shared" si="250"/>
        <v>-</v>
      </c>
      <c r="AJ2452" s="64" t="str">
        <f t="shared" si="251"/>
        <v>-</v>
      </c>
      <c r="AK2452" s="18"/>
      <c r="AP2452" s="18"/>
    </row>
    <row r="2453" spans="9:42">
      <c r="I2453" s="18"/>
      <c r="L2453" s="18"/>
      <c r="M2453" s="18"/>
      <c r="N2453" s="18"/>
      <c r="O2453" s="18"/>
      <c r="P2453" s="18"/>
      <c r="Q2453" s="18"/>
      <c r="R2453" s="18"/>
      <c r="S2453" s="173" t="s">
        <v>1182</v>
      </c>
      <c r="T2453" s="17" t="s">
        <v>1183</v>
      </c>
      <c r="U2453" s="18"/>
      <c r="V2453" s="211"/>
      <c r="W2453" s="211"/>
      <c r="X2453" s="211"/>
      <c r="Y2453" s="211"/>
      <c r="Z2453" s="18"/>
      <c r="AA2453" s="182" t="s">
        <v>12726</v>
      </c>
      <c r="AB2453" s="18"/>
      <c r="AC2453" s="197" t="str">
        <f t="shared" si="246"/>
        <v>ARTSCI</v>
      </c>
      <c r="AD2453" s="263" t="str">
        <f t="shared" si="247"/>
        <v>ARTSCI-111</v>
      </c>
      <c r="AE2453" s="263" t="str">
        <f t="shared" si="248"/>
        <v>ARTSCI-111-15</v>
      </c>
      <c r="AF2453" s="119" t="s">
        <v>12726</v>
      </c>
      <c r="AG2453" s="64" t="str">
        <f t="shared" si="249"/>
        <v>111</v>
      </c>
      <c r="AH2453" s="18"/>
      <c r="AI2453" s="197" t="str">
        <f t="shared" si="250"/>
        <v>-</v>
      </c>
      <c r="AJ2453" s="64" t="str">
        <f t="shared" si="251"/>
        <v>-</v>
      </c>
      <c r="AK2453" s="18"/>
      <c r="AP2453" s="18"/>
    </row>
    <row r="2454" spans="9:42">
      <c r="I2454" s="18"/>
      <c r="L2454" s="18"/>
      <c r="M2454" s="18"/>
      <c r="N2454" s="18"/>
      <c r="O2454" s="18"/>
      <c r="P2454" s="18"/>
      <c r="Q2454" s="18"/>
      <c r="R2454" s="18"/>
      <c r="S2454" s="173" t="s">
        <v>10403</v>
      </c>
      <c r="T2454" s="17" t="s">
        <v>798</v>
      </c>
      <c r="U2454" s="18"/>
      <c r="V2454" s="211"/>
      <c r="W2454" s="211"/>
      <c r="X2454" s="211"/>
      <c r="Y2454" s="211"/>
      <c r="Z2454" s="18"/>
      <c r="AA2454" s="182" t="s">
        <v>14238</v>
      </c>
      <c r="AB2454" s="18"/>
      <c r="AC2454" s="197" t="str">
        <f t="shared" si="246"/>
        <v>ARTSCI</v>
      </c>
      <c r="AD2454" s="263" t="str">
        <f t="shared" si="247"/>
        <v>ARTSCI-111</v>
      </c>
      <c r="AE2454" s="263" t="str">
        <f t="shared" si="248"/>
        <v>ARTSCI-111-16</v>
      </c>
      <c r="AF2454" s="119" t="s">
        <v>14238</v>
      </c>
      <c r="AG2454" s="64" t="str">
        <f t="shared" si="249"/>
        <v>111</v>
      </c>
      <c r="AH2454" s="18"/>
      <c r="AI2454" s="197" t="str">
        <f t="shared" si="250"/>
        <v>-</v>
      </c>
      <c r="AJ2454" s="64" t="str">
        <f t="shared" si="251"/>
        <v>-</v>
      </c>
      <c r="AK2454" s="18"/>
      <c r="AP2454" s="18"/>
    </row>
    <row r="2455" spans="9:42">
      <c r="I2455" s="18"/>
      <c r="L2455" s="18"/>
      <c r="M2455" s="18"/>
      <c r="N2455" s="18"/>
      <c r="O2455" s="18"/>
      <c r="P2455" s="18"/>
      <c r="Q2455" s="18"/>
      <c r="R2455" s="18"/>
      <c r="S2455" s="173" t="s">
        <v>8534</v>
      </c>
      <c r="T2455" s="17" t="s">
        <v>8535</v>
      </c>
      <c r="U2455" s="18"/>
      <c r="V2455" s="211"/>
      <c r="W2455" s="211"/>
      <c r="X2455" s="211"/>
      <c r="Y2455" s="211"/>
      <c r="Z2455" s="18"/>
      <c r="AA2455" s="182" t="s">
        <v>15686</v>
      </c>
      <c r="AB2455" s="18"/>
      <c r="AC2455" s="197" t="str">
        <f t="shared" si="246"/>
        <v>ARTSCI</v>
      </c>
      <c r="AD2455" s="263" t="str">
        <f t="shared" si="247"/>
        <v>ARTSCI-111</v>
      </c>
      <c r="AE2455" s="263" t="str">
        <f t="shared" si="248"/>
        <v>ARTSCI-111-17</v>
      </c>
      <c r="AF2455" s="119" t="s">
        <v>15686</v>
      </c>
      <c r="AG2455" s="64" t="str">
        <f t="shared" si="249"/>
        <v>111</v>
      </c>
      <c r="AH2455" s="18"/>
      <c r="AI2455" s="197" t="str">
        <f t="shared" si="250"/>
        <v>-</v>
      </c>
      <c r="AJ2455" s="64" t="str">
        <f t="shared" si="251"/>
        <v>-</v>
      </c>
      <c r="AK2455" s="18"/>
      <c r="AP2455" s="18"/>
    </row>
    <row r="2456" spans="9:42">
      <c r="I2456" s="18"/>
      <c r="L2456" s="18"/>
      <c r="M2456" s="18"/>
      <c r="N2456" s="18"/>
      <c r="O2456" s="18"/>
      <c r="P2456" s="18"/>
      <c r="Q2456" s="18"/>
      <c r="R2456" s="18"/>
      <c r="S2456" s="173" t="s">
        <v>8536</v>
      </c>
      <c r="T2456" s="17" t="s">
        <v>8537</v>
      </c>
      <c r="U2456" s="18"/>
      <c r="V2456" s="211"/>
      <c r="W2456" s="211"/>
      <c r="X2456" s="211"/>
      <c r="Y2456" s="211"/>
      <c r="Z2456" s="18"/>
      <c r="AA2456" s="182" t="s">
        <v>12727</v>
      </c>
      <c r="AB2456" s="18"/>
      <c r="AC2456" s="197" t="str">
        <f t="shared" si="246"/>
        <v>ARTSCI</v>
      </c>
      <c r="AD2456" s="263" t="str">
        <f t="shared" si="247"/>
        <v>ARTSCI-111</v>
      </c>
      <c r="AE2456" s="263" t="str">
        <f t="shared" si="248"/>
        <v>ARTSCI-111-18</v>
      </c>
      <c r="AF2456" s="119" t="s">
        <v>12727</v>
      </c>
      <c r="AG2456" s="64" t="str">
        <f t="shared" si="249"/>
        <v>111</v>
      </c>
      <c r="AH2456" s="18"/>
      <c r="AI2456" s="197" t="str">
        <f t="shared" si="250"/>
        <v>-</v>
      </c>
      <c r="AJ2456" s="64" t="str">
        <f t="shared" si="251"/>
        <v>-</v>
      </c>
      <c r="AK2456" s="18"/>
      <c r="AP2456" s="18"/>
    </row>
    <row r="2457" spans="9:42">
      <c r="I2457" s="18"/>
      <c r="L2457" s="18"/>
      <c r="M2457" s="18"/>
      <c r="N2457" s="18"/>
      <c r="O2457" s="18"/>
      <c r="P2457" s="18"/>
      <c r="Q2457" s="18"/>
      <c r="R2457" s="18"/>
      <c r="S2457" s="173" t="s">
        <v>8538</v>
      </c>
      <c r="T2457" s="17" t="s">
        <v>8539</v>
      </c>
      <c r="U2457" s="18"/>
      <c r="V2457" s="211"/>
      <c r="W2457" s="211"/>
      <c r="X2457" s="211"/>
      <c r="Y2457" s="211"/>
      <c r="Z2457" s="18"/>
      <c r="AA2457" s="182" t="s">
        <v>12728</v>
      </c>
      <c r="AB2457" s="18"/>
      <c r="AC2457" s="197" t="str">
        <f t="shared" si="246"/>
        <v>ARTSCI</v>
      </c>
      <c r="AD2457" s="263" t="str">
        <f t="shared" si="247"/>
        <v>ARTSCI-111</v>
      </c>
      <c r="AE2457" s="263" t="str">
        <f t="shared" si="248"/>
        <v>ARTSCI-111-19</v>
      </c>
      <c r="AF2457" s="119" t="s">
        <v>12728</v>
      </c>
      <c r="AG2457" s="64" t="str">
        <f t="shared" si="249"/>
        <v>111</v>
      </c>
      <c r="AH2457" s="18"/>
      <c r="AI2457" s="197" t="str">
        <f t="shared" si="250"/>
        <v>-</v>
      </c>
      <c r="AJ2457" s="64" t="str">
        <f t="shared" si="251"/>
        <v>-</v>
      </c>
      <c r="AK2457" s="18"/>
      <c r="AP2457" s="18"/>
    </row>
    <row r="2458" spans="9:42">
      <c r="I2458" s="18"/>
      <c r="L2458" s="18"/>
      <c r="M2458" s="18"/>
      <c r="N2458" s="18"/>
      <c r="O2458" s="18"/>
      <c r="P2458" s="18"/>
      <c r="Q2458" s="18"/>
      <c r="R2458" s="18"/>
      <c r="S2458" s="173" t="s">
        <v>8540</v>
      </c>
      <c r="T2458" s="17" t="s">
        <v>8541</v>
      </c>
      <c r="U2458" s="18"/>
      <c r="V2458" s="211"/>
      <c r="W2458" s="211"/>
      <c r="X2458" s="211"/>
      <c r="Y2458" s="211"/>
      <c r="Z2458" s="18"/>
      <c r="AA2458" s="182" t="s">
        <v>15282</v>
      </c>
      <c r="AB2458" s="18"/>
      <c r="AC2458" s="197" t="str">
        <f t="shared" si="246"/>
        <v>BUSINESS</v>
      </c>
      <c r="AD2458" s="263" t="str">
        <f t="shared" si="247"/>
        <v>BUSINESS-111</v>
      </c>
      <c r="AE2458" s="263" t="str">
        <f t="shared" si="248"/>
        <v>BUSINESS-111-1</v>
      </c>
      <c r="AF2458" s="119" t="s">
        <v>15282</v>
      </c>
      <c r="AG2458" s="64" t="str">
        <f t="shared" si="249"/>
        <v>111</v>
      </c>
      <c r="AH2458" s="18"/>
      <c r="AI2458" s="197" t="str">
        <f t="shared" si="250"/>
        <v>-</v>
      </c>
      <c r="AJ2458" s="64" t="str">
        <f t="shared" si="251"/>
        <v>-</v>
      </c>
      <c r="AK2458" s="18"/>
      <c r="AP2458" s="18"/>
    </row>
    <row r="2459" spans="9:42">
      <c r="I2459" s="18"/>
      <c r="L2459" s="18"/>
      <c r="M2459" s="18"/>
      <c r="N2459" s="18"/>
      <c r="O2459" s="18"/>
      <c r="P2459" s="18"/>
      <c r="Q2459" s="18"/>
      <c r="R2459" s="18"/>
      <c r="S2459" s="173" t="s">
        <v>8542</v>
      </c>
      <c r="T2459" s="17" t="s">
        <v>8543</v>
      </c>
      <c r="U2459" s="18"/>
      <c r="V2459" s="211"/>
      <c r="W2459" s="211"/>
      <c r="X2459" s="211"/>
      <c r="Y2459" s="211"/>
      <c r="Z2459" s="18"/>
      <c r="AA2459" s="182" t="s">
        <v>14239</v>
      </c>
      <c r="AB2459" s="18"/>
      <c r="AC2459" s="197" t="str">
        <f t="shared" si="246"/>
        <v>BUSINESS</v>
      </c>
      <c r="AD2459" s="263" t="str">
        <f t="shared" si="247"/>
        <v>BUSINESS-111</v>
      </c>
      <c r="AE2459" s="263" t="str">
        <f t="shared" si="248"/>
        <v>BUSINESS-111-2</v>
      </c>
      <c r="AF2459" s="119" t="s">
        <v>14239</v>
      </c>
      <c r="AG2459" s="64" t="str">
        <f t="shared" si="249"/>
        <v>111</v>
      </c>
      <c r="AH2459" s="18"/>
      <c r="AI2459" s="197" t="str">
        <f t="shared" si="250"/>
        <v>-</v>
      </c>
      <c r="AJ2459" s="64" t="str">
        <f t="shared" si="251"/>
        <v>-</v>
      </c>
      <c r="AK2459" s="18"/>
      <c r="AP2459" s="18"/>
    </row>
    <row r="2460" spans="9:42">
      <c r="I2460" s="18"/>
      <c r="L2460" s="18"/>
      <c r="M2460" s="18"/>
      <c r="N2460" s="18"/>
      <c r="O2460" s="18"/>
      <c r="P2460" s="18"/>
      <c r="Q2460" s="18"/>
      <c r="R2460" s="18"/>
      <c r="S2460" s="173" t="s">
        <v>8544</v>
      </c>
      <c r="T2460" s="17" t="s">
        <v>8545</v>
      </c>
      <c r="U2460" s="18"/>
      <c r="V2460" s="211"/>
      <c r="W2460" s="211"/>
      <c r="X2460" s="211"/>
      <c r="Y2460" s="211"/>
      <c r="Z2460" s="18"/>
      <c r="AA2460" s="182" t="s">
        <v>15687</v>
      </c>
      <c r="AB2460" s="18"/>
      <c r="AC2460" s="197" t="str">
        <f t="shared" si="246"/>
        <v>BUSINESS</v>
      </c>
      <c r="AD2460" s="263" t="str">
        <f t="shared" si="247"/>
        <v>BUSINESS-111</v>
      </c>
      <c r="AE2460" s="263" t="str">
        <f t="shared" si="248"/>
        <v>BUSINESS-111-3</v>
      </c>
      <c r="AF2460" s="119" t="s">
        <v>15687</v>
      </c>
      <c r="AG2460" s="64" t="str">
        <f t="shared" si="249"/>
        <v>111</v>
      </c>
      <c r="AH2460" s="18"/>
      <c r="AI2460" s="197" t="str">
        <f t="shared" si="250"/>
        <v>-</v>
      </c>
      <c r="AJ2460" s="64" t="str">
        <f t="shared" si="251"/>
        <v>-</v>
      </c>
      <c r="AK2460" s="18"/>
      <c r="AP2460" s="18"/>
    </row>
    <row r="2461" spans="9:42">
      <c r="I2461" s="18"/>
      <c r="L2461" s="18"/>
      <c r="M2461" s="18"/>
      <c r="N2461" s="18"/>
      <c r="O2461" s="18"/>
      <c r="P2461" s="18"/>
      <c r="Q2461" s="18"/>
      <c r="R2461" s="18"/>
      <c r="S2461" s="173" t="s">
        <v>8546</v>
      </c>
      <c r="T2461" s="17" t="s">
        <v>8547</v>
      </c>
      <c r="U2461" s="18"/>
      <c r="V2461" s="211"/>
      <c r="W2461" s="211"/>
      <c r="X2461" s="211"/>
      <c r="Y2461" s="211"/>
      <c r="Z2461" s="18"/>
      <c r="AA2461" s="182" t="s">
        <v>15688</v>
      </c>
      <c r="AB2461" s="18"/>
      <c r="AC2461" s="197" t="str">
        <f t="shared" si="246"/>
        <v>BUSINESS</v>
      </c>
      <c r="AD2461" s="263" t="str">
        <f t="shared" si="247"/>
        <v>BUSINESS-111</v>
      </c>
      <c r="AE2461" s="263" t="str">
        <f t="shared" si="248"/>
        <v>BUSINESS-111-4</v>
      </c>
      <c r="AF2461" s="119" t="s">
        <v>15688</v>
      </c>
      <c r="AG2461" s="64" t="str">
        <f t="shared" si="249"/>
        <v>111</v>
      </c>
      <c r="AH2461" s="18"/>
      <c r="AI2461" s="197" t="str">
        <f t="shared" si="250"/>
        <v>-</v>
      </c>
      <c r="AJ2461" s="64" t="str">
        <f t="shared" si="251"/>
        <v>-</v>
      </c>
      <c r="AK2461" s="18"/>
      <c r="AP2461" s="18"/>
    </row>
    <row r="2462" spans="9:42">
      <c r="I2462" s="18"/>
      <c r="L2462" s="18"/>
      <c r="M2462" s="18"/>
      <c r="N2462" s="18"/>
      <c r="O2462" s="18"/>
      <c r="P2462" s="18"/>
      <c r="Q2462" s="18"/>
      <c r="R2462" s="18"/>
      <c r="S2462" s="173" t="s">
        <v>8548</v>
      </c>
      <c r="T2462" s="17" t="s">
        <v>8549</v>
      </c>
      <c r="U2462" s="18"/>
      <c r="V2462" s="211"/>
      <c r="W2462" s="211"/>
      <c r="X2462" s="211"/>
      <c r="Y2462" s="211"/>
      <c r="Z2462" s="18"/>
      <c r="AA2462" s="182" t="s">
        <v>15689</v>
      </c>
      <c r="AB2462" s="18"/>
      <c r="AC2462" s="197" t="str">
        <f t="shared" si="246"/>
        <v>BUSINESS</v>
      </c>
      <c r="AD2462" s="263" t="str">
        <f t="shared" si="247"/>
        <v>BUSINESS-111</v>
      </c>
      <c r="AE2462" s="263" t="str">
        <f t="shared" si="248"/>
        <v>BUSINESS-111-5</v>
      </c>
      <c r="AF2462" s="119" t="s">
        <v>15689</v>
      </c>
      <c r="AG2462" s="64" t="str">
        <f t="shared" si="249"/>
        <v>111</v>
      </c>
      <c r="AH2462" s="18"/>
      <c r="AI2462" s="197" t="str">
        <f t="shared" si="250"/>
        <v>-</v>
      </c>
      <c r="AJ2462" s="64" t="str">
        <f t="shared" si="251"/>
        <v>-</v>
      </c>
      <c r="AK2462" s="18"/>
      <c r="AP2462" s="18"/>
    </row>
    <row r="2463" spans="9:42">
      <c r="I2463" s="18"/>
      <c r="L2463" s="18"/>
      <c r="M2463" s="18"/>
      <c r="N2463" s="18"/>
      <c r="O2463" s="18"/>
      <c r="P2463" s="18"/>
      <c r="Q2463" s="18"/>
      <c r="R2463" s="18"/>
      <c r="S2463" s="173" t="s">
        <v>8550</v>
      </c>
      <c r="T2463" s="17" t="s">
        <v>8551</v>
      </c>
      <c r="U2463" s="18"/>
      <c r="V2463" s="211"/>
      <c r="W2463" s="211"/>
      <c r="X2463" s="211"/>
      <c r="Y2463" s="211"/>
      <c r="Z2463" s="18"/>
      <c r="AA2463" s="182" t="s">
        <v>15690</v>
      </c>
      <c r="AB2463" s="18"/>
      <c r="AC2463" s="197" t="str">
        <f t="shared" si="246"/>
        <v>BUSINESS</v>
      </c>
      <c r="AD2463" s="263" t="str">
        <f t="shared" si="247"/>
        <v>BUSINESS-111</v>
      </c>
      <c r="AE2463" s="263" t="str">
        <f t="shared" si="248"/>
        <v>BUSINESS-111-6</v>
      </c>
      <c r="AF2463" s="119" t="s">
        <v>15690</v>
      </c>
      <c r="AG2463" s="64" t="str">
        <f t="shared" si="249"/>
        <v>111</v>
      </c>
      <c r="AH2463" s="18"/>
      <c r="AI2463" s="197" t="str">
        <f t="shared" si="250"/>
        <v>-</v>
      </c>
      <c r="AJ2463" s="64" t="str">
        <f t="shared" si="251"/>
        <v>-</v>
      </c>
      <c r="AK2463" s="18"/>
      <c r="AP2463" s="18"/>
    </row>
    <row r="2464" spans="9:42">
      <c r="I2464" s="18"/>
      <c r="L2464" s="18"/>
      <c r="M2464" s="18"/>
      <c r="N2464" s="18"/>
      <c r="O2464" s="18"/>
      <c r="P2464" s="18"/>
      <c r="Q2464" s="18"/>
      <c r="R2464" s="18"/>
      <c r="S2464" s="173" t="s">
        <v>8552</v>
      </c>
      <c r="T2464" s="17" t="s">
        <v>8551</v>
      </c>
      <c r="U2464" s="18"/>
      <c r="V2464" s="211"/>
      <c r="W2464" s="211"/>
      <c r="X2464" s="211"/>
      <c r="Y2464" s="211"/>
      <c r="Z2464" s="18"/>
      <c r="AA2464" s="182" t="s">
        <v>15691</v>
      </c>
      <c r="AB2464" s="18"/>
      <c r="AC2464" s="197" t="str">
        <f t="shared" si="246"/>
        <v>BUSINESS</v>
      </c>
      <c r="AD2464" s="263" t="str">
        <f t="shared" si="247"/>
        <v>BUSINESS-111</v>
      </c>
      <c r="AE2464" s="263" t="str">
        <f t="shared" si="248"/>
        <v>BUSINESS-111-7</v>
      </c>
      <c r="AF2464" s="119" t="s">
        <v>15691</v>
      </c>
      <c r="AG2464" s="64" t="str">
        <f t="shared" si="249"/>
        <v>111</v>
      </c>
      <c r="AH2464" s="18"/>
      <c r="AI2464" s="197" t="str">
        <f t="shared" si="250"/>
        <v>-</v>
      </c>
      <c r="AJ2464" s="64" t="str">
        <f t="shared" si="251"/>
        <v>-</v>
      </c>
      <c r="AK2464" s="18"/>
      <c r="AP2464" s="18"/>
    </row>
    <row r="2465" spans="9:42">
      <c r="I2465" s="18"/>
      <c r="L2465" s="18"/>
      <c r="M2465" s="18"/>
      <c r="N2465" s="18"/>
      <c r="O2465" s="18"/>
      <c r="P2465" s="18"/>
      <c r="Q2465" s="18"/>
      <c r="R2465" s="18"/>
      <c r="S2465" s="173" t="s">
        <v>8553</v>
      </c>
      <c r="T2465" s="17" t="s">
        <v>8554</v>
      </c>
      <c r="U2465" s="18"/>
      <c r="V2465" s="211"/>
      <c r="W2465" s="211"/>
      <c r="X2465" s="211"/>
      <c r="Y2465" s="211"/>
      <c r="Z2465" s="18"/>
      <c r="AA2465" s="182" t="s">
        <v>15692</v>
      </c>
      <c r="AB2465" s="18"/>
      <c r="AC2465" s="197" t="str">
        <f t="shared" si="246"/>
        <v>BUSINESS</v>
      </c>
      <c r="AD2465" s="263" t="str">
        <f t="shared" si="247"/>
        <v>BUSINESS-111</v>
      </c>
      <c r="AE2465" s="263" t="str">
        <f t="shared" si="248"/>
        <v>BUSINESS-111-8</v>
      </c>
      <c r="AF2465" s="119" t="s">
        <v>15692</v>
      </c>
      <c r="AG2465" s="64" t="str">
        <f t="shared" si="249"/>
        <v>111</v>
      </c>
      <c r="AH2465" s="18"/>
      <c r="AI2465" s="197" t="str">
        <f t="shared" si="250"/>
        <v>-</v>
      </c>
      <c r="AJ2465" s="64" t="str">
        <f t="shared" si="251"/>
        <v>-</v>
      </c>
      <c r="AK2465" s="18"/>
      <c r="AP2465" s="18"/>
    </row>
    <row r="2466" spans="9:42">
      <c r="I2466" s="18"/>
      <c r="L2466" s="18"/>
      <c r="M2466" s="18"/>
      <c r="N2466" s="18"/>
      <c r="O2466" s="18"/>
      <c r="P2466" s="18"/>
      <c r="Q2466" s="18"/>
      <c r="R2466" s="18"/>
      <c r="S2466" s="173" t="s">
        <v>8555</v>
      </c>
      <c r="T2466" s="17" t="s">
        <v>8556</v>
      </c>
      <c r="U2466" s="18"/>
      <c r="V2466" s="211"/>
      <c r="W2466" s="211"/>
      <c r="X2466" s="211"/>
      <c r="Y2466" s="211"/>
      <c r="Z2466" s="18"/>
      <c r="AA2466" s="182" t="s">
        <v>15693</v>
      </c>
      <c r="AB2466" s="18"/>
      <c r="AC2466" s="197" t="str">
        <f t="shared" si="246"/>
        <v>BUSINESS</v>
      </c>
      <c r="AD2466" s="263" t="str">
        <f t="shared" si="247"/>
        <v>BUSINESS-111</v>
      </c>
      <c r="AE2466" s="263" t="str">
        <f t="shared" si="248"/>
        <v>BUSINESS-111-9</v>
      </c>
      <c r="AF2466" s="119" t="s">
        <v>15693</v>
      </c>
      <c r="AG2466" s="64" t="str">
        <f t="shared" si="249"/>
        <v>111</v>
      </c>
      <c r="AH2466" s="18"/>
      <c r="AI2466" s="197" t="str">
        <f t="shared" si="250"/>
        <v>-</v>
      </c>
      <c r="AJ2466" s="64" t="str">
        <f t="shared" si="251"/>
        <v>-</v>
      </c>
      <c r="AK2466" s="18"/>
      <c r="AP2466" s="18"/>
    </row>
    <row r="2467" spans="9:42">
      <c r="I2467" s="18"/>
      <c r="L2467" s="18"/>
      <c r="M2467" s="18"/>
      <c r="N2467" s="18"/>
      <c r="O2467" s="18"/>
      <c r="P2467" s="18"/>
      <c r="Q2467" s="18"/>
      <c r="R2467" s="18"/>
      <c r="S2467" s="173" t="s">
        <v>8557</v>
      </c>
      <c r="T2467" s="17" t="s">
        <v>8558</v>
      </c>
      <c r="U2467" s="18"/>
      <c r="V2467" s="211"/>
      <c r="W2467" s="211"/>
      <c r="X2467" s="211"/>
      <c r="Y2467" s="211"/>
      <c r="Z2467" s="18"/>
      <c r="AA2467" s="182" t="s">
        <v>14240</v>
      </c>
      <c r="AB2467" s="18"/>
      <c r="AC2467" s="197" t="str">
        <f t="shared" si="246"/>
        <v>ENGINEERING</v>
      </c>
      <c r="AD2467" s="263" t="str">
        <f t="shared" si="247"/>
        <v>ENGINEERING-111</v>
      </c>
      <c r="AE2467" s="263" t="str">
        <f t="shared" si="248"/>
        <v>ENGINEERING-111-1</v>
      </c>
      <c r="AF2467" s="119" t="s">
        <v>14240</v>
      </c>
      <c r="AG2467" s="64" t="str">
        <f t="shared" si="249"/>
        <v>111</v>
      </c>
      <c r="AH2467" s="18"/>
      <c r="AI2467" s="197" t="str">
        <f t="shared" si="250"/>
        <v>-</v>
      </c>
      <c r="AJ2467" s="64" t="str">
        <f t="shared" si="251"/>
        <v>-</v>
      </c>
      <c r="AK2467" s="18"/>
      <c r="AP2467" s="18"/>
    </row>
    <row r="2468" spans="9:42">
      <c r="I2468" s="18"/>
      <c r="L2468" s="18"/>
      <c r="M2468" s="18"/>
      <c r="N2468" s="18"/>
      <c r="O2468" s="18"/>
      <c r="P2468" s="18"/>
      <c r="Q2468" s="18"/>
      <c r="R2468" s="18"/>
      <c r="S2468" s="173" t="s">
        <v>8559</v>
      </c>
      <c r="T2468" s="17" t="s">
        <v>8560</v>
      </c>
      <c r="U2468" s="18"/>
      <c r="V2468" s="211"/>
      <c r="W2468" s="211"/>
      <c r="X2468" s="211"/>
      <c r="Y2468" s="211"/>
      <c r="Z2468" s="18"/>
      <c r="AA2468" s="182" t="s">
        <v>15283</v>
      </c>
      <c r="AB2468" s="18"/>
      <c r="AC2468" s="197" t="str">
        <f t="shared" si="246"/>
        <v>ENGINEERING</v>
      </c>
      <c r="AD2468" s="263" t="str">
        <f t="shared" si="247"/>
        <v>ENGINEERING-111</v>
      </c>
      <c r="AE2468" s="263" t="str">
        <f t="shared" si="248"/>
        <v>ENGINEERING-111-2</v>
      </c>
      <c r="AF2468" s="119" t="s">
        <v>15283</v>
      </c>
      <c r="AG2468" s="64" t="str">
        <f t="shared" si="249"/>
        <v>111</v>
      </c>
      <c r="AH2468" s="18"/>
      <c r="AI2468" s="197" t="str">
        <f t="shared" si="250"/>
        <v>-</v>
      </c>
      <c r="AJ2468" s="64" t="str">
        <f t="shared" si="251"/>
        <v>-</v>
      </c>
      <c r="AK2468" s="18"/>
      <c r="AP2468" s="18"/>
    </row>
    <row r="2469" spans="9:42">
      <c r="I2469" s="18"/>
      <c r="L2469" s="18"/>
      <c r="M2469" s="18"/>
      <c r="N2469" s="18"/>
      <c r="O2469" s="18"/>
      <c r="P2469" s="18"/>
      <c r="Q2469" s="18"/>
      <c r="R2469" s="18"/>
      <c r="S2469" s="173" t="s">
        <v>8561</v>
      </c>
      <c r="T2469" s="17" t="s">
        <v>8562</v>
      </c>
      <c r="U2469" s="18"/>
      <c r="V2469" s="211"/>
      <c r="W2469" s="211"/>
      <c r="X2469" s="211"/>
      <c r="Y2469" s="211"/>
      <c r="Z2469" s="18"/>
      <c r="AA2469" s="182" t="s">
        <v>15694</v>
      </c>
      <c r="AB2469" s="18"/>
      <c r="AC2469" s="197" t="str">
        <f t="shared" si="246"/>
        <v>ENGINEERING</v>
      </c>
      <c r="AD2469" s="263" t="str">
        <f t="shared" si="247"/>
        <v>ENGINEERING-111</v>
      </c>
      <c r="AE2469" s="263" t="str">
        <f t="shared" si="248"/>
        <v>ENGINEERING-111-3</v>
      </c>
      <c r="AF2469" s="119" t="s">
        <v>15694</v>
      </c>
      <c r="AG2469" s="64" t="str">
        <f t="shared" si="249"/>
        <v>111</v>
      </c>
      <c r="AH2469" s="18"/>
      <c r="AI2469" s="197" t="str">
        <f t="shared" si="250"/>
        <v>-</v>
      </c>
      <c r="AJ2469" s="64" t="str">
        <f t="shared" si="251"/>
        <v>-</v>
      </c>
      <c r="AK2469" s="18"/>
      <c r="AP2469" s="18"/>
    </row>
    <row r="2470" spans="9:42">
      <c r="I2470" s="18"/>
      <c r="L2470" s="18"/>
      <c r="M2470" s="18"/>
      <c r="N2470" s="18"/>
      <c r="O2470" s="18"/>
      <c r="P2470" s="18"/>
      <c r="Q2470" s="18"/>
      <c r="R2470" s="18"/>
      <c r="S2470" s="173" t="s">
        <v>8563</v>
      </c>
      <c r="T2470" s="17" t="s">
        <v>8564</v>
      </c>
      <c r="U2470" s="18"/>
      <c r="V2470" s="211"/>
      <c r="W2470" s="211"/>
      <c r="X2470" s="211"/>
      <c r="Y2470" s="211"/>
      <c r="Z2470" s="18"/>
      <c r="AA2470" s="182" t="s">
        <v>12729</v>
      </c>
      <c r="AB2470" s="18"/>
      <c r="AC2470" s="197" t="str">
        <f t="shared" si="246"/>
        <v>ENGINEERING</v>
      </c>
      <c r="AD2470" s="263" t="str">
        <f t="shared" si="247"/>
        <v>ENGINEERING-111</v>
      </c>
      <c r="AE2470" s="263" t="str">
        <f t="shared" si="248"/>
        <v>ENGINEERING-111-4</v>
      </c>
      <c r="AF2470" s="119" t="s">
        <v>12729</v>
      </c>
      <c r="AG2470" s="64" t="str">
        <f t="shared" si="249"/>
        <v>111</v>
      </c>
      <c r="AH2470" s="18"/>
      <c r="AI2470" s="197" t="str">
        <f t="shared" si="250"/>
        <v>-</v>
      </c>
      <c r="AJ2470" s="64" t="str">
        <f t="shared" si="251"/>
        <v>-</v>
      </c>
      <c r="AK2470" s="18"/>
      <c r="AP2470" s="18"/>
    </row>
    <row r="2471" spans="9:42">
      <c r="I2471" s="18"/>
      <c r="L2471" s="18"/>
      <c r="M2471" s="18"/>
      <c r="N2471" s="18"/>
      <c r="O2471" s="18"/>
      <c r="P2471" s="18"/>
      <c r="Q2471" s="18"/>
      <c r="R2471" s="18"/>
      <c r="S2471" s="173" t="s">
        <v>8565</v>
      </c>
      <c r="T2471" s="17" t="s">
        <v>8566</v>
      </c>
      <c r="U2471" s="18"/>
      <c r="V2471" s="211"/>
      <c r="W2471" s="211"/>
      <c r="X2471" s="211"/>
      <c r="Y2471" s="211"/>
      <c r="Z2471" s="18"/>
      <c r="AA2471" s="182" t="s">
        <v>14751</v>
      </c>
      <c r="AB2471" s="18"/>
      <c r="AC2471" s="197" t="str">
        <f t="shared" si="246"/>
        <v>ENGINEERING</v>
      </c>
      <c r="AD2471" s="263" t="str">
        <f t="shared" si="247"/>
        <v>ENGINEERING-111</v>
      </c>
      <c r="AE2471" s="263" t="str">
        <f t="shared" si="248"/>
        <v>ENGINEERING-111-5</v>
      </c>
      <c r="AF2471" s="119" t="s">
        <v>14751</v>
      </c>
      <c r="AG2471" s="64" t="str">
        <f t="shared" si="249"/>
        <v>111</v>
      </c>
      <c r="AH2471" s="18"/>
      <c r="AI2471" s="197" t="str">
        <f t="shared" si="250"/>
        <v>-</v>
      </c>
      <c r="AJ2471" s="64" t="str">
        <f t="shared" si="251"/>
        <v>-</v>
      </c>
      <c r="AK2471" s="18"/>
      <c r="AP2471" s="18"/>
    </row>
    <row r="2472" spans="9:42">
      <c r="I2472" s="18"/>
      <c r="L2472" s="18"/>
      <c r="M2472" s="18"/>
      <c r="N2472" s="18"/>
      <c r="O2472" s="18"/>
      <c r="P2472" s="18"/>
      <c r="Q2472" s="18"/>
      <c r="R2472" s="18"/>
      <c r="S2472" s="173" t="s">
        <v>8567</v>
      </c>
      <c r="T2472" s="17" t="s">
        <v>8568</v>
      </c>
      <c r="U2472" s="18"/>
      <c r="V2472" s="211"/>
      <c r="W2472" s="211"/>
      <c r="X2472" s="211"/>
      <c r="Y2472" s="211"/>
      <c r="Z2472" s="18"/>
      <c r="AA2472" s="182" t="s">
        <v>15284</v>
      </c>
      <c r="AB2472" s="18"/>
      <c r="AC2472" s="197" t="str">
        <f t="shared" si="246"/>
        <v>ENGINEERING</v>
      </c>
      <c r="AD2472" s="263" t="str">
        <f t="shared" si="247"/>
        <v>ENGINEERING-111</v>
      </c>
      <c r="AE2472" s="263" t="str">
        <f t="shared" si="248"/>
        <v>ENGINEERING-111-6</v>
      </c>
      <c r="AF2472" s="119" t="s">
        <v>15284</v>
      </c>
      <c r="AG2472" s="64" t="str">
        <f t="shared" si="249"/>
        <v>111</v>
      </c>
      <c r="AH2472" s="18"/>
      <c r="AI2472" s="197" t="str">
        <f t="shared" si="250"/>
        <v>-</v>
      </c>
      <c r="AJ2472" s="64" t="str">
        <f t="shared" si="251"/>
        <v>-</v>
      </c>
      <c r="AK2472" s="18"/>
      <c r="AP2472" s="18"/>
    </row>
    <row r="2473" spans="9:42">
      <c r="I2473" s="18"/>
      <c r="L2473" s="18"/>
      <c r="M2473" s="18"/>
      <c r="N2473" s="18"/>
      <c r="O2473" s="18"/>
      <c r="P2473" s="18"/>
      <c r="Q2473" s="18"/>
      <c r="R2473" s="18"/>
      <c r="S2473" s="173" t="s">
        <v>8569</v>
      </c>
      <c r="T2473" s="17" t="s">
        <v>8570</v>
      </c>
      <c r="U2473" s="18"/>
      <c r="V2473" s="211"/>
      <c r="W2473" s="211"/>
      <c r="X2473" s="211"/>
      <c r="Y2473" s="211"/>
      <c r="Z2473" s="18"/>
      <c r="AA2473" s="182" t="s">
        <v>12730</v>
      </c>
      <c r="AB2473" s="18"/>
      <c r="AC2473" s="197" t="str">
        <f t="shared" si="246"/>
        <v>ENGINEERING</v>
      </c>
      <c r="AD2473" s="263" t="str">
        <f t="shared" si="247"/>
        <v>ENGINEERING-111</v>
      </c>
      <c r="AE2473" s="263" t="str">
        <f t="shared" si="248"/>
        <v>ENGINEERING-111-7</v>
      </c>
      <c r="AF2473" s="119" t="s">
        <v>12730</v>
      </c>
      <c r="AG2473" s="64" t="str">
        <f t="shared" si="249"/>
        <v>111</v>
      </c>
      <c r="AH2473" s="18"/>
      <c r="AI2473" s="197" t="str">
        <f t="shared" si="250"/>
        <v>-</v>
      </c>
      <c r="AJ2473" s="64" t="str">
        <f t="shared" si="251"/>
        <v>-</v>
      </c>
      <c r="AK2473" s="18"/>
      <c r="AP2473" s="18"/>
    </row>
    <row r="2474" spans="9:42">
      <c r="I2474" s="18"/>
      <c r="L2474" s="18"/>
      <c r="M2474" s="18"/>
      <c r="N2474" s="18"/>
      <c r="O2474" s="18"/>
      <c r="P2474" s="18"/>
      <c r="Q2474" s="18"/>
      <c r="R2474" s="18"/>
      <c r="S2474" s="173" t="s">
        <v>8571</v>
      </c>
      <c r="T2474" s="17" t="s">
        <v>8572</v>
      </c>
      <c r="U2474" s="18"/>
      <c r="V2474" s="211"/>
      <c r="W2474" s="211"/>
      <c r="X2474" s="211"/>
      <c r="Y2474" s="211"/>
      <c r="Z2474" s="18"/>
      <c r="AA2474" s="182" t="s">
        <v>12731</v>
      </c>
      <c r="AB2474" s="18"/>
      <c r="AC2474" s="197" t="str">
        <f t="shared" si="246"/>
        <v>ENGINEERING</v>
      </c>
      <c r="AD2474" s="263" t="str">
        <f t="shared" si="247"/>
        <v>ENGINEERING-111</v>
      </c>
      <c r="AE2474" s="263" t="str">
        <f t="shared" si="248"/>
        <v>ENGINEERING-111-8</v>
      </c>
      <c r="AF2474" s="119" t="s">
        <v>12731</v>
      </c>
      <c r="AG2474" s="64" t="str">
        <f t="shared" si="249"/>
        <v>111</v>
      </c>
      <c r="AH2474" s="18"/>
      <c r="AI2474" s="197" t="str">
        <f t="shared" si="250"/>
        <v>-</v>
      </c>
      <c r="AJ2474" s="64" t="str">
        <f t="shared" si="251"/>
        <v>-</v>
      </c>
      <c r="AK2474" s="18"/>
      <c r="AP2474" s="18"/>
    </row>
    <row r="2475" spans="9:42">
      <c r="I2475" s="18"/>
      <c r="L2475" s="18"/>
      <c r="M2475" s="18"/>
      <c r="N2475" s="18"/>
      <c r="O2475" s="18"/>
      <c r="P2475" s="18"/>
      <c r="Q2475" s="18"/>
      <c r="R2475" s="18"/>
      <c r="S2475" s="173" t="s">
        <v>8573</v>
      </c>
      <c r="T2475" s="17" t="s">
        <v>8574</v>
      </c>
      <c r="U2475" s="18"/>
      <c r="V2475" s="211"/>
      <c r="W2475" s="211"/>
      <c r="X2475" s="211"/>
      <c r="Y2475" s="211"/>
      <c r="Z2475" s="18"/>
      <c r="AA2475" s="182" t="s">
        <v>15695</v>
      </c>
      <c r="AB2475" s="18"/>
      <c r="AC2475" s="197" t="str">
        <f t="shared" si="246"/>
        <v>ENGINEERING</v>
      </c>
      <c r="AD2475" s="263" t="str">
        <f t="shared" si="247"/>
        <v>ENGINEERING-111</v>
      </c>
      <c r="AE2475" s="263" t="str">
        <f t="shared" si="248"/>
        <v>ENGINEERING-111-9</v>
      </c>
      <c r="AF2475" s="119" t="s">
        <v>15695</v>
      </c>
      <c r="AG2475" s="64" t="str">
        <f t="shared" si="249"/>
        <v>111</v>
      </c>
      <c r="AH2475" s="18"/>
      <c r="AI2475" s="197" t="str">
        <f t="shared" si="250"/>
        <v>-</v>
      </c>
      <c r="AJ2475" s="64" t="str">
        <f t="shared" si="251"/>
        <v>-</v>
      </c>
      <c r="AK2475" s="18"/>
      <c r="AP2475" s="18"/>
    </row>
    <row r="2476" spans="9:42">
      <c r="I2476" s="18"/>
      <c r="L2476" s="18"/>
      <c r="M2476" s="18"/>
      <c r="N2476" s="18"/>
      <c r="O2476" s="18"/>
      <c r="P2476" s="18"/>
      <c r="Q2476" s="18"/>
      <c r="R2476" s="18"/>
      <c r="S2476" s="173" t="s">
        <v>8575</v>
      </c>
      <c r="T2476" s="17" t="s">
        <v>8576</v>
      </c>
      <c r="U2476" s="18"/>
      <c r="V2476" s="211"/>
      <c r="W2476" s="211"/>
      <c r="X2476" s="211"/>
      <c r="Y2476" s="211"/>
      <c r="Z2476" s="18"/>
      <c r="AA2476" s="182" t="s">
        <v>14752</v>
      </c>
      <c r="AB2476" s="18"/>
      <c r="AC2476" s="197" t="str">
        <f t="shared" si="246"/>
        <v>ENGINEERING</v>
      </c>
      <c r="AD2476" s="263" t="str">
        <f t="shared" si="247"/>
        <v>ENGINEERING-111</v>
      </c>
      <c r="AE2476" s="263" t="str">
        <f t="shared" si="248"/>
        <v>ENGINEERING-111-10</v>
      </c>
      <c r="AF2476" s="119" t="s">
        <v>14752</v>
      </c>
      <c r="AG2476" s="64" t="str">
        <f t="shared" si="249"/>
        <v>111</v>
      </c>
      <c r="AH2476" s="18"/>
      <c r="AI2476" s="197" t="str">
        <f t="shared" si="250"/>
        <v>-</v>
      </c>
      <c r="AJ2476" s="64" t="str">
        <f t="shared" si="251"/>
        <v>-</v>
      </c>
      <c r="AK2476" s="18"/>
      <c r="AP2476" s="18"/>
    </row>
    <row r="2477" spans="9:42">
      <c r="I2477" s="18"/>
      <c r="L2477" s="18"/>
      <c r="M2477" s="18"/>
      <c r="N2477" s="18"/>
      <c r="O2477" s="18"/>
      <c r="P2477" s="18"/>
      <c r="Q2477" s="18"/>
      <c r="R2477" s="18"/>
      <c r="S2477" s="173" t="s">
        <v>8577</v>
      </c>
      <c r="T2477" s="17" t="s">
        <v>8578</v>
      </c>
      <c r="U2477" s="18"/>
      <c r="V2477" s="211"/>
      <c r="W2477" s="211"/>
      <c r="X2477" s="211"/>
      <c r="Y2477" s="211"/>
      <c r="Z2477" s="18"/>
      <c r="AA2477" s="182" t="s">
        <v>12732</v>
      </c>
      <c r="AB2477" s="18"/>
      <c r="AC2477" s="197" t="str">
        <f t="shared" si="246"/>
        <v>ENGINEERING</v>
      </c>
      <c r="AD2477" s="263" t="str">
        <f t="shared" si="247"/>
        <v>ENGINEERING-111</v>
      </c>
      <c r="AE2477" s="263" t="str">
        <f t="shared" si="248"/>
        <v>ENGINEERING-111-11</v>
      </c>
      <c r="AF2477" s="119" t="s">
        <v>12732</v>
      </c>
      <c r="AG2477" s="64" t="str">
        <f t="shared" si="249"/>
        <v>111</v>
      </c>
      <c r="AH2477" s="18"/>
      <c r="AI2477" s="197" t="str">
        <f t="shared" si="250"/>
        <v>-</v>
      </c>
      <c r="AJ2477" s="64" t="str">
        <f t="shared" si="251"/>
        <v>-</v>
      </c>
      <c r="AK2477" s="18"/>
      <c r="AP2477" s="18"/>
    </row>
    <row r="2478" spans="9:42">
      <c r="I2478" s="18"/>
      <c r="L2478" s="18"/>
      <c r="M2478" s="18"/>
      <c r="N2478" s="18"/>
      <c r="O2478" s="18"/>
      <c r="P2478" s="18"/>
      <c r="Q2478" s="18"/>
      <c r="R2478" s="18"/>
      <c r="S2478" s="173" t="s">
        <v>8579</v>
      </c>
      <c r="T2478" s="17" t="s">
        <v>8580</v>
      </c>
      <c r="U2478" s="18"/>
      <c r="V2478" s="211"/>
      <c r="W2478" s="211"/>
      <c r="X2478" s="211"/>
      <c r="Y2478" s="211"/>
      <c r="Z2478" s="18"/>
      <c r="AA2478" s="182" t="s">
        <v>12733</v>
      </c>
      <c r="AB2478" s="18"/>
      <c r="AC2478" s="197" t="str">
        <f t="shared" si="246"/>
        <v>ENGINEERING</v>
      </c>
      <c r="AD2478" s="263" t="str">
        <f t="shared" si="247"/>
        <v>ENGINEERING-111</v>
      </c>
      <c r="AE2478" s="263" t="str">
        <f t="shared" si="248"/>
        <v>ENGINEERING-111-12</v>
      </c>
      <c r="AF2478" s="119" t="s">
        <v>12733</v>
      </c>
      <c r="AG2478" s="64" t="str">
        <f t="shared" si="249"/>
        <v>111</v>
      </c>
      <c r="AH2478" s="18"/>
      <c r="AI2478" s="197" t="str">
        <f t="shared" si="250"/>
        <v>-</v>
      </c>
      <c r="AJ2478" s="64" t="str">
        <f t="shared" si="251"/>
        <v>-</v>
      </c>
      <c r="AK2478" s="18"/>
      <c r="AP2478" s="18"/>
    </row>
    <row r="2479" spans="9:42">
      <c r="I2479" s="18"/>
      <c r="L2479" s="18"/>
      <c r="M2479" s="18"/>
      <c r="N2479" s="18"/>
      <c r="O2479" s="18"/>
      <c r="P2479" s="18"/>
      <c r="Q2479" s="18"/>
      <c r="R2479" s="18"/>
      <c r="S2479" s="173" t="s">
        <v>8581</v>
      </c>
      <c r="T2479" s="17" t="s">
        <v>8582</v>
      </c>
      <c r="U2479" s="18"/>
      <c r="V2479" s="211"/>
      <c r="W2479" s="211"/>
      <c r="X2479" s="211"/>
      <c r="Y2479" s="211"/>
      <c r="Z2479" s="18"/>
      <c r="AA2479" s="182" t="s">
        <v>14241</v>
      </c>
      <c r="AB2479" s="18"/>
      <c r="AC2479" s="197" t="str">
        <f t="shared" si="246"/>
        <v>ENGINEERING</v>
      </c>
      <c r="AD2479" s="263" t="str">
        <f t="shared" si="247"/>
        <v>ENGINEERING-111</v>
      </c>
      <c r="AE2479" s="263" t="str">
        <f t="shared" si="248"/>
        <v>ENGINEERING-111-13</v>
      </c>
      <c r="AF2479" s="119" t="s">
        <v>14241</v>
      </c>
      <c r="AG2479" s="64" t="str">
        <f t="shared" si="249"/>
        <v>111</v>
      </c>
      <c r="AH2479" s="18"/>
      <c r="AI2479" s="197" t="str">
        <f t="shared" si="250"/>
        <v>-</v>
      </c>
      <c r="AJ2479" s="64" t="str">
        <f t="shared" si="251"/>
        <v>-</v>
      </c>
      <c r="AK2479" s="18"/>
      <c r="AP2479" s="18"/>
    </row>
    <row r="2480" spans="9:42">
      <c r="I2480" s="18"/>
      <c r="L2480" s="18"/>
      <c r="M2480" s="18"/>
      <c r="N2480" s="18"/>
      <c r="O2480" s="18"/>
      <c r="P2480" s="18"/>
      <c r="Q2480" s="18"/>
      <c r="R2480" s="18"/>
      <c r="S2480" s="173" t="s">
        <v>8583</v>
      </c>
      <c r="T2480" s="17" t="s">
        <v>8584</v>
      </c>
      <c r="U2480" s="18"/>
      <c r="V2480" s="211"/>
      <c r="W2480" s="211"/>
      <c r="X2480" s="211"/>
      <c r="Y2480" s="211"/>
      <c r="Z2480" s="18"/>
      <c r="AA2480" s="182" t="s">
        <v>14753</v>
      </c>
      <c r="AB2480" s="18"/>
      <c r="AC2480" s="197" t="str">
        <f t="shared" si="246"/>
        <v>ENGINEERING</v>
      </c>
      <c r="AD2480" s="263" t="str">
        <f t="shared" si="247"/>
        <v>ENGINEERING-111</v>
      </c>
      <c r="AE2480" s="263" t="str">
        <f t="shared" si="248"/>
        <v>ENGINEERING-111-14</v>
      </c>
      <c r="AF2480" s="119" t="s">
        <v>14753</v>
      </c>
      <c r="AG2480" s="64" t="str">
        <f t="shared" si="249"/>
        <v>111</v>
      </c>
      <c r="AH2480" s="18"/>
      <c r="AI2480" s="197" t="str">
        <f t="shared" si="250"/>
        <v>-</v>
      </c>
      <c r="AJ2480" s="64" t="str">
        <f t="shared" si="251"/>
        <v>-</v>
      </c>
      <c r="AK2480" s="18"/>
      <c r="AP2480" s="18"/>
    </row>
    <row r="2481" spans="9:42">
      <c r="I2481" s="18"/>
      <c r="L2481" s="18"/>
      <c r="M2481" s="18"/>
      <c r="N2481" s="18"/>
      <c r="O2481" s="18"/>
      <c r="P2481" s="18"/>
      <c r="Q2481" s="18"/>
      <c r="R2481" s="18"/>
      <c r="S2481" s="173" t="s">
        <v>8585</v>
      </c>
      <c r="T2481" s="17" t="s">
        <v>8586</v>
      </c>
      <c r="U2481" s="18"/>
      <c r="V2481" s="211"/>
      <c r="W2481" s="211"/>
      <c r="X2481" s="211"/>
      <c r="Y2481" s="211"/>
      <c r="Z2481" s="18"/>
      <c r="AA2481" s="182" t="s">
        <v>14754</v>
      </c>
      <c r="AB2481" s="18"/>
      <c r="AC2481" s="197" t="str">
        <f t="shared" si="246"/>
        <v>ENGINEERING</v>
      </c>
      <c r="AD2481" s="263" t="str">
        <f t="shared" si="247"/>
        <v>ENGINEERING-111</v>
      </c>
      <c r="AE2481" s="263" t="str">
        <f t="shared" si="248"/>
        <v>ENGINEERING-111-15</v>
      </c>
      <c r="AF2481" s="119" t="s">
        <v>14754</v>
      </c>
      <c r="AG2481" s="64" t="str">
        <f t="shared" si="249"/>
        <v>111</v>
      </c>
      <c r="AH2481" s="18"/>
      <c r="AI2481" s="197" t="str">
        <f t="shared" si="250"/>
        <v>-</v>
      </c>
      <c r="AJ2481" s="64" t="str">
        <f t="shared" si="251"/>
        <v>-</v>
      </c>
      <c r="AK2481" s="18"/>
      <c r="AP2481" s="18"/>
    </row>
    <row r="2482" spans="9:42">
      <c r="I2482" s="18"/>
      <c r="L2482" s="18"/>
      <c r="M2482" s="18"/>
      <c r="N2482" s="18"/>
      <c r="O2482" s="18"/>
      <c r="P2482" s="18"/>
      <c r="Q2482" s="18"/>
      <c r="R2482" s="18"/>
      <c r="S2482" s="173" t="s">
        <v>8587</v>
      </c>
      <c r="T2482" s="17" t="s">
        <v>8588</v>
      </c>
      <c r="U2482" s="18"/>
      <c r="V2482" s="211"/>
      <c r="W2482" s="211"/>
      <c r="X2482" s="211"/>
      <c r="Y2482" s="211"/>
      <c r="Z2482" s="18"/>
      <c r="AA2482" s="182" t="s">
        <v>15285</v>
      </c>
      <c r="AB2482" s="18"/>
      <c r="AC2482" s="197" t="str">
        <f t="shared" si="246"/>
        <v>ENGINEERING</v>
      </c>
      <c r="AD2482" s="263" t="str">
        <f t="shared" si="247"/>
        <v>ENGINEERING-111</v>
      </c>
      <c r="AE2482" s="263" t="str">
        <f t="shared" si="248"/>
        <v>ENGINEERING-111-16</v>
      </c>
      <c r="AF2482" s="119" t="s">
        <v>15285</v>
      </c>
      <c r="AG2482" s="64" t="str">
        <f t="shared" si="249"/>
        <v>111</v>
      </c>
      <c r="AH2482" s="18"/>
      <c r="AI2482" s="197" t="str">
        <f t="shared" si="250"/>
        <v>-</v>
      </c>
      <c r="AJ2482" s="64" t="str">
        <f t="shared" si="251"/>
        <v>-</v>
      </c>
      <c r="AK2482" s="18"/>
      <c r="AP2482" s="18"/>
    </row>
    <row r="2483" spans="9:42">
      <c r="I2483" s="18"/>
      <c r="L2483" s="18"/>
      <c r="M2483" s="18"/>
      <c r="N2483" s="18"/>
      <c r="O2483" s="18"/>
      <c r="P2483" s="18"/>
      <c r="Q2483" s="18"/>
      <c r="R2483" s="18"/>
      <c r="S2483" s="173" t="s">
        <v>8589</v>
      </c>
      <c r="T2483" s="17" t="s">
        <v>8590</v>
      </c>
      <c r="U2483" s="18"/>
      <c r="V2483" s="211"/>
      <c r="W2483" s="211"/>
      <c r="X2483" s="211"/>
      <c r="Y2483" s="211"/>
      <c r="Z2483" s="18"/>
      <c r="AA2483" s="182" t="s">
        <v>15696</v>
      </c>
      <c r="AB2483" s="18"/>
      <c r="AC2483" s="197" t="str">
        <f t="shared" si="246"/>
        <v>ENGINEERING</v>
      </c>
      <c r="AD2483" s="263" t="str">
        <f t="shared" si="247"/>
        <v>ENGINEERING-111</v>
      </c>
      <c r="AE2483" s="263" t="str">
        <f t="shared" si="248"/>
        <v>ENGINEERING-111-17</v>
      </c>
      <c r="AF2483" s="119" t="s">
        <v>15696</v>
      </c>
      <c r="AG2483" s="64" t="str">
        <f t="shared" si="249"/>
        <v>111</v>
      </c>
      <c r="AH2483" s="18"/>
      <c r="AI2483" s="197" t="str">
        <f t="shared" si="250"/>
        <v>-</v>
      </c>
      <c r="AJ2483" s="64" t="str">
        <f t="shared" si="251"/>
        <v>-</v>
      </c>
      <c r="AK2483" s="18"/>
      <c r="AP2483" s="18"/>
    </row>
    <row r="2484" spans="9:42">
      <c r="I2484" s="18"/>
      <c r="L2484" s="18"/>
      <c r="M2484" s="18"/>
      <c r="N2484" s="18"/>
      <c r="O2484" s="18"/>
      <c r="P2484" s="18"/>
      <c r="Q2484" s="18"/>
      <c r="R2484" s="18"/>
      <c r="S2484" s="173" t="s">
        <v>8591</v>
      </c>
      <c r="T2484" s="17" t="s">
        <v>8592</v>
      </c>
      <c r="U2484" s="18"/>
      <c r="V2484" s="211"/>
      <c r="W2484" s="211"/>
      <c r="X2484" s="211"/>
      <c r="Y2484" s="211"/>
      <c r="Z2484" s="18"/>
      <c r="AA2484" s="182" t="s">
        <v>14755</v>
      </c>
      <c r="AB2484" s="18"/>
      <c r="AC2484" s="197" t="str">
        <f t="shared" si="246"/>
        <v>ENGINEERING</v>
      </c>
      <c r="AD2484" s="263" t="str">
        <f t="shared" si="247"/>
        <v>ENGINEERING-111</v>
      </c>
      <c r="AE2484" s="263" t="str">
        <f t="shared" si="248"/>
        <v>ENGINEERING-111-18</v>
      </c>
      <c r="AF2484" s="119" t="s">
        <v>14755</v>
      </c>
      <c r="AG2484" s="64" t="str">
        <f t="shared" si="249"/>
        <v>111</v>
      </c>
      <c r="AH2484" s="18"/>
      <c r="AI2484" s="197" t="str">
        <f t="shared" si="250"/>
        <v>-</v>
      </c>
      <c r="AJ2484" s="64" t="str">
        <f t="shared" si="251"/>
        <v>-</v>
      </c>
      <c r="AK2484" s="18"/>
      <c r="AP2484" s="18"/>
    </row>
    <row r="2485" spans="9:42">
      <c r="I2485" s="18"/>
      <c r="L2485" s="18"/>
      <c r="M2485" s="18"/>
      <c r="N2485" s="18"/>
      <c r="O2485" s="18"/>
      <c r="P2485" s="18"/>
      <c r="Q2485" s="18"/>
      <c r="R2485" s="18"/>
      <c r="S2485" s="173" t="s">
        <v>8593</v>
      </c>
      <c r="T2485" s="17" t="s">
        <v>8594</v>
      </c>
      <c r="U2485" s="18"/>
      <c r="V2485" s="211"/>
      <c r="W2485" s="211"/>
      <c r="X2485" s="211"/>
      <c r="Y2485" s="211"/>
      <c r="Z2485" s="18"/>
      <c r="AA2485" s="182" t="s">
        <v>15697</v>
      </c>
      <c r="AB2485" s="18"/>
      <c r="AC2485" s="197" t="str">
        <f t="shared" si="246"/>
        <v>ENGINEERING</v>
      </c>
      <c r="AD2485" s="263" t="str">
        <f t="shared" si="247"/>
        <v>ENGINEERING-111</v>
      </c>
      <c r="AE2485" s="263" t="str">
        <f t="shared" si="248"/>
        <v>ENGINEERING-111-19</v>
      </c>
      <c r="AF2485" s="119" t="s">
        <v>15697</v>
      </c>
      <c r="AG2485" s="64" t="str">
        <f t="shared" si="249"/>
        <v>111</v>
      </c>
      <c r="AH2485" s="18"/>
      <c r="AI2485" s="197" t="str">
        <f t="shared" si="250"/>
        <v>-</v>
      </c>
      <c r="AJ2485" s="64" t="str">
        <f t="shared" si="251"/>
        <v>-</v>
      </c>
      <c r="AK2485" s="18"/>
      <c r="AP2485" s="18"/>
    </row>
    <row r="2486" spans="9:42">
      <c r="I2486" s="18"/>
      <c r="L2486" s="18"/>
      <c r="M2486" s="18"/>
      <c r="N2486" s="18"/>
      <c r="O2486" s="18"/>
      <c r="P2486" s="18"/>
      <c r="Q2486" s="18"/>
      <c r="R2486" s="18"/>
      <c r="S2486" s="173" t="s">
        <v>8595</v>
      </c>
      <c r="T2486" s="17" t="s">
        <v>8596</v>
      </c>
      <c r="U2486" s="18"/>
      <c r="V2486" s="211"/>
      <c r="W2486" s="211"/>
      <c r="X2486" s="211"/>
      <c r="Y2486" s="211"/>
      <c r="Z2486" s="18"/>
      <c r="AA2486" s="182" t="s">
        <v>15698</v>
      </c>
      <c r="AB2486" s="18"/>
      <c r="AC2486" s="197" t="str">
        <f t="shared" si="246"/>
        <v>ENGINEERING</v>
      </c>
      <c r="AD2486" s="263" t="str">
        <f t="shared" si="247"/>
        <v>ENGINEERING-111</v>
      </c>
      <c r="AE2486" s="263" t="str">
        <f t="shared" si="248"/>
        <v>ENGINEERING-111-20</v>
      </c>
      <c r="AF2486" s="119" t="s">
        <v>15698</v>
      </c>
      <c r="AG2486" s="64" t="str">
        <f t="shared" si="249"/>
        <v>111</v>
      </c>
      <c r="AH2486" s="18"/>
      <c r="AI2486" s="197" t="str">
        <f t="shared" si="250"/>
        <v>-</v>
      </c>
      <c r="AJ2486" s="64" t="str">
        <f t="shared" si="251"/>
        <v>-</v>
      </c>
      <c r="AK2486" s="18"/>
      <c r="AP2486" s="18"/>
    </row>
    <row r="2487" spans="9:42">
      <c r="I2487" s="18"/>
      <c r="L2487" s="18"/>
      <c r="M2487" s="18"/>
      <c r="N2487" s="18"/>
      <c r="O2487" s="18"/>
      <c r="P2487" s="18"/>
      <c r="Q2487" s="18"/>
      <c r="R2487" s="18"/>
      <c r="S2487" s="173" t="s">
        <v>8597</v>
      </c>
      <c r="T2487" s="17" t="s">
        <v>8598</v>
      </c>
      <c r="U2487" s="18"/>
      <c r="V2487" s="211"/>
      <c r="W2487" s="211"/>
      <c r="X2487" s="211"/>
      <c r="Y2487" s="211"/>
      <c r="Z2487" s="18"/>
      <c r="AA2487" s="182" t="s">
        <v>12734</v>
      </c>
      <c r="AB2487" s="18"/>
      <c r="AC2487" s="197" t="str">
        <f t="shared" si="246"/>
        <v>ENGINEERING</v>
      </c>
      <c r="AD2487" s="263" t="str">
        <f t="shared" si="247"/>
        <v>ENGINEERING-111</v>
      </c>
      <c r="AE2487" s="263" t="str">
        <f t="shared" si="248"/>
        <v>ENGINEERING-111-21</v>
      </c>
      <c r="AF2487" s="119" t="s">
        <v>12734</v>
      </c>
      <c r="AG2487" s="64" t="str">
        <f t="shared" si="249"/>
        <v>111</v>
      </c>
      <c r="AH2487" s="18"/>
      <c r="AI2487" s="197" t="str">
        <f t="shared" si="250"/>
        <v>-</v>
      </c>
      <c r="AJ2487" s="64" t="str">
        <f t="shared" si="251"/>
        <v>-</v>
      </c>
      <c r="AK2487" s="18"/>
      <c r="AP2487" s="18"/>
    </row>
    <row r="2488" spans="9:42">
      <c r="I2488" s="18"/>
      <c r="L2488" s="18"/>
      <c r="M2488" s="18"/>
      <c r="N2488" s="18"/>
      <c r="O2488" s="18"/>
      <c r="P2488" s="18"/>
      <c r="Q2488" s="18"/>
      <c r="R2488" s="18"/>
      <c r="S2488" s="173" t="s">
        <v>8599</v>
      </c>
      <c r="T2488" s="17" t="s">
        <v>8600</v>
      </c>
      <c r="U2488" s="18"/>
      <c r="V2488" s="211"/>
      <c r="W2488" s="211"/>
      <c r="X2488" s="211"/>
      <c r="Y2488" s="211"/>
      <c r="Z2488" s="18"/>
      <c r="AA2488" s="182" t="s">
        <v>12735</v>
      </c>
      <c r="AB2488" s="18"/>
      <c r="AC2488" s="197" t="str">
        <f t="shared" si="246"/>
        <v>ENGINEERING</v>
      </c>
      <c r="AD2488" s="263" t="str">
        <f t="shared" si="247"/>
        <v>ENGINEERING-111</v>
      </c>
      <c r="AE2488" s="263" t="str">
        <f t="shared" si="248"/>
        <v>ENGINEERING-111-22</v>
      </c>
      <c r="AF2488" s="119" t="s">
        <v>12735</v>
      </c>
      <c r="AG2488" s="64" t="str">
        <f t="shared" si="249"/>
        <v>111</v>
      </c>
      <c r="AH2488" s="18"/>
      <c r="AI2488" s="197" t="str">
        <f t="shared" si="250"/>
        <v>-</v>
      </c>
      <c r="AJ2488" s="64" t="str">
        <f t="shared" si="251"/>
        <v>-</v>
      </c>
      <c r="AK2488" s="18"/>
      <c r="AP2488" s="18"/>
    </row>
    <row r="2489" spans="9:42">
      <c r="I2489" s="18"/>
      <c r="L2489" s="18"/>
      <c r="M2489" s="18"/>
      <c r="N2489" s="18"/>
      <c r="O2489" s="18"/>
      <c r="P2489" s="18"/>
      <c r="Q2489" s="18"/>
      <c r="R2489" s="18"/>
      <c r="S2489" s="173" t="s">
        <v>8601</v>
      </c>
      <c r="T2489" s="17" t="s">
        <v>8602</v>
      </c>
      <c r="U2489" s="18"/>
      <c r="V2489" s="211"/>
      <c r="W2489" s="211"/>
      <c r="X2489" s="211"/>
      <c r="Y2489" s="211"/>
      <c r="Z2489" s="18"/>
      <c r="AA2489" s="182" t="s">
        <v>15699</v>
      </c>
      <c r="AB2489" s="18"/>
      <c r="AC2489" s="197" t="str">
        <f t="shared" si="246"/>
        <v>ENGINEERING</v>
      </c>
      <c r="AD2489" s="263" t="str">
        <f t="shared" si="247"/>
        <v>ENGINEERING-111</v>
      </c>
      <c r="AE2489" s="263" t="str">
        <f t="shared" si="248"/>
        <v>ENGINEERING-111-23</v>
      </c>
      <c r="AF2489" s="119" t="s">
        <v>15699</v>
      </c>
      <c r="AG2489" s="64" t="str">
        <f t="shared" si="249"/>
        <v>111</v>
      </c>
      <c r="AH2489" s="18"/>
      <c r="AI2489" s="197" t="str">
        <f t="shared" si="250"/>
        <v>-</v>
      </c>
      <c r="AJ2489" s="64" t="str">
        <f t="shared" si="251"/>
        <v>-</v>
      </c>
      <c r="AK2489" s="18"/>
      <c r="AP2489" s="18"/>
    </row>
    <row r="2490" spans="9:42">
      <c r="I2490" s="18"/>
      <c r="L2490" s="18"/>
      <c r="M2490" s="18"/>
      <c r="N2490" s="18"/>
      <c r="O2490" s="18"/>
      <c r="P2490" s="18"/>
      <c r="Q2490" s="18"/>
      <c r="R2490" s="18"/>
      <c r="S2490" s="173" t="s">
        <v>8603</v>
      </c>
      <c r="T2490" s="17" t="s">
        <v>8604</v>
      </c>
      <c r="U2490" s="18"/>
      <c r="V2490" s="211"/>
      <c r="W2490" s="211"/>
      <c r="X2490" s="211"/>
      <c r="Y2490" s="211"/>
      <c r="Z2490" s="18"/>
      <c r="AA2490" s="182" t="s">
        <v>15700</v>
      </c>
      <c r="AB2490" s="18"/>
      <c r="AC2490" s="197" t="str">
        <f t="shared" si="246"/>
        <v>ENGINEERING</v>
      </c>
      <c r="AD2490" s="263" t="str">
        <f t="shared" si="247"/>
        <v>ENGINEERING-111</v>
      </c>
      <c r="AE2490" s="263" t="str">
        <f t="shared" si="248"/>
        <v>ENGINEERING-111-24</v>
      </c>
      <c r="AF2490" s="119" t="s">
        <v>15700</v>
      </c>
      <c r="AG2490" s="64" t="str">
        <f t="shared" si="249"/>
        <v>111</v>
      </c>
      <c r="AH2490" s="18"/>
      <c r="AI2490" s="197" t="str">
        <f t="shared" si="250"/>
        <v>-</v>
      </c>
      <c r="AJ2490" s="64" t="str">
        <f t="shared" si="251"/>
        <v>-</v>
      </c>
      <c r="AK2490" s="18"/>
      <c r="AP2490" s="18"/>
    </row>
    <row r="2491" spans="9:42">
      <c r="I2491" s="18"/>
      <c r="L2491" s="18"/>
      <c r="M2491" s="18"/>
      <c r="N2491" s="18"/>
      <c r="O2491" s="18"/>
      <c r="P2491" s="18"/>
      <c r="Q2491" s="18"/>
      <c r="R2491" s="18"/>
      <c r="S2491" s="173" t="s">
        <v>8605</v>
      </c>
      <c r="T2491" s="17" t="s">
        <v>8606</v>
      </c>
      <c r="U2491" s="18"/>
      <c r="V2491" s="211"/>
      <c r="W2491" s="211"/>
      <c r="X2491" s="211"/>
      <c r="Y2491" s="211"/>
      <c r="Z2491" s="18"/>
      <c r="AA2491" s="182" t="s">
        <v>15701</v>
      </c>
      <c r="AB2491" s="18"/>
      <c r="AC2491" s="197" t="str">
        <f t="shared" si="246"/>
        <v>ENGINEERING</v>
      </c>
      <c r="AD2491" s="263" t="str">
        <f t="shared" si="247"/>
        <v>ENGINEERING-111</v>
      </c>
      <c r="AE2491" s="263" t="str">
        <f t="shared" si="248"/>
        <v>ENGINEERING-111-25</v>
      </c>
      <c r="AF2491" s="119" t="s">
        <v>15701</v>
      </c>
      <c r="AG2491" s="64" t="str">
        <f t="shared" si="249"/>
        <v>111</v>
      </c>
      <c r="AH2491" s="18"/>
      <c r="AI2491" s="197" t="str">
        <f t="shared" si="250"/>
        <v>-</v>
      </c>
      <c r="AJ2491" s="64" t="str">
        <f t="shared" si="251"/>
        <v>-</v>
      </c>
      <c r="AK2491" s="18"/>
      <c r="AP2491" s="18"/>
    </row>
    <row r="2492" spans="9:42">
      <c r="I2492" s="18"/>
      <c r="L2492" s="18"/>
      <c r="M2492" s="18"/>
      <c r="N2492" s="18"/>
      <c r="O2492" s="18"/>
      <c r="P2492" s="18"/>
      <c r="Q2492" s="18"/>
      <c r="R2492" s="18"/>
      <c r="S2492" s="173" t="s">
        <v>8607</v>
      </c>
      <c r="T2492" s="17" t="s">
        <v>8608</v>
      </c>
      <c r="U2492" s="18"/>
      <c r="V2492" s="211"/>
      <c r="W2492" s="211"/>
      <c r="X2492" s="211"/>
      <c r="Y2492" s="211"/>
      <c r="Z2492" s="18"/>
      <c r="AA2492" s="182" t="s">
        <v>14756</v>
      </c>
      <c r="AB2492" s="18"/>
      <c r="AC2492" s="197" t="str">
        <f t="shared" si="246"/>
        <v>ENGINEERING</v>
      </c>
      <c r="AD2492" s="263" t="str">
        <f t="shared" si="247"/>
        <v>ENGINEERING-111</v>
      </c>
      <c r="AE2492" s="263" t="str">
        <f t="shared" si="248"/>
        <v>ENGINEERING-111-26</v>
      </c>
      <c r="AF2492" s="119" t="s">
        <v>14756</v>
      </c>
      <c r="AG2492" s="64" t="str">
        <f t="shared" si="249"/>
        <v>111</v>
      </c>
      <c r="AH2492" s="18"/>
      <c r="AI2492" s="197" t="str">
        <f t="shared" si="250"/>
        <v>-</v>
      </c>
      <c r="AJ2492" s="64" t="str">
        <f t="shared" si="251"/>
        <v>-</v>
      </c>
      <c r="AK2492" s="18"/>
      <c r="AP2492" s="18"/>
    </row>
    <row r="2493" spans="9:42">
      <c r="I2493" s="18"/>
      <c r="L2493" s="18"/>
      <c r="M2493" s="18"/>
      <c r="N2493" s="18"/>
      <c r="O2493" s="18"/>
      <c r="P2493" s="18"/>
      <c r="Q2493" s="18"/>
      <c r="R2493" s="18"/>
      <c r="S2493" s="173" t="s">
        <v>8609</v>
      </c>
      <c r="T2493" s="17" t="s">
        <v>8610</v>
      </c>
      <c r="U2493" s="18"/>
      <c r="V2493" s="211"/>
      <c r="W2493" s="211"/>
      <c r="X2493" s="211"/>
      <c r="Y2493" s="211"/>
      <c r="Z2493" s="18"/>
      <c r="AA2493" s="182" t="s">
        <v>12736</v>
      </c>
      <c r="AB2493" s="18"/>
      <c r="AC2493" s="197" t="str">
        <f t="shared" si="246"/>
        <v>ENGINEERING</v>
      </c>
      <c r="AD2493" s="263" t="str">
        <f t="shared" si="247"/>
        <v>ENGINEERING-111</v>
      </c>
      <c r="AE2493" s="263" t="str">
        <f t="shared" si="248"/>
        <v>ENGINEERING-111-27</v>
      </c>
      <c r="AF2493" s="119" t="s">
        <v>12736</v>
      </c>
      <c r="AG2493" s="64" t="str">
        <f t="shared" si="249"/>
        <v>111</v>
      </c>
      <c r="AH2493" s="18"/>
      <c r="AI2493" s="197" t="str">
        <f t="shared" si="250"/>
        <v>-</v>
      </c>
      <c r="AJ2493" s="64" t="str">
        <f t="shared" si="251"/>
        <v>-</v>
      </c>
      <c r="AK2493" s="18"/>
      <c r="AP2493" s="18"/>
    </row>
    <row r="2494" spans="9:42">
      <c r="I2494" s="18"/>
      <c r="L2494" s="18"/>
      <c r="M2494" s="18"/>
      <c r="N2494" s="18"/>
      <c r="O2494" s="18"/>
      <c r="P2494" s="18"/>
      <c r="Q2494" s="18"/>
      <c r="R2494" s="18"/>
      <c r="S2494" s="173" t="s">
        <v>8611</v>
      </c>
      <c r="T2494" s="17" t="s">
        <v>8612</v>
      </c>
      <c r="U2494" s="18"/>
      <c r="V2494" s="211"/>
      <c r="W2494" s="211"/>
      <c r="X2494" s="211"/>
      <c r="Y2494" s="211"/>
      <c r="Z2494" s="18"/>
      <c r="AA2494" s="182" t="s">
        <v>12737</v>
      </c>
      <c r="AB2494" s="18"/>
      <c r="AC2494" s="197" t="str">
        <f t="shared" si="246"/>
        <v>ENGINEERING</v>
      </c>
      <c r="AD2494" s="263" t="str">
        <f t="shared" si="247"/>
        <v>ENGINEERING-111</v>
      </c>
      <c r="AE2494" s="263" t="str">
        <f t="shared" si="248"/>
        <v>ENGINEERING-111-28</v>
      </c>
      <c r="AF2494" s="119" t="s">
        <v>12737</v>
      </c>
      <c r="AG2494" s="64" t="str">
        <f t="shared" si="249"/>
        <v>111</v>
      </c>
      <c r="AH2494" s="18"/>
      <c r="AI2494" s="197" t="str">
        <f t="shared" si="250"/>
        <v>-</v>
      </c>
      <c r="AJ2494" s="64" t="str">
        <f t="shared" si="251"/>
        <v>-</v>
      </c>
      <c r="AK2494" s="18"/>
      <c r="AP2494" s="18"/>
    </row>
    <row r="2495" spans="9:42">
      <c r="I2495" s="18"/>
      <c r="L2495" s="18"/>
      <c r="M2495" s="18"/>
      <c r="N2495" s="18"/>
      <c r="O2495" s="18"/>
      <c r="P2495" s="18"/>
      <c r="Q2495" s="18"/>
      <c r="R2495" s="18"/>
      <c r="S2495" s="173" t="s">
        <v>8613</v>
      </c>
      <c r="T2495" s="17" t="s">
        <v>8614</v>
      </c>
      <c r="U2495" s="18"/>
      <c r="V2495" s="211"/>
      <c r="W2495" s="211"/>
      <c r="X2495" s="211"/>
      <c r="Y2495" s="211"/>
      <c r="Z2495" s="18"/>
      <c r="AA2495" s="182" t="s">
        <v>14242</v>
      </c>
      <c r="AB2495" s="18"/>
      <c r="AC2495" s="197" t="str">
        <f t="shared" si="246"/>
        <v>ENGINEERING</v>
      </c>
      <c r="AD2495" s="263" t="str">
        <f t="shared" si="247"/>
        <v>ENGINEERING-111</v>
      </c>
      <c r="AE2495" s="263" t="str">
        <f t="shared" si="248"/>
        <v>ENGINEERING-111-29</v>
      </c>
      <c r="AF2495" s="119" t="s">
        <v>14242</v>
      </c>
      <c r="AG2495" s="64" t="str">
        <f t="shared" si="249"/>
        <v>111</v>
      </c>
      <c r="AH2495" s="18"/>
      <c r="AI2495" s="197" t="str">
        <f t="shared" si="250"/>
        <v>-</v>
      </c>
      <c r="AJ2495" s="64" t="str">
        <f t="shared" si="251"/>
        <v>-</v>
      </c>
      <c r="AK2495" s="18"/>
      <c r="AP2495" s="18"/>
    </row>
    <row r="2496" spans="9:42">
      <c r="I2496" s="18"/>
      <c r="L2496" s="18"/>
      <c r="M2496" s="18"/>
      <c r="N2496" s="18"/>
      <c r="O2496" s="18"/>
      <c r="P2496" s="18"/>
      <c r="Q2496" s="18"/>
      <c r="R2496" s="18"/>
      <c r="S2496" s="173" t="s">
        <v>8615</v>
      </c>
      <c r="T2496" s="17" t="s">
        <v>8616</v>
      </c>
      <c r="U2496" s="18"/>
      <c r="V2496" s="211"/>
      <c r="W2496" s="211"/>
      <c r="X2496" s="211"/>
      <c r="Y2496" s="211"/>
      <c r="Z2496" s="18"/>
      <c r="AA2496" s="182" t="s">
        <v>14757</v>
      </c>
      <c r="AB2496" s="18"/>
      <c r="AC2496" s="197" t="str">
        <f t="shared" si="246"/>
        <v>ENGINEERING</v>
      </c>
      <c r="AD2496" s="263" t="str">
        <f t="shared" si="247"/>
        <v>ENGINEERING-111</v>
      </c>
      <c r="AE2496" s="263" t="str">
        <f t="shared" si="248"/>
        <v>ENGINEERING-111-30</v>
      </c>
      <c r="AF2496" s="119" t="s">
        <v>14757</v>
      </c>
      <c r="AG2496" s="64" t="str">
        <f t="shared" si="249"/>
        <v>111</v>
      </c>
      <c r="AH2496" s="18"/>
      <c r="AI2496" s="197" t="str">
        <f t="shared" si="250"/>
        <v>-</v>
      </c>
      <c r="AJ2496" s="64" t="str">
        <f t="shared" si="251"/>
        <v>-</v>
      </c>
      <c r="AK2496" s="18"/>
      <c r="AP2496" s="18"/>
    </row>
    <row r="2497" spans="9:42">
      <c r="I2497" s="18"/>
      <c r="L2497" s="18"/>
      <c r="M2497" s="18"/>
      <c r="N2497" s="18"/>
      <c r="O2497" s="18"/>
      <c r="P2497" s="18"/>
      <c r="Q2497" s="18"/>
      <c r="R2497" s="18"/>
      <c r="S2497" s="173" t="s">
        <v>8617</v>
      </c>
      <c r="T2497" s="17" t="s">
        <v>8618</v>
      </c>
      <c r="U2497" s="18"/>
      <c r="V2497" s="211"/>
      <c r="W2497" s="211"/>
      <c r="X2497" s="211"/>
      <c r="Y2497" s="211"/>
      <c r="Z2497" s="18"/>
      <c r="AA2497" s="182" t="s">
        <v>14758</v>
      </c>
      <c r="AB2497" s="18"/>
      <c r="AC2497" s="197" t="str">
        <f t="shared" si="246"/>
        <v>ENGINEERING</v>
      </c>
      <c r="AD2497" s="263" t="str">
        <f t="shared" si="247"/>
        <v>ENGINEERING-111</v>
      </c>
      <c r="AE2497" s="263" t="str">
        <f t="shared" si="248"/>
        <v>ENGINEERING-111-31</v>
      </c>
      <c r="AF2497" s="119" t="s">
        <v>14758</v>
      </c>
      <c r="AG2497" s="64" t="str">
        <f t="shared" si="249"/>
        <v>111</v>
      </c>
      <c r="AH2497" s="18"/>
      <c r="AI2497" s="197" t="str">
        <f t="shared" si="250"/>
        <v>-</v>
      </c>
      <c r="AJ2497" s="64" t="str">
        <f t="shared" si="251"/>
        <v>-</v>
      </c>
      <c r="AK2497" s="18"/>
      <c r="AP2497" s="18"/>
    </row>
    <row r="2498" spans="9:42">
      <c r="I2498" s="18"/>
      <c r="L2498" s="18"/>
      <c r="M2498" s="18"/>
      <c r="N2498" s="18"/>
      <c r="O2498" s="18"/>
      <c r="P2498" s="18"/>
      <c r="Q2498" s="18"/>
      <c r="R2498" s="18"/>
      <c r="S2498" s="173" t="s">
        <v>8619</v>
      </c>
      <c r="T2498" s="17" t="s">
        <v>8620</v>
      </c>
      <c r="U2498" s="18"/>
      <c r="V2498" s="211"/>
      <c r="W2498" s="211"/>
      <c r="X2498" s="211"/>
      <c r="Y2498" s="211"/>
      <c r="Z2498" s="18"/>
      <c r="AA2498" s="182" t="s">
        <v>15702</v>
      </c>
      <c r="AB2498" s="18"/>
      <c r="AC2498" s="197" t="str">
        <f t="shared" si="246"/>
        <v>ENGINEERING</v>
      </c>
      <c r="AD2498" s="263" t="str">
        <f t="shared" si="247"/>
        <v>ENGINEERING-111</v>
      </c>
      <c r="AE2498" s="263" t="str">
        <f t="shared" si="248"/>
        <v>ENGINEERING-111-32</v>
      </c>
      <c r="AF2498" s="119" t="s">
        <v>15702</v>
      </c>
      <c r="AG2498" s="64" t="str">
        <f t="shared" si="249"/>
        <v>111</v>
      </c>
      <c r="AH2498" s="18"/>
      <c r="AI2498" s="197" t="str">
        <f t="shared" si="250"/>
        <v>-</v>
      </c>
      <c r="AJ2498" s="64" t="str">
        <f t="shared" si="251"/>
        <v>-</v>
      </c>
      <c r="AK2498" s="18"/>
      <c r="AP2498" s="18"/>
    </row>
    <row r="2499" spans="9:42">
      <c r="I2499" s="18"/>
      <c r="L2499" s="18"/>
      <c r="M2499" s="18"/>
      <c r="N2499" s="18"/>
      <c r="O2499" s="18"/>
      <c r="P2499" s="18"/>
      <c r="Q2499" s="18"/>
      <c r="R2499" s="18"/>
      <c r="S2499" s="173" t="s">
        <v>8621</v>
      </c>
      <c r="T2499" s="17" t="s">
        <v>8622</v>
      </c>
      <c r="U2499" s="18"/>
      <c r="V2499" s="211"/>
      <c r="W2499" s="211"/>
      <c r="X2499" s="211"/>
      <c r="Y2499" s="211"/>
      <c r="Z2499" s="18"/>
      <c r="AA2499" s="182" t="s">
        <v>14759</v>
      </c>
      <c r="AB2499" s="18"/>
      <c r="AC2499" s="197" t="str">
        <f t="shared" si="246"/>
        <v>HEALTHSCI</v>
      </c>
      <c r="AD2499" s="263" t="str">
        <f t="shared" si="247"/>
        <v>HEALTHSCI-111</v>
      </c>
      <c r="AE2499" s="263" t="str">
        <f t="shared" si="248"/>
        <v>HEALTHSCI-111-12</v>
      </c>
      <c r="AF2499" s="119" t="s">
        <v>14759</v>
      </c>
      <c r="AG2499" s="64" t="str">
        <f t="shared" si="249"/>
        <v>111</v>
      </c>
      <c r="AH2499" s="18"/>
      <c r="AI2499" s="197" t="str">
        <f t="shared" si="250"/>
        <v>-</v>
      </c>
      <c r="AJ2499" s="64" t="str">
        <f t="shared" si="251"/>
        <v>-</v>
      </c>
      <c r="AK2499" s="18"/>
      <c r="AP2499" s="18"/>
    </row>
    <row r="2500" spans="9:42">
      <c r="I2500" s="18"/>
      <c r="L2500" s="18"/>
      <c r="M2500" s="18"/>
      <c r="N2500" s="18"/>
      <c r="O2500" s="18"/>
      <c r="P2500" s="18"/>
      <c r="Q2500" s="18"/>
      <c r="R2500" s="18"/>
      <c r="S2500" s="173" t="s">
        <v>8623</v>
      </c>
      <c r="T2500" s="17" t="s">
        <v>8624</v>
      </c>
      <c r="U2500" s="18"/>
      <c r="V2500" s="211"/>
      <c r="W2500" s="211"/>
      <c r="X2500" s="211"/>
      <c r="Y2500" s="211"/>
      <c r="Z2500" s="18"/>
      <c r="AA2500" s="182" t="s">
        <v>15286</v>
      </c>
      <c r="AB2500" s="18"/>
      <c r="AC2500" s="197" t="str">
        <f t="shared" si="246"/>
        <v>HEALTHSCI</v>
      </c>
      <c r="AD2500" s="263" t="str">
        <f t="shared" si="247"/>
        <v>HEALTHSCI-111</v>
      </c>
      <c r="AE2500" s="263" t="str">
        <f t="shared" si="248"/>
        <v>HEALTHSCI-111-13</v>
      </c>
      <c r="AF2500" s="119" t="s">
        <v>15286</v>
      </c>
      <c r="AG2500" s="64" t="str">
        <f t="shared" si="249"/>
        <v>111</v>
      </c>
      <c r="AH2500" s="18"/>
      <c r="AI2500" s="197" t="str">
        <f t="shared" si="250"/>
        <v>-</v>
      </c>
      <c r="AJ2500" s="64" t="str">
        <f t="shared" si="251"/>
        <v>-</v>
      </c>
      <c r="AK2500" s="18"/>
      <c r="AP2500" s="18"/>
    </row>
    <row r="2501" spans="9:42">
      <c r="I2501" s="18"/>
      <c r="L2501" s="18"/>
      <c r="M2501" s="18"/>
      <c r="N2501" s="18"/>
      <c r="O2501" s="18"/>
      <c r="P2501" s="18"/>
      <c r="Q2501" s="18"/>
      <c r="R2501" s="18"/>
      <c r="S2501" s="173" t="s">
        <v>8625</v>
      </c>
      <c r="T2501" s="17" t="s">
        <v>8626</v>
      </c>
      <c r="U2501" s="18"/>
      <c r="V2501" s="211"/>
      <c r="W2501" s="211"/>
      <c r="X2501" s="211"/>
      <c r="Y2501" s="211"/>
      <c r="Z2501" s="18"/>
      <c r="AA2501" s="182" t="s">
        <v>15287</v>
      </c>
      <c r="AB2501" s="18"/>
      <c r="AC2501" s="197" t="str">
        <f t="shared" si="246"/>
        <v>HEALTHSCI</v>
      </c>
      <c r="AD2501" s="263" t="str">
        <f t="shared" si="247"/>
        <v>HEALTHSCI-111</v>
      </c>
      <c r="AE2501" s="263" t="str">
        <f t="shared" si="248"/>
        <v>HEALTHSCI-111-14</v>
      </c>
      <c r="AF2501" s="119" t="s">
        <v>15287</v>
      </c>
      <c r="AG2501" s="64" t="str">
        <f t="shared" si="249"/>
        <v>111</v>
      </c>
      <c r="AH2501" s="18"/>
      <c r="AI2501" s="197" t="str">
        <f t="shared" si="250"/>
        <v>-</v>
      </c>
      <c r="AJ2501" s="64" t="str">
        <f t="shared" si="251"/>
        <v>-</v>
      </c>
      <c r="AK2501" s="18"/>
      <c r="AP2501" s="18"/>
    </row>
    <row r="2502" spans="9:42">
      <c r="I2502" s="18"/>
      <c r="L2502" s="18"/>
      <c r="M2502" s="18"/>
      <c r="N2502" s="18"/>
      <c r="O2502" s="18"/>
      <c r="P2502" s="18"/>
      <c r="Q2502" s="18"/>
      <c r="R2502" s="18"/>
      <c r="S2502" s="173" t="s">
        <v>8627</v>
      </c>
      <c r="T2502" s="17" t="s">
        <v>8628</v>
      </c>
      <c r="U2502" s="18"/>
      <c r="V2502" s="211"/>
      <c r="W2502" s="211"/>
      <c r="X2502" s="211"/>
      <c r="Y2502" s="211"/>
      <c r="Z2502" s="18"/>
      <c r="AA2502" s="182" t="s">
        <v>15703</v>
      </c>
      <c r="AB2502" s="18"/>
      <c r="AC2502" s="197" t="str">
        <f t="shared" si="246"/>
        <v>HEALTHSCI</v>
      </c>
      <c r="AD2502" s="263" t="str">
        <f t="shared" si="247"/>
        <v>HEALTHSCI-111</v>
      </c>
      <c r="AE2502" s="263" t="str">
        <f t="shared" si="248"/>
        <v>HEALTHSCI-111-15</v>
      </c>
      <c r="AF2502" s="119" t="s">
        <v>15703</v>
      </c>
      <c r="AG2502" s="64" t="str">
        <f t="shared" si="249"/>
        <v>111</v>
      </c>
      <c r="AH2502" s="18"/>
      <c r="AI2502" s="197" t="str">
        <f t="shared" si="250"/>
        <v>-</v>
      </c>
      <c r="AJ2502" s="64" t="str">
        <f t="shared" si="251"/>
        <v>-</v>
      </c>
      <c r="AK2502" s="18"/>
      <c r="AP2502" s="18"/>
    </row>
    <row r="2503" spans="9:42">
      <c r="I2503" s="18"/>
      <c r="L2503" s="18"/>
      <c r="M2503" s="18"/>
      <c r="N2503" s="18"/>
      <c r="O2503" s="18"/>
      <c r="P2503" s="18"/>
      <c r="Q2503" s="18"/>
      <c r="R2503" s="18"/>
      <c r="S2503" s="173" t="s">
        <v>8629</v>
      </c>
      <c r="T2503" s="17" t="s">
        <v>8630</v>
      </c>
      <c r="U2503" s="18"/>
      <c r="V2503" s="211"/>
      <c r="W2503" s="211"/>
      <c r="X2503" s="211"/>
      <c r="Y2503" s="211"/>
      <c r="Z2503" s="18"/>
      <c r="AA2503" s="182" t="s">
        <v>15704</v>
      </c>
      <c r="AB2503" s="18"/>
      <c r="AC2503" s="197" t="str">
        <f t="shared" ref="AC2503:AC2566" si="252">CodesFormula_1</f>
        <v>HEALTHSCI</v>
      </c>
      <c r="AD2503" s="263" t="str">
        <f t="shared" ref="AD2503:AD2566" si="253">CodesFormula_2</f>
        <v>HEALTHSCI-111</v>
      </c>
      <c r="AE2503" s="263" t="str">
        <f t="shared" ref="AE2503:AE2566" si="254">CodesFormula_3</f>
        <v>HEALTHSCI-111-16</v>
      </c>
      <c r="AF2503" s="119" t="s">
        <v>15704</v>
      </c>
      <c r="AG2503" s="64" t="str">
        <f t="shared" ref="AG2503:AG2566" si="255">CodesFormula_4</f>
        <v>111</v>
      </c>
      <c r="AH2503" s="18"/>
      <c r="AI2503" s="197" t="str">
        <f t="shared" ref="AI2503:AI2566" si="256">CodesFormula_5</f>
        <v>-</v>
      </c>
      <c r="AJ2503" s="64" t="str">
        <f t="shared" ref="AJ2503:AJ2566" si="257">CodesFormula_6</f>
        <v>-</v>
      </c>
      <c r="AK2503" s="18"/>
      <c r="AP2503" s="18"/>
    </row>
    <row r="2504" spans="9:42">
      <c r="I2504" s="18"/>
      <c r="L2504" s="18"/>
      <c r="M2504" s="18"/>
      <c r="N2504" s="18"/>
      <c r="O2504" s="18"/>
      <c r="P2504" s="18"/>
      <c r="Q2504" s="18"/>
      <c r="R2504" s="18"/>
      <c r="S2504" s="173" t="s">
        <v>8631</v>
      </c>
      <c r="T2504" s="17" t="s">
        <v>8632</v>
      </c>
      <c r="U2504" s="18"/>
      <c r="V2504" s="211"/>
      <c r="W2504" s="211"/>
      <c r="X2504" s="211"/>
      <c r="Y2504" s="211"/>
      <c r="Z2504" s="18"/>
      <c r="AA2504" s="182" t="s">
        <v>15705</v>
      </c>
      <c r="AB2504" s="18"/>
      <c r="AC2504" s="197" t="str">
        <f t="shared" si="252"/>
        <v>HEALTHSCI</v>
      </c>
      <c r="AD2504" s="263" t="str">
        <f t="shared" si="253"/>
        <v>HEALTHSCI-111</v>
      </c>
      <c r="AE2504" s="263" t="str">
        <f t="shared" si="254"/>
        <v>HEALTHSCI-111-17</v>
      </c>
      <c r="AF2504" s="119" t="s">
        <v>15705</v>
      </c>
      <c r="AG2504" s="64" t="str">
        <f t="shared" si="255"/>
        <v>111</v>
      </c>
      <c r="AH2504" s="18"/>
      <c r="AI2504" s="197" t="str">
        <f t="shared" si="256"/>
        <v>-</v>
      </c>
      <c r="AJ2504" s="64" t="str">
        <f t="shared" si="257"/>
        <v>-</v>
      </c>
      <c r="AK2504" s="18"/>
      <c r="AP2504" s="18"/>
    </row>
    <row r="2505" spans="9:42">
      <c r="I2505" s="18"/>
      <c r="L2505" s="18"/>
      <c r="M2505" s="18"/>
      <c r="N2505" s="18"/>
      <c r="O2505" s="18"/>
      <c r="P2505" s="18"/>
      <c r="Q2505" s="18"/>
      <c r="R2505" s="18"/>
      <c r="S2505" s="173" t="s">
        <v>8633</v>
      </c>
      <c r="T2505" s="17" t="s">
        <v>8634</v>
      </c>
      <c r="U2505" s="18"/>
      <c r="V2505" s="211"/>
      <c r="W2505" s="211"/>
      <c r="X2505" s="211"/>
      <c r="Y2505" s="211"/>
      <c r="Z2505" s="18"/>
      <c r="AA2505" s="182" t="s">
        <v>14243</v>
      </c>
      <c r="AB2505" s="18"/>
      <c r="AC2505" s="197" t="str">
        <f t="shared" si="252"/>
        <v>HEALTHSCI</v>
      </c>
      <c r="AD2505" s="263" t="str">
        <f t="shared" si="253"/>
        <v>HEALTHSCI-111</v>
      </c>
      <c r="AE2505" s="263" t="str">
        <f t="shared" si="254"/>
        <v>HEALTHSCI-111-18</v>
      </c>
      <c r="AF2505" s="119" t="s">
        <v>14243</v>
      </c>
      <c r="AG2505" s="64" t="str">
        <f t="shared" si="255"/>
        <v>111</v>
      </c>
      <c r="AH2505" s="18"/>
      <c r="AI2505" s="197" t="str">
        <f t="shared" si="256"/>
        <v>-</v>
      </c>
      <c r="AJ2505" s="64" t="str">
        <f t="shared" si="257"/>
        <v>-</v>
      </c>
      <c r="AK2505" s="18"/>
      <c r="AP2505" s="18"/>
    </row>
    <row r="2506" spans="9:42">
      <c r="I2506" s="18"/>
      <c r="L2506" s="18"/>
      <c r="M2506" s="18"/>
      <c r="N2506" s="18"/>
      <c r="O2506" s="18"/>
      <c r="P2506" s="18"/>
      <c r="Q2506" s="18"/>
      <c r="R2506" s="18"/>
      <c r="S2506" s="173" t="s">
        <v>8635</v>
      </c>
      <c r="T2506" s="17" t="s">
        <v>8636</v>
      </c>
      <c r="U2506" s="18"/>
      <c r="V2506" s="211"/>
      <c r="W2506" s="211"/>
      <c r="X2506" s="211"/>
      <c r="Y2506" s="211"/>
      <c r="Z2506" s="18"/>
      <c r="AA2506" s="182" t="s">
        <v>14760</v>
      </c>
      <c r="AB2506" s="18"/>
      <c r="AC2506" s="197" t="str">
        <f t="shared" si="252"/>
        <v>BUSINESS</v>
      </c>
      <c r="AD2506" s="263" t="str">
        <f t="shared" si="253"/>
        <v>BUSINESS-111</v>
      </c>
      <c r="AE2506" s="263" t="str">
        <f t="shared" si="254"/>
        <v>BUSINESS-111-10</v>
      </c>
      <c r="AF2506" s="119" t="s">
        <v>14760</v>
      </c>
      <c r="AG2506" s="64" t="str">
        <f t="shared" si="255"/>
        <v>111</v>
      </c>
      <c r="AH2506" s="18"/>
      <c r="AI2506" s="197" t="str">
        <f t="shared" si="256"/>
        <v>-</v>
      </c>
      <c r="AJ2506" s="64" t="str">
        <f t="shared" si="257"/>
        <v>-</v>
      </c>
      <c r="AK2506" s="18"/>
      <c r="AP2506" s="18"/>
    </row>
    <row r="2507" spans="9:42">
      <c r="I2507" s="18"/>
      <c r="L2507" s="18"/>
      <c r="M2507" s="18"/>
      <c r="N2507" s="18"/>
      <c r="O2507" s="18"/>
      <c r="P2507" s="18"/>
      <c r="Q2507" s="18"/>
      <c r="R2507" s="18"/>
      <c r="S2507" s="173" t="s">
        <v>8637</v>
      </c>
      <c r="T2507" s="17" t="s">
        <v>8638</v>
      </c>
      <c r="U2507" s="18"/>
      <c r="V2507" s="211"/>
      <c r="W2507" s="211"/>
      <c r="X2507" s="211"/>
      <c r="Y2507" s="211"/>
      <c r="Z2507" s="18"/>
      <c r="AA2507" s="182" t="s">
        <v>14761</v>
      </c>
      <c r="AB2507" s="18"/>
      <c r="AC2507" s="197" t="str">
        <f t="shared" si="252"/>
        <v>BUSINESS</v>
      </c>
      <c r="AD2507" s="263" t="str">
        <f t="shared" si="253"/>
        <v>BUSINESS-111</v>
      </c>
      <c r="AE2507" s="263" t="str">
        <f t="shared" si="254"/>
        <v>BUSINESS-111-11</v>
      </c>
      <c r="AF2507" s="119" t="s">
        <v>14761</v>
      </c>
      <c r="AG2507" s="64" t="str">
        <f t="shared" si="255"/>
        <v>111</v>
      </c>
      <c r="AH2507" s="18"/>
      <c r="AI2507" s="197" t="str">
        <f t="shared" si="256"/>
        <v>-</v>
      </c>
      <c r="AJ2507" s="64" t="str">
        <f t="shared" si="257"/>
        <v>-</v>
      </c>
      <c r="AK2507" s="18"/>
      <c r="AP2507" s="18"/>
    </row>
    <row r="2508" spans="9:42">
      <c r="I2508" s="18"/>
      <c r="L2508" s="18"/>
      <c r="M2508" s="18"/>
      <c r="N2508" s="18"/>
      <c r="O2508" s="18"/>
      <c r="P2508" s="18"/>
      <c r="Q2508" s="18"/>
      <c r="R2508" s="18"/>
      <c r="S2508" s="173" t="s">
        <v>8639</v>
      </c>
      <c r="T2508" s="17" t="s">
        <v>8640</v>
      </c>
      <c r="U2508" s="18"/>
      <c r="V2508" s="211"/>
      <c r="W2508" s="211"/>
      <c r="X2508" s="211"/>
      <c r="Y2508" s="211"/>
      <c r="Z2508" s="18"/>
      <c r="AA2508" s="182" t="s">
        <v>13781</v>
      </c>
      <c r="AB2508" s="18"/>
      <c r="AC2508" s="197" t="str">
        <f t="shared" si="252"/>
        <v>HEALTHSCI</v>
      </c>
      <c r="AD2508" s="263" t="str">
        <f t="shared" si="253"/>
        <v>HEALTHSCI-111</v>
      </c>
      <c r="AE2508" s="263" t="str">
        <f t="shared" si="254"/>
        <v>HEALTHSCI-111-19</v>
      </c>
      <c r="AF2508" s="119" t="s">
        <v>13781</v>
      </c>
      <c r="AG2508" s="64" t="str">
        <f t="shared" si="255"/>
        <v>111</v>
      </c>
      <c r="AH2508" s="18"/>
      <c r="AI2508" s="197" t="str">
        <f t="shared" si="256"/>
        <v>-</v>
      </c>
      <c r="AJ2508" s="64" t="str">
        <f t="shared" si="257"/>
        <v>-</v>
      </c>
      <c r="AK2508" s="18"/>
      <c r="AP2508" s="18"/>
    </row>
    <row r="2509" spans="9:42">
      <c r="I2509" s="18"/>
      <c r="L2509" s="18"/>
      <c r="M2509" s="18"/>
      <c r="N2509" s="18"/>
      <c r="O2509" s="18"/>
      <c r="P2509" s="18"/>
      <c r="Q2509" s="18"/>
      <c r="R2509" s="18"/>
      <c r="S2509" s="173" t="s">
        <v>8641</v>
      </c>
      <c r="T2509" s="17" t="s">
        <v>8642</v>
      </c>
      <c r="U2509" s="18"/>
      <c r="V2509" s="211"/>
      <c r="W2509" s="211"/>
      <c r="X2509" s="211"/>
      <c r="Y2509" s="211"/>
      <c r="Z2509" s="18"/>
      <c r="AA2509" s="182" t="s">
        <v>14762</v>
      </c>
      <c r="AB2509" s="18"/>
      <c r="AC2509" s="197" t="str">
        <f t="shared" si="252"/>
        <v>HEALTHSCI</v>
      </c>
      <c r="AD2509" s="263" t="str">
        <f t="shared" si="253"/>
        <v>HEALTHSCI-111</v>
      </c>
      <c r="AE2509" s="263" t="str">
        <f t="shared" si="254"/>
        <v>HEALTHSCI-111-20</v>
      </c>
      <c r="AF2509" s="119" t="s">
        <v>14762</v>
      </c>
      <c r="AG2509" s="64" t="str">
        <f t="shared" si="255"/>
        <v>111</v>
      </c>
      <c r="AH2509" s="18"/>
      <c r="AI2509" s="197" t="str">
        <f t="shared" si="256"/>
        <v>-</v>
      </c>
      <c r="AJ2509" s="64" t="str">
        <f t="shared" si="257"/>
        <v>-</v>
      </c>
      <c r="AK2509" s="18"/>
      <c r="AP2509" s="18"/>
    </row>
    <row r="2510" spans="9:42">
      <c r="I2510" s="18"/>
      <c r="L2510" s="18"/>
      <c r="M2510" s="18"/>
      <c r="N2510" s="18"/>
      <c r="O2510" s="18"/>
      <c r="P2510" s="18"/>
      <c r="Q2510" s="18"/>
      <c r="R2510" s="18"/>
      <c r="S2510" s="173" t="s">
        <v>8643</v>
      </c>
      <c r="T2510" s="17" t="s">
        <v>8644</v>
      </c>
      <c r="U2510" s="18"/>
      <c r="V2510" s="211"/>
      <c r="W2510" s="211"/>
      <c r="X2510" s="211"/>
      <c r="Y2510" s="211"/>
      <c r="Z2510" s="18"/>
      <c r="AA2510" s="182" t="s">
        <v>15288</v>
      </c>
      <c r="AB2510" s="18"/>
      <c r="AC2510" s="197" t="str">
        <f t="shared" si="252"/>
        <v>HEALTHSCI</v>
      </c>
      <c r="AD2510" s="263" t="str">
        <f t="shared" si="253"/>
        <v>HEALTHSCI-111</v>
      </c>
      <c r="AE2510" s="263" t="str">
        <f t="shared" si="254"/>
        <v>HEALTHSCI-111-21</v>
      </c>
      <c r="AF2510" s="119" t="s">
        <v>15288</v>
      </c>
      <c r="AG2510" s="64" t="str">
        <f t="shared" si="255"/>
        <v>111</v>
      </c>
      <c r="AH2510" s="18"/>
      <c r="AI2510" s="197" t="str">
        <f t="shared" si="256"/>
        <v>-</v>
      </c>
      <c r="AJ2510" s="64" t="str">
        <f t="shared" si="257"/>
        <v>-</v>
      </c>
      <c r="AK2510" s="18"/>
      <c r="AP2510" s="18"/>
    </row>
    <row r="2511" spans="9:42">
      <c r="I2511" s="18"/>
      <c r="L2511" s="18"/>
      <c r="M2511" s="18"/>
      <c r="N2511" s="18"/>
      <c r="O2511" s="18"/>
      <c r="P2511" s="18"/>
      <c r="Q2511" s="18"/>
      <c r="R2511" s="18"/>
      <c r="S2511" s="173" t="s">
        <v>8645</v>
      </c>
      <c r="T2511" s="17" t="s">
        <v>8646</v>
      </c>
      <c r="U2511" s="18"/>
      <c r="V2511" s="211"/>
      <c r="W2511" s="211"/>
      <c r="X2511" s="211"/>
      <c r="Y2511" s="211"/>
      <c r="Z2511" s="18"/>
      <c r="AA2511" s="182" t="s">
        <v>15706</v>
      </c>
      <c r="AB2511" s="18"/>
      <c r="AC2511" s="197" t="str">
        <f t="shared" si="252"/>
        <v>HEALTHSCI</v>
      </c>
      <c r="AD2511" s="263" t="str">
        <f t="shared" si="253"/>
        <v>HEALTHSCI-111</v>
      </c>
      <c r="AE2511" s="263" t="str">
        <f t="shared" si="254"/>
        <v>HEALTHSCI-111-22</v>
      </c>
      <c r="AF2511" s="119" t="s">
        <v>15706</v>
      </c>
      <c r="AG2511" s="64" t="str">
        <f t="shared" si="255"/>
        <v>111</v>
      </c>
      <c r="AH2511" s="18"/>
      <c r="AI2511" s="197" t="str">
        <f t="shared" si="256"/>
        <v>-</v>
      </c>
      <c r="AJ2511" s="64" t="str">
        <f t="shared" si="257"/>
        <v>-</v>
      </c>
      <c r="AK2511" s="18"/>
      <c r="AP2511" s="18"/>
    </row>
    <row r="2512" spans="9:42">
      <c r="I2512" s="18"/>
      <c r="L2512" s="18"/>
      <c r="M2512" s="18"/>
      <c r="N2512" s="18"/>
      <c r="O2512" s="18"/>
      <c r="P2512" s="18"/>
      <c r="Q2512" s="18"/>
      <c r="R2512" s="18"/>
      <c r="S2512" s="173" t="s">
        <v>8647</v>
      </c>
      <c r="T2512" s="17" t="s">
        <v>8648</v>
      </c>
      <c r="U2512" s="18"/>
      <c r="V2512" s="211"/>
      <c r="W2512" s="211"/>
      <c r="X2512" s="211"/>
      <c r="Y2512" s="211"/>
      <c r="Z2512" s="18"/>
      <c r="AA2512" s="182" t="s">
        <v>12738</v>
      </c>
      <c r="AB2512" s="18"/>
      <c r="AC2512" s="197" t="str">
        <f t="shared" si="252"/>
        <v>HEALTHSCI</v>
      </c>
      <c r="AD2512" s="263" t="str">
        <f t="shared" si="253"/>
        <v>HEALTHSCI-111</v>
      </c>
      <c r="AE2512" s="263" t="str">
        <f t="shared" si="254"/>
        <v>HEALTHSCI-111-23</v>
      </c>
      <c r="AF2512" s="119" t="s">
        <v>12738</v>
      </c>
      <c r="AG2512" s="64" t="str">
        <f t="shared" si="255"/>
        <v>111</v>
      </c>
      <c r="AH2512" s="18"/>
      <c r="AI2512" s="197" t="str">
        <f t="shared" si="256"/>
        <v>-</v>
      </c>
      <c r="AJ2512" s="64" t="str">
        <f t="shared" si="257"/>
        <v>-</v>
      </c>
      <c r="AK2512" s="18"/>
      <c r="AP2512" s="18"/>
    </row>
    <row r="2513" spans="9:42">
      <c r="I2513" s="18"/>
      <c r="L2513" s="18"/>
      <c r="M2513" s="18"/>
      <c r="N2513" s="18"/>
      <c r="O2513" s="18"/>
      <c r="P2513" s="18"/>
      <c r="Q2513" s="18"/>
      <c r="R2513" s="18"/>
      <c r="S2513" s="173" t="s">
        <v>8649</v>
      </c>
      <c r="T2513" s="17" t="s">
        <v>8650</v>
      </c>
      <c r="U2513" s="18"/>
      <c r="V2513" s="211"/>
      <c r="W2513" s="211"/>
      <c r="X2513" s="211"/>
      <c r="Y2513" s="211"/>
      <c r="Z2513" s="18"/>
      <c r="AA2513" s="182" t="s">
        <v>13782</v>
      </c>
      <c r="AB2513" s="18"/>
      <c r="AC2513" s="197" t="str">
        <f t="shared" si="252"/>
        <v>HEALTHSCI</v>
      </c>
      <c r="AD2513" s="263" t="str">
        <f t="shared" si="253"/>
        <v>HEALTHSCI-111</v>
      </c>
      <c r="AE2513" s="263" t="str">
        <f t="shared" si="254"/>
        <v>HEALTHSCI-111-24</v>
      </c>
      <c r="AF2513" s="119" t="s">
        <v>13782</v>
      </c>
      <c r="AG2513" s="64" t="str">
        <f t="shared" si="255"/>
        <v>111</v>
      </c>
      <c r="AH2513" s="18"/>
      <c r="AI2513" s="197" t="str">
        <f t="shared" si="256"/>
        <v>-</v>
      </c>
      <c r="AJ2513" s="64" t="str">
        <f t="shared" si="257"/>
        <v>-</v>
      </c>
      <c r="AK2513" s="18"/>
      <c r="AP2513" s="18"/>
    </row>
    <row r="2514" spans="9:42">
      <c r="I2514" s="18"/>
      <c r="L2514" s="18"/>
      <c r="M2514" s="18"/>
      <c r="N2514" s="18"/>
      <c r="O2514" s="18"/>
      <c r="P2514" s="18"/>
      <c r="Q2514" s="18"/>
      <c r="R2514" s="18"/>
      <c r="S2514" s="173" t="s">
        <v>8651</v>
      </c>
      <c r="T2514" s="17" t="s">
        <v>8652</v>
      </c>
      <c r="U2514" s="18"/>
      <c r="V2514" s="211"/>
      <c r="W2514" s="211"/>
      <c r="X2514" s="211"/>
      <c r="Y2514" s="211"/>
      <c r="Z2514" s="18"/>
      <c r="AA2514" s="182" t="s">
        <v>14763</v>
      </c>
      <c r="AB2514" s="18"/>
      <c r="AC2514" s="197" t="str">
        <f t="shared" si="252"/>
        <v>HEALTHSCI</v>
      </c>
      <c r="AD2514" s="263" t="str">
        <f t="shared" si="253"/>
        <v>HEALTHSCI-111</v>
      </c>
      <c r="AE2514" s="263" t="str">
        <f t="shared" si="254"/>
        <v>HEALTHSCI-111-25</v>
      </c>
      <c r="AF2514" s="119" t="s">
        <v>14763</v>
      </c>
      <c r="AG2514" s="64" t="str">
        <f t="shared" si="255"/>
        <v>111</v>
      </c>
      <c r="AH2514" s="18"/>
      <c r="AI2514" s="197" t="str">
        <f t="shared" si="256"/>
        <v>-</v>
      </c>
      <c r="AJ2514" s="64" t="str">
        <f t="shared" si="257"/>
        <v>-</v>
      </c>
      <c r="AK2514" s="18"/>
      <c r="AP2514" s="18"/>
    </row>
    <row r="2515" spans="9:42">
      <c r="I2515" s="18"/>
      <c r="L2515" s="18"/>
      <c r="M2515" s="18"/>
      <c r="N2515" s="18"/>
      <c r="O2515" s="18"/>
      <c r="P2515" s="18"/>
      <c r="Q2515" s="18"/>
      <c r="R2515" s="18"/>
      <c r="S2515" s="173" t="s">
        <v>8653</v>
      </c>
      <c r="T2515" s="17" t="s">
        <v>8654</v>
      </c>
      <c r="U2515" s="18"/>
      <c r="V2515" s="211"/>
      <c r="W2515" s="211"/>
      <c r="X2515" s="211"/>
      <c r="Y2515" s="211"/>
      <c r="Z2515" s="18"/>
      <c r="AA2515" s="182" t="s">
        <v>14764</v>
      </c>
      <c r="AB2515" s="18"/>
      <c r="AC2515" s="197" t="str">
        <f t="shared" si="252"/>
        <v>HEALTHSCI</v>
      </c>
      <c r="AD2515" s="263" t="str">
        <f t="shared" si="253"/>
        <v>HEALTHSCI-111</v>
      </c>
      <c r="AE2515" s="263" t="str">
        <f t="shared" si="254"/>
        <v>HEALTHSCI-111-26</v>
      </c>
      <c r="AF2515" s="119" t="s">
        <v>14764</v>
      </c>
      <c r="AG2515" s="64" t="str">
        <f t="shared" si="255"/>
        <v>111</v>
      </c>
      <c r="AH2515" s="18"/>
      <c r="AI2515" s="197" t="str">
        <f t="shared" si="256"/>
        <v>-</v>
      </c>
      <c r="AJ2515" s="64" t="str">
        <f t="shared" si="257"/>
        <v>-</v>
      </c>
      <c r="AK2515" s="18"/>
      <c r="AP2515" s="18"/>
    </row>
    <row r="2516" spans="9:42">
      <c r="I2516" s="18"/>
      <c r="L2516" s="18"/>
      <c r="M2516" s="18"/>
      <c r="N2516" s="18"/>
      <c r="O2516" s="18"/>
      <c r="P2516" s="18"/>
      <c r="Q2516" s="18"/>
      <c r="R2516" s="18"/>
      <c r="S2516" s="173" t="s">
        <v>8655</v>
      </c>
      <c r="T2516" s="17" t="s">
        <v>8656</v>
      </c>
      <c r="U2516" s="18"/>
      <c r="V2516" s="211"/>
      <c r="W2516" s="211"/>
      <c r="X2516" s="211"/>
      <c r="Y2516" s="211"/>
      <c r="Z2516" s="18"/>
      <c r="AA2516" s="182" t="s">
        <v>15289</v>
      </c>
      <c r="AB2516" s="18"/>
      <c r="AC2516" s="197" t="str">
        <f t="shared" si="252"/>
        <v>HEALTHSCI</v>
      </c>
      <c r="AD2516" s="263" t="str">
        <f t="shared" si="253"/>
        <v>HEALTHSCI-111</v>
      </c>
      <c r="AE2516" s="263" t="str">
        <f t="shared" si="254"/>
        <v>HEALTHSCI-111-27</v>
      </c>
      <c r="AF2516" s="119" t="s">
        <v>15289</v>
      </c>
      <c r="AG2516" s="64" t="str">
        <f t="shared" si="255"/>
        <v>111</v>
      </c>
      <c r="AH2516" s="18"/>
      <c r="AI2516" s="197" t="str">
        <f t="shared" si="256"/>
        <v>-</v>
      </c>
      <c r="AJ2516" s="64" t="str">
        <f t="shared" si="257"/>
        <v>-</v>
      </c>
      <c r="AK2516" s="18"/>
      <c r="AP2516" s="18"/>
    </row>
    <row r="2517" spans="9:42">
      <c r="I2517" s="18"/>
      <c r="L2517" s="18"/>
      <c r="M2517" s="18"/>
      <c r="N2517" s="18"/>
      <c r="O2517" s="18"/>
      <c r="P2517" s="18"/>
      <c r="Q2517" s="18"/>
      <c r="R2517" s="18"/>
      <c r="S2517" s="173" t="s">
        <v>8657</v>
      </c>
      <c r="T2517" s="17" t="s">
        <v>8658</v>
      </c>
      <c r="U2517" s="18"/>
      <c r="V2517" s="211"/>
      <c r="W2517" s="211"/>
      <c r="X2517" s="211"/>
      <c r="Y2517" s="211"/>
      <c r="Z2517" s="18"/>
      <c r="AA2517" s="182" t="s">
        <v>14765</v>
      </c>
      <c r="AB2517" s="18"/>
      <c r="AC2517" s="197" t="str">
        <f t="shared" si="252"/>
        <v>HEALTHSCI</v>
      </c>
      <c r="AD2517" s="263" t="str">
        <f t="shared" si="253"/>
        <v>HEALTHSCI-111</v>
      </c>
      <c r="AE2517" s="263" t="str">
        <f t="shared" si="254"/>
        <v>HEALTHSCI-111-28</v>
      </c>
      <c r="AF2517" s="119" t="s">
        <v>14765</v>
      </c>
      <c r="AG2517" s="64" t="str">
        <f t="shared" si="255"/>
        <v>111</v>
      </c>
      <c r="AH2517" s="18"/>
      <c r="AI2517" s="197" t="str">
        <f t="shared" si="256"/>
        <v>-</v>
      </c>
      <c r="AJ2517" s="64" t="str">
        <f t="shared" si="257"/>
        <v>-</v>
      </c>
      <c r="AK2517" s="18"/>
      <c r="AP2517" s="18"/>
    </row>
    <row r="2518" spans="9:42">
      <c r="I2518" s="18"/>
      <c r="L2518" s="18"/>
      <c r="M2518" s="18"/>
      <c r="N2518" s="18"/>
      <c r="O2518" s="18"/>
      <c r="P2518" s="18"/>
      <c r="Q2518" s="18"/>
      <c r="R2518" s="18"/>
      <c r="S2518" s="173" t="s">
        <v>8659</v>
      </c>
      <c r="T2518" s="17" t="s">
        <v>8660</v>
      </c>
      <c r="U2518" s="18"/>
      <c r="V2518" s="211"/>
      <c r="W2518" s="211"/>
      <c r="X2518" s="211"/>
      <c r="Y2518" s="211"/>
      <c r="Z2518" s="18"/>
      <c r="AA2518" s="182" t="s">
        <v>15707</v>
      </c>
      <c r="AB2518" s="18"/>
      <c r="AC2518" s="197" t="str">
        <f t="shared" si="252"/>
        <v>HEALTHSCI</v>
      </c>
      <c r="AD2518" s="263" t="str">
        <f t="shared" si="253"/>
        <v>HEALTHSCI-111</v>
      </c>
      <c r="AE2518" s="263" t="str">
        <f t="shared" si="254"/>
        <v>HEALTHSCI-111-29</v>
      </c>
      <c r="AF2518" s="119" t="s">
        <v>15707</v>
      </c>
      <c r="AG2518" s="64" t="str">
        <f t="shared" si="255"/>
        <v>111</v>
      </c>
      <c r="AH2518" s="18"/>
      <c r="AI2518" s="197" t="str">
        <f t="shared" si="256"/>
        <v>-</v>
      </c>
      <c r="AJ2518" s="64" t="str">
        <f t="shared" si="257"/>
        <v>-</v>
      </c>
      <c r="AK2518" s="18"/>
      <c r="AP2518" s="18"/>
    </row>
    <row r="2519" spans="9:42">
      <c r="I2519" s="18"/>
      <c r="L2519" s="18"/>
      <c r="M2519" s="18"/>
      <c r="N2519" s="18"/>
      <c r="O2519" s="18"/>
      <c r="P2519" s="18"/>
      <c r="Q2519" s="18"/>
      <c r="R2519" s="18"/>
      <c r="S2519" s="173" t="s">
        <v>8661</v>
      </c>
      <c r="T2519" s="17" t="s">
        <v>8662</v>
      </c>
      <c r="U2519" s="18"/>
      <c r="V2519" s="211"/>
      <c r="W2519" s="211"/>
      <c r="X2519" s="211"/>
      <c r="Y2519" s="211"/>
      <c r="Z2519" s="18"/>
      <c r="AA2519" s="182" t="s">
        <v>15708</v>
      </c>
      <c r="AB2519" s="18"/>
      <c r="AC2519" s="197" t="str">
        <f t="shared" si="252"/>
        <v>HEALTHSCI</v>
      </c>
      <c r="AD2519" s="263" t="str">
        <f t="shared" si="253"/>
        <v>HEALTHSCI-111</v>
      </c>
      <c r="AE2519" s="263" t="str">
        <f t="shared" si="254"/>
        <v>HEALTHSCI-111-30</v>
      </c>
      <c r="AF2519" s="119" t="s">
        <v>15708</v>
      </c>
      <c r="AG2519" s="64" t="str">
        <f t="shared" si="255"/>
        <v>111</v>
      </c>
      <c r="AH2519" s="18"/>
      <c r="AI2519" s="197" t="str">
        <f t="shared" si="256"/>
        <v>-</v>
      </c>
      <c r="AJ2519" s="64" t="str">
        <f t="shared" si="257"/>
        <v>-</v>
      </c>
      <c r="AK2519" s="18"/>
      <c r="AP2519" s="18"/>
    </row>
    <row r="2520" spans="9:42">
      <c r="I2520" s="18"/>
      <c r="L2520" s="18"/>
      <c r="M2520" s="18"/>
      <c r="N2520" s="18"/>
      <c r="O2520" s="18"/>
      <c r="P2520" s="18"/>
      <c r="Q2520" s="18"/>
      <c r="R2520" s="18"/>
      <c r="S2520" s="173" t="s">
        <v>8663</v>
      </c>
      <c r="T2520" s="17" t="s">
        <v>8664</v>
      </c>
      <c r="U2520" s="18"/>
      <c r="V2520" s="211"/>
      <c r="W2520" s="211"/>
      <c r="X2520" s="211"/>
      <c r="Y2520" s="211"/>
      <c r="Z2520" s="18"/>
      <c r="AA2520" s="182" t="s">
        <v>12739</v>
      </c>
      <c r="AB2520" s="18"/>
      <c r="AC2520" s="197" t="str">
        <f t="shared" si="252"/>
        <v>HEALTHSCI</v>
      </c>
      <c r="AD2520" s="263" t="str">
        <f t="shared" si="253"/>
        <v>HEALTHSCI-111</v>
      </c>
      <c r="AE2520" s="263" t="str">
        <f t="shared" si="254"/>
        <v>HEALTHSCI-111-31</v>
      </c>
      <c r="AF2520" s="119" t="s">
        <v>12739</v>
      </c>
      <c r="AG2520" s="64" t="str">
        <f t="shared" si="255"/>
        <v>111</v>
      </c>
      <c r="AH2520" s="18"/>
      <c r="AI2520" s="197" t="str">
        <f t="shared" si="256"/>
        <v>-</v>
      </c>
      <c r="AJ2520" s="64" t="str">
        <f t="shared" si="257"/>
        <v>-</v>
      </c>
      <c r="AK2520" s="18"/>
      <c r="AP2520" s="18"/>
    </row>
    <row r="2521" spans="9:42">
      <c r="I2521" s="18"/>
      <c r="L2521" s="18"/>
      <c r="M2521" s="18"/>
      <c r="N2521" s="18"/>
      <c r="O2521" s="18"/>
      <c r="P2521" s="18"/>
      <c r="Q2521" s="18"/>
      <c r="R2521" s="18"/>
      <c r="S2521" s="173" t="s">
        <v>8665</v>
      </c>
      <c r="T2521" s="17" t="s">
        <v>8666</v>
      </c>
      <c r="U2521" s="18"/>
      <c r="V2521" s="211"/>
      <c r="W2521" s="211"/>
      <c r="X2521" s="211"/>
      <c r="Y2521" s="211"/>
      <c r="Z2521" s="18"/>
      <c r="AA2521" s="182" t="s">
        <v>15290</v>
      </c>
      <c r="AB2521" s="18"/>
      <c r="AC2521" s="197" t="str">
        <f t="shared" si="252"/>
        <v>HEALTHSCI</v>
      </c>
      <c r="AD2521" s="263" t="str">
        <f t="shared" si="253"/>
        <v>HEALTHSCI-111</v>
      </c>
      <c r="AE2521" s="263" t="str">
        <f t="shared" si="254"/>
        <v>HEALTHSCI-111-32</v>
      </c>
      <c r="AF2521" s="119" t="s">
        <v>15290</v>
      </c>
      <c r="AG2521" s="64" t="str">
        <f t="shared" si="255"/>
        <v>111</v>
      </c>
      <c r="AH2521" s="18"/>
      <c r="AI2521" s="197" t="str">
        <f t="shared" si="256"/>
        <v>-</v>
      </c>
      <c r="AJ2521" s="64" t="str">
        <f t="shared" si="257"/>
        <v>-</v>
      </c>
      <c r="AK2521" s="18"/>
      <c r="AP2521" s="18"/>
    </row>
    <row r="2522" spans="9:42">
      <c r="I2522" s="18"/>
      <c r="L2522" s="18"/>
      <c r="M2522" s="18"/>
      <c r="N2522" s="18"/>
      <c r="O2522" s="18"/>
      <c r="P2522" s="18"/>
      <c r="Q2522" s="18"/>
      <c r="R2522" s="18"/>
      <c r="S2522" s="173" t="s">
        <v>8667</v>
      </c>
      <c r="T2522" s="17" t="s">
        <v>8668</v>
      </c>
      <c r="U2522" s="18"/>
      <c r="V2522" s="211"/>
      <c r="W2522" s="211"/>
      <c r="X2522" s="211"/>
      <c r="Y2522" s="211"/>
      <c r="Z2522" s="18"/>
      <c r="AA2522" s="182" t="s">
        <v>12740</v>
      </c>
      <c r="AB2522" s="18"/>
      <c r="AC2522" s="197" t="str">
        <f t="shared" si="252"/>
        <v>NURSING</v>
      </c>
      <c r="AD2522" s="263" t="str">
        <f t="shared" si="253"/>
        <v>NURSING-111</v>
      </c>
      <c r="AE2522" s="263" t="str">
        <f t="shared" si="254"/>
        <v>NURSING-111-1</v>
      </c>
      <c r="AF2522" s="119" t="s">
        <v>12740</v>
      </c>
      <c r="AG2522" s="64" t="str">
        <f t="shared" si="255"/>
        <v>111</v>
      </c>
      <c r="AH2522" s="18"/>
      <c r="AI2522" s="197" t="str">
        <f t="shared" si="256"/>
        <v>-</v>
      </c>
      <c r="AJ2522" s="64" t="str">
        <f t="shared" si="257"/>
        <v>-</v>
      </c>
      <c r="AK2522" s="18"/>
      <c r="AP2522" s="18"/>
    </row>
    <row r="2523" spans="9:42">
      <c r="I2523" s="18"/>
      <c r="L2523" s="18"/>
      <c r="M2523" s="18"/>
      <c r="N2523" s="18"/>
      <c r="O2523" s="18"/>
      <c r="P2523" s="18"/>
      <c r="Q2523" s="18"/>
      <c r="R2523" s="18"/>
      <c r="S2523" s="173" t="s">
        <v>8669</v>
      </c>
      <c r="T2523" s="17" t="s">
        <v>8670</v>
      </c>
      <c r="U2523" s="18"/>
      <c r="V2523" s="211"/>
      <c r="W2523" s="211"/>
      <c r="X2523" s="211"/>
      <c r="Y2523" s="211"/>
      <c r="Z2523" s="18"/>
      <c r="AA2523" s="182" t="s">
        <v>12741</v>
      </c>
      <c r="AB2523" s="18"/>
      <c r="AC2523" s="197" t="str">
        <f t="shared" si="252"/>
        <v>NURSING</v>
      </c>
      <c r="AD2523" s="263" t="str">
        <f t="shared" si="253"/>
        <v>NURSING-111</v>
      </c>
      <c r="AE2523" s="263" t="str">
        <f t="shared" si="254"/>
        <v>NURSING-111-2</v>
      </c>
      <c r="AF2523" s="119" t="s">
        <v>12741</v>
      </c>
      <c r="AG2523" s="64" t="str">
        <f t="shared" si="255"/>
        <v>111</v>
      </c>
      <c r="AH2523" s="18"/>
      <c r="AI2523" s="197" t="str">
        <f t="shared" si="256"/>
        <v>-</v>
      </c>
      <c r="AJ2523" s="64" t="str">
        <f t="shared" si="257"/>
        <v>-</v>
      </c>
      <c r="AK2523" s="18"/>
      <c r="AP2523" s="18"/>
    </row>
    <row r="2524" spans="9:42">
      <c r="I2524" s="18"/>
      <c r="L2524" s="18"/>
      <c r="M2524" s="18"/>
      <c r="N2524" s="18"/>
      <c r="O2524" s="18"/>
      <c r="P2524" s="18"/>
      <c r="Q2524" s="18"/>
      <c r="R2524" s="18"/>
      <c r="S2524" s="173" t="s">
        <v>8671</v>
      </c>
      <c r="T2524" s="17" t="s">
        <v>8672</v>
      </c>
      <c r="U2524" s="18"/>
      <c r="V2524" s="211"/>
      <c r="W2524" s="211"/>
      <c r="X2524" s="211"/>
      <c r="Y2524" s="211"/>
      <c r="Z2524" s="18"/>
      <c r="AA2524" s="182" t="s">
        <v>12742</v>
      </c>
      <c r="AB2524" s="18"/>
      <c r="AC2524" s="197" t="str">
        <f t="shared" si="252"/>
        <v>NURSING</v>
      </c>
      <c r="AD2524" s="263" t="str">
        <f t="shared" si="253"/>
        <v>NURSING-111</v>
      </c>
      <c r="AE2524" s="263" t="str">
        <f t="shared" si="254"/>
        <v>NURSING-111-3</v>
      </c>
      <c r="AF2524" s="119" t="s">
        <v>12742</v>
      </c>
      <c r="AG2524" s="64" t="str">
        <f t="shared" si="255"/>
        <v>111</v>
      </c>
      <c r="AH2524" s="18"/>
      <c r="AI2524" s="197" t="str">
        <f t="shared" si="256"/>
        <v>-</v>
      </c>
      <c r="AJ2524" s="64" t="str">
        <f t="shared" si="257"/>
        <v>-</v>
      </c>
      <c r="AK2524" s="18"/>
      <c r="AP2524" s="18"/>
    </row>
    <row r="2525" spans="9:42">
      <c r="I2525" s="18"/>
      <c r="L2525" s="18"/>
      <c r="M2525" s="18"/>
      <c r="N2525" s="18"/>
      <c r="O2525" s="18"/>
      <c r="P2525" s="18"/>
      <c r="Q2525" s="18"/>
      <c r="R2525" s="18"/>
      <c r="S2525" s="173" t="s">
        <v>8673</v>
      </c>
      <c r="T2525" s="17" t="s">
        <v>8674</v>
      </c>
      <c r="U2525" s="18"/>
      <c r="V2525" s="211"/>
      <c r="W2525" s="211"/>
      <c r="X2525" s="211"/>
      <c r="Y2525" s="211"/>
      <c r="Z2525" s="18"/>
      <c r="AA2525" s="182" t="s">
        <v>13783</v>
      </c>
      <c r="AB2525" s="18"/>
      <c r="AC2525" s="197" t="str">
        <f t="shared" si="252"/>
        <v>NURSING</v>
      </c>
      <c r="AD2525" s="263" t="str">
        <f t="shared" si="253"/>
        <v>NURSING-111</v>
      </c>
      <c r="AE2525" s="263" t="str">
        <f t="shared" si="254"/>
        <v>NURSING-111-4</v>
      </c>
      <c r="AF2525" s="119" t="s">
        <v>13783</v>
      </c>
      <c r="AG2525" s="64" t="str">
        <f t="shared" si="255"/>
        <v>111</v>
      </c>
      <c r="AH2525" s="18"/>
      <c r="AI2525" s="197" t="str">
        <f t="shared" si="256"/>
        <v>-</v>
      </c>
      <c r="AJ2525" s="64" t="str">
        <f t="shared" si="257"/>
        <v>-</v>
      </c>
      <c r="AK2525" s="18"/>
      <c r="AP2525" s="18"/>
    </row>
    <row r="2526" spans="9:42">
      <c r="I2526" s="18"/>
      <c r="L2526" s="18"/>
      <c r="M2526" s="18"/>
      <c r="N2526" s="18"/>
      <c r="O2526" s="18"/>
      <c r="P2526" s="18"/>
      <c r="Q2526" s="18"/>
      <c r="R2526" s="18"/>
      <c r="S2526" s="173" t="s">
        <v>8675</v>
      </c>
      <c r="T2526" s="17" t="s">
        <v>8676</v>
      </c>
      <c r="U2526" s="18"/>
      <c r="V2526" s="211"/>
      <c r="W2526" s="211"/>
      <c r="X2526" s="211"/>
      <c r="Y2526" s="211"/>
      <c r="Z2526" s="18"/>
      <c r="AA2526" s="182" t="s">
        <v>14766</v>
      </c>
      <c r="AB2526" s="18"/>
      <c r="AC2526" s="197" t="str">
        <f t="shared" si="252"/>
        <v>NURSING</v>
      </c>
      <c r="AD2526" s="263" t="str">
        <f t="shared" si="253"/>
        <v>NURSING-111</v>
      </c>
      <c r="AE2526" s="263" t="str">
        <f t="shared" si="254"/>
        <v>NURSING-111-5</v>
      </c>
      <c r="AF2526" s="119" t="s">
        <v>14766</v>
      </c>
      <c r="AG2526" s="64" t="str">
        <f t="shared" si="255"/>
        <v>111</v>
      </c>
      <c r="AH2526" s="18"/>
      <c r="AI2526" s="197" t="str">
        <f t="shared" si="256"/>
        <v>-</v>
      </c>
      <c r="AJ2526" s="64" t="str">
        <f t="shared" si="257"/>
        <v>-</v>
      </c>
      <c r="AK2526" s="18"/>
      <c r="AP2526" s="18"/>
    </row>
    <row r="2527" spans="9:42">
      <c r="I2527" s="18"/>
      <c r="L2527" s="18"/>
      <c r="M2527" s="18"/>
      <c r="N2527" s="18"/>
      <c r="O2527" s="18"/>
      <c r="P2527" s="18"/>
      <c r="Q2527" s="18"/>
      <c r="R2527" s="18"/>
      <c r="S2527" s="173" t="s">
        <v>8677</v>
      </c>
      <c r="T2527" s="17" t="s">
        <v>8678</v>
      </c>
      <c r="U2527" s="18"/>
      <c r="V2527" s="211"/>
      <c r="W2527" s="211"/>
      <c r="X2527" s="211"/>
      <c r="Y2527" s="211"/>
      <c r="Z2527" s="18"/>
      <c r="AA2527" s="182" t="s">
        <v>14767</v>
      </c>
      <c r="AB2527" s="18"/>
      <c r="AC2527" s="197" t="str">
        <f t="shared" si="252"/>
        <v>NURSING</v>
      </c>
      <c r="AD2527" s="263" t="str">
        <f t="shared" si="253"/>
        <v>NURSING-111</v>
      </c>
      <c r="AE2527" s="263" t="str">
        <f t="shared" si="254"/>
        <v>NURSING-111-6</v>
      </c>
      <c r="AF2527" s="119" t="s">
        <v>14767</v>
      </c>
      <c r="AG2527" s="64" t="str">
        <f t="shared" si="255"/>
        <v>111</v>
      </c>
      <c r="AH2527" s="18"/>
      <c r="AI2527" s="197" t="str">
        <f t="shared" si="256"/>
        <v>-</v>
      </c>
      <c r="AJ2527" s="64" t="str">
        <f t="shared" si="257"/>
        <v>-</v>
      </c>
      <c r="AK2527" s="18"/>
      <c r="AP2527" s="18"/>
    </row>
    <row r="2528" spans="9:42">
      <c r="I2528" s="18"/>
      <c r="L2528" s="18"/>
      <c r="M2528" s="18"/>
      <c r="N2528" s="18"/>
      <c r="O2528" s="18"/>
      <c r="P2528" s="18"/>
      <c r="Q2528" s="18"/>
      <c r="R2528" s="18"/>
      <c r="S2528" s="173" t="s">
        <v>8679</v>
      </c>
      <c r="T2528" s="17" t="s">
        <v>8680</v>
      </c>
      <c r="U2528" s="18"/>
      <c r="V2528" s="211"/>
      <c r="W2528" s="211"/>
      <c r="X2528" s="211"/>
      <c r="Y2528" s="211"/>
      <c r="Z2528" s="18"/>
      <c r="AA2528" s="182" t="s">
        <v>14768</v>
      </c>
      <c r="AB2528" s="18"/>
      <c r="AC2528" s="197" t="str">
        <f t="shared" si="252"/>
        <v>NURSING</v>
      </c>
      <c r="AD2528" s="263" t="str">
        <f t="shared" si="253"/>
        <v>NURSING-111</v>
      </c>
      <c r="AE2528" s="263" t="str">
        <f t="shared" si="254"/>
        <v>NURSING-111-7</v>
      </c>
      <c r="AF2528" s="119" t="s">
        <v>14768</v>
      </c>
      <c r="AG2528" s="64" t="str">
        <f t="shared" si="255"/>
        <v>111</v>
      </c>
      <c r="AH2528" s="18"/>
      <c r="AI2528" s="197" t="str">
        <f t="shared" si="256"/>
        <v>-</v>
      </c>
      <c r="AJ2528" s="64" t="str">
        <f t="shared" si="257"/>
        <v>-</v>
      </c>
      <c r="AK2528" s="18"/>
      <c r="AP2528" s="18"/>
    </row>
    <row r="2529" spans="9:42">
      <c r="I2529" s="18"/>
      <c r="L2529" s="18"/>
      <c r="M2529" s="18"/>
      <c r="N2529" s="18"/>
      <c r="O2529" s="18"/>
      <c r="P2529" s="18"/>
      <c r="Q2529" s="18"/>
      <c r="R2529" s="18"/>
      <c r="S2529" s="173" t="s">
        <v>8681</v>
      </c>
      <c r="T2529" s="17" t="s">
        <v>8682</v>
      </c>
      <c r="U2529" s="18"/>
      <c r="V2529" s="211"/>
      <c r="W2529" s="211"/>
      <c r="X2529" s="211"/>
      <c r="Y2529" s="211"/>
      <c r="Z2529" s="18"/>
      <c r="AA2529" s="182" t="s">
        <v>14769</v>
      </c>
      <c r="AB2529" s="18"/>
      <c r="AC2529" s="197" t="str">
        <f t="shared" si="252"/>
        <v>NURSING</v>
      </c>
      <c r="AD2529" s="263" t="str">
        <f t="shared" si="253"/>
        <v>NURSING-111</v>
      </c>
      <c r="AE2529" s="263" t="str">
        <f t="shared" si="254"/>
        <v>NURSING-111-8</v>
      </c>
      <c r="AF2529" s="119" t="s">
        <v>14769</v>
      </c>
      <c r="AG2529" s="64" t="str">
        <f t="shared" si="255"/>
        <v>111</v>
      </c>
      <c r="AH2529" s="18"/>
      <c r="AI2529" s="197" t="str">
        <f t="shared" si="256"/>
        <v>-</v>
      </c>
      <c r="AJ2529" s="64" t="str">
        <f t="shared" si="257"/>
        <v>-</v>
      </c>
      <c r="AK2529" s="18"/>
      <c r="AP2529" s="18"/>
    </row>
    <row r="2530" spans="9:42">
      <c r="I2530" s="18"/>
      <c r="L2530" s="18"/>
      <c r="M2530" s="18"/>
      <c r="N2530" s="18"/>
      <c r="O2530" s="18"/>
      <c r="P2530" s="18"/>
      <c r="Q2530" s="18"/>
      <c r="R2530" s="18"/>
      <c r="S2530" s="173" t="s">
        <v>8683</v>
      </c>
      <c r="T2530" s="17" t="s">
        <v>8684</v>
      </c>
      <c r="U2530" s="18"/>
      <c r="V2530" s="211"/>
      <c r="W2530" s="211"/>
      <c r="X2530" s="211"/>
      <c r="Y2530" s="211"/>
      <c r="Z2530" s="18"/>
      <c r="AA2530" s="182" t="s">
        <v>14770</v>
      </c>
      <c r="AB2530" s="18"/>
      <c r="AC2530" s="197" t="str">
        <f t="shared" si="252"/>
        <v>NURSING</v>
      </c>
      <c r="AD2530" s="263" t="str">
        <f t="shared" si="253"/>
        <v>NURSING-111</v>
      </c>
      <c r="AE2530" s="263" t="str">
        <f t="shared" si="254"/>
        <v>NURSING-111-9</v>
      </c>
      <c r="AF2530" s="119" t="s">
        <v>14770</v>
      </c>
      <c r="AG2530" s="64" t="str">
        <f t="shared" si="255"/>
        <v>111</v>
      </c>
      <c r="AH2530" s="18"/>
      <c r="AI2530" s="197" t="str">
        <f t="shared" si="256"/>
        <v>-</v>
      </c>
      <c r="AJ2530" s="64" t="str">
        <f t="shared" si="257"/>
        <v>-</v>
      </c>
      <c r="AK2530" s="18"/>
      <c r="AP2530" s="18"/>
    </row>
    <row r="2531" spans="9:42">
      <c r="I2531" s="18"/>
      <c r="L2531" s="18"/>
      <c r="M2531" s="18"/>
      <c r="N2531" s="18"/>
      <c r="O2531" s="18"/>
      <c r="P2531" s="18"/>
      <c r="Q2531" s="18"/>
      <c r="R2531" s="18"/>
      <c r="S2531" s="173" t="s">
        <v>8685</v>
      </c>
      <c r="T2531" s="17" t="s">
        <v>8686</v>
      </c>
      <c r="U2531" s="18"/>
      <c r="V2531" s="211"/>
      <c r="W2531" s="211"/>
      <c r="X2531" s="211"/>
      <c r="Y2531" s="211"/>
      <c r="Z2531" s="18"/>
      <c r="AA2531" s="182" t="s">
        <v>15709</v>
      </c>
      <c r="AB2531" s="18"/>
      <c r="AC2531" s="197" t="str">
        <f t="shared" si="252"/>
        <v>NURSING</v>
      </c>
      <c r="AD2531" s="263" t="str">
        <f t="shared" si="253"/>
        <v>NURSING-111</v>
      </c>
      <c r="AE2531" s="263" t="str">
        <f t="shared" si="254"/>
        <v>NURSING-111-10</v>
      </c>
      <c r="AF2531" s="119" t="s">
        <v>15709</v>
      </c>
      <c r="AG2531" s="64" t="str">
        <f t="shared" si="255"/>
        <v>111</v>
      </c>
      <c r="AH2531" s="18"/>
      <c r="AI2531" s="197" t="str">
        <f t="shared" si="256"/>
        <v>-</v>
      </c>
      <c r="AJ2531" s="64" t="str">
        <f t="shared" si="257"/>
        <v>-</v>
      </c>
      <c r="AK2531" s="18"/>
      <c r="AP2531" s="18"/>
    </row>
    <row r="2532" spans="9:42">
      <c r="I2532" s="18"/>
      <c r="L2532" s="18"/>
      <c r="M2532" s="18"/>
      <c r="N2532" s="18"/>
      <c r="O2532" s="18"/>
      <c r="P2532" s="18"/>
      <c r="Q2532" s="18"/>
      <c r="R2532" s="18"/>
      <c r="S2532" s="173" t="s">
        <v>8687</v>
      </c>
      <c r="T2532" s="17" t="s">
        <v>8688</v>
      </c>
      <c r="U2532" s="18"/>
      <c r="V2532" s="211"/>
      <c r="W2532" s="211"/>
      <c r="X2532" s="211"/>
      <c r="Y2532" s="211"/>
      <c r="Z2532" s="18"/>
      <c r="AA2532" s="182" t="s">
        <v>15710</v>
      </c>
      <c r="AB2532" s="18"/>
      <c r="AC2532" s="197" t="str">
        <f t="shared" si="252"/>
        <v>NURSING</v>
      </c>
      <c r="AD2532" s="263" t="str">
        <f t="shared" si="253"/>
        <v>NURSING-111</v>
      </c>
      <c r="AE2532" s="263" t="str">
        <f t="shared" si="254"/>
        <v>NURSING-111-11</v>
      </c>
      <c r="AF2532" s="119" t="s">
        <v>15710</v>
      </c>
      <c r="AG2532" s="64" t="str">
        <f t="shared" si="255"/>
        <v>111</v>
      </c>
      <c r="AH2532" s="18"/>
      <c r="AI2532" s="197" t="str">
        <f t="shared" si="256"/>
        <v>-</v>
      </c>
      <c r="AJ2532" s="64" t="str">
        <f t="shared" si="257"/>
        <v>-</v>
      </c>
      <c r="AK2532" s="18"/>
      <c r="AP2532" s="18"/>
    </row>
    <row r="2533" spans="9:42">
      <c r="I2533" s="18"/>
      <c r="L2533" s="18"/>
      <c r="M2533" s="18"/>
      <c r="N2533" s="18"/>
      <c r="O2533" s="18"/>
      <c r="P2533" s="18"/>
      <c r="Q2533" s="18"/>
      <c r="R2533" s="18"/>
      <c r="S2533" s="173" t="s">
        <v>8689</v>
      </c>
      <c r="T2533" s="17" t="s">
        <v>8690</v>
      </c>
      <c r="U2533" s="18"/>
      <c r="V2533" s="211"/>
      <c r="W2533" s="211"/>
      <c r="X2533" s="211"/>
      <c r="Y2533" s="211"/>
      <c r="Z2533" s="18"/>
      <c r="AA2533" s="182" t="s">
        <v>15711</v>
      </c>
      <c r="AB2533" s="18"/>
      <c r="AC2533" s="197" t="str">
        <f t="shared" si="252"/>
        <v>NURSING</v>
      </c>
      <c r="AD2533" s="263" t="str">
        <f t="shared" si="253"/>
        <v>NURSING-111</v>
      </c>
      <c r="AE2533" s="263" t="str">
        <f t="shared" si="254"/>
        <v>NURSING-111-12</v>
      </c>
      <c r="AF2533" s="119" t="s">
        <v>15711</v>
      </c>
      <c r="AG2533" s="64" t="str">
        <f t="shared" si="255"/>
        <v>111</v>
      </c>
      <c r="AH2533" s="18"/>
      <c r="AI2533" s="197" t="str">
        <f t="shared" si="256"/>
        <v>-</v>
      </c>
      <c r="AJ2533" s="64" t="str">
        <f t="shared" si="257"/>
        <v>-</v>
      </c>
      <c r="AK2533" s="18"/>
      <c r="AP2533" s="18"/>
    </row>
    <row r="2534" spans="9:42">
      <c r="I2534" s="18"/>
      <c r="L2534" s="18"/>
      <c r="M2534" s="18"/>
      <c r="N2534" s="18"/>
      <c r="O2534" s="18"/>
      <c r="P2534" s="18"/>
      <c r="Q2534" s="18"/>
      <c r="R2534" s="18"/>
      <c r="S2534" s="173" t="s">
        <v>8691</v>
      </c>
      <c r="T2534" s="17" t="s">
        <v>8692</v>
      </c>
      <c r="U2534" s="18"/>
      <c r="V2534" s="211"/>
      <c r="W2534" s="211"/>
      <c r="X2534" s="211"/>
      <c r="Y2534" s="211"/>
      <c r="Z2534" s="18"/>
      <c r="AA2534" s="182" t="s">
        <v>14244</v>
      </c>
      <c r="AB2534" s="18"/>
      <c r="AC2534" s="197" t="str">
        <f t="shared" si="252"/>
        <v>NURSING</v>
      </c>
      <c r="AD2534" s="263" t="str">
        <f t="shared" si="253"/>
        <v>NURSING-111</v>
      </c>
      <c r="AE2534" s="263" t="str">
        <f t="shared" si="254"/>
        <v>NURSING-111-13</v>
      </c>
      <c r="AF2534" s="119" t="s">
        <v>14244</v>
      </c>
      <c r="AG2534" s="64" t="str">
        <f t="shared" si="255"/>
        <v>111</v>
      </c>
      <c r="AH2534" s="18"/>
      <c r="AI2534" s="197" t="str">
        <f t="shared" si="256"/>
        <v>-</v>
      </c>
      <c r="AJ2534" s="64" t="str">
        <f t="shared" si="257"/>
        <v>-</v>
      </c>
      <c r="AK2534" s="18"/>
      <c r="AP2534" s="18"/>
    </row>
    <row r="2535" spans="9:42">
      <c r="I2535" s="18"/>
      <c r="L2535" s="18"/>
      <c r="M2535" s="18"/>
      <c r="N2535" s="18"/>
      <c r="O2535" s="18"/>
      <c r="P2535" s="18"/>
      <c r="Q2535" s="18"/>
      <c r="R2535" s="18"/>
      <c r="S2535" s="173" t="s">
        <v>8693</v>
      </c>
      <c r="T2535" s="17" t="s">
        <v>8694</v>
      </c>
      <c r="U2535" s="18"/>
      <c r="V2535" s="211"/>
      <c r="W2535" s="211"/>
      <c r="X2535" s="211"/>
      <c r="Y2535" s="211"/>
      <c r="Z2535" s="18"/>
      <c r="AA2535" s="182" t="s">
        <v>14245</v>
      </c>
      <c r="AB2535" s="18"/>
      <c r="AC2535" s="197" t="str">
        <f t="shared" si="252"/>
        <v>PHARMACY</v>
      </c>
      <c r="AD2535" s="263" t="str">
        <f t="shared" si="253"/>
        <v>PHARMACY-111</v>
      </c>
      <c r="AE2535" s="263" t="str">
        <f t="shared" si="254"/>
        <v>PHARMACY-111-1</v>
      </c>
      <c r="AF2535" s="119" t="s">
        <v>14245</v>
      </c>
      <c r="AG2535" s="64" t="str">
        <f t="shared" si="255"/>
        <v>111</v>
      </c>
      <c r="AH2535" s="18"/>
      <c r="AI2535" s="197" t="str">
        <f t="shared" si="256"/>
        <v>-</v>
      </c>
      <c r="AJ2535" s="64" t="str">
        <f t="shared" si="257"/>
        <v>-</v>
      </c>
      <c r="AK2535" s="18"/>
      <c r="AP2535" s="18"/>
    </row>
    <row r="2536" spans="9:42">
      <c r="I2536" s="18"/>
      <c r="L2536" s="18"/>
      <c r="M2536" s="18"/>
      <c r="N2536" s="18"/>
      <c r="O2536" s="18"/>
      <c r="P2536" s="18"/>
      <c r="Q2536" s="18"/>
      <c r="R2536" s="18"/>
      <c r="S2536" s="173" t="s">
        <v>8695</v>
      </c>
      <c r="T2536" s="17" t="s">
        <v>8696</v>
      </c>
      <c r="U2536" s="18"/>
      <c r="V2536" s="211"/>
      <c r="W2536" s="211"/>
      <c r="X2536" s="211"/>
      <c r="Y2536" s="211"/>
      <c r="Z2536" s="18"/>
      <c r="AA2536" s="182" t="s">
        <v>12743</v>
      </c>
      <c r="AB2536" s="18"/>
      <c r="AC2536" s="197" t="str">
        <f t="shared" si="252"/>
        <v>PHARMACY</v>
      </c>
      <c r="AD2536" s="263" t="str">
        <f t="shared" si="253"/>
        <v>PHARMACY-111</v>
      </c>
      <c r="AE2536" s="263" t="str">
        <f t="shared" si="254"/>
        <v>PHARMACY-111-2</v>
      </c>
      <c r="AF2536" s="119" t="s">
        <v>12743</v>
      </c>
      <c r="AG2536" s="64" t="str">
        <f t="shared" si="255"/>
        <v>111</v>
      </c>
      <c r="AH2536" s="18"/>
      <c r="AI2536" s="197" t="str">
        <f t="shared" si="256"/>
        <v>-</v>
      </c>
      <c r="AJ2536" s="64" t="str">
        <f t="shared" si="257"/>
        <v>-</v>
      </c>
      <c r="AK2536" s="18"/>
      <c r="AP2536" s="18"/>
    </row>
    <row r="2537" spans="9:42">
      <c r="I2537" s="18"/>
      <c r="L2537" s="18"/>
      <c r="M2537" s="18"/>
      <c r="N2537" s="18"/>
      <c r="O2537" s="18"/>
      <c r="P2537" s="18"/>
      <c r="Q2537" s="18"/>
      <c r="R2537" s="18"/>
      <c r="S2537" s="173" t="s">
        <v>8697</v>
      </c>
      <c r="T2537" s="17" t="s">
        <v>8698</v>
      </c>
      <c r="U2537" s="18"/>
      <c r="V2537" s="211"/>
      <c r="W2537" s="211"/>
      <c r="X2537" s="211"/>
      <c r="Y2537" s="211"/>
      <c r="Z2537" s="18"/>
      <c r="AA2537" s="182" t="s">
        <v>12744</v>
      </c>
      <c r="AB2537" s="18"/>
      <c r="AC2537" s="197" t="str">
        <f t="shared" si="252"/>
        <v>PHARMACY</v>
      </c>
      <c r="AD2537" s="263" t="str">
        <f t="shared" si="253"/>
        <v>PHARMACY-111</v>
      </c>
      <c r="AE2537" s="263" t="str">
        <f t="shared" si="254"/>
        <v>PHARMACY-111-3</v>
      </c>
      <c r="AF2537" s="119" t="s">
        <v>12744</v>
      </c>
      <c r="AG2537" s="64" t="str">
        <f t="shared" si="255"/>
        <v>111</v>
      </c>
      <c r="AH2537" s="18"/>
      <c r="AI2537" s="197" t="str">
        <f t="shared" si="256"/>
        <v>-</v>
      </c>
      <c r="AJ2537" s="64" t="str">
        <f t="shared" si="257"/>
        <v>-</v>
      </c>
      <c r="AK2537" s="18"/>
      <c r="AP2537" s="18"/>
    </row>
    <row r="2538" spans="9:42">
      <c r="I2538" s="18"/>
      <c r="L2538" s="18"/>
      <c r="M2538" s="18"/>
      <c r="N2538" s="18"/>
      <c r="O2538" s="18"/>
      <c r="P2538" s="18"/>
      <c r="Q2538" s="18"/>
      <c r="R2538" s="18"/>
      <c r="S2538" s="173" t="s">
        <v>8699</v>
      </c>
      <c r="T2538" s="17" t="s">
        <v>8700</v>
      </c>
      <c r="U2538" s="18"/>
      <c r="V2538" s="211"/>
      <c r="W2538" s="211"/>
      <c r="X2538" s="211"/>
      <c r="Y2538" s="211"/>
      <c r="Z2538" s="18"/>
      <c r="AA2538" s="182" t="s">
        <v>12745</v>
      </c>
      <c r="AB2538" s="18"/>
      <c r="AC2538" s="197" t="str">
        <f t="shared" si="252"/>
        <v>PHARMACY</v>
      </c>
      <c r="AD2538" s="263" t="str">
        <f t="shared" si="253"/>
        <v>PHARMACY-111</v>
      </c>
      <c r="AE2538" s="263" t="str">
        <f t="shared" si="254"/>
        <v>PHARMACY-111-4</v>
      </c>
      <c r="AF2538" s="119" t="s">
        <v>12745</v>
      </c>
      <c r="AG2538" s="64" t="str">
        <f t="shared" si="255"/>
        <v>111</v>
      </c>
      <c r="AH2538" s="18"/>
      <c r="AI2538" s="197" t="str">
        <f t="shared" si="256"/>
        <v>-</v>
      </c>
      <c r="AJ2538" s="64" t="str">
        <f t="shared" si="257"/>
        <v>-</v>
      </c>
      <c r="AK2538" s="18"/>
      <c r="AP2538" s="18"/>
    </row>
    <row r="2539" spans="9:42">
      <c r="I2539" s="18"/>
      <c r="L2539" s="18"/>
      <c r="M2539" s="18"/>
      <c r="N2539" s="18"/>
      <c r="O2539" s="18"/>
      <c r="P2539" s="18"/>
      <c r="Q2539" s="18"/>
      <c r="R2539" s="18"/>
      <c r="S2539" s="173" t="s">
        <v>8701</v>
      </c>
      <c r="T2539" s="17" t="s">
        <v>6341</v>
      </c>
      <c r="U2539" s="18"/>
      <c r="V2539" s="211"/>
      <c r="W2539" s="211"/>
      <c r="X2539" s="211"/>
      <c r="Y2539" s="211"/>
      <c r="Z2539" s="18"/>
      <c r="AA2539" s="182" t="s">
        <v>12114</v>
      </c>
      <c r="AB2539" s="18"/>
      <c r="AC2539" s="197" t="str">
        <f t="shared" si="252"/>
        <v>PHARMACY</v>
      </c>
      <c r="AD2539" s="263" t="str">
        <f t="shared" si="253"/>
        <v>PHARMACY-111</v>
      </c>
      <c r="AE2539" s="263" t="str">
        <f t="shared" si="254"/>
        <v>PHARMACY-111-5</v>
      </c>
      <c r="AF2539" s="119" t="s">
        <v>12114</v>
      </c>
      <c r="AG2539" s="64" t="str">
        <f t="shared" si="255"/>
        <v>111</v>
      </c>
      <c r="AH2539" s="18"/>
      <c r="AI2539" s="197" t="str">
        <f t="shared" si="256"/>
        <v>-</v>
      </c>
      <c r="AJ2539" s="64" t="str">
        <f t="shared" si="257"/>
        <v>-</v>
      </c>
      <c r="AK2539" s="18"/>
      <c r="AP2539" s="18"/>
    </row>
    <row r="2540" spans="9:42">
      <c r="I2540" s="18"/>
      <c r="L2540" s="18"/>
      <c r="M2540" s="18"/>
      <c r="N2540" s="18"/>
      <c r="O2540" s="18"/>
      <c r="P2540" s="18"/>
      <c r="Q2540" s="18"/>
      <c r="R2540" s="18"/>
      <c r="S2540" s="173" t="s">
        <v>6342</v>
      </c>
      <c r="T2540" s="17" t="s">
        <v>6343</v>
      </c>
      <c r="U2540" s="18"/>
      <c r="V2540" s="211"/>
      <c r="W2540" s="211"/>
      <c r="X2540" s="211"/>
      <c r="Y2540" s="211"/>
      <c r="Z2540" s="18"/>
      <c r="AA2540" s="182" t="s">
        <v>12115</v>
      </c>
      <c r="AB2540" s="18"/>
      <c r="AC2540" s="197" t="str">
        <f t="shared" si="252"/>
        <v>PHARMACY</v>
      </c>
      <c r="AD2540" s="263" t="str">
        <f t="shared" si="253"/>
        <v>PHARMACY-111</v>
      </c>
      <c r="AE2540" s="263" t="str">
        <f t="shared" si="254"/>
        <v>PHARMACY-111-6</v>
      </c>
      <c r="AF2540" s="119" t="s">
        <v>12115</v>
      </c>
      <c r="AG2540" s="64" t="str">
        <f t="shared" si="255"/>
        <v>111</v>
      </c>
      <c r="AH2540" s="18"/>
      <c r="AI2540" s="197" t="str">
        <f t="shared" si="256"/>
        <v>-</v>
      </c>
      <c r="AJ2540" s="64" t="str">
        <f t="shared" si="257"/>
        <v>-</v>
      </c>
      <c r="AK2540" s="18"/>
      <c r="AP2540" s="18"/>
    </row>
    <row r="2541" spans="9:42">
      <c r="I2541" s="18"/>
      <c r="L2541" s="18"/>
      <c r="M2541" s="18"/>
      <c r="N2541" s="18"/>
      <c r="O2541" s="18"/>
      <c r="P2541" s="18"/>
      <c r="Q2541" s="18"/>
      <c r="R2541" s="18"/>
      <c r="S2541" s="173" t="s">
        <v>6344</v>
      </c>
      <c r="T2541" s="17" t="s">
        <v>6345</v>
      </c>
      <c r="U2541" s="18"/>
      <c r="V2541" s="211"/>
      <c r="W2541" s="211"/>
      <c r="X2541" s="211"/>
      <c r="Y2541" s="211"/>
      <c r="Z2541" s="18"/>
      <c r="AA2541" s="182" t="s">
        <v>12116</v>
      </c>
      <c r="AB2541" s="18"/>
      <c r="AC2541" s="197" t="str">
        <f t="shared" si="252"/>
        <v>PHARMACY</v>
      </c>
      <c r="AD2541" s="263" t="str">
        <f t="shared" si="253"/>
        <v>PHARMACY-111</v>
      </c>
      <c r="AE2541" s="263" t="str">
        <f t="shared" si="254"/>
        <v>PHARMACY-111-7</v>
      </c>
      <c r="AF2541" s="119" t="s">
        <v>12116</v>
      </c>
      <c r="AG2541" s="64" t="str">
        <f t="shared" si="255"/>
        <v>111</v>
      </c>
      <c r="AH2541" s="18"/>
      <c r="AI2541" s="197" t="str">
        <f t="shared" si="256"/>
        <v>-</v>
      </c>
      <c r="AJ2541" s="64" t="str">
        <f t="shared" si="257"/>
        <v>-</v>
      </c>
      <c r="AK2541" s="18"/>
      <c r="AP2541" s="18"/>
    </row>
    <row r="2542" spans="9:42">
      <c r="I2542" s="18"/>
      <c r="L2542" s="18"/>
      <c r="M2542" s="18"/>
      <c r="N2542" s="18"/>
      <c r="O2542" s="18"/>
      <c r="P2542" s="18"/>
      <c r="Q2542" s="18"/>
      <c r="R2542" s="18"/>
      <c r="S2542" s="173" t="s">
        <v>6346</v>
      </c>
      <c r="T2542" s="17" t="s">
        <v>6347</v>
      </c>
      <c r="U2542" s="18"/>
      <c r="V2542" s="211"/>
      <c r="W2542" s="211"/>
      <c r="X2542" s="211"/>
      <c r="Y2542" s="211"/>
      <c r="Z2542" s="18"/>
      <c r="AA2542" s="182" t="s">
        <v>12117</v>
      </c>
      <c r="AB2542" s="18"/>
      <c r="AC2542" s="197" t="str">
        <f t="shared" si="252"/>
        <v>PHARMACY</v>
      </c>
      <c r="AD2542" s="263" t="str">
        <f t="shared" si="253"/>
        <v>PHARMACY-111</v>
      </c>
      <c r="AE2542" s="263" t="str">
        <f t="shared" si="254"/>
        <v>PHARMACY-111-8</v>
      </c>
      <c r="AF2542" s="119" t="s">
        <v>12117</v>
      </c>
      <c r="AG2542" s="64" t="str">
        <f t="shared" si="255"/>
        <v>111</v>
      </c>
      <c r="AH2542" s="18"/>
      <c r="AI2542" s="197" t="str">
        <f t="shared" si="256"/>
        <v>-</v>
      </c>
      <c r="AJ2542" s="64" t="str">
        <f t="shared" si="257"/>
        <v>-</v>
      </c>
      <c r="AK2542" s="18"/>
      <c r="AP2542" s="18"/>
    </row>
    <row r="2543" spans="9:42">
      <c r="I2543" s="18"/>
      <c r="L2543" s="18"/>
      <c r="M2543" s="18"/>
      <c r="N2543" s="18"/>
      <c r="O2543" s="18"/>
      <c r="P2543" s="18"/>
      <c r="Q2543" s="18"/>
      <c r="R2543" s="18"/>
      <c r="S2543" s="173" t="s">
        <v>6348</v>
      </c>
      <c r="T2543" s="17" t="s">
        <v>6349</v>
      </c>
      <c r="U2543" s="18"/>
      <c r="V2543" s="211"/>
      <c r="W2543" s="211"/>
      <c r="X2543" s="211"/>
      <c r="Y2543" s="211"/>
      <c r="Z2543" s="18"/>
      <c r="AA2543" s="182" t="s">
        <v>12118</v>
      </c>
      <c r="AB2543" s="18"/>
      <c r="AC2543" s="197" t="str">
        <f t="shared" si="252"/>
        <v>PHARMACY</v>
      </c>
      <c r="AD2543" s="263" t="str">
        <f t="shared" si="253"/>
        <v>PHARMACY-111</v>
      </c>
      <c r="AE2543" s="263" t="str">
        <f t="shared" si="254"/>
        <v>PHARMACY-111-9</v>
      </c>
      <c r="AF2543" s="119" t="s">
        <v>12118</v>
      </c>
      <c r="AG2543" s="64" t="str">
        <f t="shared" si="255"/>
        <v>111</v>
      </c>
      <c r="AH2543" s="18"/>
      <c r="AI2543" s="197" t="str">
        <f t="shared" si="256"/>
        <v>-</v>
      </c>
      <c r="AJ2543" s="64" t="str">
        <f t="shared" si="257"/>
        <v>-</v>
      </c>
      <c r="AK2543" s="18"/>
      <c r="AP2543" s="18"/>
    </row>
    <row r="2544" spans="9:42">
      <c r="I2544" s="18"/>
      <c r="L2544" s="18"/>
      <c r="M2544" s="18"/>
      <c r="N2544" s="18"/>
      <c r="O2544" s="18"/>
      <c r="P2544" s="18"/>
      <c r="Q2544" s="18"/>
      <c r="R2544" s="18"/>
      <c r="S2544" s="173" t="s">
        <v>6350</v>
      </c>
      <c r="T2544" s="17" t="s">
        <v>6351</v>
      </c>
      <c r="U2544" s="18"/>
      <c r="V2544" s="211"/>
      <c r="W2544" s="211"/>
      <c r="X2544" s="211"/>
      <c r="Y2544" s="211"/>
      <c r="Z2544" s="18"/>
      <c r="AA2544" s="182" t="s">
        <v>12746</v>
      </c>
      <c r="AB2544" s="18"/>
      <c r="AC2544" s="197" t="str">
        <f t="shared" si="252"/>
        <v>PHARMACY</v>
      </c>
      <c r="AD2544" s="263" t="str">
        <f t="shared" si="253"/>
        <v>PHARMACY-111</v>
      </c>
      <c r="AE2544" s="263" t="str">
        <f t="shared" si="254"/>
        <v>PHARMACY-111-10</v>
      </c>
      <c r="AF2544" s="119" t="s">
        <v>12746</v>
      </c>
      <c r="AG2544" s="64" t="str">
        <f t="shared" si="255"/>
        <v>111</v>
      </c>
      <c r="AH2544" s="18"/>
      <c r="AI2544" s="197" t="str">
        <f t="shared" si="256"/>
        <v>-</v>
      </c>
      <c r="AJ2544" s="64" t="str">
        <f t="shared" si="257"/>
        <v>-</v>
      </c>
      <c r="AK2544" s="18"/>
      <c r="AP2544" s="18"/>
    </row>
    <row r="2545" spans="9:42">
      <c r="I2545" s="18"/>
      <c r="L2545" s="18"/>
      <c r="M2545" s="18"/>
      <c r="N2545" s="18"/>
      <c r="O2545" s="18"/>
      <c r="P2545" s="18"/>
      <c r="Q2545" s="18"/>
      <c r="R2545" s="18"/>
      <c r="S2545" s="173" t="s">
        <v>6352</v>
      </c>
      <c r="T2545" s="17" t="s">
        <v>6353</v>
      </c>
      <c r="U2545" s="18"/>
      <c r="V2545" s="211"/>
      <c r="W2545" s="211"/>
      <c r="X2545" s="211"/>
      <c r="Y2545" s="211"/>
      <c r="Z2545" s="18"/>
      <c r="AA2545" s="182" t="s">
        <v>13784</v>
      </c>
      <c r="AB2545" s="18"/>
      <c r="AC2545" s="197" t="str">
        <f t="shared" si="252"/>
        <v>PHARMACY</v>
      </c>
      <c r="AD2545" s="263" t="str">
        <f t="shared" si="253"/>
        <v>PHARMACY-111</v>
      </c>
      <c r="AE2545" s="263" t="str">
        <f t="shared" si="254"/>
        <v>PHARMACY-111-11</v>
      </c>
      <c r="AF2545" s="119" t="s">
        <v>13784</v>
      </c>
      <c r="AG2545" s="64" t="str">
        <f t="shared" si="255"/>
        <v>111</v>
      </c>
      <c r="AH2545" s="18"/>
      <c r="AI2545" s="197" t="str">
        <f t="shared" si="256"/>
        <v>-</v>
      </c>
      <c r="AJ2545" s="64" t="str">
        <f t="shared" si="257"/>
        <v>-</v>
      </c>
      <c r="AK2545" s="18"/>
      <c r="AP2545" s="18"/>
    </row>
    <row r="2546" spans="9:42">
      <c r="I2546" s="18"/>
      <c r="L2546" s="18"/>
      <c r="M2546" s="18"/>
      <c r="N2546" s="18"/>
      <c r="O2546" s="18"/>
      <c r="P2546" s="18"/>
      <c r="Q2546" s="18"/>
      <c r="R2546" s="18"/>
      <c r="S2546" s="173" t="s">
        <v>6354</v>
      </c>
      <c r="T2546" s="17" t="s">
        <v>6355</v>
      </c>
      <c r="U2546" s="18"/>
      <c r="V2546" s="211"/>
      <c r="W2546" s="211"/>
      <c r="X2546" s="211"/>
      <c r="Y2546" s="211"/>
      <c r="Z2546" s="18"/>
      <c r="AA2546" s="182" t="s">
        <v>13785</v>
      </c>
      <c r="AB2546" s="18"/>
      <c r="AC2546" s="197" t="str">
        <f t="shared" si="252"/>
        <v>PHARMACY</v>
      </c>
      <c r="AD2546" s="263" t="str">
        <f t="shared" si="253"/>
        <v>PHARMACY-111</v>
      </c>
      <c r="AE2546" s="263" t="str">
        <f t="shared" si="254"/>
        <v>PHARMACY-111-12</v>
      </c>
      <c r="AF2546" s="119" t="s">
        <v>13785</v>
      </c>
      <c r="AG2546" s="64" t="str">
        <f t="shared" si="255"/>
        <v>111</v>
      </c>
      <c r="AH2546" s="18"/>
      <c r="AI2546" s="197" t="str">
        <f t="shared" si="256"/>
        <v>-</v>
      </c>
      <c r="AJ2546" s="64" t="str">
        <f t="shared" si="257"/>
        <v>-</v>
      </c>
      <c r="AK2546" s="18"/>
      <c r="AP2546" s="18"/>
    </row>
    <row r="2547" spans="9:42">
      <c r="I2547" s="18"/>
      <c r="L2547" s="18"/>
      <c r="M2547" s="18"/>
      <c r="N2547" s="18"/>
      <c r="O2547" s="18"/>
      <c r="P2547" s="18"/>
      <c r="Q2547" s="18"/>
      <c r="R2547" s="18"/>
      <c r="S2547" s="173" t="s">
        <v>6356</v>
      </c>
      <c r="T2547" s="17" t="s">
        <v>6357</v>
      </c>
      <c r="U2547" s="18"/>
      <c r="V2547" s="211"/>
      <c r="W2547" s="211"/>
      <c r="X2547" s="211"/>
      <c r="Y2547" s="211"/>
      <c r="Z2547" s="18"/>
      <c r="AA2547" s="182" t="s">
        <v>14246</v>
      </c>
      <c r="AB2547" s="18"/>
      <c r="AC2547" s="197" t="str">
        <f t="shared" si="252"/>
        <v>PHARMACY</v>
      </c>
      <c r="AD2547" s="263" t="str">
        <f t="shared" si="253"/>
        <v>PHARMACY-111</v>
      </c>
      <c r="AE2547" s="263" t="str">
        <f t="shared" si="254"/>
        <v>PHARMACY-111-13</v>
      </c>
      <c r="AF2547" s="119" t="s">
        <v>14246</v>
      </c>
      <c r="AG2547" s="64" t="str">
        <f t="shared" si="255"/>
        <v>111</v>
      </c>
      <c r="AH2547" s="18"/>
      <c r="AI2547" s="197" t="str">
        <f t="shared" si="256"/>
        <v>-</v>
      </c>
      <c r="AJ2547" s="64" t="str">
        <f t="shared" si="257"/>
        <v>-</v>
      </c>
      <c r="AK2547" s="18"/>
      <c r="AP2547" s="18"/>
    </row>
    <row r="2548" spans="9:42">
      <c r="I2548" s="18"/>
      <c r="L2548" s="18"/>
      <c r="M2548" s="18"/>
      <c r="N2548" s="18"/>
      <c r="O2548" s="18"/>
      <c r="P2548" s="18"/>
      <c r="Q2548" s="18"/>
      <c r="R2548" s="18"/>
      <c r="S2548" s="173" t="s">
        <v>6358</v>
      </c>
      <c r="T2548" s="17" t="s">
        <v>6359</v>
      </c>
      <c r="U2548" s="18"/>
      <c r="V2548" s="211"/>
      <c r="W2548" s="211"/>
      <c r="X2548" s="211"/>
      <c r="Y2548" s="211"/>
      <c r="Z2548" s="18"/>
      <c r="AA2548" s="182" t="s">
        <v>14771</v>
      </c>
      <c r="AB2548" s="18"/>
      <c r="AC2548" s="197" t="str">
        <f t="shared" si="252"/>
        <v>PHARMACY</v>
      </c>
      <c r="AD2548" s="263" t="str">
        <f t="shared" si="253"/>
        <v>PHARMACY-111</v>
      </c>
      <c r="AE2548" s="263" t="str">
        <f t="shared" si="254"/>
        <v>PHARMACY-111-14</v>
      </c>
      <c r="AF2548" s="119" t="s">
        <v>14771</v>
      </c>
      <c r="AG2548" s="64" t="str">
        <f t="shared" si="255"/>
        <v>111</v>
      </c>
      <c r="AH2548" s="18"/>
      <c r="AI2548" s="197" t="str">
        <f t="shared" si="256"/>
        <v>-</v>
      </c>
      <c r="AJ2548" s="64" t="str">
        <f t="shared" si="257"/>
        <v>-</v>
      </c>
      <c r="AK2548" s="18"/>
      <c r="AP2548" s="18"/>
    </row>
    <row r="2549" spans="9:42">
      <c r="I2549" s="18"/>
      <c r="L2549" s="18"/>
      <c r="M2549" s="18"/>
      <c r="N2549" s="18"/>
      <c r="O2549" s="18"/>
      <c r="P2549" s="18"/>
      <c r="Q2549" s="18"/>
      <c r="R2549" s="18"/>
      <c r="S2549" s="173" t="s">
        <v>6360</v>
      </c>
      <c r="T2549" s="17" t="s">
        <v>6361</v>
      </c>
      <c r="U2549" s="18"/>
      <c r="V2549" s="211"/>
      <c r="W2549" s="211"/>
      <c r="X2549" s="211"/>
      <c r="Y2549" s="211"/>
      <c r="Z2549" s="18"/>
      <c r="AA2549" s="182" t="s">
        <v>15712</v>
      </c>
      <c r="AB2549" s="18"/>
      <c r="AC2549" s="197" t="str">
        <f t="shared" si="252"/>
        <v>PHARMACY</v>
      </c>
      <c r="AD2549" s="263" t="str">
        <f t="shared" si="253"/>
        <v>PHARMACY-111</v>
      </c>
      <c r="AE2549" s="263" t="str">
        <f t="shared" si="254"/>
        <v>PHARMACY-111-15</v>
      </c>
      <c r="AF2549" s="119" t="s">
        <v>15712</v>
      </c>
      <c r="AG2549" s="64" t="str">
        <f t="shared" si="255"/>
        <v>111</v>
      </c>
      <c r="AH2549" s="18"/>
      <c r="AI2549" s="197" t="str">
        <f t="shared" si="256"/>
        <v>-</v>
      </c>
      <c r="AJ2549" s="64" t="str">
        <f t="shared" si="257"/>
        <v>-</v>
      </c>
      <c r="AK2549" s="18"/>
      <c r="AP2549" s="18"/>
    </row>
    <row r="2550" spans="9:42">
      <c r="I2550" s="18"/>
      <c r="L2550" s="18"/>
      <c r="M2550" s="18"/>
      <c r="N2550" s="18"/>
      <c r="O2550" s="18"/>
      <c r="P2550" s="18"/>
      <c r="Q2550" s="18"/>
      <c r="R2550" s="18"/>
      <c r="S2550" s="173" t="s">
        <v>6362</v>
      </c>
      <c r="T2550" s="17" t="s">
        <v>6363</v>
      </c>
      <c r="U2550" s="18"/>
      <c r="V2550" s="211"/>
      <c r="W2550" s="211"/>
      <c r="X2550" s="211"/>
      <c r="Y2550" s="211"/>
      <c r="Z2550" s="18"/>
      <c r="AA2550" s="182" t="s">
        <v>15713</v>
      </c>
      <c r="AB2550" s="18"/>
      <c r="AC2550" s="197" t="str">
        <f t="shared" si="252"/>
        <v>PHARMACY</v>
      </c>
      <c r="AD2550" s="263" t="str">
        <f t="shared" si="253"/>
        <v>PHARMACY-111</v>
      </c>
      <c r="AE2550" s="263" t="str">
        <f t="shared" si="254"/>
        <v>PHARMACY-111-16</v>
      </c>
      <c r="AF2550" s="119" t="s">
        <v>15713</v>
      </c>
      <c r="AG2550" s="64" t="str">
        <f t="shared" si="255"/>
        <v>111</v>
      </c>
      <c r="AH2550" s="18"/>
      <c r="AI2550" s="197" t="str">
        <f t="shared" si="256"/>
        <v>-</v>
      </c>
      <c r="AJ2550" s="64" t="str">
        <f t="shared" si="257"/>
        <v>-</v>
      </c>
      <c r="AK2550" s="18"/>
      <c r="AP2550" s="18"/>
    </row>
    <row r="2551" spans="9:42">
      <c r="I2551" s="18"/>
      <c r="L2551" s="18"/>
      <c r="M2551" s="18"/>
      <c r="N2551" s="18"/>
      <c r="O2551" s="18"/>
      <c r="P2551" s="18"/>
      <c r="Q2551" s="18"/>
      <c r="R2551" s="18"/>
      <c r="S2551" s="173" t="s">
        <v>6364</v>
      </c>
      <c r="T2551" s="17" t="s">
        <v>6365</v>
      </c>
      <c r="U2551" s="18"/>
      <c r="V2551" s="211"/>
      <c r="W2551" s="211"/>
      <c r="X2551" s="211"/>
      <c r="Y2551" s="211"/>
      <c r="Z2551" s="18"/>
      <c r="AA2551" s="182" t="s">
        <v>14772</v>
      </c>
      <c r="AB2551" s="18"/>
      <c r="AC2551" s="197" t="str">
        <f t="shared" si="252"/>
        <v>PHARMACY</v>
      </c>
      <c r="AD2551" s="263" t="str">
        <f t="shared" si="253"/>
        <v>PHARMACY-111</v>
      </c>
      <c r="AE2551" s="263" t="str">
        <f t="shared" si="254"/>
        <v>PHARMACY-111-17</v>
      </c>
      <c r="AF2551" s="119" t="s">
        <v>14772</v>
      </c>
      <c r="AG2551" s="64" t="str">
        <f t="shared" si="255"/>
        <v>111</v>
      </c>
      <c r="AH2551" s="18"/>
      <c r="AI2551" s="197" t="str">
        <f t="shared" si="256"/>
        <v>-</v>
      </c>
      <c r="AJ2551" s="64" t="str">
        <f t="shared" si="257"/>
        <v>-</v>
      </c>
      <c r="AK2551" s="18"/>
      <c r="AP2551" s="18"/>
    </row>
    <row r="2552" spans="9:42">
      <c r="I2552" s="18"/>
      <c r="L2552" s="18"/>
      <c r="M2552" s="18"/>
      <c r="N2552" s="18"/>
      <c r="O2552" s="18"/>
      <c r="P2552" s="18"/>
      <c r="Q2552" s="18"/>
      <c r="R2552" s="18"/>
      <c r="S2552" s="173" t="s">
        <v>6366</v>
      </c>
      <c r="T2552" s="17" t="s">
        <v>6367</v>
      </c>
      <c r="U2552" s="18"/>
      <c r="V2552" s="211"/>
      <c r="W2552" s="211"/>
      <c r="X2552" s="211"/>
      <c r="Y2552" s="211"/>
      <c r="Z2552" s="18"/>
      <c r="AA2552" s="182" t="s">
        <v>12747</v>
      </c>
      <c r="AB2552" s="18"/>
      <c r="AC2552" s="197" t="str">
        <f t="shared" si="252"/>
        <v>UCAS</v>
      </c>
      <c r="AD2552" s="263" t="str">
        <f t="shared" si="253"/>
        <v>UCAS-111</v>
      </c>
      <c r="AE2552" s="263" t="str">
        <f t="shared" si="254"/>
        <v>UCAS-111-1</v>
      </c>
      <c r="AF2552" s="119" t="s">
        <v>12747</v>
      </c>
      <c r="AG2552" s="64" t="str">
        <f t="shared" si="255"/>
        <v>111</v>
      </c>
      <c r="AH2552" s="18"/>
      <c r="AI2552" s="197" t="str">
        <f t="shared" si="256"/>
        <v>-</v>
      </c>
      <c r="AJ2552" s="64" t="str">
        <f t="shared" si="257"/>
        <v>-</v>
      </c>
      <c r="AK2552" s="18"/>
      <c r="AP2552" s="18"/>
    </row>
    <row r="2553" spans="9:42">
      <c r="I2553" s="18"/>
      <c r="L2553" s="18"/>
      <c r="M2553" s="18"/>
      <c r="N2553" s="18"/>
      <c r="O2553" s="18"/>
      <c r="P2553" s="18"/>
      <c r="Q2553" s="18"/>
      <c r="R2553" s="18"/>
      <c r="S2553" s="173" t="s">
        <v>6368</v>
      </c>
      <c r="T2553" s="17" t="s">
        <v>6369</v>
      </c>
      <c r="U2553" s="18"/>
      <c r="V2553" s="211"/>
      <c r="W2553" s="211"/>
      <c r="X2553" s="211"/>
      <c r="Y2553" s="211"/>
      <c r="Z2553" s="18"/>
      <c r="AA2553" s="182" t="s">
        <v>14247</v>
      </c>
      <c r="AB2553" s="18"/>
      <c r="AC2553" s="197" t="str">
        <f t="shared" si="252"/>
        <v>UCAS</v>
      </c>
      <c r="AD2553" s="263" t="str">
        <f t="shared" si="253"/>
        <v>UCAS-111</v>
      </c>
      <c r="AE2553" s="263" t="str">
        <f t="shared" si="254"/>
        <v>UCAS-111-2</v>
      </c>
      <c r="AF2553" s="119" t="s">
        <v>14247</v>
      </c>
      <c r="AG2553" s="64" t="str">
        <f t="shared" si="255"/>
        <v>111</v>
      </c>
      <c r="AH2553" s="18"/>
      <c r="AI2553" s="197" t="str">
        <f t="shared" si="256"/>
        <v>-</v>
      </c>
      <c r="AJ2553" s="64" t="str">
        <f t="shared" si="257"/>
        <v>-</v>
      </c>
      <c r="AK2553" s="18"/>
      <c r="AP2553" s="18"/>
    </row>
    <row r="2554" spans="9:42">
      <c r="I2554" s="18"/>
      <c r="L2554" s="18"/>
      <c r="M2554" s="18"/>
      <c r="N2554" s="18"/>
      <c r="O2554" s="18"/>
      <c r="P2554" s="18"/>
      <c r="Q2554" s="18"/>
      <c r="R2554" s="18"/>
      <c r="S2554" s="173" t="s">
        <v>6370</v>
      </c>
      <c r="T2554" s="17" t="s">
        <v>6371</v>
      </c>
      <c r="U2554" s="18"/>
      <c r="V2554" s="211"/>
      <c r="W2554" s="211"/>
      <c r="X2554" s="211"/>
      <c r="Y2554" s="211"/>
      <c r="Z2554" s="18"/>
      <c r="AA2554" s="182" t="s">
        <v>15291</v>
      </c>
      <c r="AB2554" s="18"/>
      <c r="AC2554" s="197" t="str">
        <f t="shared" si="252"/>
        <v>UCAS</v>
      </c>
      <c r="AD2554" s="263" t="str">
        <f t="shared" si="253"/>
        <v>UCAS-111</v>
      </c>
      <c r="AE2554" s="263" t="str">
        <f t="shared" si="254"/>
        <v>UCAS-111-3</v>
      </c>
      <c r="AF2554" s="119" t="s">
        <v>15291</v>
      </c>
      <c r="AG2554" s="64" t="str">
        <f t="shared" si="255"/>
        <v>111</v>
      </c>
      <c r="AH2554" s="18"/>
      <c r="AI2554" s="197" t="str">
        <f t="shared" si="256"/>
        <v>-</v>
      </c>
      <c r="AJ2554" s="64" t="str">
        <f t="shared" si="257"/>
        <v>-</v>
      </c>
      <c r="AK2554" s="18"/>
      <c r="AP2554" s="18"/>
    </row>
    <row r="2555" spans="9:42">
      <c r="I2555" s="18"/>
      <c r="L2555" s="18"/>
      <c r="M2555" s="18"/>
      <c r="N2555" s="18"/>
      <c r="O2555" s="18"/>
      <c r="P2555" s="18"/>
      <c r="Q2555" s="18"/>
      <c r="R2555" s="18"/>
      <c r="S2555" s="173" t="s">
        <v>6372</v>
      </c>
      <c r="T2555" s="17" t="s">
        <v>6373</v>
      </c>
      <c r="U2555" s="18"/>
      <c r="V2555" s="211"/>
      <c r="W2555" s="211"/>
      <c r="X2555" s="211"/>
      <c r="Y2555" s="211"/>
      <c r="Z2555" s="18"/>
      <c r="AA2555" s="182" t="s">
        <v>14773</v>
      </c>
      <c r="AB2555" s="18"/>
      <c r="AC2555" s="197" t="str">
        <f t="shared" si="252"/>
        <v>GSO</v>
      </c>
      <c r="AD2555" s="263" t="str">
        <f t="shared" si="253"/>
        <v>GSO-111</v>
      </c>
      <c r="AE2555" s="263" t="str">
        <f t="shared" si="254"/>
        <v>GSO-111-1</v>
      </c>
      <c r="AF2555" s="119" t="s">
        <v>14773</v>
      </c>
      <c r="AG2555" s="64" t="str">
        <f t="shared" si="255"/>
        <v>111</v>
      </c>
      <c r="AH2555" s="18"/>
      <c r="AI2555" s="197" t="str">
        <f t="shared" si="256"/>
        <v>-</v>
      </c>
      <c r="AJ2555" s="64" t="str">
        <f t="shared" si="257"/>
        <v>-</v>
      </c>
      <c r="AK2555" s="18"/>
      <c r="AP2555" s="18"/>
    </row>
    <row r="2556" spans="9:42">
      <c r="I2556" s="18"/>
      <c r="L2556" s="18"/>
      <c r="M2556" s="18"/>
      <c r="N2556" s="18"/>
      <c r="O2556" s="18"/>
      <c r="P2556" s="18"/>
      <c r="Q2556" s="18"/>
      <c r="R2556" s="18"/>
      <c r="S2556" s="173" t="s">
        <v>6374</v>
      </c>
      <c r="T2556" s="17" t="s">
        <v>6375</v>
      </c>
      <c r="U2556" s="18"/>
      <c r="V2556" s="211"/>
      <c r="W2556" s="211"/>
      <c r="X2556" s="211"/>
      <c r="Y2556" s="211"/>
      <c r="Z2556" s="18"/>
      <c r="AA2556" s="182" t="s">
        <v>12748</v>
      </c>
      <c r="AB2556" s="18"/>
      <c r="AC2556" s="197" t="str">
        <f t="shared" si="252"/>
        <v>GSO</v>
      </c>
      <c r="AD2556" s="263" t="str">
        <f t="shared" si="253"/>
        <v>GSO-111</v>
      </c>
      <c r="AE2556" s="263" t="str">
        <f t="shared" si="254"/>
        <v>GSO-111-2</v>
      </c>
      <c r="AF2556" s="119" t="s">
        <v>12748</v>
      </c>
      <c r="AG2556" s="64" t="str">
        <f t="shared" si="255"/>
        <v>111</v>
      </c>
      <c r="AH2556" s="18"/>
      <c r="AI2556" s="197" t="str">
        <f t="shared" si="256"/>
        <v>-</v>
      </c>
      <c r="AJ2556" s="64" t="str">
        <f t="shared" si="257"/>
        <v>-</v>
      </c>
      <c r="AK2556" s="18"/>
      <c r="AP2556" s="18"/>
    </row>
    <row r="2557" spans="9:42">
      <c r="I2557" s="18"/>
      <c r="L2557" s="18"/>
      <c r="M2557" s="18"/>
      <c r="N2557" s="18"/>
      <c r="O2557" s="18"/>
      <c r="P2557" s="18"/>
      <c r="Q2557" s="18"/>
      <c r="R2557" s="18"/>
      <c r="S2557" s="173" t="s">
        <v>6376</v>
      </c>
      <c r="T2557" s="17" t="s">
        <v>6377</v>
      </c>
      <c r="U2557" s="18"/>
      <c r="V2557" s="211"/>
      <c r="W2557" s="211"/>
      <c r="X2557" s="211"/>
      <c r="Y2557" s="211"/>
      <c r="Z2557" s="18"/>
      <c r="AA2557" s="182" t="s">
        <v>14248</v>
      </c>
      <c r="AB2557" s="18"/>
      <c r="AC2557" s="197" t="str">
        <f t="shared" si="252"/>
        <v>GSO</v>
      </c>
      <c r="AD2557" s="263" t="str">
        <f t="shared" si="253"/>
        <v>GSO-111</v>
      </c>
      <c r="AE2557" s="263" t="str">
        <f t="shared" si="254"/>
        <v>GSO-111-3</v>
      </c>
      <c r="AF2557" s="119" t="s">
        <v>14248</v>
      </c>
      <c r="AG2557" s="64" t="str">
        <f t="shared" si="255"/>
        <v>111</v>
      </c>
      <c r="AH2557" s="18"/>
      <c r="AI2557" s="197" t="str">
        <f t="shared" si="256"/>
        <v>-</v>
      </c>
      <c r="AJ2557" s="64" t="str">
        <f t="shared" si="257"/>
        <v>-</v>
      </c>
      <c r="AK2557" s="18"/>
      <c r="AP2557" s="18"/>
    </row>
    <row r="2558" spans="9:42">
      <c r="I2558" s="18"/>
      <c r="L2558" s="18"/>
      <c r="M2558" s="18"/>
      <c r="N2558" s="18"/>
      <c r="O2558" s="18"/>
      <c r="P2558" s="18"/>
      <c r="Q2558" s="18"/>
      <c r="R2558" s="18"/>
      <c r="S2558" s="173" t="s">
        <v>6378</v>
      </c>
      <c r="T2558" s="17" t="s">
        <v>6379</v>
      </c>
      <c r="U2558" s="18"/>
      <c r="V2558" s="211"/>
      <c r="W2558" s="211"/>
      <c r="X2558" s="211"/>
      <c r="Y2558" s="211"/>
      <c r="Z2558" s="18"/>
      <c r="AA2558" s="182" t="s">
        <v>14774</v>
      </c>
      <c r="AB2558" s="18"/>
      <c r="AC2558" s="197" t="str">
        <f t="shared" si="252"/>
        <v>GSO</v>
      </c>
      <c r="AD2558" s="263" t="str">
        <f t="shared" si="253"/>
        <v>GSO-111</v>
      </c>
      <c r="AE2558" s="263" t="str">
        <f t="shared" si="254"/>
        <v>GSO-111-4</v>
      </c>
      <c r="AF2558" s="119" t="s">
        <v>14774</v>
      </c>
      <c r="AG2558" s="64" t="str">
        <f t="shared" si="255"/>
        <v>111</v>
      </c>
      <c r="AH2558" s="18"/>
      <c r="AI2558" s="197" t="str">
        <f t="shared" si="256"/>
        <v>-</v>
      </c>
      <c r="AJ2558" s="64" t="str">
        <f t="shared" si="257"/>
        <v>-</v>
      </c>
      <c r="AK2558" s="18"/>
      <c r="AP2558" s="18"/>
    </row>
    <row r="2559" spans="9:42">
      <c r="I2559" s="18"/>
      <c r="L2559" s="18"/>
      <c r="M2559" s="18"/>
      <c r="N2559" s="18"/>
      <c r="O2559" s="18"/>
      <c r="P2559" s="18"/>
      <c r="Q2559" s="18"/>
      <c r="R2559" s="18"/>
      <c r="S2559" s="173" t="s">
        <v>6380</v>
      </c>
      <c r="T2559" s="17" t="s">
        <v>6381</v>
      </c>
      <c r="U2559" s="18"/>
      <c r="V2559" s="211"/>
      <c r="W2559" s="211"/>
      <c r="X2559" s="211"/>
      <c r="Y2559" s="211"/>
      <c r="Z2559" s="18"/>
      <c r="AA2559" s="182" t="s">
        <v>14775</v>
      </c>
      <c r="AB2559" s="18"/>
      <c r="AC2559" s="197" t="str">
        <f t="shared" si="252"/>
        <v>GSO</v>
      </c>
      <c r="AD2559" s="263" t="str">
        <f t="shared" si="253"/>
        <v>GSO-111</v>
      </c>
      <c r="AE2559" s="263" t="str">
        <f t="shared" si="254"/>
        <v>GSO-111-5</v>
      </c>
      <c r="AF2559" s="119" t="s">
        <v>14775</v>
      </c>
      <c r="AG2559" s="64" t="str">
        <f t="shared" si="255"/>
        <v>111</v>
      </c>
      <c r="AH2559" s="18"/>
      <c r="AI2559" s="197" t="str">
        <f t="shared" si="256"/>
        <v>-</v>
      </c>
      <c r="AJ2559" s="64" t="str">
        <f t="shared" si="257"/>
        <v>-</v>
      </c>
      <c r="AK2559" s="18"/>
      <c r="AP2559" s="18"/>
    </row>
    <row r="2560" spans="9:42">
      <c r="I2560" s="18"/>
      <c r="L2560" s="18"/>
      <c r="M2560" s="18"/>
      <c r="N2560" s="18"/>
      <c r="O2560" s="18"/>
      <c r="P2560" s="18"/>
      <c r="Q2560" s="18"/>
      <c r="R2560" s="18"/>
      <c r="S2560" s="173" t="s">
        <v>6382</v>
      </c>
      <c r="T2560" s="17" t="s">
        <v>6383</v>
      </c>
      <c r="U2560" s="18"/>
      <c r="V2560" s="211"/>
      <c r="W2560" s="211"/>
      <c r="X2560" s="211"/>
      <c r="Y2560" s="211"/>
      <c r="Z2560" s="18"/>
      <c r="AA2560" s="182" t="s">
        <v>14776</v>
      </c>
      <c r="AB2560" s="18"/>
      <c r="AC2560" s="197" t="str">
        <f t="shared" si="252"/>
        <v>GSO</v>
      </c>
      <c r="AD2560" s="263" t="str">
        <f t="shared" si="253"/>
        <v>GSO-111</v>
      </c>
      <c r="AE2560" s="263" t="str">
        <f t="shared" si="254"/>
        <v>GSO-111-6</v>
      </c>
      <c r="AF2560" s="119" t="s">
        <v>14776</v>
      </c>
      <c r="AG2560" s="64" t="str">
        <f t="shared" si="255"/>
        <v>111</v>
      </c>
      <c r="AH2560" s="18"/>
      <c r="AI2560" s="197" t="str">
        <f t="shared" si="256"/>
        <v>-</v>
      </c>
      <c r="AJ2560" s="64" t="str">
        <f t="shared" si="257"/>
        <v>-</v>
      </c>
      <c r="AK2560" s="18"/>
      <c r="AP2560" s="18"/>
    </row>
    <row r="2561" spans="9:42">
      <c r="I2561" s="18"/>
      <c r="L2561" s="18"/>
      <c r="M2561" s="18"/>
      <c r="N2561" s="18"/>
      <c r="O2561" s="18"/>
      <c r="P2561" s="18"/>
      <c r="Q2561" s="18"/>
      <c r="R2561" s="18"/>
      <c r="S2561" s="173" t="s">
        <v>6384</v>
      </c>
      <c r="T2561" s="17" t="s">
        <v>6385</v>
      </c>
      <c r="U2561" s="18"/>
      <c r="V2561" s="211"/>
      <c r="W2561" s="211"/>
      <c r="X2561" s="211"/>
      <c r="Y2561" s="211"/>
      <c r="Z2561" s="18"/>
      <c r="AA2561" s="182" t="s">
        <v>14777</v>
      </c>
      <c r="AB2561" s="18"/>
      <c r="AC2561" s="197" t="str">
        <f t="shared" si="252"/>
        <v>GSO</v>
      </c>
      <c r="AD2561" s="263" t="str">
        <f t="shared" si="253"/>
        <v>GSO-111</v>
      </c>
      <c r="AE2561" s="263" t="str">
        <f t="shared" si="254"/>
        <v>GSO-111-7</v>
      </c>
      <c r="AF2561" s="119" t="s">
        <v>14777</v>
      </c>
      <c r="AG2561" s="64" t="str">
        <f t="shared" si="255"/>
        <v>111</v>
      </c>
      <c r="AH2561" s="18"/>
      <c r="AI2561" s="197" t="str">
        <f t="shared" si="256"/>
        <v>-</v>
      </c>
      <c r="AJ2561" s="64" t="str">
        <f t="shared" si="257"/>
        <v>-</v>
      </c>
      <c r="AK2561" s="18"/>
      <c r="AP2561" s="18"/>
    </row>
    <row r="2562" spans="9:42">
      <c r="I2562" s="18"/>
      <c r="L2562" s="18"/>
      <c r="M2562" s="18"/>
      <c r="N2562" s="18"/>
      <c r="O2562" s="18"/>
      <c r="P2562" s="18"/>
      <c r="Q2562" s="18"/>
      <c r="R2562" s="18"/>
      <c r="S2562" s="173" t="s">
        <v>6386</v>
      </c>
      <c r="T2562" s="17" t="s">
        <v>6387</v>
      </c>
      <c r="U2562" s="18"/>
      <c r="V2562" s="211"/>
      <c r="W2562" s="211"/>
      <c r="X2562" s="211"/>
      <c r="Y2562" s="211"/>
      <c r="Z2562" s="18"/>
      <c r="AA2562" s="182" t="s">
        <v>14778</v>
      </c>
      <c r="AB2562" s="18"/>
      <c r="AC2562" s="197" t="str">
        <f t="shared" si="252"/>
        <v>GSO</v>
      </c>
      <c r="AD2562" s="263" t="str">
        <f t="shared" si="253"/>
        <v>GSO-111</v>
      </c>
      <c r="AE2562" s="263" t="str">
        <f t="shared" si="254"/>
        <v>GSO-111-8</v>
      </c>
      <c r="AF2562" s="119" t="s">
        <v>14778</v>
      </c>
      <c r="AG2562" s="64" t="str">
        <f t="shared" si="255"/>
        <v>111</v>
      </c>
      <c r="AH2562" s="18"/>
      <c r="AI2562" s="197" t="str">
        <f t="shared" si="256"/>
        <v>-</v>
      </c>
      <c r="AJ2562" s="64" t="str">
        <f t="shared" si="257"/>
        <v>-</v>
      </c>
      <c r="AK2562" s="18"/>
      <c r="AP2562" s="18"/>
    </row>
    <row r="2563" spans="9:42">
      <c r="I2563" s="18"/>
      <c r="L2563" s="18"/>
      <c r="M2563" s="18"/>
      <c r="N2563" s="18"/>
      <c r="O2563" s="18"/>
      <c r="P2563" s="18"/>
      <c r="Q2563" s="18"/>
      <c r="R2563" s="18"/>
      <c r="S2563" s="173" t="s">
        <v>6388</v>
      </c>
      <c r="T2563" s="17" t="s">
        <v>6389</v>
      </c>
      <c r="U2563" s="18"/>
      <c r="V2563" s="211"/>
      <c r="W2563" s="211"/>
      <c r="X2563" s="211"/>
      <c r="Y2563" s="211"/>
      <c r="Z2563" s="18"/>
      <c r="AA2563" s="182" t="s">
        <v>15292</v>
      </c>
      <c r="AB2563" s="18"/>
      <c r="AC2563" s="197" t="str">
        <f t="shared" si="252"/>
        <v>GSO</v>
      </c>
      <c r="AD2563" s="263" t="str">
        <f t="shared" si="253"/>
        <v>GSO-111</v>
      </c>
      <c r="AE2563" s="263" t="str">
        <f t="shared" si="254"/>
        <v>GSO-111-9</v>
      </c>
      <c r="AF2563" s="119" t="s">
        <v>15292</v>
      </c>
      <c r="AG2563" s="64" t="str">
        <f t="shared" si="255"/>
        <v>111</v>
      </c>
      <c r="AH2563" s="18"/>
      <c r="AI2563" s="197" t="str">
        <f t="shared" si="256"/>
        <v>-</v>
      </c>
      <c r="AJ2563" s="64" t="str">
        <f t="shared" si="257"/>
        <v>-</v>
      </c>
      <c r="AK2563" s="18"/>
      <c r="AP2563" s="18"/>
    </row>
    <row r="2564" spans="9:42">
      <c r="I2564" s="18"/>
      <c r="L2564" s="18"/>
      <c r="M2564" s="18"/>
      <c r="N2564" s="18"/>
      <c r="O2564" s="18"/>
      <c r="P2564" s="18"/>
      <c r="Q2564" s="18"/>
      <c r="R2564" s="18"/>
      <c r="S2564" s="173" t="s">
        <v>6390</v>
      </c>
      <c r="T2564" s="17" t="s">
        <v>780</v>
      </c>
      <c r="U2564" s="18"/>
      <c r="V2564" s="211"/>
      <c r="W2564" s="211"/>
      <c r="X2564" s="211"/>
      <c r="Y2564" s="211"/>
      <c r="Z2564" s="18"/>
      <c r="AA2564" s="182" t="s">
        <v>15714</v>
      </c>
      <c r="AB2564" s="18"/>
      <c r="AC2564" s="197" t="str">
        <f t="shared" si="252"/>
        <v>GSO</v>
      </c>
      <c r="AD2564" s="263" t="str">
        <f t="shared" si="253"/>
        <v>GSO-111</v>
      </c>
      <c r="AE2564" s="263" t="str">
        <f t="shared" si="254"/>
        <v>GSO-111-10</v>
      </c>
      <c r="AF2564" s="119" t="s">
        <v>15714</v>
      </c>
      <c r="AG2564" s="64" t="str">
        <f t="shared" si="255"/>
        <v>111</v>
      </c>
      <c r="AH2564" s="18"/>
      <c r="AI2564" s="197" t="str">
        <f t="shared" si="256"/>
        <v>-</v>
      </c>
      <c r="AJ2564" s="64" t="str">
        <f t="shared" si="257"/>
        <v>-</v>
      </c>
      <c r="AK2564" s="18"/>
      <c r="AP2564" s="18"/>
    </row>
    <row r="2565" spans="9:42">
      <c r="I2565" s="18"/>
      <c r="L2565" s="18"/>
      <c r="M2565" s="18"/>
      <c r="N2565" s="18"/>
      <c r="O2565" s="18"/>
      <c r="P2565" s="18"/>
      <c r="Q2565" s="18"/>
      <c r="R2565" s="18"/>
      <c r="S2565" s="173" t="s">
        <v>6391</v>
      </c>
      <c r="T2565" s="17" t="s">
        <v>6392</v>
      </c>
      <c r="U2565" s="18"/>
      <c r="V2565" s="211"/>
      <c r="W2565" s="211"/>
      <c r="X2565" s="211"/>
      <c r="Y2565" s="211"/>
      <c r="Z2565" s="18"/>
      <c r="AA2565" s="182" t="s">
        <v>12119</v>
      </c>
      <c r="AB2565" s="18"/>
      <c r="AC2565" s="197" t="str">
        <f t="shared" si="252"/>
        <v>GSO</v>
      </c>
      <c r="AD2565" s="263" t="str">
        <f t="shared" si="253"/>
        <v>GSO-111</v>
      </c>
      <c r="AE2565" s="263" t="str">
        <f t="shared" si="254"/>
        <v>GSO-111-11</v>
      </c>
      <c r="AF2565" s="119" t="s">
        <v>12119</v>
      </c>
      <c r="AG2565" s="64" t="str">
        <f t="shared" si="255"/>
        <v>111</v>
      </c>
      <c r="AH2565" s="18"/>
      <c r="AI2565" s="197" t="str">
        <f t="shared" si="256"/>
        <v>-</v>
      </c>
      <c r="AJ2565" s="64" t="str">
        <f t="shared" si="257"/>
        <v>-</v>
      </c>
      <c r="AK2565" s="18"/>
      <c r="AP2565" s="18"/>
    </row>
    <row r="2566" spans="9:42">
      <c r="I2566" s="18"/>
      <c r="L2566" s="18"/>
      <c r="M2566" s="18"/>
      <c r="N2566" s="18"/>
      <c r="O2566" s="18"/>
      <c r="P2566" s="18"/>
      <c r="Q2566" s="18"/>
      <c r="R2566" s="18"/>
      <c r="S2566" s="173" t="s">
        <v>6393</v>
      </c>
      <c r="T2566" s="17" t="s">
        <v>6394</v>
      </c>
      <c r="U2566" s="18"/>
      <c r="V2566" s="211"/>
      <c r="W2566" s="211"/>
      <c r="X2566" s="211"/>
      <c r="Y2566" s="211"/>
      <c r="Z2566" s="18"/>
      <c r="AA2566" s="182" t="s">
        <v>12749</v>
      </c>
      <c r="AB2566" s="18"/>
      <c r="AC2566" s="197" t="str">
        <f t="shared" si="252"/>
        <v>EDUCATION</v>
      </c>
      <c r="AD2566" s="263" t="str">
        <f t="shared" si="253"/>
        <v>EDUCATION-111</v>
      </c>
      <c r="AE2566" s="263" t="str">
        <f t="shared" si="254"/>
        <v>EDUCATION-111-1</v>
      </c>
      <c r="AF2566" s="119" t="s">
        <v>12749</v>
      </c>
      <c r="AG2566" s="64" t="str">
        <f t="shared" si="255"/>
        <v>111</v>
      </c>
      <c r="AH2566" s="18"/>
      <c r="AI2566" s="197" t="str">
        <f t="shared" si="256"/>
        <v>-</v>
      </c>
      <c r="AJ2566" s="64" t="str">
        <f t="shared" si="257"/>
        <v>-</v>
      </c>
      <c r="AK2566" s="18"/>
      <c r="AP2566" s="18"/>
    </row>
    <row r="2567" spans="9:42">
      <c r="I2567" s="18"/>
      <c r="L2567" s="18"/>
      <c r="M2567" s="18"/>
      <c r="N2567" s="18"/>
      <c r="O2567" s="18"/>
      <c r="P2567" s="18"/>
      <c r="Q2567" s="18"/>
      <c r="R2567" s="18"/>
      <c r="S2567" s="173" t="s">
        <v>6395</v>
      </c>
      <c r="T2567" s="17" t="s">
        <v>6396</v>
      </c>
      <c r="U2567" s="18"/>
      <c r="V2567" s="211"/>
      <c r="W2567" s="211"/>
      <c r="X2567" s="211"/>
      <c r="Y2567" s="211"/>
      <c r="Z2567" s="18"/>
      <c r="AA2567" s="182" t="s">
        <v>14249</v>
      </c>
      <c r="AB2567" s="18"/>
      <c r="AC2567" s="197" t="str">
        <f t="shared" ref="AC2567:AC2630" si="258">CodesFormula_1</f>
        <v>EDUCATION</v>
      </c>
      <c r="AD2567" s="263" t="str">
        <f t="shared" ref="AD2567:AD2630" si="259">CodesFormula_2</f>
        <v>EDUCATION-111</v>
      </c>
      <c r="AE2567" s="263" t="str">
        <f t="shared" ref="AE2567:AE2630" si="260">CodesFormula_3</f>
        <v>EDUCATION-111-2</v>
      </c>
      <c r="AF2567" s="119" t="s">
        <v>14249</v>
      </c>
      <c r="AG2567" s="64" t="str">
        <f t="shared" ref="AG2567:AG2630" si="261">CodesFormula_4</f>
        <v>111</v>
      </c>
      <c r="AH2567" s="18"/>
      <c r="AI2567" s="197" t="str">
        <f t="shared" ref="AI2567:AI2630" si="262">CodesFormula_5</f>
        <v>-</v>
      </c>
      <c r="AJ2567" s="64" t="str">
        <f t="shared" ref="AJ2567:AJ2630" si="263">CodesFormula_6</f>
        <v>-</v>
      </c>
      <c r="AK2567" s="18"/>
      <c r="AP2567" s="18"/>
    </row>
    <row r="2568" spans="9:42">
      <c r="I2568" s="18"/>
      <c r="L2568" s="18"/>
      <c r="M2568" s="18"/>
      <c r="N2568" s="18"/>
      <c r="O2568" s="18"/>
      <c r="P2568" s="18"/>
      <c r="Q2568" s="18"/>
      <c r="R2568" s="18"/>
      <c r="S2568" s="173" t="s">
        <v>6397</v>
      </c>
      <c r="T2568" s="17" t="s">
        <v>6398</v>
      </c>
      <c r="U2568" s="18"/>
      <c r="V2568" s="211"/>
      <c r="W2568" s="211"/>
      <c r="X2568" s="211"/>
      <c r="Y2568" s="211"/>
      <c r="Z2568" s="18"/>
      <c r="AA2568" s="182" t="s">
        <v>15715</v>
      </c>
      <c r="AB2568" s="18"/>
      <c r="AC2568" s="197" t="str">
        <f t="shared" si="258"/>
        <v>EDUCATION</v>
      </c>
      <c r="AD2568" s="263" t="str">
        <f t="shared" si="259"/>
        <v>EDUCATION-111</v>
      </c>
      <c r="AE2568" s="263" t="str">
        <f t="shared" si="260"/>
        <v>EDUCATION-111-3</v>
      </c>
      <c r="AF2568" s="119" t="s">
        <v>15715</v>
      </c>
      <c r="AG2568" s="64" t="str">
        <f t="shared" si="261"/>
        <v>111</v>
      </c>
      <c r="AH2568" s="18"/>
      <c r="AI2568" s="197" t="str">
        <f t="shared" si="262"/>
        <v>-</v>
      </c>
      <c r="AJ2568" s="64" t="str">
        <f t="shared" si="263"/>
        <v>-</v>
      </c>
      <c r="AK2568" s="18"/>
      <c r="AP2568" s="18"/>
    </row>
    <row r="2569" spans="9:42">
      <c r="I2569" s="18"/>
      <c r="L2569" s="18"/>
      <c r="M2569" s="18"/>
      <c r="N2569" s="18"/>
      <c r="O2569" s="18"/>
      <c r="P2569" s="18"/>
      <c r="Q2569" s="18"/>
      <c r="R2569" s="18"/>
      <c r="S2569" s="173" t="s">
        <v>6399</v>
      </c>
      <c r="T2569" s="17" t="s">
        <v>6400</v>
      </c>
      <c r="U2569" s="18"/>
      <c r="V2569" s="211"/>
      <c r="W2569" s="211"/>
      <c r="X2569" s="211"/>
      <c r="Y2569" s="211"/>
      <c r="Z2569" s="18"/>
      <c r="AA2569" s="182" t="s">
        <v>15716</v>
      </c>
      <c r="AB2569" s="18"/>
      <c r="AC2569" s="197" t="str">
        <f t="shared" si="258"/>
        <v>EDUCATION</v>
      </c>
      <c r="AD2569" s="263" t="str">
        <f t="shared" si="259"/>
        <v>EDUCATION-111</v>
      </c>
      <c r="AE2569" s="263" t="str">
        <f t="shared" si="260"/>
        <v>EDUCATION-111-4</v>
      </c>
      <c r="AF2569" s="119" t="s">
        <v>15716</v>
      </c>
      <c r="AG2569" s="64" t="str">
        <f t="shared" si="261"/>
        <v>111</v>
      </c>
      <c r="AH2569" s="18"/>
      <c r="AI2569" s="197" t="str">
        <f t="shared" si="262"/>
        <v>-</v>
      </c>
      <c r="AJ2569" s="64" t="str">
        <f t="shared" si="263"/>
        <v>-</v>
      </c>
      <c r="AK2569" s="18"/>
      <c r="AP2569" s="18"/>
    </row>
    <row r="2570" spans="9:42">
      <c r="I2570" s="18"/>
      <c r="L2570" s="18"/>
      <c r="M2570" s="18"/>
      <c r="N2570" s="18"/>
      <c r="O2570" s="18"/>
      <c r="P2570" s="18"/>
      <c r="Q2570" s="18"/>
      <c r="R2570" s="18"/>
      <c r="S2570" s="173" t="s">
        <v>6401</v>
      </c>
      <c r="T2570" s="17" t="s">
        <v>6402</v>
      </c>
      <c r="U2570" s="18"/>
      <c r="V2570" s="211"/>
      <c r="W2570" s="211"/>
      <c r="X2570" s="211"/>
      <c r="Y2570" s="211"/>
      <c r="Z2570" s="18"/>
      <c r="AA2570" s="182" t="s">
        <v>14250</v>
      </c>
      <c r="AB2570" s="18"/>
      <c r="AC2570" s="197" t="str">
        <f t="shared" si="258"/>
        <v>HONORS</v>
      </c>
      <c r="AD2570" s="263" t="str">
        <f t="shared" si="259"/>
        <v>HONORS-111</v>
      </c>
      <c r="AE2570" s="263" t="str">
        <f t="shared" si="260"/>
        <v>HONORS-111-1</v>
      </c>
      <c r="AF2570" s="119" t="s">
        <v>14250</v>
      </c>
      <c r="AG2570" s="64" t="str">
        <f t="shared" si="261"/>
        <v>111</v>
      </c>
      <c r="AH2570" s="18"/>
      <c r="AI2570" s="197" t="str">
        <f t="shared" si="262"/>
        <v>-</v>
      </c>
      <c r="AJ2570" s="64" t="str">
        <f t="shared" si="263"/>
        <v>-</v>
      </c>
      <c r="AK2570" s="18"/>
      <c r="AP2570" s="18"/>
    </row>
    <row r="2571" spans="9:42">
      <c r="I2571" s="18"/>
      <c r="L2571" s="18"/>
      <c r="M2571" s="18"/>
      <c r="N2571" s="18"/>
      <c r="O2571" s="18"/>
      <c r="P2571" s="18"/>
      <c r="Q2571" s="18"/>
      <c r="R2571" s="18"/>
      <c r="S2571" s="173" t="s">
        <v>6403</v>
      </c>
      <c r="T2571" s="17" t="s">
        <v>6404</v>
      </c>
      <c r="U2571" s="18"/>
      <c r="V2571" s="211"/>
      <c r="W2571" s="211"/>
      <c r="X2571" s="211"/>
      <c r="Y2571" s="211"/>
      <c r="Z2571" s="18"/>
      <c r="AA2571" s="182" t="s">
        <v>15717</v>
      </c>
      <c r="AB2571" s="18"/>
      <c r="AC2571" s="197" t="str">
        <f t="shared" si="258"/>
        <v>ENROLLSVCS</v>
      </c>
      <c r="AD2571" s="263" t="str">
        <f t="shared" si="259"/>
        <v>ENROLLSVCS-111</v>
      </c>
      <c r="AE2571" s="263" t="str">
        <f t="shared" si="260"/>
        <v>ENROLLSVCS-111-1</v>
      </c>
      <c r="AF2571" s="119" t="s">
        <v>15717</v>
      </c>
      <c r="AG2571" s="64" t="str">
        <f t="shared" si="261"/>
        <v>111</v>
      </c>
      <c r="AH2571" s="18"/>
      <c r="AI2571" s="197" t="str">
        <f t="shared" si="262"/>
        <v>-</v>
      </c>
      <c r="AJ2571" s="64" t="str">
        <f t="shared" si="263"/>
        <v>-</v>
      </c>
      <c r="AK2571" s="18"/>
      <c r="AP2571" s="18"/>
    </row>
    <row r="2572" spans="9:42">
      <c r="I2572" s="18"/>
      <c r="L2572" s="18"/>
      <c r="M2572" s="18"/>
      <c r="N2572" s="18"/>
      <c r="O2572" s="18"/>
      <c r="P2572" s="18"/>
      <c r="Q2572" s="18"/>
      <c r="R2572" s="18"/>
      <c r="S2572" s="173" t="s">
        <v>6405</v>
      </c>
      <c r="T2572" s="17" t="s">
        <v>6406</v>
      </c>
      <c r="U2572" s="18"/>
      <c r="V2572" s="211"/>
      <c r="W2572" s="211"/>
      <c r="X2572" s="211"/>
      <c r="Y2572" s="211"/>
      <c r="Z2572" s="18"/>
      <c r="AA2572" s="182" t="s">
        <v>14779</v>
      </c>
      <c r="AB2572" s="18"/>
      <c r="AC2572" s="197" t="str">
        <f t="shared" si="258"/>
        <v>ENROLLSVCS</v>
      </c>
      <c r="AD2572" s="263" t="str">
        <f t="shared" si="259"/>
        <v>ENROLLSVCS-111</v>
      </c>
      <c r="AE2572" s="263" t="str">
        <f t="shared" si="260"/>
        <v>ENROLLSVCS-111-2</v>
      </c>
      <c r="AF2572" s="119" t="s">
        <v>14779</v>
      </c>
      <c r="AG2572" s="64" t="str">
        <f t="shared" si="261"/>
        <v>111</v>
      </c>
      <c r="AH2572" s="18"/>
      <c r="AI2572" s="197" t="str">
        <f t="shared" si="262"/>
        <v>-</v>
      </c>
      <c r="AJ2572" s="64" t="str">
        <f t="shared" si="263"/>
        <v>-</v>
      </c>
      <c r="AK2572" s="18"/>
      <c r="AP2572" s="18"/>
    </row>
    <row r="2573" spans="9:42">
      <c r="I2573" s="18"/>
      <c r="L2573" s="18"/>
      <c r="M2573" s="18"/>
      <c r="N2573" s="18"/>
      <c r="O2573" s="18"/>
      <c r="P2573" s="18"/>
      <c r="Q2573" s="18"/>
      <c r="R2573" s="18"/>
      <c r="S2573" s="173" t="s">
        <v>6407</v>
      </c>
      <c r="T2573" s="17" t="s">
        <v>6408</v>
      </c>
      <c r="U2573" s="18"/>
      <c r="V2573" s="211"/>
      <c r="W2573" s="211"/>
      <c r="X2573" s="211"/>
      <c r="Y2573" s="211"/>
      <c r="Z2573" s="18"/>
      <c r="AA2573" s="182" t="s">
        <v>14251</v>
      </c>
      <c r="AB2573" s="18"/>
      <c r="AC2573" s="197" t="str">
        <f t="shared" si="258"/>
        <v>ATL</v>
      </c>
      <c r="AD2573" s="263" t="str">
        <f t="shared" si="259"/>
        <v>ATL-111</v>
      </c>
      <c r="AE2573" s="263" t="str">
        <f t="shared" si="260"/>
        <v>ATL-111-2</v>
      </c>
      <c r="AF2573" s="119" t="s">
        <v>14251</v>
      </c>
      <c r="AG2573" s="64" t="str">
        <f t="shared" si="261"/>
        <v>111</v>
      </c>
      <c r="AH2573" s="18"/>
      <c r="AI2573" s="197" t="str">
        <f t="shared" si="262"/>
        <v>-</v>
      </c>
      <c r="AJ2573" s="64" t="str">
        <f t="shared" si="263"/>
        <v>-</v>
      </c>
      <c r="AK2573" s="18"/>
      <c r="AP2573" s="18"/>
    </row>
    <row r="2574" spans="9:42">
      <c r="I2574" s="18"/>
      <c r="L2574" s="18"/>
      <c r="M2574" s="18"/>
      <c r="N2574" s="18"/>
      <c r="O2574" s="18"/>
      <c r="P2574" s="18"/>
      <c r="Q2574" s="18"/>
      <c r="R2574" s="18"/>
      <c r="S2574" s="173" t="s">
        <v>6409</v>
      </c>
      <c r="T2574" s="17" t="s">
        <v>6410</v>
      </c>
      <c r="U2574" s="18"/>
      <c r="V2574" s="211"/>
      <c r="W2574" s="211"/>
      <c r="X2574" s="211"/>
      <c r="Y2574" s="211"/>
      <c r="Z2574" s="18"/>
      <c r="AA2574" s="182" t="s">
        <v>14252</v>
      </c>
      <c r="AB2574" s="18"/>
      <c r="AC2574" s="197" t="str">
        <f t="shared" si="258"/>
        <v>GRADSTUDIES</v>
      </c>
      <c r="AD2574" s="263" t="str">
        <f t="shared" si="259"/>
        <v>GRADSTUDIES-111</v>
      </c>
      <c r="AE2574" s="263" t="str">
        <f t="shared" si="260"/>
        <v>GRADSTUDIES-111-1</v>
      </c>
      <c r="AF2574" s="119" t="s">
        <v>14252</v>
      </c>
      <c r="AG2574" s="64" t="str">
        <f t="shared" si="261"/>
        <v>111</v>
      </c>
      <c r="AH2574" s="18"/>
      <c r="AI2574" s="197" t="str">
        <f t="shared" si="262"/>
        <v>-</v>
      </c>
      <c r="AJ2574" s="64" t="str">
        <f t="shared" si="263"/>
        <v>-</v>
      </c>
      <c r="AK2574" s="18"/>
      <c r="AP2574" s="18"/>
    </row>
    <row r="2575" spans="9:42">
      <c r="I2575" s="18"/>
      <c r="L2575" s="18"/>
      <c r="M2575" s="18"/>
      <c r="N2575" s="18"/>
      <c r="O2575" s="18"/>
      <c r="P2575" s="18"/>
      <c r="Q2575" s="18"/>
      <c r="R2575" s="18"/>
      <c r="S2575" s="173" t="s">
        <v>6411</v>
      </c>
      <c r="T2575" s="17" t="s">
        <v>6412</v>
      </c>
      <c r="U2575" s="18"/>
      <c r="V2575" s="211"/>
      <c r="W2575" s="211"/>
      <c r="X2575" s="211"/>
      <c r="Y2575" s="211"/>
      <c r="Z2575" s="18"/>
      <c r="AA2575" s="182" t="s">
        <v>15718</v>
      </c>
      <c r="AB2575" s="18"/>
      <c r="AC2575" s="197" t="str">
        <f t="shared" si="258"/>
        <v>GRADSTUDIES</v>
      </c>
      <c r="AD2575" s="263" t="str">
        <f t="shared" si="259"/>
        <v>GRADSTUDIES-111</v>
      </c>
      <c r="AE2575" s="263" t="str">
        <f t="shared" si="260"/>
        <v>GRADSTUDIES-111-2</v>
      </c>
      <c r="AF2575" s="119" t="s">
        <v>15718</v>
      </c>
      <c r="AG2575" s="64" t="str">
        <f t="shared" si="261"/>
        <v>111</v>
      </c>
      <c r="AH2575" s="18"/>
      <c r="AI2575" s="197" t="str">
        <f t="shared" si="262"/>
        <v>-</v>
      </c>
      <c r="AJ2575" s="64" t="str">
        <f t="shared" si="263"/>
        <v>-</v>
      </c>
      <c r="AK2575" s="18"/>
      <c r="AP2575" s="18"/>
    </row>
    <row r="2576" spans="9:42">
      <c r="I2576" s="18"/>
      <c r="L2576" s="18"/>
      <c r="M2576" s="18"/>
      <c r="N2576" s="18"/>
      <c r="O2576" s="18"/>
      <c r="P2576" s="18"/>
      <c r="Q2576" s="18"/>
      <c r="R2576" s="18"/>
      <c r="S2576" s="173" t="s">
        <v>6413</v>
      </c>
      <c r="T2576" s="17" t="s">
        <v>6414</v>
      </c>
      <c r="U2576" s="18"/>
      <c r="V2576" s="211"/>
      <c r="W2576" s="211"/>
      <c r="X2576" s="211"/>
      <c r="Y2576" s="211"/>
      <c r="Z2576" s="18"/>
      <c r="AA2576" s="182" t="s">
        <v>15719</v>
      </c>
      <c r="AB2576" s="18"/>
      <c r="AC2576" s="197" t="str">
        <f t="shared" si="258"/>
        <v>GRADSTUDIES</v>
      </c>
      <c r="AD2576" s="263" t="str">
        <f t="shared" si="259"/>
        <v>GRADSTUDIES-111</v>
      </c>
      <c r="AE2576" s="263" t="str">
        <f t="shared" si="260"/>
        <v>GRADSTUDIES-111-3</v>
      </c>
      <c r="AF2576" s="119" t="s">
        <v>15719</v>
      </c>
      <c r="AG2576" s="64" t="str">
        <f t="shared" si="261"/>
        <v>111</v>
      </c>
      <c r="AH2576" s="18"/>
      <c r="AI2576" s="197" t="str">
        <f t="shared" si="262"/>
        <v>-</v>
      </c>
      <c r="AJ2576" s="64" t="str">
        <f t="shared" si="263"/>
        <v>-</v>
      </c>
      <c r="AK2576" s="18"/>
      <c r="AP2576" s="18"/>
    </row>
    <row r="2577" spans="9:42">
      <c r="I2577" s="18"/>
      <c r="L2577" s="18"/>
      <c r="M2577" s="18"/>
      <c r="N2577" s="18"/>
      <c r="O2577" s="18"/>
      <c r="P2577" s="18"/>
      <c r="Q2577" s="18"/>
      <c r="R2577" s="18"/>
      <c r="S2577" s="173" t="s">
        <v>6415</v>
      </c>
      <c r="T2577" s="17" t="s">
        <v>6416</v>
      </c>
      <c r="U2577" s="18"/>
      <c r="V2577" s="211"/>
      <c r="W2577" s="211"/>
      <c r="X2577" s="211"/>
      <c r="Y2577" s="211"/>
      <c r="Z2577" s="18"/>
      <c r="AA2577" s="182" t="s">
        <v>15720</v>
      </c>
      <c r="AB2577" s="18"/>
      <c r="AC2577" s="197" t="str">
        <f t="shared" si="258"/>
        <v>GRADSTUDIES</v>
      </c>
      <c r="AD2577" s="263" t="str">
        <f t="shared" si="259"/>
        <v>GRADSTUDIES-111</v>
      </c>
      <c r="AE2577" s="263" t="str">
        <f t="shared" si="260"/>
        <v>GRADSTUDIES-111-4</v>
      </c>
      <c r="AF2577" s="119" t="s">
        <v>15720</v>
      </c>
      <c r="AG2577" s="64" t="str">
        <f t="shared" si="261"/>
        <v>111</v>
      </c>
      <c r="AH2577" s="18"/>
      <c r="AI2577" s="197" t="str">
        <f t="shared" si="262"/>
        <v>-</v>
      </c>
      <c r="AJ2577" s="64" t="str">
        <f t="shared" si="263"/>
        <v>-</v>
      </c>
      <c r="AK2577" s="18"/>
      <c r="AP2577" s="18"/>
    </row>
    <row r="2578" spans="9:42">
      <c r="I2578" s="18"/>
      <c r="L2578" s="18"/>
      <c r="M2578" s="18"/>
      <c r="N2578" s="18"/>
      <c r="O2578" s="18"/>
      <c r="P2578" s="18"/>
      <c r="Q2578" s="18"/>
      <c r="R2578" s="18"/>
      <c r="S2578" s="173" t="s">
        <v>6417</v>
      </c>
      <c r="T2578" s="17" t="s">
        <v>6418</v>
      </c>
      <c r="U2578" s="18"/>
      <c r="V2578" s="211"/>
      <c r="W2578" s="211"/>
      <c r="X2578" s="211"/>
      <c r="Y2578" s="211"/>
      <c r="Z2578" s="18"/>
      <c r="AA2578" s="182" t="s">
        <v>15293</v>
      </c>
      <c r="AB2578" s="18"/>
      <c r="AC2578" s="197" t="str">
        <f t="shared" si="258"/>
        <v>ADMISSIONS</v>
      </c>
      <c r="AD2578" s="263" t="str">
        <f t="shared" si="259"/>
        <v>ADMISSIONS-111</v>
      </c>
      <c r="AE2578" s="263" t="str">
        <f t="shared" si="260"/>
        <v>ADMISSIONS-111-1</v>
      </c>
      <c r="AF2578" s="119" t="s">
        <v>15293</v>
      </c>
      <c r="AG2578" s="64" t="str">
        <f t="shared" si="261"/>
        <v>111</v>
      </c>
      <c r="AH2578" s="18"/>
      <c r="AI2578" s="197" t="str">
        <f t="shared" si="262"/>
        <v>-</v>
      </c>
      <c r="AJ2578" s="64" t="str">
        <f t="shared" si="263"/>
        <v>-</v>
      </c>
      <c r="AK2578" s="18"/>
      <c r="AP2578" s="18"/>
    </row>
    <row r="2579" spans="9:42">
      <c r="I2579" s="18"/>
      <c r="L2579" s="18"/>
      <c r="M2579" s="18"/>
      <c r="N2579" s="18"/>
      <c r="O2579" s="18"/>
      <c r="P2579" s="18"/>
      <c r="Q2579" s="18"/>
      <c r="R2579" s="18"/>
      <c r="S2579" s="173" t="s">
        <v>6419</v>
      </c>
      <c r="T2579" s="17" t="s">
        <v>6420</v>
      </c>
      <c r="U2579" s="18"/>
      <c r="V2579" s="211"/>
      <c r="W2579" s="211"/>
      <c r="X2579" s="211"/>
      <c r="Y2579" s="211"/>
      <c r="Z2579" s="18"/>
      <c r="AA2579" s="182" t="s">
        <v>15721</v>
      </c>
      <c r="AB2579" s="18"/>
      <c r="AC2579" s="197" t="str">
        <f t="shared" si="258"/>
        <v>ADMISSIONS</v>
      </c>
      <c r="AD2579" s="263" t="str">
        <f t="shared" si="259"/>
        <v>ADMISSIONS-111</v>
      </c>
      <c r="AE2579" s="263" t="str">
        <f t="shared" si="260"/>
        <v>ADMISSIONS-111-2</v>
      </c>
      <c r="AF2579" s="119" t="s">
        <v>15721</v>
      </c>
      <c r="AG2579" s="64" t="str">
        <f t="shared" si="261"/>
        <v>111</v>
      </c>
      <c r="AH2579" s="18"/>
      <c r="AI2579" s="197" t="str">
        <f t="shared" si="262"/>
        <v>-</v>
      </c>
      <c r="AJ2579" s="64" t="str">
        <f t="shared" si="263"/>
        <v>-</v>
      </c>
      <c r="AK2579" s="18"/>
      <c r="AP2579" s="18"/>
    </row>
    <row r="2580" spans="9:42">
      <c r="I2580" s="18"/>
      <c r="L2580" s="18"/>
      <c r="M2580" s="18"/>
      <c r="N2580" s="18"/>
      <c r="O2580" s="18"/>
      <c r="P2580" s="18"/>
      <c r="Q2580" s="18"/>
      <c r="R2580" s="18"/>
      <c r="S2580" s="173" t="s">
        <v>6421</v>
      </c>
      <c r="T2580" s="17" t="s">
        <v>6422</v>
      </c>
      <c r="U2580" s="18"/>
      <c r="V2580" s="211"/>
      <c r="W2580" s="211"/>
      <c r="X2580" s="211"/>
      <c r="Y2580" s="211"/>
      <c r="Z2580" s="18"/>
      <c r="AA2580" s="182" t="s">
        <v>15722</v>
      </c>
      <c r="AB2580" s="18"/>
      <c r="AC2580" s="197" t="str">
        <f t="shared" si="258"/>
        <v>ENROLLMGMT</v>
      </c>
      <c r="AD2580" s="263" t="str">
        <f t="shared" si="259"/>
        <v>ENROLLMGMT-111</v>
      </c>
      <c r="AE2580" s="263" t="str">
        <f t="shared" si="260"/>
        <v>ENROLLMGMT-111-1</v>
      </c>
      <c r="AF2580" s="119" t="s">
        <v>15722</v>
      </c>
      <c r="AG2580" s="64" t="str">
        <f t="shared" si="261"/>
        <v>111</v>
      </c>
      <c r="AH2580" s="18"/>
      <c r="AI2580" s="197" t="str">
        <f t="shared" si="262"/>
        <v>-</v>
      </c>
      <c r="AJ2580" s="64" t="str">
        <f t="shared" si="263"/>
        <v>-</v>
      </c>
      <c r="AK2580" s="18"/>
      <c r="AP2580" s="18"/>
    </row>
    <row r="2581" spans="9:42">
      <c r="I2581" s="18"/>
      <c r="L2581" s="18"/>
      <c r="M2581" s="18"/>
      <c r="N2581" s="18"/>
      <c r="O2581" s="18"/>
      <c r="P2581" s="18"/>
      <c r="Q2581" s="18"/>
      <c r="R2581" s="18"/>
      <c r="S2581" s="173" t="s">
        <v>6423</v>
      </c>
      <c r="T2581" s="17" t="s">
        <v>6424</v>
      </c>
      <c r="U2581" s="18"/>
      <c r="V2581" s="211"/>
      <c r="W2581" s="211"/>
      <c r="X2581" s="211"/>
      <c r="Y2581" s="211"/>
      <c r="Z2581" s="18"/>
      <c r="AA2581" s="182" t="s">
        <v>15723</v>
      </c>
      <c r="AB2581" s="18"/>
      <c r="AC2581" s="197" t="str">
        <f t="shared" si="258"/>
        <v>ENROLLMGMT</v>
      </c>
      <c r="AD2581" s="263" t="str">
        <f t="shared" si="259"/>
        <v>ENROLLMGMT-111</v>
      </c>
      <c r="AE2581" s="263" t="str">
        <f t="shared" si="260"/>
        <v>ENROLLMGMT-111-2</v>
      </c>
      <c r="AF2581" s="119" t="s">
        <v>15723</v>
      </c>
      <c r="AG2581" s="64" t="str">
        <f t="shared" si="261"/>
        <v>111</v>
      </c>
      <c r="AH2581" s="18"/>
      <c r="AI2581" s="197" t="str">
        <f t="shared" si="262"/>
        <v>-</v>
      </c>
      <c r="AJ2581" s="64" t="str">
        <f t="shared" si="263"/>
        <v>-</v>
      </c>
      <c r="AK2581" s="18"/>
      <c r="AP2581" s="18"/>
    </row>
    <row r="2582" spans="9:42">
      <c r="I2582" s="18"/>
      <c r="L2582" s="18"/>
      <c r="M2582" s="18"/>
      <c r="N2582" s="18"/>
      <c r="O2582" s="18"/>
      <c r="P2582" s="18"/>
      <c r="Q2582" s="18"/>
      <c r="R2582" s="18"/>
      <c r="S2582" s="173" t="s">
        <v>6425</v>
      </c>
      <c r="T2582" s="17" t="s">
        <v>6426</v>
      </c>
      <c r="U2582" s="18"/>
      <c r="V2582" s="211"/>
      <c r="W2582" s="211"/>
      <c r="X2582" s="211"/>
      <c r="Y2582" s="211"/>
      <c r="Z2582" s="18"/>
      <c r="AA2582" s="182" t="s">
        <v>15724</v>
      </c>
      <c r="AB2582" s="18"/>
      <c r="AC2582" s="197" t="str">
        <f t="shared" si="258"/>
        <v>ENROLLMGMT-New_Student_Transitions</v>
      </c>
      <c r="AD2582" s="263" t="str">
        <f t="shared" si="259"/>
        <v>ENROLLMGMT-New_Student_Transitions-111</v>
      </c>
      <c r="AE2582" s="263" t="str">
        <f t="shared" si="260"/>
        <v>ENROLLMGMT-New_Student_Transitions-111-1</v>
      </c>
      <c r="AF2582" s="119" t="s">
        <v>15724</v>
      </c>
      <c r="AG2582" s="64" t="str">
        <f t="shared" si="261"/>
        <v>111</v>
      </c>
      <c r="AH2582" s="18"/>
      <c r="AI2582" s="197" t="str">
        <f t="shared" si="262"/>
        <v>-</v>
      </c>
      <c r="AJ2582" s="64" t="str">
        <f t="shared" si="263"/>
        <v>-</v>
      </c>
      <c r="AK2582" s="18"/>
      <c r="AP2582" s="18"/>
    </row>
    <row r="2583" spans="9:42">
      <c r="I2583" s="18"/>
      <c r="L2583" s="18"/>
      <c r="M2583" s="18"/>
      <c r="N2583" s="18"/>
      <c r="O2583" s="18"/>
      <c r="P2583" s="18"/>
      <c r="Q2583" s="18"/>
      <c r="R2583" s="18"/>
      <c r="S2583" s="173" t="s">
        <v>6427</v>
      </c>
      <c r="T2583" s="17" t="s">
        <v>6428</v>
      </c>
      <c r="U2583" s="18"/>
      <c r="V2583" s="211"/>
      <c r="W2583" s="211"/>
      <c r="X2583" s="211"/>
      <c r="Y2583" s="211"/>
      <c r="Z2583" s="18"/>
      <c r="AA2583" s="182" t="s">
        <v>15294</v>
      </c>
      <c r="AB2583" s="18"/>
      <c r="AC2583" s="197" t="str">
        <f t="shared" si="258"/>
        <v>ITS</v>
      </c>
      <c r="AD2583" s="263" t="str">
        <f t="shared" si="259"/>
        <v>ITS-111</v>
      </c>
      <c r="AE2583" s="263" t="str">
        <f t="shared" si="260"/>
        <v>ITS-111-1</v>
      </c>
      <c r="AF2583" s="119" t="s">
        <v>15294</v>
      </c>
      <c r="AG2583" s="64" t="str">
        <f t="shared" si="261"/>
        <v>111</v>
      </c>
      <c r="AH2583" s="18"/>
      <c r="AI2583" s="197" t="str">
        <f t="shared" si="262"/>
        <v>-</v>
      </c>
      <c r="AJ2583" s="64" t="str">
        <f t="shared" si="263"/>
        <v>-</v>
      </c>
      <c r="AK2583" s="18"/>
      <c r="AP2583" s="18"/>
    </row>
    <row r="2584" spans="9:42">
      <c r="I2584" s="18"/>
      <c r="L2584" s="18"/>
      <c r="M2584" s="18"/>
      <c r="N2584" s="18"/>
      <c r="O2584" s="18"/>
      <c r="P2584" s="18"/>
      <c r="Q2584" s="18"/>
      <c r="R2584" s="18"/>
      <c r="S2584" s="173" t="s">
        <v>6429</v>
      </c>
      <c r="T2584" s="17" t="s">
        <v>6430</v>
      </c>
      <c r="U2584" s="18"/>
      <c r="V2584" s="211"/>
      <c r="W2584" s="211"/>
      <c r="X2584" s="211"/>
      <c r="Y2584" s="211"/>
      <c r="Z2584" s="18"/>
      <c r="AA2584" s="182" t="s">
        <v>13353</v>
      </c>
      <c r="AB2584" s="18"/>
      <c r="AC2584" s="197" t="str">
        <f t="shared" si="258"/>
        <v>ITS</v>
      </c>
      <c r="AD2584" s="263" t="str">
        <f t="shared" si="259"/>
        <v>ITS-111</v>
      </c>
      <c r="AE2584" s="263" t="str">
        <f t="shared" si="260"/>
        <v>ITS-111-2</v>
      </c>
      <c r="AF2584" s="119" t="s">
        <v>13353</v>
      </c>
      <c r="AG2584" s="64" t="str">
        <f t="shared" si="261"/>
        <v>111</v>
      </c>
      <c r="AH2584" s="18"/>
      <c r="AI2584" s="197" t="str">
        <f t="shared" si="262"/>
        <v>-</v>
      </c>
      <c r="AJ2584" s="64" t="str">
        <f t="shared" si="263"/>
        <v>-</v>
      </c>
      <c r="AK2584" s="18"/>
      <c r="AP2584" s="18"/>
    </row>
    <row r="2585" spans="9:42">
      <c r="I2585" s="18"/>
      <c r="L2585" s="18"/>
      <c r="M2585" s="18"/>
      <c r="N2585" s="18"/>
      <c r="O2585" s="18"/>
      <c r="P2585" s="18"/>
      <c r="Q2585" s="18"/>
      <c r="R2585" s="18"/>
      <c r="S2585" s="173" t="s">
        <v>6431</v>
      </c>
      <c r="T2585" s="17" t="s">
        <v>6432</v>
      </c>
      <c r="U2585" s="18"/>
      <c r="V2585" s="211"/>
      <c r="W2585" s="211"/>
      <c r="X2585" s="211"/>
      <c r="Y2585" s="211"/>
      <c r="Z2585" s="18"/>
      <c r="AA2585" s="182" t="s">
        <v>14253</v>
      </c>
      <c r="AB2585" s="18"/>
      <c r="AC2585" s="197" t="str">
        <f t="shared" si="258"/>
        <v>ITS</v>
      </c>
      <c r="AD2585" s="263" t="str">
        <f t="shared" si="259"/>
        <v>ITS-111</v>
      </c>
      <c r="AE2585" s="263" t="str">
        <f t="shared" si="260"/>
        <v>ITS-111-3</v>
      </c>
      <c r="AF2585" s="119" t="s">
        <v>14253</v>
      </c>
      <c r="AG2585" s="64" t="str">
        <f t="shared" si="261"/>
        <v>111</v>
      </c>
      <c r="AH2585" s="18"/>
      <c r="AI2585" s="197" t="str">
        <f t="shared" si="262"/>
        <v>-</v>
      </c>
      <c r="AJ2585" s="64" t="str">
        <f t="shared" si="263"/>
        <v>-</v>
      </c>
      <c r="AK2585" s="18"/>
      <c r="AP2585" s="18"/>
    </row>
    <row r="2586" spans="9:42">
      <c r="I2586" s="18"/>
      <c r="L2586" s="18"/>
      <c r="M2586" s="18"/>
      <c r="N2586" s="18"/>
      <c r="O2586" s="18"/>
      <c r="P2586" s="18"/>
      <c r="Q2586" s="18"/>
      <c r="R2586" s="18"/>
      <c r="S2586" s="173" t="s">
        <v>6433</v>
      </c>
      <c r="T2586" s="17" t="s">
        <v>6434</v>
      </c>
      <c r="U2586" s="18"/>
      <c r="V2586" s="211"/>
      <c r="W2586" s="211"/>
      <c r="X2586" s="211"/>
      <c r="Y2586" s="211"/>
      <c r="Z2586" s="18"/>
      <c r="AA2586" s="182" t="s">
        <v>14780</v>
      </c>
      <c r="AB2586" s="18"/>
      <c r="AC2586" s="197" t="str">
        <f t="shared" si="258"/>
        <v>ITS</v>
      </c>
      <c r="AD2586" s="263" t="str">
        <f t="shared" si="259"/>
        <v>ITS-111</v>
      </c>
      <c r="AE2586" s="263" t="str">
        <f t="shared" si="260"/>
        <v>ITS-111-4</v>
      </c>
      <c r="AF2586" s="119" t="s">
        <v>14780</v>
      </c>
      <c r="AG2586" s="64" t="str">
        <f t="shared" si="261"/>
        <v>111</v>
      </c>
      <c r="AH2586" s="18"/>
      <c r="AI2586" s="197" t="str">
        <f t="shared" si="262"/>
        <v>-</v>
      </c>
      <c r="AJ2586" s="64" t="str">
        <f t="shared" si="263"/>
        <v>-</v>
      </c>
      <c r="AK2586" s="18"/>
      <c r="AP2586" s="18"/>
    </row>
    <row r="2587" spans="9:42">
      <c r="I2587" s="18"/>
      <c r="L2587" s="18"/>
      <c r="M2587" s="18"/>
      <c r="N2587" s="18"/>
      <c r="O2587" s="18"/>
      <c r="P2587" s="18"/>
      <c r="Q2587" s="18"/>
      <c r="R2587" s="18"/>
      <c r="S2587" s="173" t="s">
        <v>6435</v>
      </c>
      <c r="T2587" s="17" t="s">
        <v>6436</v>
      </c>
      <c r="U2587" s="18"/>
      <c r="V2587" s="211"/>
      <c r="W2587" s="211"/>
      <c r="X2587" s="211"/>
      <c r="Y2587" s="211"/>
      <c r="Z2587" s="18"/>
      <c r="AA2587" s="182" t="s">
        <v>15295</v>
      </c>
      <c r="AB2587" s="18"/>
      <c r="AC2587" s="197" t="str">
        <f t="shared" si="258"/>
        <v>ITS</v>
      </c>
      <c r="AD2587" s="263" t="str">
        <f t="shared" si="259"/>
        <v>ITS-111</v>
      </c>
      <c r="AE2587" s="263" t="str">
        <f t="shared" si="260"/>
        <v>ITS-111-5</v>
      </c>
      <c r="AF2587" s="119" t="s">
        <v>15295</v>
      </c>
      <c r="AG2587" s="64" t="str">
        <f t="shared" si="261"/>
        <v>111</v>
      </c>
      <c r="AH2587" s="18"/>
      <c r="AI2587" s="197" t="str">
        <f t="shared" si="262"/>
        <v>-</v>
      </c>
      <c r="AJ2587" s="64" t="str">
        <f t="shared" si="263"/>
        <v>-</v>
      </c>
      <c r="AK2587" s="18"/>
      <c r="AP2587" s="18"/>
    </row>
    <row r="2588" spans="9:42">
      <c r="I2588" s="18"/>
      <c r="L2588" s="18"/>
      <c r="M2588" s="18"/>
      <c r="N2588" s="18"/>
      <c r="O2588" s="18"/>
      <c r="P2588" s="18"/>
      <c r="Q2588" s="18"/>
      <c r="R2588" s="18"/>
      <c r="S2588" s="173" t="s">
        <v>6437</v>
      </c>
      <c r="T2588" s="17" t="s">
        <v>6438</v>
      </c>
      <c r="U2588" s="18"/>
      <c r="V2588" s="211"/>
      <c r="W2588" s="211"/>
      <c r="X2588" s="211"/>
      <c r="Y2588" s="211"/>
      <c r="Z2588" s="18"/>
      <c r="AA2588" s="182" t="s">
        <v>15296</v>
      </c>
      <c r="AB2588" s="18"/>
      <c r="AC2588" s="197" t="str">
        <f t="shared" si="258"/>
        <v>ITS</v>
      </c>
      <c r="AD2588" s="263" t="str">
        <f t="shared" si="259"/>
        <v>ITS-111</v>
      </c>
      <c r="AE2588" s="263" t="str">
        <f t="shared" si="260"/>
        <v>ITS-111-6</v>
      </c>
      <c r="AF2588" s="119" t="s">
        <v>15296</v>
      </c>
      <c r="AG2588" s="64" t="str">
        <f t="shared" si="261"/>
        <v>111</v>
      </c>
      <c r="AH2588" s="18"/>
      <c r="AI2588" s="197" t="str">
        <f t="shared" si="262"/>
        <v>-</v>
      </c>
      <c r="AJ2588" s="64" t="str">
        <f t="shared" si="263"/>
        <v>-</v>
      </c>
      <c r="AK2588" s="18"/>
      <c r="AP2588" s="18"/>
    </row>
    <row r="2589" spans="9:42">
      <c r="I2589" s="18"/>
      <c r="L2589" s="18"/>
      <c r="M2589" s="18"/>
      <c r="N2589" s="18"/>
      <c r="O2589" s="18"/>
      <c r="P2589" s="18"/>
      <c r="Q2589" s="18"/>
      <c r="R2589" s="18"/>
      <c r="S2589" s="173" t="s">
        <v>6439</v>
      </c>
      <c r="T2589" s="17" t="s">
        <v>6440</v>
      </c>
      <c r="U2589" s="18"/>
      <c r="V2589" s="211"/>
      <c r="W2589" s="211"/>
      <c r="X2589" s="211"/>
      <c r="Y2589" s="211"/>
      <c r="Z2589" s="18"/>
      <c r="AA2589" s="182" t="s">
        <v>14254</v>
      </c>
      <c r="AB2589" s="18"/>
      <c r="AC2589" s="197" t="str">
        <f t="shared" si="258"/>
        <v>LIBRARY</v>
      </c>
      <c r="AD2589" s="263" t="str">
        <f t="shared" si="259"/>
        <v>LIBRARY-111</v>
      </c>
      <c r="AE2589" s="263" t="str">
        <f t="shared" si="260"/>
        <v>LIBRARY-111-1</v>
      </c>
      <c r="AF2589" s="119" t="s">
        <v>14254</v>
      </c>
      <c r="AG2589" s="64" t="str">
        <f t="shared" si="261"/>
        <v>111</v>
      </c>
      <c r="AH2589" s="18"/>
      <c r="AI2589" s="197" t="str">
        <f t="shared" si="262"/>
        <v>-</v>
      </c>
      <c r="AJ2589" s="64" t="str">
        <f t="shared" si="263"/>
        <v>-</v>
      </c>
      <c r="AK2589" s="18"/>
      <c r="AP2589" s="18"/>
    </row>
    <row r="2590" spans="9:42">
      <c r="I2590" s="18"/>
      <c r="L2590" s="18"/>
      <c r="M2590" s="18"/>
      <c r="N2590" s="18"/>
      <c r="O2590" s="18"/>
      <c r="P2590" s="18"/>
      <c r="Q2590" s="18"/>
      <c r="R2590" s="18"/>
      <c r="S2590" s="173" t="s">
        <v>6441</v>
      </c>
      <c r="T2590" s="17" t="s">
        <v>6442</v>
      </c>
      <c r="U2590" s="18"/>
      <c r="V2590" s="211"/>
      <c r="W2590" s="211"/>
      <c r="X2590" s="211"/>
      <c r="Y2590" s="211"/>
      <c r="Z2590" s="18"/>
      <c r="AA2590" s="182" t="s">
        <v>15725</v>
      </c>
      <c r="AB2590" s="18"/>
      <c r="AC2590" s="197" t="str">
        <f t="shared" si="258"/>
        <v>LIBRARY</v>
      </c>
      <c r="AD2590" s="263" t="str">
        <f t="shared" si="259"/>
        <v>LIBRARY-111</v>
      </c>
      <c r="AE2590" s="263" t="str">
        <f t="shared" si="260"/>
        <v>LIBRARY-111-2</v>
      </c>
      <c r="AF2590" s="119" t="s">
        <v>15725</v>
      </c>
      <c r="AG2590" s="64" t="str">
        <f t="shared" si="261"/>
        <v>111</v>
      </c>
      <c r="AH2590" s="18"/>
      <c r="AI2590" s="197" t="str">
        <f t="shared" si="262"/>
        <v>-</v>
      </c>
      <c r="AJ2590" s="64" t="str">
        <f t="shared" si="263"/>
        <v>-</v>
      </c>
      <c r="AK2590" s="18"/>
      <c r="AP2590" s="18"/>
    </row>
    <row r="2591" spans="9:42">
      <c r="I2591" s="18"/>
      <c r="L2591" s="18"/>
      <c r="M2591" s="18"/>
      <c r="N2591" s="18"/>
      <c r="O2591" s="18"/>
      <c r="P2591" s="18"/>
      <c r="Q2591" s="18"/>
      <c r="R2591" s="18"/>
      <c r="S2591" s="173" t="s">
        <v>6443</v>
      </c>
      <c r="T2591" s="17" t="s">
        <v>6444</v>
      </c>
      <c r="U2591" s="18"/>
      <c r="V2591" s="211"/>
      <c r="W2591" s="211"/>
      <c r="X2591" s="211"/>
      <c r="Y2591" s="211"/>
      <c r="Z2591" s="18"/>
      <c r="AA2591" s="182" t="s">
        <v>14781</v>
      </c>
      <c r="AB2591" s="18"/>
      <c r="AC2591" s="197" t="str">
        <f t="shared" si="258"/>
        <v>PROVOST-Institutional_Research</v>
      </c>
      <c r="AD2591" s="263" t="str">
        <f t="shared" si="259"/>
        <v>PROVOST-Institutional_Research-111</v>
      </c>
      <c r="AE2591" s="263" t="str">
        <f t="shared" si="260"/>
        <v>PROVOST-Institutional_Research-111-1</v>
      </c>
      <c r="AF2591" s="119" t="s">
        <v>14781</v>
      </c>
      <c r="AG2591" s="64" t="str">
        <f t="shared" si="261"/>
        <v>111</v>
      </c>
      <c r="AH2591" s="18"/>
      <c r="AI2591" s="197" t="str">
        <f t="shared" si="262"/>
        <v>-</v>
      </c>
      <c r="AJ2591" s="64" t="str">
        <f t="shared" si="263"/>
        <v>-</v>
      </c>
      <c r="AK2591" s="18"/>
      <c r="AP2591" s="18"/>
    </row>
    <row r="2592" spans="9:42">
      <c r="I2592" s="18"/>
      <c r="L2592" s="18"/>
      <c r="M2592" s="18"/>
      <c r="N2592" s="18"/>
      <c r="O2592" s="18"/>
      <c r="P2592" s="18"/>
      <c r="Q2592" s="18"/>
      <c r="R2592" s="18"/>
      <c r="S2592" s="173" t="s">
        <v>6445</v>
      </c>
      <c r="T2592" s="17" t="s">
        <v>6446</v>
      </c>
      <c r="U2592" s="18"/>
      <c r="V2592" s="211"/>
      <c r="W2592" s="211"/>
      <c r="X2592" s="211"/>
      <c r="Y2592" s="211"/>
      <c r="Z2592" s="18"/>
      <c r="AA2592" s="182" t="s">
        <v>13786</v>
      </c>
      <c r="AB2592" s="18"/>
      <c r="AC2592" s="197" t="str">
        <f t="shared" si="258"/>
        <v>ITS</v>
      </c>
      <c r="AD2592" s="263" t="str">
        <f t="shared" si="259"/>
        <v>ITS-111</v>
      </c>
      <c r="AE2592" s="263" t="str">
        <f t="shared" si="260"/>
        <v>ITS-111-7</v>
      </c>
      <c r="AF2592" s="119" t="s">
        <v>13786</v>
      </c>
      <c r="AG2592" s="64" t="str">
        <f t="shared" si="261"/>
        <v>111</v>
      </c>
      <c r="AH2592" s="18"/>
      <c r="AI2592" s="197" t="str">
        <f t="shared" si="262"/>
        <v>-</v>
      </c>
      <c r="AJ2592" s="64" t="str">
        <f t="shared" si="263"/>
        <v>-</v>
      </c>
      <c r="AK2592" s="18"/>
      <c r="AP2592" s="18"/>
    </row>
    <row r="2593" spans="9:42">
      <c r="I2593" s="18"/>
      <c r="L2593" s="18"/>
      <c r="M2593" s="18"/>
      <c r="N2593" s="18"/>
      <c r="O2593" s="18"/>
      <c r="P2593" s="18"/>
      <c r="Q2593" s="18"/>
      <c r="R2593" s="18"/>
      <c r="S2593" s="173" t="s">
        <v>6447</v>
      </c>
      <c r="T2593" s="17" t="s">
        <v>6448</v>
      </c>
      <c r="U2593" s="18"/>
      <c r="V2593" s="211"/>
      <c r="W2593" s="211"/>
      <c r="X2593" s="211"/>
      <c r="Y2593" s="211"/>
      <c r="Z2593" s="18"/>
      <c r="AA2593" s="182" t="s">
        <v>14255</v>
      </c>
      <c r="AB2593" s="18"/>
      <c r="AC2593" s="197" t="str">
        <f t="shared" si="258"/>
        <v>ADMINFINANCE</v>
      </c>
      <c r="AD2593" s="263" t="str">
        <f t="shared" si="259"/>
        <v>ADMINFINANCE-111</v>
      </c>
      <c r="AE2593" s="263" t="str">
        <f t="shared" si="260"/>
        <v>ADMINFINANCE-111-1</v>
      </c>
      <c r="AF2593" s="119" t="s">
        <v>14255</v>
      </c>
      <c r="AG2593" s="64" t="str">
        <f t="shared" si="261"/>
        <v>111</v>
      </c>
      <c r="AH2593" s="18"/>
      <c r="AI2593" s="197" t="str">
        <f t="shared" si="262"/>
        <v>-</v>
      </c>
      <c r="AJ2593" s="64" t="str">
        <f t="shared" si="263"/>
        <v>-</v>
      </c>
      <c r="AK2593" s="18"/>
      <c r="AP2593" s="18"/>
    </row>
    <row r="2594" spans="9:42">
      <c r="I2594" s="18"/>
      <c r="L2594" s="18"/>
      <c r="M2594" s="18"/>
      <c r="N2594" s="18"/>
      <c r="O2594" s="18"/>
      <c r="P2594" s="18"/>
      <c r="Q2594" s="18"/>
      <c r="R2594" s="18"/>
      <c r="S2594" s="173" t="s">
        <v>6449</v>
      </c>
      <c r="T2594" s="17" t="s">
        <v>6450</v>
      </c>
      <c r="U2594" s="18"/>
      <c r="V2594" s="211"/>
      <c r="W2594" s="211"/>
      <c r="X2594" s="211"/>
      <c r="Y2594" s="211"/>
      <c r="Z2594" s="18"/>
      <c r="AA2594" s="182" t="s">
        <v>13354</v>
      </c>
      <c r="AB2594" s="18"/>
      <c r="AC2594" s="197" t="str">
        <f t="shared" si="258"/>
        <v>CONTROLLER</v>
      </c>
      <c r="AD2594" s="263" t="str">
        <f t="shared" si="259"/>
        <v>CONTROLLER-111</v>
      </c>
      <c r="AE2594" s="263" t="str">
        <f t="shared" si="260"/>
        <v>CONTROLLER-111-1</v>
      </c>
      <c r="AF2594" s="119" t="s">
        <v>13354</v>
      </c>
      <c r="AG2594" s="64" t="str">
        <f t="shared" si="261"/>
        <v>111</v>
      </c>
      <c r="AH2594" s="18"/>
      <c r="AI2594" s="197" t="str">
        <f t="shared" si="262"/>
        <v>-</v>
      </c>
      <c r="AJ2594" s="64" t="str">
        <f t="shared" si="263"/>
        <v>-</v>
      </c>
      <c r="AK2594" s="18"/>
      <c r="AP2594" s="18"/>
    </row>
    <row r="2595" spans="9:42">
      <c r="I2595" s="18"/>
      <c r="L2595" s="18"/>
      <c r="M2595" s="18"/>
      <c r="N2595" s="18"/>
      <c r="O2595" s="18"/>
      <c r="P2595" s="18"/>
      <c r="Q2595" s="18"/>
      <c r="R2595" s="18"/>
      <c r="S2595" s="173" t="s">
        <v>6451</v>
      </c>
      <c r="T2595" s="17" t="s">
        <v>6452</v>
      </c>
      <c r="U2595" s="18"/>
      <c r="V2595" s="211"/>
      <c r="W2595" s="211"/>
      <c r="X2595" s="211"/>
      <c r="Y2595" s="211"/>
      <c r="Z2595" s="18"/>
      <c r="AA2595" s="182" t="s">
        <v>14256</v>
      </c>
      <c r="AB2595" s="18"/>
      <c r="AC2595" s="197" t="str">
        <f t="shared" si="258"/>
        <v>CONTROLLER</v>
      </c>
      <c r="AD2595" s="263" t="str">
        <f t="shared" si="259"/>
        <v>CONTROLLER-111</v>
      </c>
      <c r="AE2595" s="263" t="str">
        <f t="shared" si="260"/>
        <v>CONTROLLER-111-2</v>
      </c>
      <c r="AF2595" s="119" t="s">
        <v>14256</v>
      </c>
      <c r="AG2595" s="64" t="str">
        <f t="shared" si="261"/>
        <v>111</v>
      </c>
      <c r="AH2595" s="18"/>
      <c r="AI2595" s="197" t="str">
        <f t="shared" si="262"/>
        <v>-</v>
      </c>
      <c r="AJ2595" s="64" t="str">
        <f t="shared" si="263"/>
        <v>-</v>
      </c>
      <c r="AK2595" s="18"/>
      <c r="AP2595" s="18"/>
    </row>
    <row r="2596" spans="9:42">
      <c r="I2596" s="18"/>
      <c r="L2596" s="18"/>
      <c r="M2596" s="18"/>
      <c r="N2596" s="18"/>
      <c r="O2596" s="18"/>
      <c r="P2596" s="18"/>
      <c r="Q2596" s="18"/>
      <c r="R2596" s="18"/>
      <c r="S2596" s="173" t="s">
        <v>6453</v>
      </c>
      <c r="T2596" s="17" t="s">
        <v>6454</v>
      </c>
      <c r="U2596" s="18"/>
      <c r="V2596" s="211"/>
      <c r="W2596" s="211"/>
      <c r="X2596" s="211"/>
      <c r="Y2596" s="211"/>
      <c r="Z2596" s="18"/>
      <c r="AA2596" s="182" t="s">
        <v>15726</v>
      </c>
      <c r="AB2596" s="18"/>
      <c r="AC2596" s="197" t="str">
        <f t="shared" si="258"/>
        <v>CONTROLLER</v>
      </c>
      <c r="AD2596" s="263" t="str">
        <f t="shared" si="259"/>
        <v>CONTROLLER-111</v>
      </c>
      <c r="AE2596" s="263" t="str">
        <f t="shared" si="260"/>
        <v>CONTROLLER-111-3</v>
      </c>
      <c r="AF2596" s="119" t="s">
        <v>15726</v>
      </c>
      <c r="AG2596" s="64" t="str">
        <f t="shared" si="261"/>
        <v>111</v>
      </c>
      <c r="AH2596" s="18"/>
      <c r="AI2596" s="197" t="str">
        <f t="shared" si="262"/>
        <v>-</v>
      </c>
      <c r="AJ2596" s="64" t="str">
        <f t="shared" si="263"/>
        <v>-</v>
      </c>
      <c r="AK2596" s="18"/>
      <c r="AP2596" s="18"/>
    </row>
    <row r="2597" spans="9:42">
      <c r="I2597" s="18"/>
      <c r="L2597" s="18"/>
      <c r="M2597" s="18"/>
      <c r="N2597" s="18"/>
      <c r="O2597" s="18"/>
      <c r="P2597" s="18"/>
      <c r="Q2597" s="18"/>
      <c r="R2597" s="18"/>
      <c r="S2597" s="173" t="s">
        <v>6455</v>
      </c>
      <c r="T2597" s="17" t="s">
        <v>3948</v>
      </c>
      <c r="U2597" s="18"/>
      <c r="V2597" s="211"/>
      <c r="W2597" s="211"/>
      <c r="X2597" s="211"/>
      <c r="Y2597" s="211"/>
      <c r="Z2597" s="18"/>
      <c r="AA2597" s="182" t="s">
        <v>15727</v>
      </c>
      <c r="AB2597" s="18"/>
      <c r="AC2597" s="197" t="str">
        <f t="shared" si="258"/>
        <v>CONTROLLER</v>
      </c>
      <c r="AD2597" s="263" t="str">
        <f t="shared" si="259"/>
        <v>CONTROLLER-111</v>
      </c>
      <c r="AE2597" s="263" t="str">
        <f t="shared" si="260"/>
        <v>CONTROLLER-111-4</v>
      </c>
      <c r="AF2597" s="119" t="s">
        <v>15727</v>
      </c>
      <c r="AG2597" s="64" t="str">
        <f t="shared" si="261"/>
        <v>111</v>
      </c>
      <c r="AH2597" s="18"/>
      <c r="AI2597" s="197" t="str">
        <f t="shared" si="262"/>
        <v>-</v>
      </c>
      <c r="AJ2597" s="64" t="str">
        <f t="shared" si="263"/>
        <v>-</v>
      </c>
      <c r="AK2597" s="18"/>
      <c r="AP2597" s="18"/>
    </row>
    <row r="2598" spans="9:42">
      <c r="I2598" s="18"/>
      <c r="L2598" s="18"/>
      <c r="M2598" s="18"/>
      <c r="N2598" s="18"/>
      <c r="O2598" s="18"/>
      <c r="P2598" s="18"/>
      <c r="Q2598" s="18"/>
      <c r="R2598" s="18"/>
      <c r="S2598" s="173" t="s">
        <v>3949</v>
      </c>
      <c r="T2598" s="17" t="s">
        <v>3950</v>
      </c>
      <c r="U2598" s="18"/>
      <c r="V2598" s="211"/>
      <c r="W2598" s="211"/>
      <c r="X2598" s="211"/>
      <c r="Y2598" s="211"/>
      <c r="Z2598" s="18"/>
      <c r="AA2598" s="182" t="s">
        <v>14257</v>
      </c>
      <c r="AB2598" s="18"/>
      <c r="AC2598" s="197" t="str">
        <f t="shared" si="258"/>
        <v>HUMANRES</v>
      </c>
      <c r="AD2598" s="263" t="str">
        <f t="shared" si="259"/>
        <v>HUMANRES-111</v>
      </c>
      <c r="AE2598" s="263" t="str">
        <f t="shared" si="260"/>
        <v>HUMANRES-111-1</v>
      </c>
      <c r="AF2598" s="119" t="s">
        <v>14257</v>
      </c>
      <c r="AG2598" s="64" t="str">
        <f t="shared" si="261"/>
        <v>111</v>
      </c>
      <c r="AH2598" s="18"/>
      <c r="AI2598" s="197" t="str">
        <f t="shared" si="262"/>
        <v>-</v>
      </c>
      <c r="AJ2598" s="64" t="str">
        <f t="shared" si="263"/>
        <v>-</v>
      </c>
      <c r="AK2598" s="18"/>
      <c r="AP2598" s="18"/>
    </row>
    <row r="2599" spans="9:42">
      <c r="I2599" s="18"/>
      <c r="L2599" s="18"/>
      <c r="M2599" s="18"/>
      <c r="N2599" s="18"/>
      <c r="O2599" s="18"/>
      <c r="P2599" s="18"/>
      <c r="Q2599" s="18"/>
      <c r="R2599" s="18"/>
      <c r="S2599" s="173" t="s">
        <v>3951</v>
      </c>
      <c r="T2599" s="17" t="s">
        <v>3952</v>
      </c>
      <c r="U2599" s="18"/>
      <c r="V2599" s="211"/>
      <c r="W2599" s="211"/>
      <c r="X2599" s="211"/>
      <c r="Y2599" s="211"/>
      <c r="Z2599" s="18"/>
      <c r="AA2599" s="182" t="s">
        <v>14782</v>
      </c>
      <c r="AB2599" s="18"/>
      <c r="AC2599" s="197" t="str">
        <f t="shared" si="258"/>
        <v>HUMANRES</v>
      </c>
      <c r="AD2599" s="263" t="str">
        <f t="shared" si="259"/>
        <v>HUMANRES-111</v>
      </c>
      <c r="AE2599" s="263" t="str">
        <f t="shared" si="260"/>
        <v>HUMANRES-111-2</v>
      </c>
      <c r="AF2599" s="119" t="s">
        <v>14782</v>
      </c>
      <c r="AG2599" s="64" t="str">
        <f t="shared" si="261"/>
        <v>111</v>
      </c>
      <c r="AH2599" s="18"/>
      <c r="AI2599" s="197" t="str">
        <f t="shared" si="262"/>
        <v>-</v>
      </c>
      <c r="AJ2599" s="64" t="str">
        <f t="shared" si="263"/>
        <v>-</v>
      </c>
      <c r="AK2599" s="18"/>
      <c r="AP2599" s="18"/>
    </row>
    <row r="2600" spans="9:42">
      <c r="I2600" s="18"/>
      <c r="L2600" s="18"/>
      <c r="M2600" s="18"/>
      <c r="N2600" s="18"/>
      <c r="O2600" s="18"/>
      <c r="P2600" s="18"/>
      <c r="Q2600" s="18"/>
      <c r="R2600" s="18"/>
      <c r="S2600" s="173" t="s">
        <v>3953</v>
      </c>
      <c r="T2600" s="17" t="s">
        <v>3954</v>
      </c>
      <c r="U2600" s="18"/>
      <c r="V2600" s="211"/>
      <c r="W2600" s="211"/>
      <c r="X2600" s="211"/>
      <c r="Y2600" s="211"/>
      <c r="Z2600" s="18"/>
      <c r="AA2600" s="182" t="s">
        <v>14258</v>
      </c>
      <c r="AB2600" s="18"/>
      <c r="AC2600" s="197" t="str">
        <f t="shared" si="258"/>
        <v>WAJONES</v>
      </c>
      <c r="AD2600" s="263" t="str">
        <f t="shared" si="259"/>
        <v>WAJONES-111</v>
      </c>
      <c r="AE2600" s="263" t="str">
        <f t="shared" si="260"/>
        <v>WAJONES-111-1</v>
      </c>
      <c r="AF2600" s="119" t="s">
        <v>14258</v>
      </c>
      <c r="AG2600" s="64" t="str">
        <f t="shared" si="261"/>
        <v>111</v>
      </c>
      <c r="AH2600" s="18"/>
      <c r="AI2600" s="197" t="str">
        <f t="shared" si="262"/>
        <v>-</v>
      </c>
      <c r="AJ2600" s="64" t="str">
        <f t="shared" si="263"/>
        <v>-</v>
      </c>
      <c r="AK2600" s="18"/>
      <c r="AP2600" s="18"/>
    </row>
    <row r="2601" spans="9:42">
      <c r="I2601" s="18"/>
      <c r="L2601" s="18"/>
      <c r="M2601" s="18"/>
      <c r="N2601" s="18"/>
      <c r="O2601" s="18"/>
      <c r="P2601" s="18"/>
      <c r="Q2601" s="18"/>
      <c r="R2601" s="18"/>
      <c r="S2601" s="173" t="s">
        <v>3955</v>
      </c>
      <c r="T2601" s="17" t="s">
        <v>3956</v>
      </c>
      <c r="U2601" s="18"/>
      <c r="V2601" s="211"/>
      <c r="W2601" s="211"/>
      <c r="X2601" s="211"/>
      <c r="Y2601" s="211"/>
      <c r="Z2601" s="18"/>
      <c r="AA2601" s="182" t="s">
        <v>15297</v>
      </c>
      <c r="AB2601" s="18"/>
      <c r="AC2601" s="197" t="str">
        <f t="shared" si="258"/>
        <v>AVP-FACILITIES</v>
      </c>
      <c r="AD2601" s="263" t="str">
        <f t="shared" si="259"/>
        <v>AVP-FACILITIES-111</v>
      </c>
      <c r="AE2601" s="263" t="str">
        <f t="shared" si="260"/>
        <v>AVP-FACILITIES-111-1</v>
      </c>
      <c r="AF2601" s="119" t="s">
        <v>15297</v>
      </c>
      <c r="AG2601" s="64" t="str">
        <f t="shared" si="261"/>
        <v>111</v>
      </c>
      <c r="AH2601" s="18"/>
      <c r="AI2601" s="197" t="str">
        <f t="shared" si="262"/>
        <v>-</v>
      </c>
      <c r="AJ2601" s="64" t="str">
        <f t="shared" si="263"/>
        <v>-</v>
      </c>
      <c r="AK2601" s="18"/>
      <c r="AP2601" s="18"/>
    </row>
    <row r="2602" spans="9:42">
      <c r="I2602" s="18"/>
      <c r="L2602" s="18"/>
      <c r="M2602" s="18"/>
      <c r="N2602" s="18"/>
      <c r="O2602" s="18"/>
      <c r="P2602" s="18"/>
      <c r="Q2602" s="18"/>
      <c r="R2602" s="18"/>
      <c r="S2602" s="173" t="s">
        <v>3957</v>
      </c>
      <c r="T2602" s="17" t="s">
        <v>3958</v>
      </c>
      <c r="U2602" s="18"/>
      <c r="V2602" s="211"/>
      <c r="W2602" s="211"/>
      <c r="X2602" s="211"/>
      <c r="Y2602" s="211"/>
      <c r="Z2602" s="18"/>
      <c r="AA2602" s="182" t="s">
        <v>14259</v>
      </c>
      <c r="AB2602" s="18"/>
      <c r="AC2602" s="197" t="str">
        <f t="shared" si="258"/>
        <v>AVP-FACILITIES</v>
      </c>
      <c r="AD2602" s="263" t="str">
        <f t="shared" si="259"/>
        <v>AVP-FACILITIES-111</v>
      </c>
      <c r="AE2602" s="263" t="str">
        <f t="shared" si="260"/>
        <v>AVP-FACILITIES-111-2</v>
      </c>
      <c r="AF2602" s="119" t="s">
        <v>14259</v>
      </c>
      <c r="AG2602" s="64" t="str">
        <f t="shared" si="261"/>
        <v>111</v>
      </c>
      <c r="AH2602" s="18"/>
      <c r="AI2602" s="197" t="str">
        <f t="shared" si="262"/>
        <v>-</v>
      </c>
      <c r="AJ2602" s="64" t="str">
        <f t="shared" si="263"/>
        <v>-</v>
      </c>
      <c r="AK2602" s="18"/>
      <c r="AP2602" s="18"/>
    </row>
    <row r="2603" spans="9:42">
      <c r="I2603" s="18"/>
      <c r="L2603" s="18"/>
      <c r="M2603" s="18"/>
      <c r="N2603" s="18"/>
      <c r="O2603" s="18"/>
      <c r="P2603" s="18"/>
      <c r="Q2603" s="18"/>
      <c r="R2603" s="18"/>
      <c r="S2603" s="173" t="s">
        <v>3959</v>
      </c>
      <c r="T2603" s="17" t="s">
        <v>3960</v>
      </c>
      <c r="U2603" s="18"/>
      <c r="V2603" s="211"/>
      <c r="W2603" s="211"/>
      <c r="X2603" s="211"/>
      <c r="Y2603" s="211"/>
      <c r="Z2603" s="18"/>
      <c r="AA2603" s="182" t="s">
        <v>13787</v>
      </c>
      <c r="AB2603" s="18"/>
      <c r="AC2603" s="197" t="str">
        <f t="shared" si="258"/>
        <v>AVP-FACILITIES</v>
      </c>
      <c r="AD2603" s="263" t="str">
        <f t="shared" si="259"/>
        <v>AVP-FACILITIES-111</v>
      </c>
      <c r="AE2603" s="263" t="str">
        <f t="shared" si="260"/>
        <v>AVP-FACILITIES-111-3</v>
      </c>
      <c r="AF2603" s="119" t="s">
        <v>13787</v>
      </c>
      <c r="AG2603" s="64" t="str">
        <f t="shared" si="261"/>
        <v>111</v>
      </c>
      <c r="AH2603" s="18"/>
      <c r="AI2603" s="197" t="str">
        <f t="shared" si="262"/>
        <v>-</v>
      </c>
      <c r="AJ2603" s="64" t="str">
        <f t="shared" si="263"/>
        <v>-</v>
      </c>
      <c r="AK2603" s="18"/>
      <c r="AP2603" s="18"/>
    </row>
    <row r="2604" spans="9:42">
      <c r="I2604" s="18"/>
      <c r="L2604" s="18"/>
      <c r="M2604" s="18"/>
      <c r="N2604" s="18"/>
      <c r="O2604" s="18"/>
      <c r="P2604" s="18"/>
      <c r="Q2604" s="18"/>
      <c r="R2604" s="18"/>
      <c r="S2604" s="173" t="s">
        <v>3961</v>
      </c>
      <c r="T2604" s="17" t="s">
        <v>3962</v>
      </c>
      <c r="U2604" s="18"/>
      <c r="V2604" s="211"/>
      <c r="W2604" s="211"/>
      <c r="X2604" s="211"/>
      <c r="Y2604" s="211"/>
      <c r="Z2604" s="18"/>
      <c r="AA2604" s="182" t="s">
        <v>14260</v>
      </c>
      <c r="AB2604" s="18"/>
      <c r="AC2604" s="197" t="str">
        <f t="shared" si="258"/>
        <v>AVP-FACILITIES</v>
      </c>
      <c r="AD2604" s="263" t="str">
        <f t="shared" si="259"/>
        <v>AVP-FACILITIES-111</v>
      </c>
      <c r="AE2604" s="263" t="str">
        <f t="shared" si="260"/>
        <v>AVP-FACILITIES-111-4</v>
      </c>
      <c r="AF2604" s="119" t="s">
        <v>14260</v>
      </c>
      <c r="AG2604" s="64" t="str">
        <f t="shared" si="261"/>
        <v>111</v>
      </c>
      <c r="AH2604" s="18"/>
      <c r="AI2604" s="197" t="str">
        <f t="shared" si="262"/>
        <v>-</v>
      </c>
      <c r="AJ2604" s="64" t="str">
        <f t="shared" si="263"/>
        <v>-</v>
      </c>
      <c r="AK2604" s="18"/>
      <c r="AP2604" s="18"/>
    </row>
    <row r="2605" spans="9:42">
      <c r="I2605" s="18"/>
      <c r="L2605" s="18"/>
      <c r="M2605" s="18"/>
      <c r="N2605" s="18"/>
      <c r="O2605" s="18"/>
      <c r="P2605" s="18"/>
      <c r="Q2605" s="18"/>
      <c r="R2605" s="18"/>
      <c r="S2605" s="173" t="s">
        <v>3963</v>
      </c>
      <c r="T2605" s="17" t="s">
        <v>3964</v>
      </c>
      <c r="U2605" s="18"/>
      <c r="V2605" s="211"/>
      <c r="W2605" s="211"/>
      <c r="X2605" s="211"/>
      <c r="Y2605" s="211"/>
      <c r="Z2605" s="18"/>
      <c r="AA2605" s="182" t="s">
        <v>14261</v>
      </c>
      <c r="AB2605" s="18"/>
      <c r="AC2605" s="197" t="str">
        <f t="shared" si="258"/>
        <v>RISKMGMT</v>
      </c>
      <c r="AD2605" s="263" t="str">
        <f t="shared" si="259"/>
        <v>RISKMGMT-111</v>
      </c>
      <c r="AE2605" s="263" t="str">
        <f t="shared" si="260"/>
        <v>RISKMGMT-111-1</v>
      </c>
      <c r="AF2605" s="119" t="s">
        <v>14261</v>
      </c>
      <c r="AG2605" s="64" t="str">
        <f t="shared" si="261"/>
        <v>111</v>
      </c>
      <c r="AH2605" s="18"/>
      <c r="AI2605" s="197" t="str">
        <f t="shared" si="262"/>
        <v>-</v>
      </c>
      <c r="AJ2605" s="64" t="str">
        <f t="shared" si="263"/>
        <v>-</v>
      </c>
      <c r="AK2605" s="18"/>
      <c r="AP2605" s="18"/>
    </row>
    <row r="2606" spans="9:42">
      <c r="I2606" s="18"/>
      <c r="L2606" s="18"/>
      <c r="M2606" s="18"/>
      <c r="N2606" s="18"/>
      <c r="O2606" s="18"/>
      <c r="P2606" s="18"/>
      <c r="Q2606" s="18"/>
      <c r="R2606" s="18"/>
      <c r="S2606" s="173" t="s">
        <v>3965</v>
      </c>
      <c r="T2606" s="17" t="s">
        <v>3966</v>
      </c>
      <c r="U2606" s="18"/>
      <c r="V2606" s="211"/>
      <c r="W2606" s="211"/>
      <c r="X2606" s="211"/>
      <c r="Y2606" s="211"/>
      <c r="Z2606" s="18"/>
      <c r="AA2606" s="182" t="s">
        <v>15298</v>
      </c>
      <c r="AB2606" s="18"/>
      <c r="AC2606" s="197" t="str">
        <f t="shared" si="258"/>
        <v>PUBLICSAFETY</v>
      </c>
      <c r="AD2606" s="263" t="str">
        <f t="shared" si="259"/>
        <v>PUBLICSAFETY-111</v>
      </c>
      <c r="AE2606" s="263" t="str">
        <f t="shared" si="260"/>
        <v>PUBLICSAFETY-111-1</v>
      </c>
      <c r="AF2606" s="119" t="s">
        <v>15298</v>
      </c>
      <c r="AG2606" s="64" t="str">
        <f t="shared" si="261"/>
        <v>111</v>
      </c>
      <c r="AH2606" s="18"/>
      <c r="AI2606" s="197" t="str">
        <f t="shared" si="262"/>
        <v>-</v>
      </c>
      <c r="AJ2606" s="64" t="str">
        <f t="shared" si="263"/>
        <v>-</v>
      </c>
      <c r="AK2606" s="18"/>
      <c r="AP2606" s="18"/>
    </row>
    <row r="2607" spans="9:42">
      <c r="I2607" s="18"/>
      <c r="L2607" s="18"/>
      <c r="M2607" s="18"/>
      <c r="N2607" s="18"/>
      <c r="O2607" s="18"/>
      <c r="P2607" s="18"/>
      <c r="Q2607" s="18"/>
      <c r="R2607" s="18"/>
      <c r="S2607" s="173" t="s">
        <v>3967</v>
      </c>
      <c r="T2607" s="17" t="s">
        <v>3968</v>
      </c>
      <c r="U2607" s="18"/>
      <c r="V2607" s="211"/>
      <c r="W2607" s="211"/>
      <c r="X2607" s="211"/>
      <c r="Y2607" s="211"/>
      <c r="Z2607" s="18"/>
      <c r="AA2607" s="182" t="s">
        <v>14262</v>
      </c>
      <c r="AB2607" s="18"/>
      <c r="AC2607" s="197" t="str">
        <f t="shared" si="258"/>
        <v>PUBLICSAFETY</v>
      </c>
      <c r="AD2607" s="263" t="str">
        <f t="shared" si="259"/>
        <v>PUBLICSAFETY-111</v>
      </c>
      <c r="AE2607" s="263" t="str">
        <f t="shared" si="260"/>
        <v>PUBLICSAFETY-111-2</v>
      </c>
      <c r="AF2607" s="119" t="s">
        <v>14262</v>
      </c>
      <c r="AG2607" s="64" t="str">
        <f t="shared" si="261"/>
        <v>111</v>
      </c>
      <c r="AH2607" s="18"/>
      <c r="AI2607" s="197" t="str">
        <f t="shared" si="262"/>
        <v>-</v>
      </c>
      <c r="AJ2607" s="64" t="str">
        <f t="shared" si="263"/>
        <v>-</v>
      </c>
      <c r="AK2607" s="18"/>
      <c r="AP2607" s="18"/>
    </row>
    <row r="2608" spans="9:42">
      <c r="I2608" s="18"/>
      <c r="L2608" s="18"/>
      <c r="M2608" s="18"/>
      <c r="N2608" s="18"/>
      <c r="O2608" s="18"/>
      <c r="P2608" s="18"/>
      <c r="Q2608" s="18"/>
      <c r="R2608" s="18"/>
      <c r="S2608" s="173" t="s">
        <v>3969</v>
      </c>
      <c r="T2608" s="17" t="s">
        <v>3970</v>
      </c>
      <c r="U2608" s="18"/>
      <c r="V2608" s="211"/>
      <c r="W2608" s="211"/>
      <c r="X2608" s="211"/>
      <c r="Y2608" s="211"/>
      <c r="Z2608" s="18"/>
      <c r="AA2608" s="182" t="s">
        <v>15299</v>
      </c>
      <c r="AB2608" s="18"/>
      <c r="AC2608" s="197" t="str">
        <f t="shared" si="258"/>
        <v>PUBLICSAFETY</v>
      </c>
      <c r="AD2608" s="263" t="str">
        <f t="shared" si="259"/>
        <v>PUBLICSAFETY-111</v>
      </c>
      <c r="AE2608" s="263" t="str">
        <f t="shared" si="260"/>
        <v>PUBLICSAFETY-111-3</v>
      </c>
      <c r="AF2608" s="119" t="s">
        <v>15299</v>
      </c>
      <c r="AG2608" s="64" t="str">
        <f t="shared" si="261"/>
        <v>111</v>
      </c>
      <c r="AH2608" s="18"/>
      <c r="AI2608" s="197" t="str">
        <f t="shared" si="262"/>
        <v>-</v>
      </c>
      <c r="AJ2608" s="64" t="str">
        <f t="shared" si="263"/>
        <v>-</v>
      </c>
      <c r="AK2608" s="18"/>
      <c r="AP2608" s="18"/>
    </row>
    <row r="2609" spans="9:42">
      <c r="I2609" s="18"/>
      <c r="L2609" s="18"/>
      <c r="M2609" s="18"/>
      <c r="N2609" s="18"/>
      <c r="O2609" s="18"/>
      <c r="P2609" s="18"/>
      <c r="Q2609" s="18"/>
      <c r="R2609" s="18"/>
      <c r="S2609" s="173" t="s">
        <v>3971</v>
      </c>
      <c r="T2609" s="17" t="s">
        <v>3972</v>
      </c>
      <c r="U2609" s="18"/>
      <c r="V2609" s="211"/>
      <c r="W2609" s="211"/>
      <c r="X2609" s="211"/>
      <c r="Y2609" s="211"/>
      <c r="Z2609" s="18"/>
      <c r="AA2609" s="182" t="s">
        <v>12120</v>
      </c>
      <c r="AB2609" s="18"/>
      <c r="AC2609" s="197" t="str">
        <f t="shared" si="258"/>
        <v>CAPITALPROJECTS</v>
      </c>
      <c r="AD2609" s="263" t="str">
        <f t="shared" si="259"/>
        <v>CAPITALPROJECTS-111</v>
      </c>
      <c r="AE2609" s="263" t="str">
        <f t="shared" si="260"/>
        <v>CAPITALPROJECTS-111-1</v>
      </c>
      <c r="AF2609" s="119" t="s">
        <v>12120</v>
      </c>
      <c r="AG2609" s="64" t="str">
        <f t="shared" si="261"/>
        <v>111</v>
      </c>
      <c r="AH2609" s="18"/>
      <c r="AI2609" s="197" t="str">
        <f t="shared" si="262"/>
        <v>-</v>
      </c>
      <c r="AJ2609" s="64" t="str">
        <f t="shared" si="263"/>
        <v>-</v>
      </c>
      <c r="AK2609" s="18"/>
      <c r="AP2609" s="18"/>
    </row>
    <row r="2610" spans="9:42">
      <c r="I2610" s="18"/>
      <c r="L2610" s="18"/>
      <c r="M2610" s="18"/>
      <c r="N2610" s="18"/>
      <c r="O2610" s="18"/>
      <c r="P2610" s="18"/>
      <c r="Q2610" s="18"/>
      <c r="R2610" s="18"/>
      <c r="S2610" s="173" t="s">
        <v>3973</v>
      </c>
      <c r="T2610" s="17" t="s">
        <v>4889</v>
      </c>
      <c r="U2610" s="18"/>
      <c r="V2610" s="211"/>
      <c r="W2610" s="211"/>
      <c r="X2610" s="211"/>
      <c r="Y2610" s="211"/>
      <c r="Z2610" s="18"/>
      <c r="AA2610" s="182" t="s">
        <v>14263</v>
      </c>
      <c r="AB2610" s="18"/>
      <c r="AC2610" s="197" t="str">
        <f t="shared" si="258"/>
        <v>CAPITALPROJECTS</v>
      </c>
      <c r="AD2610" s="263" t="str">
        <f t="shared" si="259"/>
        <v>CAPITALPROJECTS-111</v>
      </c>
      <c r="AE2610" s="263" t="str">
        <f t="shared" si="260"/>
        <v>CAPITALPROJECTS-111-2</v>
      </c>
      <c r="AF2610" s="119" t="s">
        <v>14263</v>
      </c>
      <c r="AG2610" s="64" t="str">
        <f t="shared" si="261"/>
        <v>111</v>
      </c>
      <c r="AH2610" s="18"/>
      <c r="AI2610" s="197" t="str">
        <f t="shared" si="262"/>
        <v>-</v>
      </c>
      <c r="AJ2610" s="64" t="str">
        <f t="shared" si="263"/>
        <v>-</v>
      </c>
      <c r="AK2610" s="18"/>
      <c r="AP2610" s="18"/>
    </row>
    <row r="2611" spans="9:42">
      <c r="I2611" s="18"/>
      <c r="L2611" s="18"/>
      <c r="M2611" s="18"/>
      <c r="N2611" s="18"/>
      <c r="O2611" s="18"/>
      <c r="P2611" s="18"/>
      <c r="Q2611" s="18"/>
      <c r="R2611" s="18"/>
      <c r="S2611" s="173" t="s">
        <v>4890</v>
      </c>
      <c r="T2611" s="17" t="s">
        <v>4891</v>
      </c>
      <c r="U2611" s="18"/>
      <c r="V2611" s="211"/>
      <c r="W2611" s="211"/>
      <c r="X2611" s="211"/>
      <c r="Y2611" s="211"/>
      <c r="Z2611" s="18"/>
      <c r="AA2611" s="182" t="s">
        <v>14783</v>
      </c>
      <c r="AB2611" s="18"/>
      <c r="AC2611" s="197" t="str">
        <f t="shared" si="258"/>
        <v>CAPITALPROJECTS</v>
      </c>
      <c r="AD2611" s="263" t="str">
        <f t="shared" si="259"/>
        <v>CAPITALPROJECTS-111</v>
      </c>
      <c r="AE2611" s="263" t="str">
        <f t="shared" si="260"/>
        <v>CAPITALPROJECTS-111-3</v>
      </c>
      <c r="AF2611" s="119" t="s">
        <v>14783</v>
      </c>
      <c r="AG2611" s="64" t="str">
        <f t="shared" si="261"/>
        <v>111</v>
      </c>
      <c r="AH2611" s="18"/>
      <c r="AI2611" s="197" t="str">
        <f t="shared" si="262"/>
        <v>-</v>
      </c>
      <c r="AJ2611" s="64" t="str">
        <f t="shared" si="263"/>
        <v>-</v>
      </c>
      <c r="AK2611" s="18"/>
      <c r="AP2611" s="18"/>
    </row>
    <row r="2612" spans="9:42">
      <c r="I2612" s="18"/>
      <c r="L2612" s="18"/>
      <c r="M2612" s="18"/>
      <c r="N2612" s="18"/>
      <c r="O2612" s="18"/>
      <c r="P2612" s="18"/>
      <c r="Q2612" s="18"/>
      <c r="R2612" s="18"/>
      <c r="S2612" s="173" t="s">
        <v>4892</v>
      </c>
      <c r="T2612" s="17" t="s">
        <v>4893</v>
      </c>
      <c r="U2612" s="18"/>
      <c r="V2612" s="211"/>
      <c r="W2612" s="211"/>
      <c r="X2612" s="211"/>
      <c r="Y2612" s="211"/>
      <c r="Z2612" s="18"/>
      <c r="AA2612" s="182" t="s">
        <v>13788</v>
      </c>
      <c r="AB2612" s="18"/>
      <c r="AC2612" s="197" t="str">
        <f t="shared" si="258"/>
        <v>FACILITIESOPER</v>
      </c>
      <c r="AD2612" s="263" t="str">
        <f t="shared" si="259"/>
        <v>FACILITIESOPER-111</v>
      </c>
      <c r="AE2612" s="263" t="str">
        <f t="shared" si="260"/>
        <v>FACILITIESOPER-111-1</v>
      </c>
      <c r="AF2612" s="119" t="s">
        <v>13788</v>
      </c>
      <c r="AG2612" s="64" t="str">
        <f t="shared" si="261"/>
        <v>111</v>
      </c>
      <c r="AH2612" s="18"/>
      <c r="AI2612" s="197" t="str">
        <f t="shared" si="262"/>
        <v>-</v>
      </c>
      <c r="AJ2612" s="64" t="str">
        <f t="shared" si="263"/>
        <v>-</v>
      </c>
      <c r="AK2612" s="18"/>
      <c r="AP2612" s="18"/>
    </row>
    <row r="2613" spans="9:42">
      <c r="I2613" s="18"/>
      <c r="L2613" s="18"/>
      <c r="M2613" s="18"/>
      <c r="N2613" s="18"/>
      <c r="O2613" s="18"/>
      <c r="P2613" s="18"/>
      <c r="Q2613" s="18"/>
      <c r="R2613" s="18"/>
      <c r="S2613" s="173" t="s">
        <v>4894</v>
      </c>
      <c r="T2613" s="17" t="s">
        <v>4895</v>
      </c>
      <c r="U2613" s="18"/>
      <c r="V2613" s="211"/>
      <c r="W2613" s="211"/>
      <c r="X2613" s="211"/>
      <c r="Y2613" s="211"/>
      <c r="Z2613" s="18"/>
      <c r="AA2613" s="182" t="s">
        <v>14264</v>
      </c>
      <c r="AB2613" s="18"/>
      <c r="AC2613" s="197" t="str">
        <f t="shared" si="258"/>
        <v>FACILITIESOPER</v>
      </c>
      <c r="AD2613" s="263" t="str">
        <f t="shared" si="259"/>
        <v>FACILITIESOPER-111</v>
      </c>
      <c r="AE2613" s="263" t="str">
        <f t="shared" si="260"/>
        <v>FACILITIESOPER-111-2</v>
      </c>
      <c r="AF2613" s="119" t="s">
        <v>14264</v>
      </c>
      <c r="AG2613" s="64" t="str">
        <f t="shared" si="261"/>
        <v>111</v>
      </c>
      <c r="AH2613" s="18"/>
      <c r="AI2613" s="197" t="str">
        <f t="shared" si="262"/>
        <v>-</v>
      </c>
      <c r="AJ2613" s="64" t="str">
        <f t="shared" si="263"/>
        <v>-</v>
      </c>
      <c r="AK2613" s="18"/>
      <c r="AP2613" s="18"/>
    </row>
    <row r="2614" spans="9:42">
      <c r="I2614" s="18"/>
      <c r="L2614" s="18"/>
      <c r="M2614" s="18"/>
      <c r="N2614" s="18"/>
      <c r="O2614" s="18"/>
      <c r="P2614" s="18"/>
      <c r="Q2614" s="18"/>
      <c r="R2614" s="18"/>
      <c r="S2614" s="173" t="s">
        <v>4896</v>
      </c>
      <c r="T2614" s="17" t="s">
        <v>4897</v>
      </c>
      <c r="U2614" s="18"/>
      <c r="V2614" s="211"/>
      <c r="W2614" s="211"/>
      <c r="X2614" s="211"/>
      <c r="Y2614" s="211"/>
      <c r="Z2614" s="18"/>
      <c r="AA2614" s="182" t="s">
        <v>15728</v>
      </c>
      <c r="AB2614" s="18"/>
      <c r="AC2614" s="197" t="str">
        <f t="shared" si="258"/>
        <v>FACILITIESOPER</v>
      </c>
      <c r="AD2614" s="263" t="str">
        <f t="shared" si="259"/>
        <v>FACILITIESOPER-111</v>
      </c>
      <c r="AE2614" s="263" t="str">
        <f t="shared" si="260"/>
        <v>FACILITIESOPER-111-3</v>
      </c>
      <c r="AF2614" s="119" t="s">
        <v>15728</v>
      </c>
      <c r="AG2614" s="64" t="str">
        <f t="shared" si="261"/>
        <v>111</v>
      </c>
      <c r="AH2614" s="18"/>
      <c r="AI2614" s="197" t="str">
        <f t="shared" si="262"/>
        <v>-</v>
      </c>
      <c r="AJ2614" s="64" t="str">
        <f t="shared" si="263"/>
        <v>-</v>
      </c>
      <c r="AK2614" s="18"/>
      <c r="AP2614" s="18"/>
    </row>
    <row r="2615" spans="9:42">
      <c r="I2615" s="18"/>
      <c r="L2615" s="18"/>
      <c r="M2615" s="18"/>
      <c r="N2615" s="18"/>
      <c r="O2615" s="18"/>
      <c r="P2615" s="18"/>
      <c r="Q2615" s="18"/>
      <c r="R2615" s="18"/>
      <c r="S2615" s="173" t="s">
        <v>4898</v>
      </c>
      <c r="T2615" s="17" t="s">
        <v>4899</v>
      </c>
      <c r="U2615" s="18"/>
      <c r="V2615" s="211"/>
      <c r="W2615" s="211"/>
      <c r="X2615" s="211"/>
      <c r="Y2615" s="211"/>
      <c r="Z2615" s="18"/>
      <c r="AA2615" s="182" t="s">
        <v>14265</v>
      </c>
      <c r="AB2615" s="18"/>
      <c r="AC2615" s="197" t="str">
        <f t="shared" si="258"/>
        <v>PURCHASING</v>
      </c>
      <c r="AD2615" s="263" t="str">
        <f t="shared" si="259"/>
        <v>PURCHASING-111</v>
      </c>
      <c r="AE2615" s="263" t="str">
        <f t="shared" si="260"/>
        <v>PURCHASING-111-1</v>
      </c>
      <c r="AF2615" s="119" t="s">
        <v>14265</v>
      </c>
      <c r="AG2615" s="64" t="str">
        <f t="shared" si="261"/>
        <v>111</v>
      </c>
      <c r="AH2615" s="18"/>
      <c r="AI2615" s="197" t="str">
        <f t="shared" si="262"/>
        <v>-</v>
      </c>
      <c r="AJ2615" s="64" t="str">
        <f t="shared" si="263"/>
        <v>-</v>
      </c>
      <c r="AK2615" s="18"/>
      <c r="AP2615" s="18"/>
    </row>
    <row r="2616" spans="9:42">
      <c r="I2616" s="18"/>
      <c r="L2616" s="18"/>
      <c r="M2616" s="18"/>
      <c r="N2616" s="18"/>
      <c r="O2616" s="18"/>
      <c r="P2616" s="18"/>
      <c r="Q2616" s="18"/>
      <c r="R2616" s="18"/>
      <c r="S2616" s="173" t="s">
        <v>4900</v>
      </c>
      <c r="T2616" s="17" t="s">
        <v>4901</v>
      </c>
      <c r="U2616" s="18"/>
      <c r="V2616" s="211"/>
      <c r="W2616" s="211"/>
      <c r="X2616" s="211"/>
      <c r="Y2616" s="211"/>
      <c r="Z2616" s="18"/>
      <c r="AA2616" s="182" t="s">
        <v>15300</v>
      </c>
      <c r="AB2616" s="18"/>
      <c r="AC2616" s="197" t="str">
        <f t="shared" si="258"/>
        <v>PROPSUPP</v>
      </c>
      <c r="AD2616" s="263" t="str">
        <f t="shared" si="259"/>
        <v>PROPSUPP-111</v>
      </c>
      <c r="AE2616" s="263" t="str">
        <f t="shared" si="260"/>
        <v>PROPSUPP-111-1</v>
      </c>
      <c r="AF2616" s="119" t="s">
        <v>15300</v>
      </c>
      <c r="AG2616" s="64" t="str">
        <f t="shared" si="261"/>
        <v>111</v>
      </c>
      <c r="AH2616" s="18"/>
      <c r="AI2616" s="197" t="str">
        <f t="shared" si="262"/>
        <v>-</v>
      </c>
      <c r="AJ2616" s="64" t="str">
        <f t="shared" si="263"/>
        <v>-</v>
      </c>
      <c r="AK2616" s="18"/>
      <c r="AP2616" s="18"/>
    </row>
    <row r="2617" spans="9:42">
      <c r="I2617" s="18"/>
      <c r="L2617" s="18"/>
      <c r="M2617" s="18"/>
      <c r="N2617" s="18"/>
      <c r="O2617" s="18"/>
      <c r="P2617" s="18"/>
      <c r="Q2617" s="18"/>
      <c r="R2617" s="18"/>
      <c r="S2617" s="173" t="s">
        <v>4902</v>
      </c>
      <c r="T2617" s="17" t="s">
        <v>4903</v>
      </c>
      <c r="U2617" s="18"/>
      <c r="V2617" s="211"/>
      <c r="W2617" s="211"/>
      <c r="X2617" s="211"/>
      <c r="Y2617" s="211"/>
      <c r="Z2617" s="18"/>
      <c r="AA2617" s="182" t="s">
        <v>14266</v>
      </c>
      <c r="AB2617" s="18"/>
      <c r="AC2617" s="197" t="str">
        <f t="shared" si="258"/>
        <v>PUBLICSAFETY</v>
      </c>
      <c r="AD2617" s="263" t="str">
        <f t="shared" si="259"/>
        <v>PUBLICSAFETY-111</v>
      </c>
      <c r="AE2617" s="263" t="str">
        <f t="shared" si="260"/>
        <v>PUBLICSAFETY-111-4</v>
      </c>
      <c r="AF2617" s="119" t="s">
        <v>14266</v>
      </c>
      <c r="AG2617" s="64" t="str">
        <f t="shared" si="261"/>
        <v>111</v>
      </c>
      <c r="AH2617" s="18"/>
      <c r="AI2617" s="197" t="str">
        <f t="shared" si="262"/>
        <v>-</v>
      </c>
      <c r="AJ2617" s="64" t="str">
        <f t="shared" si="263"/>
        <v>-</v>
      </c>
      <c r="AK2617" s="18"/>
      <c r="AP2617" s="18"/>
    </row>
    <row r="2618" spans="9:42">
      <c r="I2618" s="18"/>
      <c r="L2618" s="18"/>
      <c r="M2618" s="18"/>
      <c r="N2618" s="18"/>
      <c r="O2618" s="18"/>
      <c r="P2618" s="18"/>
      <c r="Q2618" s="18"/>
      <c r="R2618" s="18"/>
      <c r="S2618" s="173" t="s">
        <v>4904</v>
      </c>
      <c r="T2618" s="17" t="s">
        <v>4905</v>
      </c>
      <c r="U2618" s="18"/>
      <c r="V2618" s="211"/>
      <c r="W2618" s="211"/>
      <c r="X2618" s="211"/>
      <c r="Y2618" s="211"/>
      <c r="Z2618" s="18"/>
      <c r="AA2618" s="182" t="s">
        <v>15301</v>
      </c>
      <c r="AB2618" s="18"/>
      <c r="AC2618" s="197" t="str">
        <f t="shared" si="258"/>
        <v>PUBLICSAFETY</v>
      </c>
      <c r="AD2618" s="263" t="str">
        <f t="shared" si="259"/>
        <v>PUBLICSAFETY-111</v>
      </c>
      <c r="AE2618" s="263" t="str">
        <f t="shared" si="260"/>
        <v>PUBLICSAFETY-111-5</v>
      </c>
      <c r="AF2618" s="119" t="s">
        <v>15301</v>
      </c>
      <c r="AG2618" s="64" t="str">
        <f t="shared" si="261"/>
        <v>111</v>
      </c>
      <c r="AH2618" s="18"/>
      <c r="AI2618" s="197" t="str">
        <f t="shared" si="262"/>
        <v>-</v>
      </c>
      <c r="AJ2618" s="64" t="str">
        <f t="shared" si="263"/>
        <v>-</v>
      </c>
      <c r="AK2618" s="18"/>
      <c r="AP2618" s="18"/>
    </row>
    <row r="2619" spans="9:42">
      <c r="I2619" s="18"/>
      <c r="L2619" s="18"/>
      <c r="M2619" s="18"/>
      <c r="N2619" s="18"/>
      <c r="O2619" s="18"/>
      <c r="P2619" s="18"/>
      <c r="Q2619" s="18"/>
      <c r="R2619" s="18"/>
      <c r="S2619" s="173" t="s">
        <v>4906</v>
      </c>
      <c r="T2619" s="17" t="s">
        <v>4907</v>
      </c>
      <c r="U2619" s="18"/>
      <c r="V2619" s="211"/>
      <c r="W2619" s="211"/>
      <c r="X2619" s="211"/>
      <c r="Y2619" s="211"/>
      <c r="Z2619" s="18"/>
      <c r="AA2619" s="182" t="s">
        <v>14267</v>
      </c>
      <c r="AB2619" s="18"/>
      <c r="AC2619" s="197" t="str">
        <f t="shared" si="258"/>
        <v>PUBLICSAFETY</v>
      </c>
      <c r="AD2619" s="263" t="str">
        <f t="shared" si="259"/>
        <v>PUBLICSAFETY-111</v>
      </c>
      <c r="AE2619" s="263" t="str">
        <f t="shared" si="260"/>
        <v>PUBLICSAFETY-111-6</v>
      </c>
      <c r="AF2619" s="119" t="s">
        <v>14267</v>
      </c>
      <c r="AG2619" s="64" t="str">
        <f t="shared" si="261"/>
        <v>111</v>
      </c>
      <c r="AH2619" s="18"/>
      <c r="AI2619" s="197" t="str">
        <f t="shared" si="262"/>
        <v>-</v>
      </c>
      <c r="AJ2619" s="64" t="str">
        <f t="shared" si="263"/>
        <v>-</v>
      </c>
      <c r="AK2619" s="18"/>
      <c r="AP2619" s="18"/>
    </row>
    <row r="2620" spans="9:42">
      <c r="I2620" s="18"/>
      <c r="L2620" s="18"/>
      <c r="M2620" s="18"/>
      <c r="N2620" s="18"/>
      <c r="O2620" s="18"/>
      <c r="P2620" s="18"/>
      <c r="Q2620" s="18"/>
      <c r="R2620" s="18"/>
      <c r="S2620" s="173" t="s">
        <v>4908</v>
      </c>
      <c r="T2620" s="17" t="s">
        <v>4909</v>
      </c>
      <c r="U2620" s="18"/>
      <c r="V2620" s="211"/>
      <c r="W2620" s="211"/>
      <c r="X2620" s="211"/>
      <c r="Y2620" s="211"/>
      <c r="Z2620" s="18"/>
      <c r="AA2620" s="182" t="s">
        <v>13355</v>
      </c>
      <c r="AB2620" s="18"/>
      <c r="AC2620" s="197" t="str">
        <f t="shared" si="258"/>
        <v>EHS</v>
      </c>
      <c r="AD2620" s="263" t="str">
        <f t="shared" si="259"/>
        <v>EHS-111</v>
      </c>
      <c r="AE2620" s="263" t="str">
        <f t="shared" si="260"/>
        <v>EHS-111-1</v>
      </c>
      <c r="AF2620" s="119" t="s">
        <v>13355</v>
      </c>
      <c r="AG2620" s="64" t="str">
        <f t="shared" si="261"/>
        <v>111</v>
      </c>
      <c r="AH2620" s="18"/>
      <c r="AI2620" s="197" t="str">
        <f t="shared" si="262"/>
        <v>-</v>
      </c>
      <c r="AJ2620" s="64" t="str">
        <f t="shared" si="263"/>
        <v>-</v>
      </c>
      <c r="AK2620" s="18"/>
      <c r="AP2620" s="18"/>
    </row>
    <row r="2621" spans="9:42">
      <c r="I2621" s="18"/>
      <c r="L2621" s="18"/>
      <c r="M2621" s="18"/>
      <c r="N2621" s="18"/>
      <c r="O2621" s="18"/>
      <c r="P2621" s="18"/>
      <c r="Q2621" s="18"/>
      <c r="R2621" s="18"/>
      <c r="S2621" s="173" t="s">
        <v>4910</v>
      </c>
      <c r="T2621" s="17" t="s">
        <v>4911</v>
      </c>
      <c r="U2621" s="18"/>
      <c r="V2621" s="211"/>
      <c r="W2621" s="211"/>
      <c r="X2621" s="211"/>
      <c r="Y2621" s="211"/>
      <c r="Z2621" s="18"/>
      <c r="AA2621" s="182" t="s">
        <v>14268</v>
      </c>
      <c r="AB2621" s="18"/>
      <c r="AC2621" s="197" t="str">
        <f t="shared" si="258"/>
        <v>EHS</v>
      </c>
      <c r="AD2621" s="263" t="str">
        <f t="shared" si="259"/>
        <v>EHS-111</v>
      </c>
      <c r="AE2621" s="263" t="str">
        <f t="shared" si="260"/>
        <v>EHS-111-2</v>
      </c>
      <c r="AF2621" s="119" t="s">
        <v>14268</v>
      </c>
      <c r="AG2621" s="64" t="str">
        <f t="shared" si="261"/>
        <v>111</v>
      </c>
      <c r="AH2621" s="18"/>
      <c r="AI2621" s="197" t="str">
        <f t="shared" si="262"/>
        <v>-</v>
      </c>
      <c r="AJ2621" s="64" t="str">
        <f t="shared" si="263"/>
        <v>-</v>
      </c>
      <c r="AK2621" s="18"/>
      <c r="AP2621" s="18"/>
    </row>
    <row r="2622" spans="9:42">
      <c r="I2622" s="18"/>
      <c r="L2622" s="18"/>
      <c r="M2622" s="18"/>
      <c r="N2622" s="18"/>
      <c r="O2622" s="18"/>
      <c r="P2622" s="18"/>
      <c r="Q2622" s="18"/>
      <c r="R2622" s="18"/>
      <c r="S2622" s="173" t="s">
        <v>4912</v>
      </c>
      <c r="T2622" s="17" t="s">
        <v>4913</v>
      </c>
      <c r="U2622" s="18"/>
      <c r="V2622" s="211"/>
      <c r="W2622" s="211"/>
      <c r="X2622" s="211"/>
      <c r="Y2622" s="211"/>
      <c r="Z2622" s="18"/>
      <c r="AA2622" s="182" t="s">
        <v>12750</v>
      </c>
      <c r="AB2622" s="18"/>
      <c r="AC2622" s="197" t="str">
        <f t="shared" si="258"/>
        <v>AVP-FACILITIES</v>
      </c>
      <c r="AD2622" s="263" t="str">
        <f t="shared" si="259"/>
        <v>AVP-FACILITIES-111</v>
      </c>
      <c r="AE2622" s="263" t="str">
        <f t="shared" si="260"/>
        <v>AVP-FACILITIES-111-5</v>
      </c>
      <c r="AF2622" s="119" t="s">
        <v>12750</v>
      </c>
      <c r="AG2622" s="64" t="str">
        <f t="shared" si="261"/>
        <v>111</v>
      </c>
      <c r="AH2622" s="18"/>
      <c r="AI2622" s="197" t="str">
        <f t="shared" si="262"/>
        <v>-</v>
      </c>
      <c r="AJ2622" s="64" t="str">
        <f t="shared" si="263"/>
        <v>-</v>
      </c>
      <c r="AK2622" s="18"/>
      <c r="AP2622" s="18"/>
    </row>
    <row r="2623" spans="9:42">
      <c r="I2623" s="18"/>
      <c r="L2623" s="18"/>
      <c r="M2623" s="18"/>
      <c r="N2623" s="18"/>
      <c r="O2623" s="18"/>
      <c r="P2623" s="18"/>
      <c r="Q2623" s="18"/>
      <c r="R2623" s="18"/>
      <c r="S2623" s="173" t="s">
        <v>4914</v>
      </c>
      <c r="T2623" s="17" t="s">
        <v>4915</v>
      </c>
      <c r="U2623" s="18"/>
      <c r="V2623" s="211"/>
      <c r="W2623" s="211"/>
      <c r="X2623" s="211"/>
      <c r="Y2623" s="211"/>
      <c r="Z2623" s="18"/>
      <c r="AA2623" s="182" t="s">
        <v>15729</v>
      </c>
      <c r="AB2623" s="18"/>
      <c r="AC2623" s="197" t="str">
        <f t="shared" si="258"/>
        <v>AVP-FACILITIES</v>
      </c>
      <c r="AD2623" s="263" t="str">
        <f t="shared" si="259"/>
        <v>AVP-FACILITIES-111</v>
      </c>
      <c r="AE2623" s="263" t="str">
        <f t="shared" si="260"/>
        <v>AVP-FACILITIES-111-6</v>
      </c>
      <c r="AF2623" s="119" t="s">
        <v>15729</v>
      </c>
      <c r="AG2623" s="64" t="str">
        <f t="shared" si="261"/>
        <v>111</v>
      </c>
      <c r="AH2623" s="18"/>
      <c r="AI2623" s="197" t="str">
        <f t="shared" si="262"/>
        <v>-</v>
      </c>
      <c r="AJ2623" s="64" t="str">
        <f t="shared" si="263"/>
        <v>-</v>
      </c>
      <c r="AK2623" s="18"/>
      <c r="AP2623" s="18"/>
    </row>
    <row r="2624" spans="9:42">
      <c r="I2624" s="18"/>
      <c r="L2624" s="18"/>
      <c r="M2624" s="18"/>
      <c r="N2624" s="18"/>
      <c r="O2624" s="18"/>
      <c r="P2624" s="18"/>
      <c r="Q2624" s="18"/>
      <c r="R2624" s="18"/>
      <c r="S2624" s="173" t="s">
        <v>4916</v>
      </c>
      <c r="T2624" s="17" t="s">
        <v>4917</v>
      </c>
      <c r="U2624" s="18"/>
      <c r="V2624" s="211"/>
      <c r="W2624" s="211"/>
      <c r="X2624" s="211"/>
      <c r="Y2624" s="211"/>
      <c r="Z2624" s="18"/>
      <c r="AA2624" s="182" t="s">
        <v>14269</v>
      </c>
      <c r="AB2624" s="18"/>
      <c r="AC2624" s="197" t="str">
        <f t="shared" si="258"/>
        <v>AVP-FACILITIES</v>
      </c>
      <c r="AD2624" s="263" t="str">
        <f t="shared" si="259"/>
        <v>AVP-FACILITIES-111</v>
      </c>
      <c r="AE2624" s="263" t="str">
        <f t="shared" si="260"/>
        <v>AVP-FACILITIES-111-7</v>
      </c>
      <c r="AF2624" s="119" t="s">
        <v>14269</v>
      </c>
      <c r="AG2624" s="64" t="str">
        <f t="shared" si="261"/>
        <v>111</v>
      </c>
      <c r="AH2624" s="18"/>
      <c r="AI2624" s="197" t="str">
        <f t="shared" si="262"/>
        <v>-</v>
      </c>
      <c r="AJ2624" s="64" t="str">
        <f t="shared" si="263"/>
        <v>-</v>
      </c>
      <c r="AK2624" s="18"/>
      <c r="AP2624" s="18"/>
    </row>
    <row r="2625" spans="9:42">
      <c r="I2625" s="18"/>
      <c r="L2625" s="18"/>
      <c r="M2625" s="18"/>
      <c r="N2625" s="18"/>
      <c r="O2625" s="18"/>
      <c r="P2625" s="18"/>
      <c r="Q2625" s="18"/>
      <c r="R2625" s="18"/>
      <c r="S2625" s="173" t="s">
        <v>4918</v>
      </c>
      <c r="T2625" s="17" t="s">
        <v>4919</v>
      </c>
      <c r="U2625" s="18"/>
      <c r="V2625" s="211"/>
      <c r="W2625" s="211"/>
      <c r="X2625" s="211"/>
      <c r="Y2625" s="211"/>
      <c r="Z2625" s="18"/>
      <c r="AA2625" s="182" t="s">
        <v>13789</v>
      </c>
      <c r="AB2625" s="18"/>
      <c r="AC2625" s="197" t="str">
        <f t="shared" si="258"/>
        <v>SMALLPROJECTS</v>
      </c>
      <c r="AD2625" s="263" t="str">
        <f t="shared" si="259"/>
        <v>SMALLPROJECTS-111</v>
      </c>
      <c r="AE2625" s="263" t="str">
        <f t="shared" si="260"/>
        <v>SMALLPROJECTS-111-1</v>
      </c>
      <c r="AF2625" s="119" t="s">
        <v>13789</v>
      </c>
      <c r="AG2625" s="64" t="str">
        <f t="shared" si="261"/>
        <v>111</v>
      </c>
      <c r="AH2625" s="18"/>
      <c r="AI2625" s="197" t="str">
        <f t="shared" si="262"/>
        <v>-</v>
      </c>
      <c r="AJ2625" s="64" t="str">
        <f t="shared" si="263"/>
        <v>-</v>
      </c>
      <c r="AK2625" s="18"/>
      <c r="AP2625" s="18"/>
    </row>
    <row r="2626" spans="9:42">
      <c r="I2626" s="18"/>
      <c r="L2626" s="18"/>
      <c r="M2626" s="18"/>
      <c r="N2626" s="18"/>
      <c r="O2626" s="18"/>
      <c r="P2626" s="18"/>
      <c r="Q2626" s="18"/>
      <c r="R2626" s="18"/>
      <c r="S2626" s="173" t="s">
        <v>4920</v>
      </c>
      <c r="T2626" s="17" t="s">
        <v>4921</v>
      </c>
      <c r="U2626" s="18"/>
      <c r="V2626" s="211"/>
      <c r="W2626" s="211"/>
      <c r="X2626" s="211"/>
      <c r="Y2626" s="211"/>
      <c r="Z2626" s="18"/>
      <c r="AA2626" s="182" t="s">
        <v>14270</v>
      </c>
      <c r="AB2626" s="18"/>
      <c r="AC2626" s="197" t="str">
        <f t="shared" si="258"/>
        <v>SMALLPROJECTS</v>
      </c>
      <c r="AD2626" s="263" t="str">
        <f t="shared" si="259"/>
        <v>SMALLPROJECTS-111</v>
      </c>
      <c r="AE2626" s="263" t="str">
        <f t="shared" si="260"/>
        <v>SMALLPROJECTS-111-2</v>
      </c>
      <c r="AF2626" s="119" t="s">
        <v>14270</v>
      </c>
      <c r="AG2626" s="64" t="str">
        <f t="shared" si="261"/>
        <v>111</v>
      </c>
      <c r="AH2626" s="18"/>
      <c r="AI2626" s="197" t="str">
        <f t="shared" si="262"/>
        <v>-</v>
      </c>
      <c r="AJ2626" s="64" t="str">
        <f t="shared" si="263"/>
        <v>-</v>
      </c>
      <c r="AK2626" s="18"/>
      <c r="AP2626" s="18"/>
    </row>
    <row r="2627" spans="9:42">
      <c r="I2627" s="18"/>
      <c r="L2627" s="18"/>
      <c r="M2627" s="18"/>
      <c r="N2627" s="18"/>
      <c r="O2627" s="18"/>
      <c r="P2627" s="18"/>
      <c r="Q2627" s="18"/>
      <c r="R2627" s="18"/>
      <c r="S2627" s="173" t="s">
        <v>4922</v>
      </c>
      <c r="T2627" s="17" t="s">
        <v>4923</v>
      </c>
      <c r="U2627" s="18"/>
      <c r="V2627" s="211"/>
      <c r="W2627" s="211"/>
      <c r="X2627" s="211"/>
      <c r="Y2627" s="211"/>
      <c r="Z2627" s="18"/>
      <c r="AA2627" s="182" t="s">
        <v>13790</v>
      </c>
      <c r="AB2627" s="18"/>
      <c r="AC2627" s="197" t="str">
        <f t="shared" si="258"/>
        <v>SMALLPROJECTS</v>
      </c>
      <c r="AD2627" s="263" t="str">
        <f t="shared" si="259"/>
        <v>SMALLPROJECTS-111</v>
      </c>
      <c r="AE2627" s="263" t="str">
        <f t="shared" si="260"/>
        <v>SMALLPROJECTS-111-3</v>
      </c>
      <c r="AF2627" s="119" t="s">
        <v>13790</v>
      </c>
      <c r="AG2627" s="64" t="str">
        <f t="shared" si="261"/>
        <v>111</v>
      </c>
      <c r="AH2627" s="18"/>
      <c r="AI2627" s="197" t="str">
        <f t="shared" si="262"/>
        <v>-</v>
      </c>
      <c r="AJ2627" s="64" t="str">
        <f t="shared" si="263"/>
        <v>-</v>
      </c>
      <c r="AK2627" s="18"/>
      <c r="AP2627" s="18"/>
    </row>
    <row r="2628" spans="9:42">
      <c r="I2628" s="18"/>
      <c r="L2628" s="18"/>
      <c r="M2628" s="18"/>
      <c r="N2628" s="18"/>
      <c r="O2628" s="18"/>
      <c r="P2628" s="18"/>
      <c r="Q2628" s="18"/>
      <c r="R2628" s="18"/>
      <c r="S2628" s="173" t="s">
        <v>4924</v>
      </c>
      <c r="T2628" s="17" t="s">
        <v>4925</v>
      </c>
      <c r="U2628" s="18"/>
      <c r="V2628" s="211"/>
      <c r="W2628" s="211"/>
      <c r="X2628" s="211"/>
      <c r="Y2628" s="211"/>
      <c r="Z2628" s="18"/>
      <c r="AA2628" s="182" t="s">
        <v>14784</v>
      </c>
      <c r="AB2628" s="18"/>
      <c r="AC2628" s="197" t="str">
        <f t="shared" si="258"/>
        <v>SMALLPROJECTS</v>
      </c>
      <c r="AD2628" s="263" t="str">
        <f t="shared" si="259"/>
        <v>SMALLPROJECTS-111</v>
      </c>
      <c r="AE2628" s="263" t="str">
        <f t="shared" si="260"/>
        <v>SMALLPROJECTS-111-4</v>
      </c>
      <c r="AF2628" s="119" t="s">
        <v>14784</v>
      </c>
      <c r="AG2628" s="64" t="str">
        <f t="shared" si="261"/>
        <v>111</v>
      </c>
      <c r="AH2628" s="18"/>
      <c r="AI2628" s="197" t="str">
        <f t="shared" si="262"/>
        <v>-</v>
      </c>
      <c r="AJ2628" s="64" t="str">
        <f t="shared" si="263"/>
        <v>-</v>
      </c>
      <c r="AK2628" s="18"/>
      <c r="AP2628" s="18"/>
    </row>
    <row r="2629" spans="9:42">
      <c r="I2629" s="18"/>
      <c r="L2629" s="18"/>
      <c r="M2629" s="18"/>
      <c r="N2629" s="18"/>
      <c r="O2629" s="18"/>
      <c r="P2629" s="18"/>
      <c r="Q2629" s="18"/>
      <c r="R2629" s="18"/>
      <c r="S2629" s="173" t="s">
        <v>4926</v>
      </c>
      <c r="T2629" s="17" t="s">
        <v>4927</v>
      </c>
      <c r="U2629" s="18"/>
      <c r="V2629" s="211"/>
      <c r="W2629" s="211"/>
      <c r="X2629" s="211"/>
      <c r="Y2629" s="211"/>
      <c r="Z2629" s="18"/>
      <c r="AA2629" s="182" t="s">
        <v>15302</v>
      </c>
      <c r="AB2629" s="18"/>
      <c r="AC2629" s="197" t="str">
        <f t="shared" si="258"/>
        <v>SMALLPROJECTS</v>
      </c>
      <c r="AD2629" s="263" t="str">
        <f t="shared" si="259"/>
        <v>SMALLPROJECTS-111</v>
      </c>
      <c r="AE2629" s="263" t="str">
        <f t="shared" si="260"/>
        <v>SMALLPROJECTS-111-5</v>
      </c>
      <c r="AF2629" s="119" t="s">
        <v>15302</v>
      </c>
      <c r="AG2629" s="64" t="str">
        <f t="shared" si="261"/>
        <v>111</v>
      </c>
      <c r="AH2629" s="18"/>
      <c r="AI2629" s="197" t="str">
        <f t="shared" si="262"/>
        <v>-</v>
      </c>
      <c r="AJ2629" s="64" t="str">
        <f t="shared" si="263"/>
        <v>-</v>
      </c>
      <c r="AK2629" s="18"/>
      <c r="AP2629" s="18"/>
    </row>
    <row r="2630" spans="9:42">
      <c r="I2630" s="18"/>
      <c r="L2630" s="18"/>
      <c r="M2630" s="18"/>
      <c r="N2630" s="18"/>
      <c r="O2630" s="18"/>
      <c r="P2630" s="18"/>
      <c r="Q2630" s="18"/>
      <c r="R2630" s="18"/>
      <c r="S2630" s="173" t="s">
        <v>4928</v>
      </c>
      <c r="T2630" s="17" t="s">
        <v>4929</v>
      </c>
      <c r="U2630" s="18"/>
      <c r="V2630" s="211"/>
      <c r="W2630" s="211"/>
      <c r="X2630" s="211"/>
      <c r="Y2630" s="211"/>
      <c r="Z2630" s="18"/>
      <c r="AA2630" s="182" t="s">
        <v>13791</v>
      </c>
      <c r="AB2630" s="18"/>
      <c r="AC2630" s="197" t="str">
        <f t="shared" si="258"/>
        <v>SMALLPROJECTS</v>
      </c>
      <c r="AD2630" s="263" t="str">
        <f t="shared" si="259"/>
        <v>SMALLPROJECTS-111</v>
      </c>
      <c r="AE2630" s="263" t="str">
        <f t="shared" si="260"/>
        <v>SMALLPROJECTS-111-6</v>
      </c>
      <c r="AF2630" s="119" t="s">
        <v>13791</v>
      </c>
      <c r="AG2630" s="64" t="str">
        <f t="shared" si="261"/>
        <v>111</v>
      </c>
      <c r="AH2630" s="18"/>
      <c r="AI2630" s="197" t="str">
        <f t="shared" si="262"/>
        <v>-</v>
      </c>
      <c r="AJ2630" s="64" t="str">
        <f t="shared" si="263"/>
        <v>-</v>
      </c>
      <c r="AK2630" s="18"/>
      <c r="AP2630" s="18"/>
    </row>
    <row r="2631" spans="9:42">
      <c r="I2631" s="18"/>
      <c r="L2631" s="18"/>
      <c r="M2631" s="18"/>
      <c r="N2631" s="18"/>
      <c r="O2631" s="18"/>
      <c r="P2631" s="18"/>
      <c r="Q2631" s="18"/>
      <c r="R2631" s="18"/>
      <c r="S2631" s="173" t="s">
        <v>4930</v>
      </c>
      <c r="T2631" s="17" t="s">
        <v>4931</v>
      </c>
      <c r="U2631" s="18"/>
      <c r="V2631" s="211"/>
      <c r="W2631" s="211"/>
      <c r="X2631" s="211"/>
      <c r="Y2631" s="211"/>
      <c r="Z2631" s="18"/>
      <c r="AA2631" s="182" t="s">
        <v>14271</v>
      </c>
      <c r="AB2631" s="18"/>
      <c r="AC2631" s="197" t="str">
        <f t="shared" ref="AC2631:AC2694" si="264">CodesFormula_1</f>
        <v>SMALLPROJECTS</v>
      </c>
      <c r="AD2631" s="263" t="str">
        <f t="shared" ref="AD2631:AD2694" si="265">CodesFormula_2</f>
        <v>SMALLPROJECTS-111</v>
      </c>
      <c r="AE2631" s="263" t="str">
        <f t="shared" ref="AE2631:AE2694" si="266">CodesFormula_3</f>
        <v>SMALLPROJECTS-111-7</v>
      </c>
      <c r="AF2631" s="119" t="s">
        <v>14271</v>
      </c>
      <c r="AG2631" s="64" t="str">
        <f t="shared" ref="AG2631:AG2694" si="267">CodesFormula_4</f>
        <v>111</v>
      </c>
      <c r="AH2631" s="18"/>
      <c r="AI2631" s="197" t="str">
        <f t="shared" ref="AI2631:AI2694" si="268">CodesFormula_5</f>
        <v>-</v>
      </c>
      <c r="AJ2631" s="64" t="str">
        <f t="shared" ref="AJ2631:AJ2694" si="269">CodesFormula_6</f>
        <v>-</v>
      </c>
      <c r="AK2631" s="18"/>
      <c r="AP2631" s="18"/>
    </row>
    <row r="2632" spans="9:42">
      <c r="I2632" s="18"/>
      <c r="L2632" s="18"/>
      <c r="M2632" s="18"/>
      <c r="N2632" s="18"/>
      <c r="O2632" s="18"/>
      <c r="P2632" s="18"/>
      <c r="Q2632" s="18"/>
      <c r="R2632" s="18"/>
      <c r="S2632" s="173" t="s">
        <v>4932</v>
      </c>
      <c r="T2632" s="17" t="s">
        <v>4933</v>
      </c>
      <c r="U2632" s="18"/>
      <c r="V2632" s="211"/>
      <c r="W2632" s="211"/>
      <c r="X2632" s="211"/>
      <c r="Y2632" s="211"/>
      <c r="Z2632" s="18"/>
      <c r="AA2632" s="182" t="s">
        <v>12751</v>
      </c>
      <c r="AB2632" s="18"/>
      <c r="AC2632" s="197" t="str">
        <f t="shared" si="264"/>
        <v>STAFFF-Counseling_Ctr</v>
      </c>
      <c r="AD2632" s="263" t="str">
        <f t="shared" si="265"/>
        <v>STAFFF-Counseling_Ctr-111</v>
      </c>
      <c r="AE2632" s="263" t="str">
        <f t="shared" si="266"/>
        <v>STAFFF-Counseling_Ctr-111-1</v>
      </c>
      <c r="AF2632" s="119" t="s">
        <v>12751</v>
      </c>
      <c r="AG2632" s="64" t="str">
        <f t="shared" si="267"/>
        <v>111</v>
      </c>
      <c r="AH2632" s="18"/>
      <c r="AI2632" s="197" t="str">
        <f t="shared" si="268"/>
        <v>-</v>
      </c>
      <c r="AJ2632" s="64" t="str">
        <f t="shared" si="269"/>
        <v>-</v>
      </c>
      <c r="AK2632" s="18"/>
      <c r="AP2632" s="18"/>
    </row>
    <row r="2633" spans="9:42">
      <c r="I2633" s="18"/>
      <c r="L2633" s="18"/>
      <c r="M2633" s="18"/>
      <c r="N2633" s="18"/>
      <c r="O2633" s="18"/>
      <c r="P2633" s="18"/>
      <c r="Q2633" s="18"/>
      <c r="R2633" s="18"/>
      <c r="S2633" s="173" t="s">
        <v>4934</v>
      </c>
      <c r="T2633" s="17" t="s">
        <v>4935</v>
      </c>
      <c r="U2633" s="18"/>
      <c r="V2633" s="211"/>
      <c r="W2633" s="211"/>
      <c r="X2633" s="211"/>
      <c r="Y2633" s="211"/>
      <c r="Z2633" s="18"/>
      <c r="AA2633" s="182" t="s">
        <v>14785</v>
      </c>
      <c r="AB2633" s="18"/>
      <c r="AC2633" s="197" t="str">
        <f t="shared" si="264"/>
        <v>STAFFF-Counseling_Ctr</v>
      </c>
      <c r="AD2633" s="263" t="str">
        <f t="shared" si="265"/>
        <v>STAFFF-Counseling_Ctr-111</v>
      </c>
      <c r="AE2633" s="263" t="str">
        <f t="shared" si="266"/>
        <v>STAFFF-Counseling_Ctr-111-2</v>
      </c>
      <c r="AF2633" s="119" t="s">
        <v>14785</v>
      </c>
      <c r="AG2633" s="64" t="str">
        <f t="shared" si="267"/>
        <v>111</v>
      </c>
      <c r="AH2633" s="18"/>
      <c r="AI2633" s="197" t="str">
        <f t="shared" si="268"/>
        <v>-</v>
      </c>
      <c r="AJ2633" s="64" t="str">
        <f t="shared" si="269"/>
        <v>-</v>
      </c>
      <c r="AK2633" s="18"/>
      <c r="AP2633" s="18"/>
    </row>
    <row r="2634" spans="9:42">
      <c r="I2634" s="18"/>
      <c r="L2634" s="18"/>
      <c r="M2634" s="18"/>
      <c r="N2634" s="18"/>
      <c r="O2634" s="18"/>
      <c r="P2634" s="18"/>
      <c r="Q2634" s="18"/>
      <c r="R2634" s="18"/>
      <c r="S2634" s="173" t="s">
        <v>4936</v>
      </c>
      <c r="T2634" s="17" t="s">
        <v>4937</v>
      </c>
      <c r="U2634" s="18"/>
      <c r="V2634" s="211"/>
      <c r="W2634" s="211"/>
      <c r="X2634" s="211"/>
      <c r="Y2634" s="211"/>
      <c r="Z2634" s="18"/>
      <c r="AA2634" s="182" t="s">
        <v>14786</v>
      </c>
      <c r="AB2634" s="18"/>
      <c r="AC2634" s="197" t="str">
        <f t="shared" si="264"/>
        <v>ATHLETICS</v>
      </c>
      <c r="AD2634" s="263" t="str">
        <f t="shared" si="265"/>
        <v>ATHLETICS-111</v>
      </c>
      <c r="AE2634" s="263" t="str">
        <f t="shared" si="266"/>
        <v>ATHLETICS-111-1</v>
      </c>
      <c r="AF2634" s="119" t="s">
        <v>14786</v>
      </c>
      <c r="AG2634" s="64" t="str">
        <f t="shared" si="267"/>
        <v>111</v>
      </c>
      <c r="AH2634" s="18"/>
      <c r="AI2634" s="197" t="str">
        <f t="shared" si="268"/>
        <v>-</v>
      </c>
      <c r="AJ2634" s="64" t="str">
        <f t="shared" si="269"/>
        <v>-</v>
      </c>
      <c r="AK2634" s="18"/>
      <c r="AP2634" s="18"/>
    </row>
    <row r="2635" spans="9:42">
      <c r="I2635" s="18"/>
      <c r="L2635" s="18"/>
      <c r="M2635" s="18"/>
      <c r="N2635" s="18"/>
      <c r="O2635" s="18"/>
      <c r="P2635" s="18"/>
      <c r="Q2635" s="18"/>
      <c r="R2635" s="18"/>
      <c r="S2635" s="173" t="s">
        <v>4938</v>
      </c>
      <c r="T2635" s="17" t="s">
        <v>4939</v>
      </c>
      <c r="U2635" s="18"/>
      <c r="V2635" s="211"/>
      <c r="W2635" s="211"/>
      <c r="X2635" s="211"/>
      <c r="Y2635" s="211"/>
      <c r="Z2635" s="18"/>
      <c r="AA2635" s="182" t="s">
        <v>15303</v>
      </c>
      <c r="AB2635" s="18"/>
      <c r="AC2635" s="197" t="str">
        <f t="shared" si="264"/>
        <v>ATHLETICS</v>
      </c>
      <c r="AD2635" s="263" t="str">
        <f t="shared" si="265"/>
        <v>ATHLETICS-111</v>
      </c>
      <c r="AE2635" s="263" t="str">
        <f t="shared" si="266"/>
        <v>ATHLETICS-111-2</v>
      </c>
      <c r="AF2635" s="119" t="s">
        <v>15303</v>
      </c>
      <c r="AG2635" s="64" t="str">
        <f t="shared" si="267"/>
        <v>111</v>
      </c>
      <c r="AH2635" s="18"/>
      <c r="AI2635" s="197" t="str">
        <f t="shared" si="268"/>
        <v>-</v>
      </c>
      <c r="AJ2635" s="64" t="str">
        <f t="shared" si="269"/>
        <v>-</v>
      </c>
      <c r="AK2635" s="18"/>
      <c r="AP2635" s="18"/>
    </row>
    <row r="2636" spans="9:42">
      <c r="I2636" s="18"/>
      <c r="L2636" s="18"/>
      <c r="M2636" s="18"/>
      <c r="N2636" s="18"/>
      <c r="O2636" s="18"/>
      <c r="P2636" s="18"/>
      <c r="Q2636" s="18"/>
      <c r="R2636" s="18"/>
      <c r="S2636" s="173" t="s">
        <v>4940</v>
      </c>
      <c r="T2636" s="17" t="s">
        <v>4941</v>
      </c>
      <c r="U2636" s="18"/>
      <c r="V2636" s="211"/>
      <c r="W2636" s="211"/>
      <c r="X2636" s="211"/>
      <c r="Y2636" s="211"/>
      <c r="Z2636" s="18"/>
      <c r="AA2636" s="182" t="s">
        <v>13356</v>
      </c>
      <c r="AB2636" s="18"/>
      <c r="AC2636" s="197" t="str">
        <f t="shared" si="264"/>
        <v>ATHLETICS</v>
      </c>
      <c r="AD2636" s="263" t="str">
        <f t="shared" si="265"/>
        <v>ATHLETICS-111</v>
      </c>
      <c r="AE2636" s="263" t="str">
        <f t="shared" si="266"/>
        <v>ATHLETICS-111-3</v>
      </c>
      <c r="AF2636" s="119" t="s">
        <v>13356</v>
      </c>
      <c r="AG2636" s="64" t="str">
        <f t="shared" si="267"/>
        <v>111</v>
      </c>
      <c r="AH2636" s="18"/>
      <c r="AI2636" s="197" t="str">
        <f t="shared" si="268"/>
        <v>-</v>
      </c>
      <c r="AJ2636" s="64" t="str">
        <f t="shared" si="269"/>
        <v>-</v>
      </c>
      <c r="AK2636" s="18"/>
      <c r="AP2636" s="18"/>
    </row>
    <row r="2637" spans="9:42">
      <c r="I2637" s="18"/>
      <c r="L2637" s="18"/>
      <c r="M2637" s="18"/>
      <c r="N2637" s="18"/>
      <c r="O2637" s="18"/>
      <c r="P2637" s="18"/>
      <c r="Q2637" s="18"/>
      <c r="R2637" s="18"/>
      <c r="S2637" s="173" t="s">
        <v>4942</v>
      </c>
      <c r="T2637" s="17" t="s">
        <v>4943</v>
      </c>
      <c r="U2637" s="18"/>
      <c r="V2637" s="211"/>
      <c r="W2637" s="211"/>
      <c r="X2637" s="211"/>
      <c r="Y2637" s="211"/>
      <c r="Z2637" s="18"/>
      <c r="AA2637" s="182" t="s">
        <v>12752</v>
      </c>
      <c r="AB2637" s="18"/>
      <c r="AC2637" s="197" t="str">
        <f t="shared" si="264"/>
        <v>ATHLETICS</v>
      </c>
      <c r="AD2637" s="263" t="str">
        <f t="shared" si="265"/>
        <v>ATHLETICS-111</v>
      </c>
      <c r="AE2637" s="263" t="str">
        <f t="shared" si="266"/>
        <v>ATHLETICS-111-4</v>
      </c>
      <c r="AF2637" s="119" t="s">
        <v>12752</v>
      </c>
      <c r="AG2637" s="64" t="str">
        <f t="shared" si="267"/>
        <v>111</v>
      </c>
      <c r="AH2637" s="18"/>
      <c r="AI2637" s="197" t="str">
        <f t="shared" si="268"/>
        <v>-</v>
      </c>
      <c r="AJ2637" s="64" t="str">
        <f t="shared" si="269"/>
        <v>-</v>
      </c>
      <c r="AK2637" s="18"/>
      <c r="AP2637" s="18"/>
    </row>
    <row r="2638" spans="9:42">
      <c r="I2638" s="18"/>
      <c r="L2638" s="18"/>
      <c r="M2638" s="18"/>
      <c r="N2638" s="18"/>
      <c r="O2638" s="18"/>
      <c r="P2638" s="18"/>
      <c r="Q2638" s="18"/>
      <c r="R2638" s="18"/>
      <c r="S2638" s="173" t="s">
        <v>4944</v>
      </c>
      <c r="T2638" s="17" t="s">
        <v>4945</v>
      </c>
      <c r="U2638" s="18"/>
      <c r="V2638" s="211"/>
      <c r="W2638" s="211"/>
      <c r="X2638" s="211"/>
      <c r="Y2638" s="211"/>
      <c r="Z2638" s="18"/>
      <c r="AA2638" s="182" t="s">
        <v>12121</v>
      </c>
      <c r="AB2638" s="18"/>
      <c r="AC2638" s="197" t="str">
        <f t="shared" si="264"/>
        <v>RECSVCS</v>
      </c>
      <c r="AD2638" s="263" t="str">
        <f t="shared" si="265"/>
        <v>RECSVCS-111</v>
      </c>
      <c r="AE2638" s="263" t="str">
        <f t="shared" si="266"/>
        <v>RECSVCS-111-1</v>
      </c>
      <c r="AF2638" s="119" t="s">
        <v>12121</v>
      </c>
      <c r="AG2638" s="64" t="str">
        <f t="shared" si="267"/>
        <v>111</v>
      </c>
      <c r="AH2638" s="18"/>
      <c r="AI2638" s="197" t="str">
        <f t="shared" si="268"/>
        <v>-</v>
      </c>
      <c r="AJ2638" s="64" t="str">
        <f t="shared" si="269"/>
        <v>-</v>
      </c>
      <c r="AK2638" s="18"/>
      <c r="AP2638" s="18"/>
    </row>
    <row r="2639" spans="9:42">
      <c r="I2639" s="18"/>
      <c r="L2639" s="18"/>
      <c r="M2639" s="18"/>
      <c r="N2639" s="18"/>
      <c r="O2639" s="18"/>
      <c r="P2639" s="18"/>
      <c r="Q2639" s="18"/>
      <c r="R2639" s="18"/>
      <c r="S2639" s="173" t="s">
        <v>4946</v>
      </c>
      <c r="T2639" s="17" t="s">
        <v>4947</v>
      </c>
      <c r="U2639" s="18"/>
      <c r="V2639" s="211"/>
      <c r="W2639" s="211"/>
      <c r="X2639" s="211"/>
      <c r="Y2639" s="211"/>
      <c r="Z2639" s="18"/>
      <c r="AA2639" s="182" t="s">
        <v>12753</v>
      </c>
      <c r="AB2639" s="18"/>
      <c r="AC2639" s="197" t="str">
        <f t="shared" si="264"/>
        <v>ATHLETICS</v>
      </c>
      <c r="AD2639" s="263" t="str">
        <f t="shared" si="265"/>
        <v>ATHLETICS-111</v>
      </c>
      <c r="AE2639" s="263" t="str">
        <f t="shared" si="266"/>
        <v>ATHLETICS-111-5</v>
      </c>
      <c r="AF2639" s="119" t="s">
        <v>12753</v>
      </c>
      <c r="AG2639" s="64" t="str">
        <f t="shared" si="267"/>
        <v>111</v>
      </c>
      <c r="AH2639" s="18"/>
      <c r="AI2639" s="197" t="str">
        <f t="shared" si="268"/>
        <v>-</v>
      </c>
      <c r="AJ2639" s="64" t="str">
        <f t="shared" si="269"/>
        <v>-</v>
      </c>
      <c r="AK2639" s="18"/>
      <c r="AP2639" s="18"/>
    </row>
    <row r="2640" spans="9:42">
      <c r="I2640" s="18"/>
      <c r="L2640" s="18"/>
      <c r="M2640" s="18"/>
      <c r="N2640" s="18"/>
      <c r="O2640" s="18"/>
      <c r="P2640" s="18"/>
      <c r="Q2640" s="18"/>
      <c r="R2640" s="18"/>
      <c r="S2640" s="173" t="s">
        <v>4948</v>
      </c>
      <c r="T2640" s="17" t="s">
        <v>4949</v>
      </c>
      <c r="U2640" s="18"/>
      <c r="V2640" s="211"/>
      <c r="W2640" s="211"/>
      <c r="X2640" s="211"/>
      <c r="Y2640" s="211"/>
      <c r="Z2640" s="18"/>
      <c r="AA2640" s="182" t="s">
        <v>14787</v>
      </c>
      <c r="AB2640" s="18"/>
      <c r="AC2640" s="197" t="str">
        <f t="shared" si="264"/>
        <v>PRESIDENT-University_Events</v>
      </c>
      <c r="AD2640" s="263" t="str">
        <f t="shared" si="265"/>
        <v>PRESIDENT-University_Events-111</v>
      </c>
      <c r="AE2640" s="263" t="str">
        <f t="shared" si="266"/>
        <v>PRESIDENT-University_Events-111-1</v>
      </c>
      <c r="AF2640" s="119" t="s">
        <v>14787</v>
      </c>
      <c r="AG2640" s="64" t="str">
        <f t="shared" si="267"/>
        <v>111</v>
      </c>
      <c r="AH2640" s="18"/>
      <c r="AI2640" s="197" t="str">
        <f t="shared" si="268"/>
        <v>-</v>
      </c>
      <c r="AJ2640" s="64" t="str">
        <f t="shared" si="269"/>
        <v>-</v>
      </c>
      <c r="AK2640" s="18"/>
      <c r="AP2640" s="18"/>
    </row>
    <row r="2641" spans="9:42">
      <c r="I2641" s="18"/>
      <c r="L2641" s="18"/>
      <c r="M2641" s="18"/>
      <c r="N2641" s="18"/>
      <c r="O2641" s="18"/>
      <c r="P2641" s="18"/>
      <c r="Q2641" s="18"/>
      <c r="R2641" s="18"/>
      <c r="S2641" s="173" t="s">
        <v>4950</v>
      </c>
      <c r="T2641" s="17" t="s">
        <v>4951</v>
      </c>
      <c r="U2641" s="18"/>
      <c r="V2641" s="211"/>
      <c r="W2641" s="211"/>
      <c r="X2641" s="211"/>
      <c r="Y2641" s="211"/>
      <c r="Z2641" s="18"/>
      <c r="AA2641" s="182" t="s">
        <v>12122</v>
      </c>
      <c r="AB2641" s="18"/>
      <c r="AC2641" s="197" t="str">
        <f t="shared" si="264"/>
        <v>PRESIDENT-Communications</v>
      </c>
      <c r="AD2641" s="263" t="str">
        <f t="shared" si="265"/>
        <v>PRESIDENT-Communications-111</v>
      </c>
      <c r="AE2641" s="263" t="str">
        <f t="shared" si="266"/>
        <v>PRESIDENT-Communications-111-1</v>
      </c>
      <c r="AF2641" s="119" t="s">
        <v>12122</v>
      </c>
      <c r="AG2641" s="64" t="str">
        <f t="shared" si="267"/>
        <v>111</v>
      </c>
      <c r="AH2641" s="18"/>
      <c r="AI2641" s="197" t="str">
        <f t="shared" si="268"/>
        <v>-</v>
      </c>
      <c r="AJ2641" s="64" t="str">
        <f t="shared" si="269"/>
        <v>-</v>
      </c>
      <c r="AK2641" s="18"/>
      <c r="AP2641" s="18"/>
    </row>
    <row r="2642" spans="9:42">
      <c r="I2642" s="18"/>
      <c r="L2642" s="18"/>
      <c r="M2642" s="18"/>
      <c r="N2642" s="18"/>
      <c r="O2642" s="18"/>
      <c r="P2642" s="18"/>
      <c r="Q2642" s="18"/>
      <c r="R2642" s="18"/>
      <c r="S2642" s="173" t="s">
        <v>4952</v>
      </c>
      <c r="T2642" s="17" t="s">
        <v>4953</v>
      </c>
      <c r="U2642" s="18"/>
      <c r="V2642" s="211"/>
      <c r="W2642" s="211"/>
      <c r="X2642" s="211"/>
      <c r="Y2642" s="211"/>
      <c r="Z2642" s="18"/>
      <c r="AA2642" s="182" t="s">
        <v>2695</v>
      </c>
      <c r="AB2642" s="18"/>
      <c r="AC2642" s="197" t="str">
        <f t="shared" si="264"/>
        <v>ALLOTHER</v>
      </c>
      <c r="AD2642" s="263" t="str">
        <f t="shared" si="265"/>
        <v>ALLOTHER-115</v>
      </c>
      <c r="AE2642" s="263" t="str">
        <f t="shared" si="266"/>
        <v>ALLOTHER-115-1</v>
      </c>
      <c r="AF2642" s="119" t="s">
        <v>2695</v>
      </c>
      <c r="AG2642" s="64" t="str">
        <f t="shared" si="267"/>
        <v>115</v>
      </c>
      <c r="AH2642" s="18"/>
      <c r="AI2642" s="197" t="str">
        <f t="shared" si="268"/>
        <v>-</v>
      </c>
      <c r="AJ2642" s="64" t="str">
        <f t="shared" si="269"/>
        <v>-</v>
      </c>
      <c r="AK2642" s="18"/>
      <c r="AP2642" s="18"/>
    </row>
    <row r="2643" spans="9:42">
      <c r="I2643" s="18"/>
      <c r="L2643" s="18"/>
      <c r="M2643" s="18"/>
      <c r="N2643" s="18"/>
      <c r="O2643" s="18"/>
      <c r="P2643" s="18"/>
      <c r="Q2643" s="18"/>
      <c r="R2643" s="18"/>
      <c r="S2643" s="173" t="s">
        <v>4954</v>
      </c>
      <c r="T2643" s="17" t="s">
        <v>4955</v>
      </c>
      <c r="U2643" s="18"/>
      <c r="V2643" s="211"/>
      <c r="W2643" s="211"/>
      <c r="X2643" s="211"/>
      <c r="Y2643" s="211"/>
      <c r="Z2643" s="18"/>
      <c r="AA2643" s="182" t="s">
        <v>2699</v>
      </c>
      <c r="AB2643" s="18"/>
      <c r="AC2643" s="197" t="str">
        <f t="shared" si="264"/>
        <v>CELS</v>
      </c>
      <c r="AD2643" s="263" t="str">
        <f t="shared" si="265"/>
        <v>CELS-115</v>
      </c>
      <c r="AE2643" s="263" t="str">
        <f t="shared" si="266"/>
        <v>CELS-115-1</v>
      </c>
      <c r="AF2643" s="119" t="s">
        <v>2699</v>
      </c>
      <c r="AG2643" s="64" t="str">
        <f t="shared" si="267"/>
        <v>115</v>
      </c>
      <c r="AH2643" s="18"/>
      <c r="AI2643" s="197" t="str">
        <f t="shared" si="268"/>
        <v>-</v>
      </c>
      <c r="AJ2643" s="64" t="str">
        <f t="shared" si="269"/>
        <v>-</v>
      </c>
      <c r="AK2643" s="18"/>
      <c r="AP2643" s="18"/>
    </row>
    <row r="2644" spans="9:42">
      <c r="I2644" s="18"/>
      <c r="L2644" s="18"/>
      <c r="M2644" s="18"/>
      <c r="N2644" s="18"/>
      <c r="O2644" s="18"/>
      <c r="P2644" s="18"/>
      <c r="Q2644" s="18"/>
      <c r="R2644" s="18"/>
      <c r="S2644" s="173" t="s">
        <v>4956</v>
      </c>
      <c r="T2644" s="17" t="s">
        <v>4957</v>
      </c>
      <c r="U2644" s="18"/>
      <c r="V2644" s="211"/>
      <c r="W2644" s="211"/>
      <c r="X2644" s="211"/>
      <c r="Y2644" s="211"/>
      <c r="Z2644" s="18"/>
      <c r="AA2644" s="182" t="s">
        <v>2700</v>
      </c>
      <c r="AB2644" s="18"/>
      <c r="AC2644" s="197" t="str">
        <f t="shared" si="264"/>
        <v>GSO</v>
      </c>
      <c r="AD2644" s="263" t="str">
        <f t="shared" si="265"/>
        <v>GSO-115</v>
      </c>
      <c r="AE2644" s="263" t="str">
        <f t="shared" si="266"/>
        <v>GSO-115-1</v>
      </c>
      <c r="AF2644" s="119" t="s">
        <v>2700</v>
      </c>
      <c r="AG2644" s="64" t="str">
        <f t="shared" si="267"/>
        <v>115</v>
      </c>
      <c r="AH2644" s="18"/>
      <c r="AI2644" s="197" t="str">
        <f t="shared" si="268"/>
        <v>-</v>
      </c>
      <c r="AJ2644" s="64" t="str">
        <f t="shared" si="269"/>
        <v>-</v>
      </c>
      <c r="AK2644" s="18"/>
      <c r="AP2644" s="18"/>
    </row>
    <row r="2645" spans="9:42">
      <c r="I2645" s="18"/>
      <c r="L2645" s="18"/>
      <c r="M2645" s="18"/>
      <c r="N2645" s="18"/>
      <c r="O2645" s="18"/>
      <c r="P2645" s="18"/>
      <c r="Q2645" s="18"/>
      <c r="R2645" s="18"/>
      <c r="S2645" s="173" t="s">
        <v>4958</v>
      </c>
      <c r="T2645" s="17" t="s">
        <v>4959</v>
      </c>
      <c r="U2645" s="18"/>
      <c r="V2645" s="211"/>
      <c r="W2645" s="211"/>
      <c r="X2645" s="211"/>
      <c r="Y2645" s="211"/>
      <c r="Z2645" s="18"/>
      <c r="AA2645" s="182" t="s">
        <v>2702</v>
      </c>
      <c r="AB2645" s="18"/>
      <c r="AC2645" s="197" t="str">
        <f t="shared" si="264"/>
        <v>ITS</v>
      </c>
      <c r="AD2645" s="263" t="str">
        <f t="shared" si="265"/>
        <v>ITS-115</v>
      </c>
      <c r="AE2645" s="263" t="str">
        <f t="shared" si="266"/>
        <v>ITS-115-1</v>
      </c>
      <c r="AF2645" s="119" t="s">
        <v>2702</v>
      </c>
      <c r="AG2645" s="64" t="str">
        <f t="shared" si="267"/>
        <v>115</v>
      </c>
      <c r="AH2645" s="18"/>
      <c r="AI2645" s="197" t="str">
        <f t="shared" si="268"/>
        <v>-</v>
      </c>
      <c r="AJ2645" s="64" t="str">
        <f t="shared" si="269"/>
        <v>-</v>
      </c>
      <c r="AK2645" s="18"/>
      <c r="AP2645" s="18"/>
    </row>
    <row r="2646" spans="9:42">
      <c r="I2646" s="18"/>
      <c r="L2646" s="18"/>
      <c r="M2646" s="18"/>
      <c r="N2646" s="18"/>
      <c r="O2646" s="18"/>
      <c r="P2646" s="18"/>
      <c r="Q2646" s="18"/>
      <c r="R2646" s="18"/>
      <c r="S2646" s="173" t="s">
        <v>4960</v>
      </c>
      <c r="T2646" s="17" t="s">
        <v>4961</v>
      </c>
      <c r="U2646" s="18"/>
      <c r="V2646" s="211"/>
      <c r="W2646" s="211"/>
      <c r="X2646" s="211"/>
      <c r="Y2646" s="211"/>
      <c r="Z2646" s="18"/>
      <c r="AA2646" s="182" t="s">
        <v>2703</v>
      </c>
      <c r="AB2646" s="18"/>
      <c r="AC2646" s="197" t="str">
        <f t="shared" si="264"/>
        <v>ITS</v>
      </c>
      <c r="AD2646" s="263" t="str">
        <f t="shared" si="265"/>
        <v>ITS-115</v>
      </c>
      <c r="AE2646" s="263" t="str">
        <f t="shared" si="266"/>
        <v>ITS-115-2</v>
      </c>
      <c r="AF2646" s="119" t="s">
        <v>2703</v>
      </c>
      <c r="AG2646" s="64" t="str">
        <f t="shared" si="267"/>
        <v>115</v>
      </c>
      <c r="AH2646" s="18"/>
      <c r="AI2646" s="197" t="str">
        <f t="shared" si="268"/>
        <v>-</v>
      </c>
      <c r="AJ2646" s="64" t="str">
        <f t="shared" si="269"/>
        <v>-</v>
      </c>
      <c r="AK2646" s="18"/>
      <c r="AP2646" s="18"/>
    </row>
    <row r="2647" spans="9:42">
      <c r="I2647" s="18"/>
      <c r="L2647" s="18"/>
      <c r="M2647" s="18"/>
      <c r="N2647" s="18"/>
      <c r="O2647" s="18"/>
      <c r="P2647" s="18"/>
      <c r="Q2647" s="18"/>
      <c r="R2647" s="18"/>
      <c r="S2647" s="173" t="s">
        <v>4962</v>
      </c>
      <c r="T2647" s="17" t="s">
        <v>780</v>
      </c>
      <c r="U2647" s="18"/>
      <c r="V2647" s="211"/>
      <c r="W2647" s="211"/>
      <c r="X2647" s="211"/>
      <c r="Y2647" s="211"/>
      <c r="Z2647" s="18"/>
      <c r="AA2647" s="182" t="s">
        <v>2705</v>
      </c>
      <c r="AB2647" s="18"/>
      <c r="AC2647" s="197" t="str">
        <f t="shared" si="264"/>
        <v>CONTROLLER</v>
      </c>
      <c r="AD2647" s="263" t="str">
        <f t="shared" si="265"/>
        <v>CONTROLLER-115</v>
      </c>
      <c r="AE2647" s="263" t="str">
        <f t="shared" si="266"/>
        <v>CONTROLLER-115-1</v>
      </c>
      <c r="AF2647" s="119" t="s">
        <v>2705</v>
      </c>
      <c r="AG2647" s="64" t="str">
        <f t="shared" si="267"/>
        <v>115</v>
      </c>
      <c r="AH2647" s="18"/>
      <c r="AI2647" s="197" t="str">
        <f t="shared" si="268"/>
        <v>-</v>
      </c>
      <c r="AJ2647" s="64" t="str">
        <f t="shared" si="269"/>
        <v>-</v>
      </c>
      <c r="AK2647" s="18"/>
      <c r="AP2647" s="18"/>
    </row>
    <row r="2648" spans="9:42">
      <c r="I2648" s="18"/>
      <c r="L2648" s="18"/>
      <c r="M2648" s="18"/>
      <c r="N2648" s="18"/>
      <c r="O2648" s="18"/>
      <c r="P2648" s="18"/>
      <c r="Q2648" s="18"/>
      <c r="R2648" s="18"/>
      <c r="S2648" s="173" t="s">
        <v>4963</v>
      </c>
      <c r="T2648" s="17" t="s">
        <v>4964</v>
      </c>
      <c r="U2648" s="18"/>
      <c r="V2648" s="211"/>
      <c r="W2648" s="211"/>
      <c r="X2648" s="211"/>
      <c r="Y2648" s="211"/>
      <c r="Z2648" s="18"/>
      <c r="AA2648" s="182" t="s">
        <v>13357</v>
      </c>
      <c r="AB2648" s="18"/>
      <c r="AC2648" s="197" t="str">
        <f t="shared" si="264"/>
        <v>CONTROLLER</v>
      </c>
      <c r="AD2648" s="263" t="str">
        <f t="shared" si="265"/>
        <v>CONTROLLER-115</v>
      </c>
      <c r="AE2648" s="263" t="str">
        <f t="shared" si="266"/>
        <v>CONTROLLER-115-2</v>
      </c>
      <c r="AF2648" s="119" t="s">
        <v>13357</v>
      </c>
      <c r="AG2648" s="64" t="str">
        <f t="shared" si="267"/>
        <v>115</v>
      </c>
      <c r="AH2648" s="18"/>
      <c r="AI2648" s="197" t="str">
        <f t="shared" si="268"/>
        <v>-</v>
      </c>
      <c r="AJ2648" s="64" t="str">
        <f t="shared" si="269"/>
        <v>-</v>
      </c>
      <c r="AK2648" s="18"/>
      <c r="AP2648" s="18"/>
    </row>
    <row r="2649" spans="9:42">
      <c r="I2649" s="18"/>
      <c r="L2649" s="18"/>
      <c r="M2649" s="18"/>
      <c r="N2649" s="18"/>
      <c r="O2649" s="18"/>
      <c r="P2649" s="18"/>
      <c r="Q2649" s="18"/>
      <c r="R2649" s="18"/>
      <c r="S2649" s="173" t="s">
        <v>4965</v>
      </c>
      <c r="T2649" s="17" t="s">
        <v>4966</v>
      </c>
      <c r="U2649" s="18"/>
      <c r="V2649" s="211"/>
      <c r="W2649" s="211"/>
      <c r="X2649" s="211"/>
      <c r="Y2649" s="211"/>
      <c r="Z2649" s="18"/>
      <c r="AA2649" s="182" t="s">
        <v>2707</v>
      </c>
      <c r="AB2649" s="18"/>
      <c r="AC2649" s="197" t="str">
        <f t="shared" si="264"/>
        <v>HUMANRES</v>
      </c>
      <c r="AD2649" s="263" t="str">
        <f t="shared" si="265"/>
        <v>HUMANRES-115</v>
      </c>
      <c r="AE2649" s="263" t="str">
        <f t="shared" si="266"/>
        <v>HUMANRES-115-1</v>
      </c>
      <c r="AF2649" s="119" t="s">
        <v>2707</v>
      </c>
      <c r="AG2649" s="64" t="str">
        <f t="shared" si="267"/>
        <v>115</v>
      </c>
      <c r="AH2649" s="18"/>
      <c r="AI2649" s="197" t="str">
        <f t="shared" si="268"/>
        <v>-</v>
      </c>
      <c r="AJ2649" s="64" t="str">
        <f t="shared" si="269"/>
        <v>-</v>
      </c>
      <c r="AK2649" s="18"/>
      <c r="AP2649" s="18"/>
    </row>
    <row r="2650" spans="9:42">
      <c r="I2650" s="18"/>
      <c r="L2650" s="18"/>
      <c r="M2650" s="18"/>
      <c r="N2650" s="18"/>
      <c r="O2650" s="18"/>
      <c r="P2650" s="18"/>
      <c r="Q2650" s="18"/>
      <c r="R2650" s="18"/>
      <c r="S2650" s="173" t="s">
        <v>4967</v>
      </c>
      <c r="T2650" s="17" t="s">
        <v>4968</v>
      </c>
      <c r="U2650" s="18"/>
      <c r="V2650" s="211"/>
      <c r="W2650" s="211"/>
      <c r="X2650" s="211"/>
      <c r="Y2650" s="211"/>
      <c r="Z2650" s="18"/>
      <c r="AA2650" s="182" t="s">
        <v>13358</v>
      </c>
      <c r="AB2650" s="18"/>
      <c r="AC2650" s="197" t="str">
        <f t="shared" si="264"/>
        <v>FSP</v>
      </c>
      <c r="AD2650" s="263" t="str">
        <f t="shared" si="265"/>
        <v>FSP-115</v>
      </c>
      <c r="AE2650" s="263" t="str">
        <f t="shared" si="266"/>
        <v>FSP-115-1</v>
      </c>
      <c r="AF2650" s="119" t="s">
        <v>13358</v>
      </c>
      <c r="AG2650" s="64" t="str">
        <f t="shared" si="267"/>
        <v>115</v>
      </c>
      <c r="AH2650" s="18"/>
      <c r="AI2650" s="197" t="str">
        <f t="shared" si="268"/>
        <v>-</v>
      </c>
      <c r="AJ2650" s="64" t="str">
        <f t="shared" si="269"/>
        <v>-</v>
      </c>
      <c r="AK2650" s="18"/>
      <c r="AP2650" s="18"/>
    </row>
    <row r="2651" spans="9:42">
      <c r="I2651" s="18"/>
      <c r="L2651" s="18"/>
      <c r="M2651" s="18"/>
      <c r="N2651" s="18"/>
      <c r="O2651" s="18"/>
      <c r="P2651" s="18"/>
      <c r="Q2651" s="18"/>
      <c r="R2651" s="18"/>
      <c r="S2651" s="173" t="s">
        <v>4969</v>
      </c>
      <c r="T2651" s="17" t="s">
        <v>4970</v>
      </c>
      <c r="U2651" s="18"/>
      <c r="V2651" s="211"/>
      <c r="W2651" s="211"/>
      <c r="X2651" s="211"/>
      <c r="Y2651" s="211"/>
      <c r="Z2651" s="18"/>
      <c r="AA2651" s="182" t="s">
        <v>2708</v>
      </c>
      <c r="AB2651" s="18"/>
      <c r="AC2651" s="197" t="str">
        <f t="shared" si="264"/>
        <v>AVP-FACILITIES</v>
      </c>
      <c r="AD2651" s="263" t="str">
        <f t="shared" si="265"/>
        <v>AVP-FACILITIES-115</v>
      </c>
      <c r="AE2651" s="263" t="str">
        <f t="shared" si="266"/>
        <v>AVP-FACILITIES-115-1</v>
      </c>
      <c r="AF2651" s="119" t="s">
        <v>2708</v>
      </c>
      <c r="AG2651" s="64" t="str">
        <f t="shared" si="267"/>
        <v>115</v>
      </c>
      <c r="AH2651" s="18"/>
      <c r="AI2651" s="197" t="str">
        <f t="shared" si="268"/>
        <v>-</v>
      </c>
      <c r="AJ2651" s="64" t="str">
        <f t="shared" si="269"/>
        <v>-</v>
      </c>
      <c r="AK2651" s="18"/>
      <c r="AP2651" s="18"/>
    </row>
    <row r="2652" spans="9:42">
      <c r="I2652" s="18"/>
      <c r="L2652" s="18"/>
      <c r="M2652" s="18"/>
      <c r="N2652" s="18"/>
      <c r="O2652" s="18"/>
      <c r="P2652" s="18"/>
      <c r="Q2652" s="18"/>
      <c r="R2652" s="18"/>
      <c r="S2652" s="173" t="s">
        <v>4971</v>
      </c>
      <c r="T2652" s="17" t="s">
        <v>4972</v>
      </c>
      <c r="U2652" s="18"/>
      <c r="V2652" s="211"/>
      <c r="W2652" s="211"/>
      <c r="X2652" s="211"/>
      <c r="Y2652" s="211"/>
      <c r="Z2652" s="18"/>
      <c r="AA2652" s="182" t="s">
        <v>1337</v>
      </c>
      <c r="AB2652" s="18"/>
      <c r="AC2652" s="197" t="str">
        <f t="shared" si="264"/>
        <v>AVP-FACILITIES</v>
      </c>
      <c r="AD2652" s="263" t="str">
        <f t="shared" si="265"/>
        <v>AVP-FACILITIES-115</v>
      </c>
      <c r="AE2652" s="263" t="str">
        <f t="shared" si="266"/>
        <v>AVP-FACILITIES-115-2</v>
      </c>
      <c r="AF2652" s="119" t="s">
        <v>1337</v>
      </c>
      <c r="AG2652" s="64" t="str">
        <f t="shared" si="267"/>
        <v>115</v>
      </c>
      <c r="AH2652" s="18"/>
      <c r="AI2652" s="197" t="str">
        <f t="shared" si="268"/>
        <v>-</v>
      </c>
      <c r="AJ2652" s="64" t="str">
        <f t="shared" si="269"/>
        <v>-</v>
      </c>
      <c r="AK2652" s="18"/>
      <c r="AP2652" s="18"/>
    </row>
    <row r="2653" spans="9:42">
      <c r="I2653" s="18"/>
      <c r="L2653" s="18"/>
      <c r="M2653" s="18"/>
      <c r="N2653" s="18"/>
      <c r="O2653" s="18"/>
      <c r="P2653" s="18"/>
      <c r="Q2653" s="18"/>
      <c r="R2653" s="18"/>
      <c r="S2653" s="173" t="s">
        <v>4973</v>
      </c>
      <c r="T2653" s="17" t="s">
        <v>4974</v>
      </c>
      <c r="U2653" s="18"/>
      <c r="V2653" s="211"/>
      <c r="W2653" s="211"/>
      <c r="X2653" s="211"/>
      <c r="Y2653" s="211"/>
      <c r="Z2653" s="18"/>
      <c r="AA2653" s="182" t="s">
        <v>2711</v>
      </c>
      <c r="AB2653" s="18"/>
      <c r="AC2653" s="197" t="str">
        <f t="shared" si="264"/>
        <v>AVP-FACILITIES</v>
      </c>
      <c r="AD2653" s="263" t="str">
        <f t="shared" si="265"/>
        <v>AVP-FACILITIES-115</v>
      </c>
      <c r="AE2653" s="263" t="str">
        <f t="shared" si="266"/>
        <v>AVP-FACILITIES-115-3</v>
      </c>
      <c r="AF2653" s="119" t="s">
        <v>2711</v>
      </c>
      <c r="AG2653" s="64" t="str">
        <f t="shared" si="267"/>
        <v>115</v>
      </c>
      <c r="AH2653" s="18"/>
      <c r="AI2653" s="197" t="str">
        <f t="shared" si="268"/>
        <v>-</v>
      </c>
      <c r="AJ2653" s="64" t="str">
        <f t="shared" si="269"/>
        <v>-</v>
      </c>
      <c r="AK2653" s="18"/>
      <c r="AP2653" s="18"/>
    </row>
    <row r="2654" spans="9:42">
      <c r="I2654" s="18"/>
      <c r="L2654" s="18"/>
      <c r="M2654" s="18"/>
      <c r="N2654" s="18"/>
      <c r="O2654" s="18"/>
      <c r="P2654" s="18"/>
      <c r="Q2654" s="18"/>
      <c r="R2654" s="18"/>
      <c r="S2654" s="173" t="s">
        <v>4975</v>
      </c>
      <c r="T2654" s="17" t="s">
        <v>4976</v>
      </c>
      <c r="U2654" s="18"/>
      <c r="V2654" s="211"/>
      <c r="W2654" s="211"/>
      <c r="X2654" s="211"/>
      <c r="Y2654" s="211"/>
      <c r="Z2654" s="18"/>
      <c r="AA2654" s="182" t="s">
        <v>12754</v>
      </c>
      <c r="AB2654" s="18"/>
      <c r="AC2654" s="197" t="str">
        <f t="shared" si="264"/>
        <v>AVP-FACILITIES</v>
      </c>
      <c r="AD2654" s="263" t="str">
        <f t="shared" si="265"/>
        <v>AVP-FACILITIES-115</v>
      </c>
      <c r="AE2654" s="263" t="str">
        <f t="shared" si="266"/>
        <v>AVP-FACILITIES-115-4</v>
      </c>
      <c r="AF2654" s="119" t="s">
        <v>12754</v>
      </c>
      <c r="AG2654" s="64" t="str">
        <f t="shared" si="267"/>
        <v>115</v>
      </c>
      <c r="AH2654" s="18"/>
      <c r="AI2654" s="197" t="str">
        <f t="shared" si="268"/>
        <v>-</v>
      </c>
      <c r="AJ2654" s="64" t="str">
        <f t="shared" si="269"/>
        <v>-</v>
      </c>
      <c r="AK2654" s="18"/>
      <c r="AP2654" s="18"/>
    </row>
    <row r="2655" spans="9:42">
      <c r="I2655" s="18"/>
      <c r="L2655" s="18"/>
      <c r="M2655" s="18"/>
      <c r="N2655" s="18"/>
      <c r="O2655" s="18"/>
      <c r="P2655" s="18"/>
      <c r="Q2655" s="18"/>
      <c r="R2655" s="18"/>
      <c r="S2655" s="173" t="s">
        <v>4977</v>
      </c>
      <c r="T2655" s="17" t="s">
        <v>4978</v>
      </c>
      <c r="U2655" s="18"/>
      <c r="V2655" s="211"/>
      <c r="W2655" s="211"/>
      <c r="X2655" s="211"/>
      <c r="Y2655" s="211"/>
      <c r="Z2655" s="18"/>
      <c r="AA2655" s="182" t="s">
        <v>12755</v>
      </c>
      <c r="AB2655" s="18"/>
      <c r="AC2655" s="197" t="str">
        <f t="shared" si="264"/>
        <v>CAPITALPROJECTS</v>
      </c>
      <c r="AD2655" s="263" t="str">
        <f t="shared" si="265"/>
        <v>CAPITALPROJECTS-115</v>
      </c>
      <c r="AE2655" s="263" t="str">
        <f t="shared" si="266"/>
        <v>CAPITALPROJECTS-115-1</v>
      </c>
      <c r="AF2655" s="119" t="s">
        <v>12755</v>
      </c>
      <c r="AG2655" s="64" t="str">
        <f t="shared" si="267"/>
        <v>115</v>
      </c>
      <c r="AH2655" s="18"/>
      <c r="AI2655" s="197" t="str">
        <f t="shared" si="268"/>
        <v>-</v>
      </c>
      <c r="AJ2655" s="64" t="str">
        <f t="shared" si="269"/>
        <v>-</v>
      </c>
      <c r="AK2655" s="18"/>
      <c r="AP2655" s="18"/>
    </row>
    <row r="2656" spans="9:42">
      <c r="I2656" s="18"/>
      <c r="L2656" s="18"/>
      <c r="M2656" s="18"/>
      <c r="N2656" s="18"/>
      <c r="O2656" s="18"/>
      <c r="P2656" s="18"/>
      <c r="Q2656" s="18"/>
      <c r="R2656" s="18"/>
      <c r="S2656" s="173" t="s">
        <v>4979</v>
      </c>
      <c r="T2656" s="17" t="s">
        <v>4980</v>
      </c>
      <c r="U2656" s="18"/>
      <c r="V2656" s="211"/>
      <c r="W2656" s="211"/>
      <c r="X2656" s="211"/>
      <c r="Y2656" s="211"/>
      <c r="Z2656" s="18"/>
      <c r="AA2656" s="182" t="s">
        <v>2712</v>
      </c>
      <c r="AB2656" s="18"/>
      <c r="AC2656" s="197" t="str">
        <f t="shared" si="264"/>
        <v>FACILITIESOPER</v>
      </c>
      <c r="AD2656" s="263" t="str">
        <f t="shared" si="265"/>
        <v>FACILITIESOPER-115</v>
      </c>
      <c r="AE2656" s="263" t="str">
        <f t="shared" si="266"/>
        <v>FACILITIESOPER-115-1</v>
      </c>
      <c r="AF2656" s="119" t="s">
        <v>2712</v>
      </c>
      <c r="AG2656" s="64" t="str">
        <f t="shared" si="267"/>
        <v>115</v>
      </c>
      <c r="AH2656" s="18"/>
      <c r="AI2656" s="197" t="str">
        <f t="shared" si="268"/>
        <v>-</v>
      </c>
      <c r="AJ2656" s="64" t="str">
        <f t="shared" si="269"/>
        <v>-</v>
      </c>
      <c r="AK2656" s="18"/>
      <c r="AP2656" s="18"/>
    </row>
    <row r="2657" spans="9:42">
      <c r="I2657" s="18"/>
      <c r="L2657" s="18"/>
      <c r="M2657" s="18"/>
      <c r="N2657" s="18"/>
      <c r="O2657" s="18"/>
      <c r="P2657" s="18"/>
      <c r="Q2657" s="18"/>
      <c r="R2657" s="18"/>
      <c r="S2657" s="173" t="s">
        <v>4981</v>
      </c>
      <c r="T2657" s="17" t="s">
        <v>4982</v>
      </c>
      <c r="U2657" s="18"/>
      <c r="V2657" s="211"/>
      <c r="W2657" s="211"/>
      <c r="X2657" s="211"/>
      <c r="Y2657" s="211"/>
      <c r="Z2657" s="18"/>
      <c r="AA2657" s="182" t="s">
        <v>2715</v>
      </c>
      <c r="AB2657" s="18"/>
      <c r="AC2657" s="197" t="str">
        <f t="shared" si="264"/>
        <v>FACILITIESOPER</v>
      </c>
      <c r="AD2657" s="263" t="str">
        <f t="shared" si="265"/>
        <v>FACILITIESOPER-115</v>
      </c>
      <c r="AE2657" s="263" t="str">
        <f t="shared" si="266"/>
        <v>FACILITIESOPER-115-2</v>
      </c>
      <c r="AF2657" s="119" t="s">
        <v>2715</v>
      </c>
      <c r="AG2657" s="64" t="str">
        <f t="shared" si="267"/>
        <v>115</v>
      </c>
      <c r="AH2657" s="18"/>
      <c r="AI2657" s="197" t="str">
        <f t="shared" si="268"/>
        <v>-</v>
      </c>
      <c r="AJ2657" s="64" t="str">
        <f t="shared" si="269"/>
        <v>-</v>
      </c>
      <c r="AK2657" s="18"/>
      <c r="AP2657" s="18"/>
    </row>
    <row r="2658" spans="9:42">
      <c r="I2658" s="18"/>
      <c r="L2658" s="18"/>
      <c r="M2658" s="18"/>
      <c r="N2658" s="18"/>
      <c r="O2658" s="18"/>
      <c r="P2658" s="18"/>
      <c r="Q2658" s="18"/>
      <c r="R2658" s="18"/>
      <c r="S2658" s="173" t="s">
        <v>4983</v>
      </c>
      <c r="T2658" s="17" t="s">
        <v>4984</v>
      </c>
      <c r="U2658" s="18"/>
      <c r="V2658" s="211"/>
      <c r="W2658" s="211"/>
      <c r="X2658" s="211"/>
      <c r="Y2658" s="211"/>
      <c r="Z2658" s="18"/>
      <c r="AA2658" s="182" t="s">
        <v>14788</v>
      </c>
      <c r="AB2658" s="18"/>
      <c r="AC2658" s="197" t="str">
        <f t="shared" si="264"/>
        <v>PROVOST-Faculty_Affairs</v>
      </c>
      <c r="AD2658" s="263" t="str">
        <f t="shared" si="265"/>
        <v>PROVOST-Faculty_Affairs-116</v>
      </c>
      <c r="AE2658" s="263" t="str">
        <f t="shared" si="266"/>
        <v>PROVOST-Faculty_Affairs-116-1</v>
      </c>
      <c r="AF2658" s="119" t="s">
        <v>14788</v>
      </c>
      <c r="AG2658" s="64" t="str">
        <f t="shared" si="267"/>
        <v>116</v>
      </c>
      <c r="AH2658" s="18"/>
      <c r="AI2658" s="197" t="str">
        <f t="shared" si="268"/>
        <v>-</v>
      </c>
      <c r="AJ2658" s="64" t="str">
        <f t="shared" si="269"/>
        <v>-</v>
      </c>
      <c r="AK2658" s="18"/>
      <c r="AP2658" s="18"/>
    </row>
    <row r="2659" spans="9:42">
      <c r="I2659" s="18"/>
      <c r="L2659" s="18"/>
      <c r="M2659" s="18"/>
      <c r="N2659" s="18"/>
      <c r="O2659" s="18"/>
      <c r="P2659" s="18"/>
      <c r="Q2659" s="18"/>
      <c r="R2659" s="18"/>
      <c r="S2659" s="173" t="s">
        <v>4985</v>
      </c>
      <c r="T2659" s="17" t="s">
        <v>4986</v>
      </c>
      <c r="U2659" s="18"/>
      <c r="V2659" s="211"/>
      <c r="W2659" s="211"/>
      <c r="X2659" s="211"/>
      <c r="Y2659" s="211"/>
      <c r="Z2659" s="18"/>
      <c r="AA2659" s="182" t="s">
        <v>14789</v>
      </c>
      <c r="AB2659" s="18"/>
      <c r="AC2659" s="197" t="str">
        <f t="shared" si="264"/>
        <v>PROVOST-Online_Strategic_Ed_Init</v>
      </c>
      <c r="AD2659" s="263" t="str">
        <f t="shared" si="265"/>
        <v>PROVOST-Online_Strategic_Ed_Init-116</v>
      </c>
      <c r="AE2659" s="263" t="str">
        <f t="shared" si="266"/>
        <v>PROVOST-Online_Strategic_Ed_Init-116-1</v>
      </c>
      <c r="AF2659" s="119" t="s">
        <v>14789</v>
      </c>
      <c r="AG2659" s="64" t="str">
        <f t="shared" si="267"/>
        <v>116</v>
      </c>
      <c r="AH2659" s="18"/>
      <c r="AI2659" s="197" t="str">
        <f t="shared" si="268"/>
        <v>-</v>
      </c>
      <c r="AJ2659" s="64" t="str">
        <f t="shared" si="269"/>
        <v>-</v>
      </c>
      <c r="AK2659" s="18"/>
      <c r="AP2659" s="18"/>
    </row>
    <row r="2660" spans="9:42">
      <c r="I2660" s="18"/>
      <c r="L2660" s="18"/>
      <c r="M2660" s="18"/>
      <c r="N2660" s="18"/>
      <c r="O2660" s="18"/>
      <c r="P2660" s="18"/>
      <c r="Q2660" s="18"/>
      <c r="R2660" s="18"/>
      <c r="S2660" s="173" t="s">
        <v>4987</v>
      </c>
      <c r="T2660" s="17" t="s">
        <v>4988</v>
      </c>
      <c r="U2660" s="18"/>
      <c r="V2660" s="211"/>
      <c r="W2660" s="211"/>
      <c r="X2660" s="211"/>
      <c r="Y2660" s="211"/>
      <c r="Z2660" s="18"/>
      <c r="AA2660" s="182" t="s">
        <v>14790</v>
      </c>
      <c r="AB2660" s="18"/>
      <c r="AC2660" s="197" t="str">
        <f t="shared" si="264"/>
        <v>CELS</v>
      </c>
      <c r="AD2660" s="263" t="str">
        <f t="shared" si="265"/>
        <v>CELS-116</v>
      </c>
      <c r="AE2660" s="263" t="str">
        <f t="shared" si="266"/>
        <v>CELS-116-1</v>
      </c>
      <c r="AF2660" s="119" t="s">
        <v>14790</v>
      </c>
      <c r="AG2660" s="64" t="str">
        <f t="shared" si="267"/>
        <v>116</v>
      </c>
      <c r="AH2660" s="18"/>
      <c r="AI2660" s="197" t="str">
        <f t="shared" si="268"/>
        <v>-</v>
      </c>
      <c r="AJ2660" s="64" t="str">
        <f t="shared" si="269"/>
        <v>-</v>
      </c>
      <c r="AK2660" s="18"/>
      <c r="AP2660" s="18"/>
    </row>
    <row r="2661" spans="9:42">
      <c r="I2661" s="18"/>
      <c r="L2661" s="18"/>
      <c r="M2661" s="18"/>
      <c r="N2661" s="18"/>
      <c r="O2661" s="18"/>
      <c r="P2661" s="18"/>
      <c r="Q2661" s="18"/>
      <c r="R2661" s="18"/>
      <c r="S2661" s="173" t="s">
        <v>4989</v>
      </c>
      <c r="T2661" s="17" t="s">
        <v>4990</v>
      </c>
      <c r="U2661" s="18"/>
      <c r="V2661" s="211"/>
      <c r="W2661" s="211"/>
      <c r="X2661" s="211"/>
      <c r="Y2661" s="211"/>
      <c r="Z2661" s="18"/>
      <c r="AA2661" s="182" t="s">
        <v>15730</v>
      </c>
      <c r="AB2661" s="18"/>
      <c r="AC2661" s="197" t="str">
        <f t="shared" si="264"/>
        <v>CELS</v>
      </c>
      <c r="AD2661" s="263" t="str">
        <f t="shared" si="265"/>
        <v>CELS-116</v>
      </c>
      <c r="AE2661" s="263" t="str">
        <f t="shared" si="266"/>
        <v>CELS-116-2</v>
      </c>
      <c r="AF2661" s="119" t="s">
        <v>15730</v>
      </c>
      <c r="AG2661" s="64" t="str">
        <f t="shared" si="267"/>
        <v>116</v>
      </c>
      <c r="AH2661" s="18"/>
      <c r="AI2661" s="197" t="str">
        <f t="shared" si="268"/>
        <v>-</v>
      </c>
      <c r="AJ2661" s="64" t="str">
        <f t="shared" si="269"/>
        <v>-</v>
      </c>
      <c r="AK2661" s="18"/>
      <c r="AP2661" s="18"/>
    </row>
    <row r="2662" spans="9:42">
      <c r="I2662" s="18"/>
      <c r="L2662" s="18"/>
      <c r="M2662" s="18"/>
      <c r="N2662" s="18"/>
      <c r="O2662" s="18"/>
      <c r="P2662" s="18"/>
      <c r="Q2662" s="18"/>
      <c r="R2662" s="18"/>
      <c r="S2662" s="173" t="s">
        <v>4991</v>
      </c>
      <c r="T2662" s="17" t="s">
        <v>4992</v>
      </c>
      <c r="U2662" s="18"/>
      <c r="V2662" s="211"/>
      <c r="W2662" s="211"/>
      <c r="X2662" s="211"/>
      <c r="Y2662" s="211"/>
      <c r="Z2662" s="18"/>
      <c r="AA2662" s="182" t="s">
        <v>14791</v>
      </c>
      <c r="AB2662" s="18"/>
      <c r="AC2662" s="197" t="str">
        <f t="shared" si="264"/>
        <v>CELS</v>
      </c>
      <c r="AD2662" s="263" t="str">
        <f t="shared" si="265"/>
        <v>CELS-116</v>
      </c>
      <c r="AE2662" s="263" t="str">
        <f t="shared" si="266"/>
        <v>CELS-116-3</v>
      </c>
      <c r="AF2662" s="119" t="s">
        <v>14791</v>
      </c>
      <c r="AG2662" s="64" t="str">
        <f t="shared" si="267"/>
        <v>116</v>
      </c>
      <c r="AH2662" s="18"/>
      <c r="AI2662" s="197" t="str">
        <f t="shared" si="268"/>
        <v>-</v>
      </c>
      <c r="AJ2662" s="64" t="str">
        <f t="shared" si="269"/>
        <v>-</v>
      </c>
      <c r="AK2662" s="18"/>
      <c r="AP2662" s="18"/>
    </row>
    <row r="2663" spans="9:42">
      <c r="I2663" s="18"/>
      <c r="L2663" s="18"/>
      <c r="M2663" s="18"/>
      <c r="N2663" s="18"/>
      <c r="O2663" s="18"/>
      <c r="P2663" s="18"/>
      <c r="Q2663" s="18"/>
      <c r="R2663" s="18"/>
      <c r="S2663" s="173" t="s">
        <v>4993</v>
      </c>
      <c r="T2663" s="17" t="s">
        <v>4994</v>
      </c>
      <c r="U2663" s="18"/>
      <c r="V2663" s="211"/>
      <c r="W2663" s="211"/>
      <c r="X2663" s="211"/>
      <c r="Y2663" s="211"/>
      <c r="Z2663" s="18"/>
      <c r="AA2663" s="182" t="s">
        <v>14792</v>
      </c>
      <c r="AB2663" s="18"/>
      <c r="AC2663" s="197" t="str">
        <f t="shared" si="264"/>
        <v>CELS</v>
      </c>
      <c r="AD2663" s="263" t="str">
        <f t="shared" si="265"/>
        <v>CELS-116</v>
      </c>
      <c r="AE2663" s="263" t="str">
        <f t="shared" si="266"/>
        <v>CELS-116-4</v>
      </c>
      <c r="AF2663" s="119" t="s">
        <v>14792</v>
      </c>
      <c r="AG2663" s="64" t="str">
        <f t="shared" si="267"/>
        <v>116</v>
      </c>
      <c r="AH2663" s="18"/>
      <c r="AI2663" s="197" t="str">
        <f t="shared" si="268"/>
        <v>-</v>
      </c>
      <c r="AJ2663" s="64" t="str">
        <f t="shared" si="269"/>
        <v>-</v>
      </c>
      <c r="AK2663" s="18"/>
      <c r="AP2663" s="18"/>
    </row>
    <row r="2664" spans="9:42">
      <c r="I2664" s="18"/>
      <c r="L2664" s="18"/>
      <c r="M2664" s="18"/>
      <c r="N2664" s="18"/>
      <c r="O2664" s="18"/>
      <c r="P2664" s="18"/>
      <c r="Q2664" s="18"/>
      <c r="R2664" s="18"/>
      <c r="S2664" s="173" t="s">
        <v>4995</v>
      </c>
      <c r="T2664" s="17" t="s">
        <v>4996</v>
      </c>
      <c r="U2664" s="18"/>
      <c r="V2664" s="211"/>
      <c r="W2664" s="211"/>
      <c r="X2664" s="211"/>
      <c r="Y2664" s="211"/>
      <c r="Z2664" s="18"/>
      <c r="AA2664" s="182" t="s">
        <v>14793</v>
      </c>
      <c r="AB2664" s="18"/>
      <c r="AC2664" s="197" t="str">
        <f t="shared" si="264"/>
        <v>ARTSCI</v>
      </c>
      <c r="AD2664" s="263" t="str">
        <f t="shared" si="265"/>
        <v>ARTSCI-116</v>
      </c>
      <c r="AE2664" s="263" t="str">
        <f t="shared" si="266"/>
        <v>ARTSCI-116-1</v>
      </c>
      <c r="AF2664" s="119" t="s">
        <v>14793</v>
      </c>
      <c r="AG2664" s="64" t="str">
        <f t="shared" si="267"/>
        <v>116</v>
      </c>
      <c r="AH2664" s="18"/>
      <c r="AI2664" s="197" t="str">
        <f t="shared" si="268"/>
        <v>-</v>
      </c>
      <c r="AJ2664" s="64" t="str">
        <f t="shared" si="269"/>
        <v>-</v>
      </c>
      <c r="AK2664" s="18"/>
      <c r="AP2664" s="18"/>
    </row>
    <row r="2665" spans="9:42">
      <c r="I2665" s="18"/>
      <c r="L2665" s="18"/>
      <c r="M2665" s="18"/>
      <c r="N2665" s="18"/>
      <c r="O2665" s="18"/>
      <c r="P2665" s="18"/>
      <c r="Q2665" s="18"/>
      <c r="R2665" s="18"/>
      <c r="S2665" s="173" t="s">
        <v>4997</v>
      </c>
      <c r="T2665" s="17" t="s">
        <v>4998</v>
      </c>
      <c r="U2665" s="18"/>
      <c r="V2665" s="211"/>
      <c r="W2665" s="211"/>
      <c r="X2665" s="211"/>
      <c r="Y2665" s="211"/>
      <c r="Z2665" s="18"/>
      <c r="AA2665" s="182" t="s">
        <v>15731</v>
      </c>
      <c r="AB2665" s="18"/>
      <c r="AC2665" s="197" t="str">
        <f t="shared" si="264"/>
        <v>ARTSCI</v>
      </c>
      <c r="AD2665" s="263" t="str">
        <f t="shared" si="265"/>
        <v>ARTSCI-116</v>
      </c>
      <c r="AE2665" s="263" t="str">
        <f t="shared" si="266"/>
        <v>ARTSCI-116-2</v>
      </c>
      <c r="AF2665" s="119" t="s">
        <v>15731</v>
      </c>
      <c r="AG2665" s="64" t="str">
        <f t="shared" si="267"/>
        <v>116</v>
      </c>
      <c r="AH2665" s="18"/>
      <c r="AI2665" s="197" t="str">
        <f t="shared" si="268"/>
        <v>-</v>
      </c>
      <c r="AJ2665" s="64" t="str">
        <f t="shared" si="269"/>
        <v>-</v>
      </c>
      <c r="AK2665" s="18"/>
      <c r="AP2665" s="18"/>
    </row>
    <row r="2666" spans="9:42">
      <c r="I2666" s="18"/>
      <c r="L2666" s="18"/>
      <c r="M2666" s="18"/>
      <c r="N2666" s="18"/>
      <c r="O2666" s="18"/>
      <c r="P2666" s="18"/>
      <c r="Q2666" s="18"/>
      <c r="R2666" s="18"/>
      <c r="S2666" s="173" t="s">
        <v>4999</v>
      </c>
      <c r="T2666" s="17" t="s">
        <v>5000</v>
      </c>
      <c r="U2666" s="18"/>
      <c r="V2666" s="211"/>
      <c r="W2666" s="211"/>
      <c r="X2666" s="211"/>
      <c r="Y2666" s="211"/>
      <c r="Z2666" s="18"/>
      <c r="AA2666" s="182" t="s">
        <v>14794</v>
      </c>
      <c r="AB2666" s="18"/>
      <c r="AC2666" s="197" t="str">
        <f t="shared" si="264"/>
        <v>ARTSCI</v>
      </c>
      <c r="AD2666" s="263" t="str">
        <f t="shared" si="265"/>
        <v>ARTSCI-116</v>
      </c>
      <c r="AE2666" s="263" t="str">
        <f t="shared" si="266"/>
        <v>ARTSCI-116-3</v>
      </c>
      <c r="AF2666" s="119" t="s">
        <v>14794</v>
      </c>
      <c r="AG2666" s="64" t="str">
        <f t="shared" si="267"/>
        <v>116</v>
      </c>
      <c r="AH2666" s="18"/>
      <c r="AI2666" s="197" t="str">
        <f t="shared" si="268"/>
        <v>-</v>
      </c>
      <c r="AJ2666" s="64" t="str">
        <f t="shared" si="269"/>
        <v>-</v>
      </c>
      <c r="AK2666" s="18"/>
      <c r="AP2666" s="18"/>
    </row>
    <row r="2667" spans="9:42">
      <c r="I2667" s="18"/>
      <c r="L2667" s="18"/>
      <c r="M2667" s="18"/>
      <c r="N2667" s="18"/>
      <c r="O2667" s="18"/>
      <c r="P2667" s="18"/>
      <c r="Q2667" s="18"/>
      <c r="R2667" s="18"/>
      <c r="S2667" s="173" t="s">
        <v>5001</v>
      </c>
      <c r="T2667" s="17" t="s">
        <v>5002</v>
      </c>
      <c r="U2667" s="18"/>
      <c r="V2667" s="211"/>
      <c r="W2667" s="211"/>
      <c r="X2667" s="211"/>
      <c r="Y2667" s="211"/>
      <c r="Z2667" s="18"/>
      <c r="AA2667" s="182" t="s">
        <v>15732</v>
      </c>
      <c r="AB2667" s="18"/>
      <c r="AC2667" s="197" t="str">
        <f t="shared" si="264"/>
        <v>ARTSCI</v>
      </c>
      <c r="AD2667" s="263" t="str">
        <f t="shared" si="265"/>
        <v>ARTSCI-116</v>
      </c>
      <c r="AE2667" s="263" t="str">
        <f t="shared" si="266"/>
        <v>ARTSCI-116-4</v>
      </c>
      <c r="AF2667" s="119" t="s">
        <v>15732</v>
      </c>
      <c r="AG2667" s="64" t="str">
        <f t="shared" si="267"/>
        <v>116</v>
      </c>
      <c r="AH2667" s="18"/>
      <c r="AI2667" s="197" t="str">
        <f t="shared" si="268"/>
        <v>-</v>
      </c>
      <c r="AJ2667" s="64" t="str">
        <f t="shared" si="269"/>
        <v>-</v>
      </c>
      <c r="AK2667" s="18"/>
      <c r="AP2667" s="18"/>
    </row>
    <row r="2668" spans="9:42">
      <c r="I2668" s="18"/>
      <c r="L2668" s="18"/>
      <c r="M2668" s="18"/>
      <c r="N2668" s="18"/>
      <c r="O2668" s="18"/>
      <c r="P2668" s="18"/>
      <c r="Q2668" s="18"/>
      <c r="R2668" s="18"/>
      <c r="S2668" s="173" t="s">
        <v>5003</v>
      </c>
      <c r="T2668" s="17" t="s">
        <v>5004</v>
      </c>
      <c r="U2668" s="18"/>
      <c r="V2668" s="211"/>
      <c r="W2668" s="211"/>
      <c r="X2668" s="211"/>
      <c r="Y2668" s="211"/>
      <c r="Z2668" s="18"/>
      <c r="AA2668" s="182" t="s">
        <v>14795</v>
      </c>
      <c r="AB2668" s="18"/>
      <c r="AC2668" s="197" t="str">
        <f t="shared" si="264"/>
        <v>ARTSCI</v>
      </c>
      <c r="AD2668" s="263" t="str">
        <f t="shared" si="265"/>
        <v>ARTSCI-116</v>
      </c>
      <c r="AE2668" s="263" t="str">
        <f t="shared" si="266"/>
        <v>ARTSCI-116-5</v>
      </c>
      <c r="AF2668" s="119" t="s">
        <v>14795</v>
      </c>
      <c r="AG2668" s="64" t="str">
        <f t="shared" si="267"/>
        <v>116</v>
      </c>
      <c r="AH2668" s="18"/>
      <c r="AI2668" s="197" t="str">
        <f t="shared" si="268"/>
        <v>-</v>
      </c>
      <c r="AJ2668" s="64" t="str">
        <f t="shared" si="269"/>
        <v>-</v>
      </c>
      <c r="AK2668" s="18"/>
      <c r="AP2668" s="18"/>
    </row>
    <row r="2669" spans="9:42">
      <c r="I2669" s="18"/>
      <c r="L2669" s="18"/>
      <c r="M2669" s="18"/>
      <c r="N2669" s="18"/>
      <c r="O2669" s="18"/>
      <c r="P2669" s="18"/>
      <c r="Q2669" s="18"/>
      <c r="R2669" s="18"/>
      <c r="S2669" s="173" t="s">
        <v>5005</v>
      </c>
      <c r="T2669" s="17" t="s">
        <v>5006</v>
      </c>
      <c r="U2669" s="18"/>
      <c r="V2669" s="211"/>
      <c r="W2669" s="211"/>
      <c r="X2669" s="211"/>
      <c r="Y2669" s="211"/>
      <c r="Z2669" s="18"/>
      <c r="AA2669" s="182" t="s">
        <v>15733</v>
      </c>
      <c r="AB2669" s="18"/>
      <c r="AC2669" s="197" t="str">
        <f t="shared" si="264"/>
        <v>ARTSCI</v>
      </c>
      <c r="AD2669" s="263" t="str">
        <f t="shared" si="265"/>
        <v>ARTSCI-116</v>
      </c>
      <c r="AE2669" s="263" t="str">
        <f t="shared" si="266"/>
        <v>ARTSCI-116-6</v>
      </c>
      <c r="AF2669" s="119" t="s">
        <v>15733</v>
      </c>
      <c r="AG2669" s="64" t="str">
        <f t="shared" si="267"/>
        <v>116</v>
      </c>
      <c r="AH2669" s="18"/>
      <c r="AI2669" s="197" t="str">
        <f t="shared" si="268"/>
        <v>-</v>
      </c>
      <c r="AJ2669" s="64" t="str">
        <f t="shared" si="269"/>
        <v>-</v>
      </c>
      <c r="AK2669" s="18"/>
      <c r="AP2669" s="18"/>
    </row>
    <row r="2670" spans="9:42">
      <c r="I2670" s="18"/>
      <c r="L2670" s="18"/>
      <c r="M2670" s="18"/>
      <c r="N2670" s="18"/>
      <c r="O2670" s="18"/>
      <c r="P2670" s="18"/>
      <c r="Q2670" s="18"/>
      <c r="R2670" s="18"/>
      <c r="S2670" s="173" t="s">
        <v>5007</v>
      </c>
      <c r="T2670" s="17" t="s">
        <v>5008</v>
      </c>
      <c r="U2670" s="18"/>
      <c r="V2670" s="211"/>
      <c r="W2670" s="211"/>
      <c r="X2670" s="211"/>
      <c r="Y2670" s="211"/>
      <c r="Z2670" s="18"/>
      <c r="AA2670" s="182" t="s">
        <v>15734</v>
      </c>
      <c r="AB2670" s="18"/>
      <c r="AC2670" s="197" t="str">
        <f t="shared" si="264"/>
        <v>ARTSCI</v>
      </c>
      <c r="AD2670" s="263" t="str">
        <f t="shared" si="265"/>
        <v>ARTSCI-116</v>
      </c>
      <c r="AE2670" s="263" t="str">
        <f t="shared" si="266"/>
        <v>ARTSCI-116-7</v>
      </c>
      <c r="AF2670" s="119" t="s">
        <v>15734</v>
      </c>
      <c r="AG2670" s="64" t="str">
        <f t="shared" si="267"/>
        <v>116</v>
      </c>
      <c r="AH2670" s="18"/>
      <c r="AI2670" s="197" t="str">
        <f t="shared" si="268"/>
        <v>-</v>
      </c>
      <c r="AJ2670" s="64" t="str">
        <f t="shared" si="269"/>
        <v>-</v>
      </c>
      <c r="AK2670" s="18"/>
      <c r="AP2670" s="18"/>
    </row>
    <row r="2671" spans="9:42">
      <c r="I2671" s="18"/>
      <c r="L2671" s="18"/>
      <c r="M2671" s="18"/>
      <c r="N2671" s="18"/>
      <c r="O2671" s="18"/>
      <c r="P2671" s="18"/>
      <c r="Q2671" s="18"/>
      <c r="R2671" s="18"/>
      <c r="S2671" s="173" t="s">
        <v>5009</v>
      </c>
      <c r="T2671" s="17" t="s">
        <v>5010</v>
      </c>
      <c r="U2671" s="18"/>
      <c r="V2671" s="211"/>
      <c r="W2671" s="211"/>
      <c r="X2671" s="211"/>
      <c r="Y2671" s="211"/>
      <c r="Z2671" s="18"/>
      <c r="AA2671" s="182" t="s">
        <v>15304</v>
      </c>
      <c r="AB2671" s="18"/>
      <c r="AC2671" s="197" t="str">
        <f t="shared" si="264"/>
        <v>ARTSCI</v>
      </c>
      <c r="AD2671" s="263" t="str">
        <f t="shared" si="265"/>
        <v>ARTSCI-116</v>
      </c>
      <c r="AE2671" s="263" t="str">
        <f t="shared" si="266"/>
        <v>ARTSCI-116-8</v>
      </c>
      <c r="AF2671" s="119" t="s">
        <v>15304</v>
      </c>
      <c r="AG2671" s="64" t="str">
        <f t="shared" si="267"/>
        <v>116</v>
      </c>
      <c r="AH2671" s="18"/>
      <c r="AI2671" s="197" t="str">
        <f t="shared" si="268"/>
        <v>-</v>
      </c>
      <c r="AJ2671" s="64" t="str">
        <f t="shared" si="269"/>
        <v>-</v>
      </c>
      <c r="AK2671" s="18"/>
      <c r="AP2671" s="18"/>
    </row>
    <row r="2672" spans="9:42">
      <c r="I2672" s="18"/>
      <c r="L2672" s="18"/>
      <c r="M2672" s="18"/>
      <c r="N2672" s="18"/>
      <c r="O2672" s="18"/>
      <c r="P2672" s="18"/>
      <c r="Q2672" s="18"/>
      <c r="R2672" s="18"/>
      <c r="S2672" s="173" t="s">
        <v>5011</v>
      </c>
      <c r="T2672" s="17" t="s">
        <v>5012</v>
      </c>
      <c r="U2672" s="18"/>
      <c r="V2672" s="211"/>
      <c r="W2672" s="211"/>
      <c r="X2672" s="211"/>
      <c r="Y2672" s="211"/>
      <c r="Z2672" s="18"/>
      <c r="AA2672" s="182" t="s">
        <v>15305</v>
      </c>
      <c r="AB2672" s="18"/>
      <c r="AC2672" s="197" t="str">
        <f t="shared" si="264"/>
        <v>ARTSCI</v>
      </c>
      <c r="AD2672" s="263" t="str">
        <f t="shared" si="265"/>
        <v>ARTSCI-116</v>
      </c>
      <c r="AE2672" s="263" t="str">
        <f t="shared" si="266"/>
        <v>ARTSCI-116-9</v>
      </c>
      <c r="AF2672" s="119" t="s">
        <v>15305</v>
      </c>
      <c r="AG2672" s="64" t="str">
        <f t="shared" si="267"/>
        <v>116</v>
      </c>
      <c r="AH2672" s="18"/>
      <c r="AI2672" s="197" t="str">
        <f t="shared" si="268"/>
        <v>-</v>
      </c>
      <c r="AJ2672" s="64" t="str">
        <f t="shared" si="269"/>
        <v>-</v>
      </c>
      <c r="AK2672" s="18"/>
      <c r="AP2672" s="18"/>
    </row>
    <row r="2673" spans="9:42">
      <c r="I2673" s="18"/>
      <c r="L2673" s="18"/>
      <c r="M2673" s="18"/>
      <c r="N2673" s="18"/>
      <c r="O2673" s="18"/>
      <c r="P2673" s="18"/>
      <c r="Q2673" s="18"/>
      <c r="R2673" s="18"/>
      <c r="S2673" s="173" t="s">
        <v>5013</v>
      </c>
      <c r="T2673" s="17" t="s">
        <v>5014</v>
      </c>
      <c r="U2673" s="18"/>
      <c r="V2673" s="211"/>
      <c r="W2673" s="211"/>
      <c r="X2673" s="211"/>
      <c r="Y2673" s="211"/>
      <c r="Z2673" s="18"/>
      <c r="AA2673" s="182" t="s">
        <v>14796</v>
      </c>
      <c r="AB2673" s="18"/>
      <c r="AC2673" s="197" t="str">
        <f t="shared" si="264"/>
        <v>ARTSCI</v>
      </c>
      <c r="AD2673" s="263" t="str">
        <f t="shared" si="265"/>
        <v>ARTSCI-116</v>
      </c>
      <c r="AE2673" s="263" t="str">
        <f t="shared" si="266"/>
        <v>ARTSCI-116-10</v>
      </c>
      <c r="AF2673" s="119" t="s">
        <v>14796</v>
      </c>
      <c r="AG2673" s="64" t="str">
        <f t="shared" si="267"/>
        <v>116</v>
      </c>
      <c r="AH2673" s="18"/>
      <c r="AI2673" s="197" t="str">
        <f t="shared" si="268"/>
        <v>-</v>
      </c>
      <c r="AJ2673" s="64" t="str">
        <f t="shared" si="269"/>
        <v>-</v>
      </c>
      <c r="AK2673" s="18"/>
      <c r="AP2673" s="18"/>
    </row>
    <row r="2674" spans="9:42">
      <c r="I2674" s="18"/>
      <c r="L2674" s="18"/>
      <c r="M2674" s="18"/>
      <c r="N2674" s="18"/>
      <c r="O2674" s="18"/>
      <c r="P2674" s="18"/>
      <c r="Q2674" s="18"/>
      <c r="R2674" s="18"/>
      <c r="S2674" s="173" t="s">
        <v>5015</v>
      </c>
      <c r="T2674" s="17" t="s">
        <v>5016</v>
      </c>
      <c r="U2674" s="18"/>
      <c r="V2674" s="211"/>
      <c r="W2674" s="211"/>
      <c r="X2674" s="211"/>
      <c r="Y2674" s="211"/>
      <c r="Z2674" s="18"/>
      <c r="AA2674" s="182" t="s">
        <v>15735</v>
      </c>
      <c r="AB2674" s="18"/>
      <c r="AC2674" s="197" t="str">
        <f t="shared" si="264"/>
        <v>ARTSCI</v>
      </c>
      <c r="AD2674" s="263" t="str">
        <f t="shared" si="265"/>
        <v>ARTSCI-116</v>
      </c>
      <c r="AE2674" s="263" t="str">
        <f t="shared" si="266"/>
        <v>ARTSCI-116-11</v>
      </c>
      <c r="AF2674" s="119" t="s">
        <v>15735</v>
      </c>
      <c r="AG2674" s="64" t="str">
        <f t="shared" si="267"/>
        <v>116</v>
      </c>
      <c r="AH2674" s="18"/>
      <c r="AI2674" s="197" t="str">
        <f t="shared" si="268"/>
        <v>-</v>
      </c>
      <c r="AJ2674" s="64" t="str">
        <f t="shared" si="269"/>
        <v>-</v>
      </c>
      <c r="AK2674" s="18"/>
      <c r="AP2674" s="18"/>
    </row>
    <row r="2675" spans="9:42">
      <c r="I2675" s="18"/>
      <c r="L2675" s="18"/>
      <c r="M2675" s="18"/>
      <c r="N2675" s="18"/>
      <c r="O2675" s="18"/>
      <c r="P2675" s="18"/>
      <c r="Q2675" s="18"/>
      <c r="R2675" s="18"/>
      <c r="S2675" s="173" t="s">
        <v>5017</v>
      </c>
      <c r="T2675" s="17" t="s">
        <v>5018</v>
      </c>
      <c r="U2675" s="18"/>
      <c r="V2675" s="211"/>
      <c r="W2675" s="211"/>
      <c r="X2675" s="211"/>
      <c r="Y2675" s="211"/>
      <c r="Z2675" s="18"/>
      <c r="AA2675" s="182" t="s">
        <v>15736</v>
      </c>
      <c r="AB2675" s="18"/>
      <c r="AC2675" s="197" t="str">
        <f t="shared" si="264"/>
        <v>ARTSCI</v>
      </c>
      <c r="AD2675" s="263" t="str">
        <f t="shared" si="265"/>
        <v>ARTSCI-116</v>
      </c>
      <c r="AE2675" s="263" t="str">
        <f t="shared" si="266"/>
        <v>ARTSCI-116-12</v>
      </c>
      <c r="AF2675" s="119" t="s">
        <v>15736</v>
      </c>
      <c r="AG2675" s="64" t="str">
        <f t="shared" si="267"/>
        <v>116</v>
      </c>
      <c r="AH2675" s="18"/>
      <c r="AI2675" s="197" t="str">
        <f t="shared" si="268"/>
        <v>-</v>
      </c>
      <c r="AJ2675" s="64" t="str">
        <f t="shared" si="269"/>
        <v>-</v>
      </c>
      <c r="AK2675" s="18"/>
      <c r="AP2675" s="18"/>
    </row>
    <row r="2676" spans="9:42">
      <c r="I2676" s="18"/>
      <c r="L2676" s="18"/>
      <c r="M2676" s="18"/>
      <c r="N2676" s="18"/>
      <c r="O2676" s="18"/>
      <c r="P2676" s="18"/>
      <c r="Q2676" s="18"/>
      <c r="R2676" s="18"/>
      <c r="S2676" s="173" t="s">
        <v>5019</v>
      </c>
      <c r="T2676" s="17" t="s">
        <v>5020</v>
      </c>
      <c r="U2676" s="18"/>
      <c r="V2676" s="211"/>
      <c r="W2676" s="211"/>
      <c r="X2676" s="211"/>
      <c r="Y2676" s="211"/>
      <c r="Z2676" s="18"/>
      <c r="AA2676" s="182" t="s">
        <v>15737</v>
      </c>
      <c r="AB2676" s="18"/>
      <c r="AC2676" s="197" t="str">
        <f t="shared" si="264"/>
        <v>ARTSCI</v>
      </c>
      <c r="AD2676" s="263" t="str">
        <f t="shared" si="265"/>
        <v>ARTSCI-116</v>
      </c>
      <c r="AE2676" s="263" t="str">
        <f t="shared" si="266"/>
        <v>ARTSCI-116-13</v>
      </c>
      <c r="AF2676" s="119" t="s">
        <v>15737</v>
      </c>
      <c r="AG2676" s="64" t="str">
        <f t="shared" si="267"/>
        <v>116</v>
      </c>
      <c r="AH2676" s="18"/>
      <c r="AI2676" s="197" t="str">
        <f t="shared" si="268"/>
        <v>-</v>
      </c>
      <c r="AJ2676" s="64" t="str">
        <f t="shared" si="269"/>
        <v>-</v>
      </c>
      <c r="AK2676" s="18"/>
      <c r="AP2676" s="18"/>
    </row>
    <row r="2677" spans="9:42">
      <c r="I2677" s="18"/>
      <c r="L2677" s="18"/>
      <c r="M2677" s="18"/>
      <c r="N2677" s="18"/>
      <c r="O2677" s="18"/>
      <c r="P2677" s="18"/>
      <c r="Q2677" s="18"/>
      <c r="R2677" s="18"/>
      <c r="S2677" s="173" t="s">
        <v>5021</v>
      </c>
      <c r="T2677" s="17" t="s">
        <v>5022</v>
      </c>
      <c r="U2677" s="18"/>
      <c r="V2677" s="211"/>
      <c r="W2677" s="211"/>
      <c r="X2677" s="211"/>
      <c r="Y2677" s="211"/>
      <c r="Z2677" s="18"/>
      <c r="AA2677" s="182" t="s">
        <v>15738</v>
      </c>
      <c r="AB2677" s="18"/>
      <c r="AC2677" s="197" t="str">
        <f t="shared" si="264"/>
        <v>ARTSCI</v>
      </c>
      <c r="AD2677" s="263" t="str">
        <f t="shared" si="265"/>
        <v>ARTSCI-116</v>
      </c>
      <c r="AE2677" s="263" t="str">
        <f t="shared" si="266"/>
        <v>ARTSCI-116-14</v>
      </c>
      <c r="AF2677" s="119" t="s">
        <v>15738</v>
      </c>
      <c r="AG2677" s="64" t="str">
        <f t="shared" si="267"/>
        <v>116</v>
      </c>
      <c r="AH2677" s="18"/>
      <c r="AI2677" s="197" t="str">
        <f t="shared" si="268"/>
        <v>-</v>
      </c>
      <c r="AJ2677" s="64" t="str">
        <f t="shared" si="269"/>
        <v>-</v>
      </c>
      <c r="AK2677" s="18"/>
      <c r="AP2677" s="18"/>
    </row>
    <row r="2678" spans="9:42">
      <c r="I2678" s="18"/>
      <c r="L2678" s="18"/>
      <c r="M2678" s="18"/>
      <c r="N2678" s="18"/>
      <c r="O2678" s="18"/>
      <c r="P2678" s="18"/>
      <c r="Q2678" s="18"/>
      <c r="R2678" s="18"/>
      <c r="S2678" s="173" t="s">
        <v>5023</v>
      </c>
      <c r="T2678" s="17" t="s">
        <v>5024</v>
      </c>
      <c r="U2678" s="18"/>
      <c r="V2678" s="211"/>
      <c r="W2678" s="211"/>
      <c r="X2678" s="211"/>
      <c r="Y2678" s="211"/>
      <c r="Z2678" s="18"/>
      <c r="AA2678" s="182" t="s">
        <v>15306</v>
      </c>
      <c r="AB2678" s="18"/>
      <c r="AC2678" s="197" t="str">
        <f t="shared" si="264"/>
        <v>ARTSCI</v>
      </c>
      <c r="AD2678" s="263" t="str">
        <f t="shared" si="265"/>
        <v>ARTSCI-116</v>
      </c>
      <c r="AE2678" s="263" t="str">
        <f t="shared" si="266"/>
        <v>ARTSCI-116-15</v>
      </c>
      <c r="AF2678" s="119" t="s">
        <v>15306</v>
      </c>
      <c r="AG2678" s="64" t="str">
        <f t="shared" si="267"/>
        <v>116</v>
      </c>
      <c r="AH2678" s="18"/>
      <c r="AI2678" s="197" t="str">
        <f t="shared" si="268"/>
        <v>-</v>
      </c>
      <c r="AJ2678" s="64" t="str">
        <f t="shared" si="269"/>
        <v>-</v>
      </c>
      <c r="AK2678" s="18"/>
      <c r="AP2678" s="18"/>
    </row>
    <row r="2679" spans="9:42">
      <c r="I2679" s="18"/>
      <c r="L2679" s="18"/>
      <c r="M2679" s="18"/>
      <c r="N2679" s="18"/>
      <c r="O2679" s="18"/>
      <c r="P2679" s="18"/>
      <c r="Q2679" s="18"/>
      <c r="R2679" s="18"/>
      <c r="S2679" s="173" t="s">
        <v>5025</v>
      </c>
      <c r="T2679" s="17" t="s">
        <v>5026</v>
      </c>
      <c r="U2679" s="18"/>
      <c r="V2679" s="211"/>
      <c r="W2679" s="211"/>
      <c r="X2679" s="211"/>
      <c r="Y2679" s="211"/>
      <c r="Z2679" s="18"/>
      <c r="AA2679" s="182" t="s">
        <v>15307</v>
      </c>
      <c r="AB2679" s="18"/>
      <c r="AC2679" s="197" t="str">
        <f t="shared" si="264"/>
        <v>ARTSCI</v>
      </c>
      <c r="AD2679" s="263" t="str">
        <f t="shared" si="265"/>
        <v>ARTSCI-116</v>
      </c>
      <c r="AE2679" s="263" t="str">
        <f t="shared" si="266"/>
        <v>ARTSCI-116-16</v>
      </c>
      <c r="AF2679" s="119" t="s">
        <v>15307</v>
      </c>
      <c r="AG2679" s="64" t="str">
        <f t="shared" si="267"/>
        <v>116</v>
      </c>
      <c r="AH2679" s="18"/>
      <c r="AI2679" s="197" t="str">
        <f t="shared" si="268"/>
        <v>-</v>
      </c>
      <c r="AJ2679" s="64" t="str">
        <f t="shared" si="269"/>
        <v>-</v>
      </c>
      <c r="AK2679" s="18"/>
      <c r="AP2679" s="18"/>
    </row>
    <row r="2680" spans="9:42">
      <c r="I2680" s="18"/>
      <c r="L2680" s="18"/>
      <c r="M2680" s="18"/>
      <c r="N2680" s="18"/>
      <c r="O2680" s="18"/>
      <c r="P2680" s="18"/>
      <c r="Q2680" s="18"/>
      <c r="R2680" s="18"/>
      <c r="S2680" s="173" t="s">
        <v>5027</v>
      </c>
      <c r="T2680" s="17" t="s">
        <v>5028</v>
      </c>
      <c r="U2680" s="18"/>
      <c r="V2680" s="211"/>
      <c r="W2680" s="211"/>
      <c r="X2680" s="211"/>
      <c r="Y2680" s="211"/>
      <c r="Z2680" s="18"/>
      <c r="AA2680" s="182" t="s">
        <v>14797</v>
      </c>
      <c r="AB2680" s="18"/>
      <c r="AC2680" s="197" t="str">
        <f t="shared" si="264"/>
        <v>ARTSCI</v>
      </c>
      <c r="AD2680" s="263" t="str">
        <f t="shared" si="265"/>
        <v>ARTSCI-116</v>
      </c>
      <c r="AE2680" s="263" t="str">
        <f t="shared" si="266"/>
        <v>ARTSCI-116-17</v>
      </c>
      <c r="AF2680" s="119" t="s">
        <v>14797</v>
      </c>
      <c r="AG2680" s="64" t="str">
        <f t="shared" si="267"/>
        <v>116</v>
      </c>
      <c r="AH2680" s="18"/>
      <c r="AI2680" s="197" t="str">
        <f t="shared" si="268"/>
        <v>-</v>
      </c>
      <c r="AJ2680" s="64" t="str">
        <f t="shared" si="269"/>
        <v>-</v>
      </c>
      <c r="AK2680" s="18"/>
      <c r="AP2680" s="18"/>
    </row>
    <row r="2681" spans="9:42">
      <c r="I2681" s="18"/>
      <c r="L2681" s="18"/>
      <c r="M2681" s="18"/>
      <c r="N2681" s="18"/>
      <c r="O2681" s="18"/>
      <c r="P2681" s="18"/>
      <c r="Q2681" s="18"/>
      <c r="R2681" s="18"/>
      <c r="S2681" s="173" t="s">
        <v>5029</v>
      </c>
      <c r="T2681" s="17" t="s">
        <v>780</v>
      </c>
      <c r="U2681" s="18"/>
      <c r="V2681" s="211"/>
      <c r="W2681" s="211"/>
      <c r="X2681" s="211"/>
      <c r="Y2681" s="211"/>
      <c r="Z2681" s="18"/>
      <c r="AA2681" s="182" t="s">
        <v>15308</v>
      </c>
      <c r="AB2681" s="18"/>
      <c r="AC2681" s="197" t="str">
        <f t="shared" si="264"/>
        <v>ARTSCI</v>
      </c>
      <c r="AD2681" s="263" t="str">
        <f t="shared" si="265"/>
        <v>ARTSCI-116</v>
      </c>
      <c r="AE2681" s="263" t="str">
        <f t="shared" si="266"/>
        <v>ARTSCI-116-18</v>
      </c>
      <c r="AF2681" s="119" t="s">
        <v>15308</v>
      </c>
      <c r="AG2681" s="64" t="str">
        <f t="shared" si="267"/>
        <v>116</v>
      </c>
      <c r="AH2681" s="18"/>
      <c r="AI2681" s="197" t="str">
        <f t="shared" si="268"/>
        <v>-</v>
      </c>
      <c r="AJ2681" s="64" t="str">
        <f t="shared" si="269"/>
        <v>-</v>
      </c>
      <c r="AK2681" s="18"/>
      <c r="AP2681" s="18"/>
    </row>
    <row r="2682" spans="9:42">
      <c r="I2682" s="18"/>
      <c r="L2682" s="18"/>
      <c r="M2682" s="18"/>
      <c r="N2682" s="18"/>
      <c r="O2682" s="18"/>
      <c r="P2682" s="18"/>
      <c r="Q2682" s="18"/>
      <c r="R2682" s="18"/>
      <c r="S2682" s="173" t="s">
        <v>5030</v>
      </c>
      <c r="T2682" s="17" t="s">
        <v>5031</v>
      </c>
      <c r="U2682" s="18"/>
      <c r="V2682" s="211"/>
      <c r="W2682" s="211"/>
      <c r="X2682" s="211"/>
      <c r="Y2682" s="211"/>
      <c r="Z2682" s="18"/>
      <c r="AA2682" s="182" t="s">
        <v>15309</v>
      </c>
      <c r="AB2682" s="18"/>
      <c r="AC2682" s="197" t="str">
        <f t="shared" si="264"/>
        <v>ARTSCI</v>
      </c>
      <c r="AD2682" s="263" t="str">
        <f t="shared" si="265"/>
        <v>ARTSCI-116</v>
      </c>
      <c r="AE2682" s="263" t="str">
        <f t="shared" si="266"/>
        <v>ARTSCI-116-19</v>
      </c>
      <c r="AF2682" s="119" t="s">
        <v>15309</v>
      </c>
      <c r="AG2682" s="64" t="str">
        <f t="shared" si="267"/>
        <v>116</v>
      </c>
      <c r="AH2682" s="18"/>
      <c r="AI2682" s="197" t="str">
        <f t="shared" si="268"/>
        <v>-</v>
      </c>
      <c r="AJ2682" s="64" t="str">
        <f t="shared" si="269"/>
        <v>-</v>
      </c>
      <c r="AK2682" s="18"/>
      <c r="AP2682" s="18"/>
    </row>
    <row r="2683" spans="9:42">
      <c r="I2683" s="18"/>
      <c r="L2683" s="18"/>
      <c r="M2683" s="18"/>
      <c r="N2683" s="18"/>
      <c r="O2683" s="18"/>
      <c r="P2683" s="18"/>
      <c r="Q2683" s="18"/>
      <c r="R2683" s="18"/>
      <c r="S2683" s="173" t="s">
        <v>5032</v>
      </c>
      <c r="T2683" s="17" t="s">
        <v>5033</v>
      </c>
      <c r="U2683" s="18"/>
      <c r="V2683" s="211"/>
      <c r="W2683" s="211"/>
      <c r="X2683" s="211"/>
      <c r="Y2683" s="211"/>
      <c r="Z2683" s="18"/>
      <c r="AA2683" s="182" t="s">
        <v>14798</v>
      </c>
      <c r="AB2683" s="18"/>
      <c r="AC2683" s="197" t="str">
        <f t="shared" si="264"/>
        <v>BUSINESS</v>
      </c>
      <c r="AD2683" s="263" t="str">
        <f t="shared" si="265"/>
        <v>BUSINESS-116</v>
      </c>
      <c r="AE2683" s="263" t="str">
        <f t="shared" si="266"/>
        <v>BUSINESS-116-1</v>
      </c>
      <c r="AF2683" s="119" t="s">
        <v>14798</v>
      </c>
      <c r="AG2683" s="64" t="str">
        <f t="shared" si="267"/>
        <v>116</v>
      </c>
      <c r="AH2683" s="18"/>
      <c r="AI2683" s="197" t="str">
        <f t="shared" si="268"/>
        <v>-</v>
      </c>
      <c r="AJ2683" s="64" t="str">
        <f t="shared" si="269"/>
        <v>-</v>
      </c>
      <c r="AK2683" s="18"/>
      <c r="AP2683" s="18"/>
    </row>
    <row r="2684" spans="9:42">
      <c r="I2684" s="18"/>
      <c r="L2684" s="18"/>
      <c r="M2684" s="18"/>
      <c r="N2684" s="18"/>
      <c r="O2684" s="18"/>
      <c r="P2684" s="18"/>
      <c r="Q2684" s="18"/>
      <c r="R2684" s="18"/>
      <c r="S2684" s="173" t="s">
        <v>5034</v>
      </c>
      <c r="T2684" s="17" t="s">
        <v>5035</v>
      </c>
      <c r="U2684" s="18"/>
      <c r="V2684" s="211"/>
      <c r="W2684" s="211"/>
      <c r="X2684" s="211"/>
      <c r="Y2684" s="211"/>
      <c r="Z2684" s="18"/>
      <c r="AA2684" s="182" t="s">
        <v>14799</v>
      </c>
      <c r="AB2684" s="18"/>
      <c r="AC2684" s="197" t="str">
        <f t="shared" si="264"/>
        <v>BUSINESS</v>
      </c>
      <c r="AD2684" s="263" t="str">
        <f t="shared" si="265"/>
        <v>BUSINESS-116</v>
      </c>
      <c r="AE2684" s="263" t="str">
        <f t="shared" si="266"/>
        <v>BUSINESS-116-2</v>
      </c>
      <c r="AF2684" s="119" t="s">
        <v>14799</v>
      </c>
      <c r="AG2684" s="64" t="str">
        <f t="shared" si="267"/>
        <v>116</v>
      </c>
      <c r="AH2684" s="18"/>
      <c r="AI2684" s="197" t="str">
        <f t="shared" si="268"/>
        <v>-</v>
      </c>
      <c r="AJ2684" s="64" t="str">
        <f t="shared" si="269"/>
        <v>-</v>
      </c>
      <c r="AK2684" s="18"/>
      <c r="AP2684" s="18"/>
    </row>
    <row r="2685" spans="9:42">
      <c r="I2685" s="18"/>
      <c r="L2685" s="18"/>
      <c r="M2685" s="18"/>
      <c r="N2685" s="18"/>
      <c r="O2685" s="18"/>
      <c r="P2685" s="18"/>
      <c r="Q2685" s="18"/>
      <c r="R2685" s="18"/>
      <c r="S2685" s="173" t="s">
        <v>5036</v>
      </c>
      <c r="T2685" s="17" t="s">
        <v>5037</v>
      </c>
      <c r="U2685" s="18"/>
      <c r="V2685" s="211"/>
      <c r="W2685" s="211"/>
      <c r="X2685" s="211"/>
      <c r="Y2685" s="211"/>
      <c r="Z2685" s="18"/>
      <c r="AA2685" s="182" t="s">
        <v>14800</v>
      </c>
      <c r="AB2685" s="18"/>
      <c r="AC2685" s="197" t="str">
        <f t="shared" si="264"/>
        <v>BUSINESS</v>
      </c>
      <c r="AD2685" s="263" t="str">
        <f t="shared" si="265"/>
        <v>BUSINESS-116</v>
      </c>
      <c r="AE2685" s="263" t="str">
        <f t="shared" si="266"/>
        <v>BUSINESS-116-3</v>
      </c>
      <c r="AF2685" s="119" t="s">
        <v>14800</v>
      </c>
      <c r="AG2685" s="64" t="str">
        <f t="shared" si="267"/>
        <v>116</v>
      </c>
      <c r="AH2685" s="18"/>
      <c r="AI2685" s="197" t="str">
        <f t="shared" si="268"/>
        <v>-</v>
      </c>
      <c r="AJ2685" s="64" t="str">
        <f t="shared" si="269"/>
        <v>-</v>
      </c>
      <c r="AK2685" s="18"/>
      <c r="AP2685" s="18"/>
    </row>
    <row r="2686" spans="9:42">
      <c r="I2686" s="18"/>
      <c r="L2686" s="18"/>
      <c r="M2686" s="18"/>
      <c r="N2686" s="18"/>
      <c r="O2686" s="18"/>
      <c r="P2686" s="18"/>
      <c r="Q2686" s="18"/>
      <c r="R2686" s="18"/>
      <c r="S2686" s="173" t="s">
        <v>5038</v>
      </c>
      <c r="T2686" s="17" t="s">
        <v>5039</v>
      </c>
      <c r="U2686" s="18"/>
      <c r="V2686" s="211"/>
      <c r="W2686" s="211"/>
      <c r="X2686" s="211"/>
      <c r="Y2686" s="211"/>
      <c r="Z2686" s="18"/>
      <c r="AA2686" s="182" t="s">
        <v>14801</v>
      </c>
      <c r="AB2686" s="18"/>
      <c r="AC2686" s="197" t="str">
        <f t="shared" si="264"/>
        <v>BUSINESS</v>
      </c>
      <c r="AD2686" s="263" t="str">
        <f t="shared" si="265"/>
        <v>BUSINESS-116</v>
      </c>
      <c r="AE2686" s="263" t="str">
        <f t="shared" si="266"/>
        <v>BUSINESS-116-4</v>
      </c>
      <c r="AF2686" s="119" t="s">
        <v>14801</v>
      </c>
      <c r="AG2686" s="64" t="str">
        <f t="shared" si="267"/>
        <v>116</v>
      </c>
      <c r="AH2686" s="18"/>
      <c r="AI2686" s="197" t="str">
        <f t="shared" si="268"/>
        <v>-</v>
      </c>
      <c r="AJ2686" s="64" t="str">
        <f t="shared" si="269"/>
        <v>-</v>
      </c>
      <c r="AK2686" s="18"/>
      <c r="AP2686" s="18"/>
    </row>
    <row r="2687" spans="9:42">
      <c r="I2687" s="18"/>
      <c r="L2687" s="18"/>
      <c r="M2687" s="18"/>
      <c r="N2687" s="18"/>
      <c r="O2687" s="18"/>
      <c r="P2687" s="18"/>
      <c r="Q2687" s="18"/>
      <c r="R2687" s="18"/>
      <c r="S2687" s="173" t="s">
        <v>5040</v>
      </c>
      <c r="T2687" s="17" t="s">
        <v>5041</v>
      </c>
      <c r="U2687" s="18"/>
      <c r="V2687" s="211"/>
      <c r="W2687" s="211"/>
      <c r="X2687" s="211"/>
      <c r="Y2687" s="211"/>
      <c r="Z2687" s="18"/>
      <c r="AA2687" s="182" t="s">
        <v>15310</v>
      </c>
      <c r="AB2687" s="18"/>
      <c r="AC2687" s="197" t="str">
        <f t="shared" si="264"/>
        <v>BUSINESS</v>
      </c>
      <c r="AD2687" s="263" t="str">
        <f t="shared" si="265"/>
        <v>BUSINESS-116</v>
      </c>
      <c r="AE2687" s="263" t="str">
        <f t="shared" si="266"/>
        <v>BUSINESS-116-5</v>
      </c>
      <c r="AF2687" s="119" t="s">
        <v>15310</v>
      </c>
      <c r="AG2687" s="64" t="str">
        <f t="shared" si="267"/>
        <v>116</v>
      </c>
      <c r="AH2687" s="18"/>
      <c r="AI2687" s="197" t="str">
        <f t="shared" si="268"/>
        <v>-</v>
      </c>
      <c r="AJ2687" s="64" t="str">
        <f t="shared" si="269"/>
        <v>-</v>
      </c>
      <c r="AK2687" s="18"/>
      <c r="AP2687" s="18"/>
    </row>
    <row r="2688" spans="9:42">
      <c r="I2688" s="18"/>
      <c r="L2688" s="18"/>
      <c r="M2688" s="18"/>
      <c r="N2688" s="18"/>
      <c r="O2688" s="18"/>
      <c r="P2688" s="18"/>
      <c r="Q2688" s="18"/>
      <c r="R2688" s="18"/>
      <c r="S2688" s="173" t="s">
        <v>5042</v>
      </c>
      <c r="T2688" s="17" t="s">
        <v>5043</v>
      </c>
      <c r="U2688" s="18"/>
      <c r="V2688" s="211"/>
      <c r="W2688" s="211"/>
      <c r="X2688" s="211"/>
      <c r="Y2688" s="211"/>
      <c r="Z2688" s="18"/>
      <c r="AA2688" s="182" t="s">
        <v>15311</v>
      </c>
      <c r="AB2688" s="18"/>
      <c r="AC2688" s="197" t="str">
        <f t="shared" si="264"/>
        <v>EDUCATION</v>
      </c>
      <c r="AD2688" s="263" t="str">
        <f t="shared" si="265"/>
        <v>EDUCATION-116</v>
      </c>
      <c r="AE2688" s="263" t="str">
        <f t="shared" si="266"/>
        <v>EDUCATION-116-1</v>
      </c>
      <c r="AF2688" s="119" t="s">
        <v>15311</v>
      </c>
      <c r="AG2688" s="64" t="str">
        <f t="shared" si="267"/>
        <v>116</v>
      </c>
      <c r="AH2688" s="18"/>
      <c r="AI2688" s="197" t="str">
        <f t="shared" si="268"/>
        <v>-</v>
      </c>
      <c r="AJ2688" s="64" t="str">
        <f t="shared" si="269"/>
        <v>-</v>
      </c>
      <c r="AK2688" s="18"/>
      <c r="AP2688" s="18"/>
    </row>
    <row r="2689" spans="9:42">
      <c r="I2689" s="18"/>
      <c r="L2689" s="18"/>
      <c r="M2689" s="18"/>
      <c r="N2689" s="18"/>
      <c r="O2689" s="18"/>
      <c r="P2689" s="18"/>
      <c r="Q2689" s="18"/>
      <c r="R2689" s="18"/>
      <c r="S2689" s="173" t="s">
        <v>5044</v>
      </c>
      <c r="T2689" s="17" t="s">
        <v>5045</v>
      </c>
      <c r="U2689" s="18"/>
      <c r="V2689" s="211"/>
      <c r="W2689" s="211"/>
      <c r="X2689" s="211"/>
      <c r="Y2689" s="211"/>
      <c r="Z2689" s="18"/>
      <c r="AA2689" s="182" t="s">
        <v>15312</v>
      </c>
      <c r="AB2689" s="18"/>
      <c r="AC2689" s="197" t="str">
        <f t="shared" si="264"/>
        <v>EDUCATION</v>
      </c>
      <c r="AD2689" s="263" t="str">
        <f t="shared" si="265"/>
        <v>EDUCATION-116</v>
      </c>
      <c r="AE2689" s="263" t="str">
        <f t="shared" si="266"/>
        <v>EDUCATION-116-2</v>
      </c>
      <c r="AF2689" s="119" t="s">
        <v>15312</v>
      </c>
      <c r="AG2689" s="64" t="str">
        <f t="shared" si="267"/>
        <v>116</v>
      </c>
      <c r="AH2689" s="18"/>
      <c r="AI2689" s="197" t="str">
        <f t="shared" si="268"/>
        <v>-</v>
      </c>
      <c r="AJ2689" s="64" t="str">
        <f t="shared" si="269"/>
        <v>-</v>
      </c>
      <c r="AK2689" s="18"/>
      <c r="AP2689" s="18"/>
    </row>
    <row r="2690" spans="9:42">
      <c r="I2690" s="18"/>
      <c r="L2690" s="18"/>
      <c r="M2690" s="18"/>
      <c r="N2690" s="18"/>
      <c r="O2690" s="18"/>
      <c r="P2690" s="18"/>
      <c r="Q2690" s="18"/>
      <c r="R2690" s="18"/>
      <c r="S2690" s="173" t="s">
        <v>5046</v>
      </c>
      <c r="T2690" s="17" t="s">
        <v>5047</v>
      </c>
      <c r="U2690" s="18"/>
      <c r="V2690" s="211"/>
      <c r="W2690" s="211"/>
      <c r="X2690" s="211"/>
      <c r="Y2690" s="211"/>
      <c r="Z2690" s="18"/>
      <c r="AA2690" s="182" t="s">
        <v>15313</v>
      </c>
      <c r="AB2690" s="18"/>
      <c r="AC2690" s="197" t="str">
        <f t="shared" si="264"/>
        <v>EDUCATION</v>
      </c>
      <c r="AD2690" s="263" t="str">
        <f t="shared" si="265"/>
        <v>EDUCATION-116</v>
      </c>
      <c r="AE2690" s="263" t="str">
        <f t="shared" si="266"/>
        <v>EDUCATION-116-3</v>
      </c>
      <c r="AF2690" s="119" t="s">
        <v>15313</v>
      </c>
      <c r="AG2690" s="64" t="str">
        <f t="shared" si="267"/>
        <v>116</v>
      </c>
      <c r="AH2690" s="18"/>
      <c r="AI2690" s="197" t="str">
        <f t="shared" si="268"/>
        <v>-</v>
      </c>
      <c r="AJ2690" s="64" t="str">
        <f t="shared" si="269"/>
        <v>-</v>
      </c>
      <c r="AK2690" s="18"/>
      <c r="AP2690" s="18"/>
    </row>
    <row r="2691" spans="9:42">
      <c r="I2691" s="18"/>
      <c r="L2691" s="18"/>
      <c r="M2691" s="18"/>
      <c r="N2691" s="18"/>
      <c r="O2691" s="18"/>
      <c r="P2691" s="18"/>
      <c r="Q2691" s="18"/>
      <c r="R2691" s="18"/>
      <c r="S2691" s="173" t="s">
        <v>5048</v>
      </c>
      <c r="T2691" s="17" t="s">
        <v>5049</v>
      </c>
      <c r="U2691" s="18"/>
      <c r="V2691" s="211"/>
      <c r="W2691" s="211"/>
      <c r="X2691" s="211"/>
      <c r="Y2691" s="211"/>
      <c r="Z2691" s="18"/>
      <c r="AA2691" s="182" t="s">
        <v>15314</v>
      </c>
      <c r="AB2691" s="18"/>
      <c r="AC2691" s="197" t="str">
        <f t="shared" si="264"/>
        <v>HEALTHSCI</v>
      </c>
      <c r="AD2691" s="263" t="str">
        <f t="shared" si="265"/>
        <v>HEALTHSCI-116</v>
      </c>
      <c r="AE2691" s="263" t="str">
        <f t="shared" si="266"/>
        <v>HEALTHSCI-116-1</v>
      </c>
      <c r="AF2691" s="119" t="s">
        <v>15314</v>
      </c>
      <c r="AG2691" s="64" t="str">
        <f t="shared" si="267"/>
        <v>116</v>
      </c>
      <c r="AH2691" s="18"/>
      <c r="AI2691" s="197" t="str">
        <f t="shared" si="268"/>
        <v>-</v>
      </c>
      <c r="AJ2691" s="64" t="str">
        <f t="shared" si="269"/>
        <v>-</v>
      </c>
      <c r="AK2691" s="18"/>
      <c r="AP2691" s="18"/>
    </row>
    <row r="2692" spans="9:42">
      <c r="I2692" s="18"/>
      <c r="L2692" s="18"/>
      <c r="M2692" s="18"/>
      <c r="N2692" s="18"/>
      <c r="O2692" s="18"/>
      <c r="P2692" s="18"/>
      <c r="Q2692" s="18"/>
      <c r="R2692" s="18"/>
      <c r="S2692" s="173" t="s">
        <v>5050</v>
      </c>
      <c r="T2692" s="17" t="s">
        <v>5051</v>
      </c>
      <c r="U2692" s="18"/>
      <c r="V2692" s="211"/>
      <c r="W2692" s="211"/>
      <c r="X2692" s="211"/>
      <c r="Y2692" s="211"/>
      <c r="Z2692" s="18"/>
      <c r="AA2692" s="182" t="s">
        <v>15315</v>
      </c>
      <c r="AB2692" s="18"/>
      <c r="AC2692" s="197" t="str">
        <f t="shared" si="264"/>
        <v>HEALTHSCI</v>
      </c>
      <c r="AD2692" s="263" t="str">
        <f t="shared" si="265"/>
        <v>HEALTHSCI-116</v>
      </c>
      <c r="AE2692" s="263" t="str">
        <f t="shared" si="266"/>
        <v>HEALTHSCI-116-2</v>
      </c>
      <c r="AF2692" s="119" t="s">
        <v>15315</v>
      </c>
      <c r="AG2692" s="64" t="str">
        <f t="shared" si="267"/>
        <v>116</v>
      </c>
      <c r="AH2692" s="18"/>
      <c r="AI2692" s="197" t="str">
        <f t="shared" si="268"/>
        <v>-</v>
      </c>
      <c r="AJ2692" s="64" t="str">
        <f t="shared" si="269"/>
        <v>-</v>
      </c>
      <c r="AK2692" s="18"/>
      <c r="AP2692" s="18"/>
    </row>
    <row r="2693" spans="9:42">
      <c r="I2693" s="18"/>
      <c r="L2693" s="18"/>
      <c r="M2693" s="18"/>
      <c r="N2693" s="18"/>
      <c r="O2693" s="18"/>
      <c r="P2693" s="18"/>
      <c r="Q2693" s="18"/>
      <c r="R2693" s="18"/>
      <c r="S2693" s="173" t="s">
        <v>5052</v>
      </c>
      <c r="T2693" s="17" t="s">
        <v>5053</v>
      </c>
      <c r="U2693" s="18"/>
      <c r="V2693" s="211"/>
      <c r="W2693" s="211"/>
      <c r="X2693" s="211"/>
      <c r="Y2693" s="211"/>
      <c r="Z2693" s="18"/>
      <c r="AA2693" s="182" t="s">
        <v>15316</v>
      </c>
      <c r="AB2693" s="18"/>
      <c r="AC2693" s="197" t="str">
        <f t="shared" si="264"/>
        <v>HEALTHSCI</v>
      </c>
      <c r="AD2693" s="263" t="str">
        <f t="shared" si="265"/>
        <v>HEALTHSCI-116</v>
      </c>
      <c r="AE2693" s="263" t="str">
        <f t="shared" si="266"/>
        <v>HEALTHSCI-116-3</v>
      </c>
      <c r="AF2693" s="119" t="s">
        <v>15316</v>
      </c>
      <c r="AG2693" s="64" t="str">
        <f t="shared" si="267"/>
        <v>116</v>
      </c>
      <c r="AH2693" s="18"/>
      <c r="AI2693" s="197" t="str">
        <f t="shared" si="268"/>
        <v>-</v>
      </c>
      <c r="AJ2693" s="64" t="str">
        <f t="shared" si="269"/>
        <v>-</v>
      </c>
      <c r="AK2693" s="18"/>
      <c r="AP2693" s="18"/>
    </row>
    <row r="2694" spans="9:42">
      <c r="I2694" s="18"/>
      <c r="L2694" s="18"/>
      <c r="M2694" s="18"/>
      <c r="N2694" s="18"/>
      <c r="O2694" s="18"/>
      <c r="P2694" s="18"/>
      <c r="Q2694" s="18"/>
      <c r="R2694" s="18"/>
      <c r="S2694" s="173" t="s">
        <v>5054</v>
      </c>
      <c r="T2694" s="17" t="s">
        <v>5055</v>
      </c>
      <c r="U2694" s="18"/>
      <c r="V2694" s="211"/>
      <c r="W2694" s="211"/>
      <c r="X2694" s="211"/>
      <c r="Y2694" s="211"/>
      <c r="Z2694" s="18"/>
      <c r="AA2694" s="182" t="s">
        <v>15317</v>
      </c>
      <c r="AB2694" s="18"/>
      <c r="AC2694" s="197" t="str">
        <f t="shared" si="264"/>
        <v>PHARMACY</v>
      </c>
      <c r="AD2694" s="263" t="str">
        <f t="shared" si="265"/>
        <v>PHARMACY-116</v>
      </c>
      <c r="AE2694" s="263" t="str">
        <f t="shared" si="266"/>
        <v>PHARMACY-116-1</v>
      </c>
      <c r="AF2694" s="119" t="s">
        <v>15317</v>
      </c>
      <c r="AG2694" s="64" t="str">
        <f t="shared" si="267"/>
        <v>116</v>
      </c>
      <c r="AH2694" s="18"/>
      <c r="AI2694" s="197" t="str">
        <f t="shared" si="268"/>
        <v>-</v>
      </c>
      <c r="AJ2694" s="64" t="str">
        <f t="shared" si="269"/>
        <v>-</v>
      </c>
      <c r="AK2694" s="18"/>
      <c r="AP2694" s="18"/>
    </row>
    <row r="2695" spans="9:42">
      <c r="I2695" s="18"/>
      <c r="L2695" s="18"/>
      <c r="M2695" s="18"/>
      <c r="N2695" s="18"/>
      <c r="O2695" s="18"/>
      <c r="P2695" s="18"/>
      <c r="Q2695" s="18"/>
      <c r="R2695" s="18"/>
      <c r="S2695" s="173" t="s">
        <v>5056</v>
      </c>
      <c r="T2695" s="17" t="s">
        <v>5057</v>
      </c>
      <c r="U2695" s="18"/>
      <c r="V2695" s="211"/>
      <c r="W2695" s="211"/>
      <c r="X2695" s="211"/>
      <c r="Y2695" s="211"/>
      <c r="Z2695" s="18"/>
      <c r="AA2695" s="182" t="s">
        <v>15318</v>
      </c>
      <c r="AB2695" s="18"/>
      <c r="AC2695" s="197" t="str">
        <f t="shared" ref="AC2695:AC2758" si="270">CodesFormula_1</f>
        <v>PHARMACY</v>
      </c>
      <c r="AD2695" s="263" t="str">
        <f t="shared" ref="AD2695:AD2758" si="271">CodesFormula_2</f>
        <v>PHARMACY-116</v>
      </c>
      <c r="AE2695" s="263" t="str">
        <f t="shared" ref="AE2695:AE2758" si="272">CodesFormula_3</f>
        <v>PHARMACY-116-2</v>
      </c>
      <c r="AF2695" s="119" t="s">
        <v>15318</v>
      </c>
      <c r="AG2695" s="64" t="str">
        <f t="shared" ref="AG2695:AG2758" si="273">CodesFormula_4</f>
        <v>116</v>
      </c>
      <c r="AH2695" s="18"/>
      <c r="AI2695" s="197" t="str">
        <f t="shared" ref="AI2695:AI2758" si="274">CodesFormula_5</f>
        <v>-</v>
      </c>
      <c r="AJ2695" s="64" t="str">
        <f t="shared" ref="AJ2695:AJ2758" si="275">CodesFormula_6</f>
        <v>-</v>
      </c>
      <c r="AK2695" s="18"/>
      <c r="AP2695" s="18"/>
    </row>
    <row r="2696" spans="9:42">
      <c r="I2696" s="18"/>
      <c r="L2696" s="18"/>
      <c r="M2696" s="18"/>
      <c r="N2696" s="18"/>
      <c r="O2696" s="18"/>
      <c r="P2696" s="18"/>
      <c r="Q2696" s="18"/>
      <c r="R2696" s="18"/>
      <c r="S2696" s="173" t="s">
        <v>5058</v>
      </c>
      <c r="T2696" s="17" t="s">
        <v>5059</v>
      </c>
      <c r="U2696" s="18"/>
      <c r="V2696" s="211"/>
      <c r="W2696" s="211"/>
      <c r="X2696" s="211"/>
      <c r="Y2696" s="211"/>
      <c r="Z2696" s="18"/>
      <c r="AA2696" s="182" t="s">
        <v>15319</v>
      </c>
      <c r="AB2696" s="18"/>
      <c r="AC2696" s="197" t="str">
        <f t="shared" si="270"/>
        <v>PHARMACY</v>
      </c>
      <c r="AD2696" s="263" t="str">
        <f t="shared" si="271"/>
        <v>PHARMACY-116</v>
      </c>
      <c r="AE2696" s="263" t="str">
        <f t="shared" si="272"/>
        <v>PHARMACY-116-3</v>
      </c>
      <c r="AF2696" s="119" t="s">
        <v>15319</v>
      </c>
      <c r="AG2696" s="64" t="str">
        <f t="shared" si="273"/>
        <v>116</v>
      </c>
      <c r="AH2696" s="18"/>
      <c r="AI2696" s="197" t="str">
        <f t="shared" si="274"/>
        <v>-</v>
      </c>
      <c r="AJ2696" s="64" t="str">
        <f t="shared" si="275"/>
        <v>-</v>
      </c>
      <c r="AK2696" s="18"/>
      <c r="AP2696" s="18"/>
    </row>
    <row r="2697" spans="9:42">
      <c r="I2697" s="18"/>
      <c r="L2697" s="18"/>
      <c r="M2697" s="18"/>
      <c r="N2697" s="18"/>
      <c r="O2697" s="18"/>
      <c r="P2697" s="18"/>
      <c r="Q2697" s="18"/>
      <c r="R2697" s="18"/>
      <c r="S2697" s="173" t="s">
        <v>5060</v>
      </c>
      <c r="T2697" s="17" t="s">
        <v>5061</v>
      </c>
      <c r="U2697" s="18"/>
      <c r="V2697" s="211"/>
      <c r="W2697" s="211"/>
      <c r="X2697" s="211"/>
      <c r="Y2697" s="211"/>
      <c r="Z2697" s="18"/>
      <c r="AA2697" s="182" t="s">
        <v>15320</v>
      </c>
      <c r="AB2697" s="18"/>
      <c r="AC2697" s="197" t="str">
        <f t="shared" si="270"/>
        <v>GSO</v>
      </c>
      <c r="AD2697" s="263" t="str">
        <f t="shared" si="271"/>
        <v>GSO-116</v>
      </c>
      <c r="AE2697" s="263" t="str">
        <f t="shared" si="272"/>
        <v>GSO-116-1</v>
      </c>
      <c r="AF2697" s="119" t="s">
        <v>15320</v>
      </c>
      <c r="AG2697" s="64" t="str">
        <f t="shared" si="273"/>
        <v>116</v>
      </c>
      <c r="AH2697" s="18"/>
      <c r="AI2697" s="197" t="str">
        <f t="shared" si="274"/>
        <v>-</v>
      </c>
      <c r="AJ2697" s="64" t="str">
        <f t="shared" si="275"/>
        <v>-</v>
      </c>
      <c r="AK2697" s="18"/>
      <c r="AP2697" s="18"/>
    </row>
    <row r="2698" spans="9:42">
      <c r="I2698" s="18"/>
      <c r="L2698" s="18"/>
      <c r="M2698" s="18"/>
      <c r="N2698" s="18"/>
      <c r="O2698" s="18"/>
      <c r="P2698" s="18"/>
      <c r="Q2698" s="18"/>
      <c r="R2698" s="18"/>
      <c r="S2698" s="173" t="s">
        <v>5062</v>
      </c>
      <c r="T2698" s="17" t="s">
        <v>5063</v>
      </c>
      <c r="U2698" s="18"/>
      <c r="V2698" s="211"/>
      <c r="W2698" s="211"/>
      <c r="X2698" s="211"/>
      <c r="Y2698" s="211"/>
      <c r="Z2698" s="18"/>
      <c r="AA2698" s="182" t="s">
        <v>14802</v>
      </c>
      <c r="AB2698" s="18"/>
      <c r="AC2698" s="197" t="str">
        <f t="shared" si="270"/>
        <v>EDUCATION</v>
      </c>
      <c r="AD2698" s="263" t="str">
        <f t="shared" si="271"/>
        <v>EDUCATION-116</v>
      </c>
      <c r="AE2698" s="263" t="str">
        <f t="shared" si="272"/>
        <v>EDUCATION-116-4</v>
      </c>
      <c r="AF2698" s="119" t="s">
        <v>14802</v>
      </c>
      <c r="AG2698" s="64" t="str">
        <f t="shared" si="273"/>
        <v>116</v>
      </c>
      <c r="AH2698" s="18"/>
      <c r="AI2698" s="197" t="str">
        <f t="shared" si="274"/>
        <v>-</v>
      </c>
      <c r="AJ2698" s="64" t="str">
        <f t="shared" si="275"/>
        <v>-</v>
      </c>
      <c r="AK2698" s="18"/>
      <c r="AP2698" s="18"/>
    </row>
    <row r="2699" spans="9:42">
      <c r="I2699" s="18"/>
      <c r="L2699" s="18"/>
      <c r="M2699" s="18"/>
      <c r="N2699" s="18"/>
      <c r="O2699" s="18"/>
      <c r="P2699" s="18"/>
      <c r="Q2699" s="18"/>
      <c r="R2699" s="18"/>
      <c r="S2699" s="173" t="s">
        <v>5064</v>
      </c>
      <c r="T2699" s="17" t="s">
        <v>5065</v>
      </c>
      <c r="U2699" s="18"/>
      <c r="V2699" s="211"/>
      <c r="W2699" s="211"/>
      <c r="X2699" s="211"/>
      <c r="Y2699" s="211"/>
      <c r="Z2699" s="18"/>
      <c r="AA2699" s="182" t="s">
        <v>15321</v>
      </c>
      <c r="AB2699" s="18"/>
      <c r="AC2699" s="197" t="str">
        <f t="shared" si="270"/>
        <v>EDUCATION</v>
      </c>
      <c r="AD2699" s="263" t="str">
        <f t="shared" si="271"/>
        <v>EDUCATION-116</v>
      </c>
      <c r="AE2699" s="263" t="str">
        <f t="shared" si="272"/>
        <v>EDUCATION-116-5</v>
      </c>
      <c r="AF2699" s="119" t="s">
        <v>15321</v>
      </c>
      <c r="AG2699" s="64" t="str">
        <f t="shared" si="273"/>
        <v>116</v>
      </c>
      <c r="AH2699" s="18"/>
      <c r="AI2699" s="197" t="str">
        <f t="shared" si="274"/>
        <v>-</v>
      </c>
      <c r="AJ2699" s="64" t="str">
        <f t="shared" si="275"/>
        <v>-</v>
      </c>
      <c r="AK2699" s="18"/>
      <c r="AP2699" s="18"/>
    </row>
    <row r="2700" spans="9:42">
      <c r="I2700" s="18"/>
      <c r="L2700" s="18"/>
      <c r="M2700" s="18"/>
      <c r="N2700" s="18"/>
      <c r="O2700" s="18"/>
      <c r="P2700" s="18"/>
      <c r="Q2700" s="18"/>
      <c r="R2700" s="18"/>
      <c r="S2700" s="173" t="s">
        <v>5066</v>
      </c>
      <c r="T2700" s="17" t="s">
        <v>5067</v>
      </c>
      <c r="U2700" s="18"/>
      <c r="V2700" s="211"/>
      <c r="W2700" s="211"/>
      <c r="X2700" s="211"/>
      <c r="Y2700" s="211"/>
      <c r="Z2700" s="18"/>
      <c r="AA2700" s="182" t="s">
        <v>15322</v>
      </c>
      <c r="AB2700" s="18"/>
      <c r="AC2700" s="197" t="str">
        <f t="shared" si="270"/>
        <v>GRADSTUDIES</v>
      </c>
      <c r="AD2700" s="263" t="str">
        <f t="shared" si="271"/>
        <v>GRADSTUDIES-116</v>
      </c>
      <c r="AE2700" s="263" t="str">
        <f t="shared" si="272"/>
        <v>GRADSTUDIES-116-1</v>
      </c>
      <c r="AF2700" s="119" t="s">
        <v>15322</v>
      </c>
      <c r="AG2700" s="64" t="str">
        <f t="shared" si="273"/>
        <v>116</v>
      </c>
      <c r="AH2700" s="18"/>
      <c r="AI2700" s="197" t="str">
        <f t="shared" si="274"/>
        <v>-</v>
      </c>
      <c r="AJ2700" s="64" t="str">
        <f t="shared" si="275"/>
        <v>-</v>
      </c>
      <c r="AK2700" s="18"/>
      <c r="AP2700" s="18"/>
    </row>
    <row r="2701" spans="9:42">
      <c r="I2701" s="18"/>
      <c r="L2701" s="18"/>
      <c r="M2701" s="18"/>
      <c r="N2701" s="18"/>
      <c r="O2701" s="18"/>
      <c r="P2701" s="18"/>
      <c r="Q2701" s="18"/>
      <c r="R2701" s="18"/>
      <c r="S2701" s="173" t="s">
        <v>5068</v>
      </c>
      <c r="T2701" s="17" t="s">
        <v>5069</v>
      </c>
      <c r="U2701" s="18"/>
      <c r="V2701" s="211"/>
      <c r="W2701" s="211"/>
      <c r="X2701" s="211"/>
      <c r="Y2701" s="211"/>
      <c r="Z2701" s="18"/>
      <c r="AA2701" s="182" t="s">
        <v>15739</v>
      </c>
      <c r="AB2701" s="18"/>
      <c r="AC2701" s="197" t="str">
        <f t="shared" si="270"/>
        <v>GRADSTUDIES</v>
      </c>
      <c r="AD2701" s="263" t="str">
        <f t="shared" si="271"/>
        <v>GRADSTUDIES-116</v>
      </c>
      <c r="AE2701" s="263" t="str">
        <f t="shared" si="272"/>
        <v>GRADSTUDIES-116-2</v>
      </c>
      <c r="AF2701" s="119" t="s">
        <v>15739</v>
      </c>
      <c r="AG2701" s="64" t="str">
        <f t="shared" si="273"/>
        <v>116</v>
      </c>
      <c r="AH2701" s="18"/>
      <c r="AI2701" s="197" t="str">
        <f t="shared" si="274"/>
        <v>-</v>
      </c>
      <c r="AJ2701" s="64" t="str">
        <f t="shared" si="275"/>
        <v>-</v>
      </c>
      <c r="AK2701" s="18"/>
      <c r="AP2701" s="18"/>
    </row>
    <row r="2702" spans="9:42">
      <c r="I2702" s="18"/>
      <c r="L2702" s="18"/>
      <c r="M2702" s="18"/>
      <c r="N2702" s="18"/>
      <c r="O2702" s="18"/>
      <c r="P2702" s="18"/>
      <c r="Q2702" s="18"/>
      <c r="R2702" s="18"/>
      <c r="S2702" s="173" t="s">
        <v>5070</v>
      </c>
      <c r="T2702" s="17" t="s">
        <v>5071</v>
      </c>
      <c r="U2702" s="18"/>
      <c r="V2702" s="211"/>
      <c r="W2702" s="211"/>
      <c r="X2702" s="211"/>
      <c r="Y2702" s="211"/>
      <c r="Z2702" s="18"/>
      <c r="AA2702" s="182" t="s">
        <v>14803</v>
      </c>
      <c r="AB2702" s="18"/>
      <c r="AC2702" s="197" t="str">
        <f t="shared" si="270"/>
        <v>CAPITALPROJECTS</v>
      </c>
      <c r="AD2702" s="263" t="str">
        <f t="shared" si="271"/>
        <v>CAPITALPROJECTS-116</v>
      </c>
      <c r="AE2702" s="263" t="str">
        <f t="shared" si="272"/>
        <v>CAPITALPROJECTS-116-1</v>
      </c>
      <c r="AF2702" s="119" t="s">
        <v>14803</v>
      </c>
      <c r="AG2702" s="64" t="str">
        <f t="shared" si="273"/>
        <v>116</v>
      </c>
      <c r="AH2702" s="18"/>
      <c r="AI2702" s="197" t="str">
        <f t="shared" si="274"/>
        <v>-</v>
      </c>
      <c r="AJ2702" s="64" t="str">
        <f t="shared" si="275"/>
        <v>-</v>
      </c>
      <c r="AK2702" s="18"/>
      <c r="AP2702" s="18"/>
    </row>
    <row r="2703" spans="9:42">
      <c r="I2703" s="18"/>
      <c r="L2703" s="18"/>
      <c r="M2703" s="18"/>
      <c r="N2703" s="18"/>
      <c r="O2703" s="18"/>
      <c r="P2703" s="18"/>
      <c r="Q2703" s="18"/>
      <c r="R2703" s="18"/>
      <c r="S2703" s="173" t="s">
        <v>5072</v>
      </c>
      <c r="T2703" s="17" t="s">
        <v>5073</v>
      </c>
      <c r="U2703" s="18"/>
      <c r="V2703" s="211"/>
      <c r="W2703" s="211"/>
      <c r="X2703" s="211"/>
      <c r="Y2703" s="211"/>
      <c r="Z2703" s="18"/>
      <c r="AA2703" s="182" t="s">
        <v>15740</v>
      </c>
      <c r="AB2703" s="18"/>
      <c r="AC2703" s="197" t="str">
        <f t="shared" si="270"/>
        <v>SMALLPROJECTS</v>
      </c>
      <c r="AD2703" s="263" t="str">
        <f t="shared" si="271"/>
        <v>SMALLPROJECTS-116</v>
      </c>
      <c r="AE2703" s="263" t="str">
        <f t="shared" si="272"/>
        <v>SMALLPROJECTS-116-1</v>
      </c>
      <c r="AF2703" s="119" t="s">
        <v>15740</v>
      </c>
      <c r="AG2703" s="64" t="str">
        <f t="shared" si="273"/>
        <v>116</v>
      </c>
      <c r="AH2703" s="18"/>
      <c r="AI2703" s="197" t="str">
        <f t="shared" si="274"/>
        <v>-</v>
      </c>
      <c r="AJ2703" s="64" t="str">
        <f t="shared" si="275"/>
        <v>-</v>
      </c>
      <c r="AK2703" s="18"/>
      <c r="AP2703" s="18"/>
    </row>
    <row r="2704" spans="9:42">
      <c r="I2704" s="18"/>
      <c r="L2704" s="18"/>
      <c r="M2704" s="18"/>
      <c r="N2704" s="18"/>
      <c r="O2704" s="18"/>
      <c r="P2704" s="18"/>
      <c r="Q2704" s="18"/>
      <c r="R2704" s="18"/>
      <c r="S2704" s="173" t="s">
        <v>5074</v>
      </c>
      <c r="T2704" s="17" t="s">
        <v>5075</v>
      </c>
      <c r="U2704" s="18"/>
      <c r="V2704" s="211"/>
      <c r="W2704" s="211"/>
      <c r="X2704" s="211"/>
      <c r="Y2704" s="211"/>
      <c r="Z2704" s="18"/>
      <c r="AA2704" s="182" t="s">
        <v>14272</v>
      </c>
      <c r="AB2704" s="18"/>
      <c r="AC2704" s="197" t="str">
        <f t="shared" si="270"/>
        <v>SMALLPROJECTS</v>
      </c>
      <c r="AD2704" s="263" t="str">
        <f t="shared" si="271"/>
        <v>SMALLPROJECTS-116</v>
      </c>
      <c r="AE2704" s="263" t="str">
        <f t="shared" si="272"/>
        <v>SMALLPROJECTS-116-2</v>
      </c>
      <c r="AF2704" s="119" t="s">
        <v>14272</v>
      </c>
      <c r="AG2704" s="64" t="str">
        <f t="shared" si="273"/>
        <v>116</v>
      </c>
      <c r="AH2704" s="18"/>
      <c r="AI2704" s="197" t="str">
        <f t="shared" si="274"/>
        <v>-</v>
      </c>
      <c r="AJ2704" s="64" t="str">
        <f t="shared" si="275"/>
        <v>-</v>
      </c>
      <c r="AK2704" s="18"/>
      <c r="AP2704" s="18"/>
    </row>
    <row r="2705" spans="9:42">
      <c r="I2705" s="18"/>
      <c r="L2705" s="18"/>
      <c r="M2705" s="18"/>
      <c r="N2705" s="18"/>
      <c r="O2705" s="18"/>
      <c r="P2705" s="18"/>
      <c r="Q2705" s="18"/>
      <c r="R2705" s="18"/>
      <c r="S2705" s="173" t="s">
        <v>5076</v>
      </c>
      <c r="T2705" s="17" t="s">
        <v>5077</v>
      </c>
      <c r="U2705" s="18"/>
      <c r="V2705" s="211"/>
      <c r="W2705" s="211"/>
      <c r="X2705" s="211"/>
      <c r="Y2705" s="211"/>
      <c r="Z2705" s="18"/>
      <c r="AA2705" s="182" t="s">
        <v>11135</v>
      </c>
      <c r="AB2705" s="18"/>
      <c r="AC2705" s="197" t="str">
        <f t="shared" si="270"/>
        <v>ALLOTHER</v>
      </c>
      <c r="AD2705" s="263" t="str">
        <f t="shared" si="271"/>
        <v>ALLOTHER-125</v>
      </c>
      <c r="AE2705" s="263" t="str">
        <f t="shared" si="272"/>
        <v>ALLOTHER-125-1</v>
      </c>
      <c r="AF2705" s="119" t="s">
        <v>11135</v>
      </c>
      <c r="AG2705" s="64" t="str">
        <f t="shared" si="273"/>
        <v>125</v>
      </c>
      <c r="AH2705" s="18"/>
      <c r="AI2705" s="197" t="str">
        <f t="shared" si="274"/>
        <v>-</v>
      </c>
      <c r="AJ2705" s="64" t="str">
        <f t="shared" si="275"/>
        <v>-</v>
      </c>
      <c r="AK2705" s="18"/>
      <c r="AP2705" s="18"/>
    </row>
    <row r="2706" spans="9:42">
      <c r="I2706" s="18"/>
      <c r="L2706" s="18"/>
      <c r="M2706" s="18"/>
      <c r="N2706" s="18"/>
      <c r="O2706" s="18"/>
      <c r="P2706" s="18"/>
      <c r="Q2706" s="18"/>
      <c r="R2706" s="18"/>
      <c r="S2706" s="173" t="s">
        <v>5078</v>
      </c>
      <c r="T2706" s="17" t="s">
        <v>5079</v>
      </c>
      <c r="U2706" s="18"/>
      <c r="V2706" s="211"/>
      <c r="W2706" s="211"/>
      <c r="X2706" s="211"/>
      <c r="Y2706" s="211"/>
      <c r="Z2706" s="18"/>
      <c r="AA2706" s="182" t="s">
        <v>15741</v>
      </c>
      <c r="AB2706" s="18"/>
      <c r="AC2706" s="197" t="str">
        <f t="shared" si="270"/>
        <v>PROPSUPP-Other</v>
      </c>
      <c r="AD2706" s="263" t="str">
        <f t="shared" si="271"/>
        <v>PROPSUPP-Other-125</v>
      </c>
      <c r="AE2706" s="263" t="str">
        <f t="shared" si="272"/>
        <v>PROPSUPP-Other-125-1</v>
      </c>
      <c r="AF2706" s="119" t="s">
        <v>15741</v>
      </c>
      <c r="AG2706" s="64" t="str">
        <f t="shared" si="273"/>
        <v>125</v>
      </c>
      <c r="AH2706" s="18"/>
      <c r="AI2706" s="197" t="str">
        <f t="shared" si="274"/>
        <v>-</v>
      </c>
      <c r="AJ2706" s="64" t="str">
        <f t="shared" si="275"/>
        <v>-</v>
      </c>
      <c r="AK2706" s="18"/>
      <c r="AP2706" s="18"/>
    </row>
    <row r="2707" spans="9:42">
      <c r="I2707" s="18"/>
      <c r="L2707" s="18"/>
      <c r="M2707" s="18"/>
      <c r="N2707" s="18"/>
      <c r="O2707" s="18"/>
      <c r="P2707" s="18"/>
      <c r="Q2707" s="18"/>
      <c r="R2707" s="18"/>
      <c r="S2707" s="173" t="s">
        <v>5080</v>
      </c>
      <c r="T2707" s="17" t="s">
        <v>5081</v>
      </c>
      <c r="U2707" s="18"/>
      <c r="V2707" s="211"/>
      <c r="W2707" s="211"/>
      <c r="X2707" s="211"/>
      <c r="Y2707" s="211"/>
      <c r="Z2707" s="18"/>
      <c r="AA2707" s="182" t="s">
        <v>4218</v>
      </c>
      <c r="AB2707" s="18"/>
      <c r="AC2707" s="197" t="str">
        <f t="shared" si="270"/>
        <v>PUBLICSAFETY</v>
      </c>
      <c r="AD2707" s="263" t="str">
        <f t="shared" si="271"/>
        <v>PUBLICSAFETY-125</v>
      </c>
      <c r="AE2707" s="263" t="str">
        <f t="shared" si="272"/>
        <v>PUBLICSAFETY-125-1</v>
      </c>
      <c r="AF2707" s="119" t="s">
        <v>4218</v>
      </c>
      <c r="AG2707" s="64" t="str">
        <f t="shared" si="273"/>
        <v>125</v>
      </c>
      <c r="AH2707" s="18"/>
      <c r="AI2707" s="197" t="str">
        <f t="shared" si="274"/>
        <v>-</v>
      </c>
      <c r="AJ2707" s="64" t="str">
        <f t="shared" si="275"/>
        <v>-</v>
      </c>
      <c r="AK2707" s="18"/>
      <c r="AP2707" s="18"/>
    </row>
    <row r="2708" spans="9:42">
      <c r="I2708" s="18"/>
      <c r="L2708" s="18"/>
      <c r="M2708" s="18"/>
      <c r="N2708" s="18"/>
      <c r="O2708" s="18"/>
      <c r="P2708" s="18"/>
      <c r="Q2708" s="18"/>
      <c r="R2708" s="18"/>
      <c r="S2708" s="173" t="s">
        <v>5082</v>
      </c>
      <c r="T2708" s="17" t="s">
        <v>5083</v>
      </c>
      <c r="U2708" s="18"/>
      <c r="V2708" s="211"/>
      <c r="W2708" s="211"/>
      <c r="X2708" s="211"/>
      <c r="Y2708" s="211"/>
      <c r="Z2708" s="18"/>
      <c r="AA2708" s="182" t="s">
        <v>15742</v>
      </c>
      <c r="AB2708" s="18"/>
      <c r="AC2708" s="197" t="str">
        <f t="shared" si="270"/>
        <v>FACILITIESOPER</v>
      </c>
      <c r="AD2708" s="263" t="str">
        <f t="shared" si="271"/>
        <v>FACILITIESOPER-125</v>
      </c>
      <c r="AE2708" s="263" t="str">
        <f t="shared" si="272"/>
        <v>FACILITIESOPER-125-1</v>
      </c>
      <c r="AF2708" s="119" t="s">
        <v>15742</v>
      </c>
      <c r="AG2708" s="64" t="str">
        <f t="shared" si="273"/>
        <v>125</v>
      </c>
      <c r="AH2708" s="18"/>
      <c r="AI2708" s="197" t="str">
        <f t="shared" si="274"/>
        <v>-</v>
      </c>
      <c r="AJ2708" s="64" t="str">
        <f t="shared" si="275"/>
        <v>-</v>
      </c>
      <c r="AK2708" s="18"/>
      <c r="AP2708" s="18"/>
    </row>
    <row r="2709" spans="9:42">
      <c r="I2709" s="18"/>
      <c r="L2709" s="18"/>
      <c r="M2709" s="18"/>
      <c r="N2709" s="18"/>
      <c r="O2709" s="18"/>
      <c r="P2709" s="18"/>
      <c r="Q2709" s="18"/>
      <c r="R2709" s="18"/>
      <c r="S2709" s="173" t="s">
        <v>5084</v>
      </c>
      <c r="T2709" s="17" t="s">
        <v>5085</v>
      </c>
      <c r="U2709" s="18"/>
      <c r="V2709" s="211"/>
      <c r="W2709" s="211"/>
      <c r="X2709" s="211"/>
      <c r="Y2709" s="211"/>
      <c r="Z2709" s="18"/>
      <c r="AA2709" s="182" t="s">
        <v>4228</v>
      </c>
      <c r="AB2709" s="18"/>
      <c r="AC2709" s="197" t="str">
        <f t="shared" si="270"/>
        <v>SHEPARD_BLDG</v>
      </c>
      <c r="AD2709" s="263" t="str">
        <f t="shared" si="271"/>
        <v>SHEPARD_BLDG-125</v>
      </c>
      <c r="AE2709" s="263" t="str">
        <f t="shared" si="272"/>
        <v>SHEPARD_BLDG-125-1</v>
      </c>
      <c r="AF2709" s="119" t="s">
        <v>4228</v>
      </c>
      <c r="AG2709" s="64" t="str">
        <f t="shared" si="273"/>
        <v>125</v>
      </c>
      <c r="AH2709" s="18"/>
      <c r="AI2709" s="197" t="str">
        <f t="shared" si="274"/>
        <v>-</v>
      </c>
      <c r="AJ2709" s="64" t="str">
        <f t="shared" si="275"/>
        <v>-</v>
      </c>
      <c r="AK2709" s="18"/>
      <c r="AP2709" s="18"/>
    </row>
    <row r="2710" spans="9:42">
      <c r="I2710" s="18"/>
      <c r="L2710" s="18"/>
      <c r="M2710" s="18"/>
      <c r="N2710" s="18"/>
      <c r="O2710" s="18"/>
      <c r="P2710" s="18"/>
      <c r="Q2710" s="18"/>
      <c r="R2710" s="18"/>
      <c r="S2710" s="173" t="s">
        <v>5086</v>
      </c>
      <c r="T2710" s="17" t="s">
        <v>5087</v>
      </c>
      <c r="U2710" s="18"/>
      <c r="V2710" s="211"/>
      <c r="W2710" s="211"/>
      <c r="X2710" s="211"/>
      <c r="Y2710" s="211"/>
      <c r="Z2710" s="18"/>
      <c r="AA2710" s="182" t="s">
        <v>11482</v>
      </c>
      <c r="AB2710" s="18"/>
      <c r="AC2710" s="197" t="str">
        <f t="shared" si="270"/>
        <v>SHEPARD_BLDG</v>
      </c>
      <c r="AD2710" s="263" t="str">
        <f t="shared" si="271"/>
        <v>SHEPARD_BLDG-125</v>
      </c>
      <c r="AE2710" s="263" t="str">
        <f t="shared" si="272"/>
        <v>SHEPARD_BLDG-125-2</v>
      </c>
      <c r="AF2710" s="119" t="s">
        <v>11482</v>
      </c>
      <c r="AG2710" s="64" t="str">
        <f t="shared" si="273"/>
        <v>125</v>
      </c>
      <c r="AH2710" s="18"/>
      <c r="AI2710" s="197" t="str">
        <f t="shared" si="274"/>
        <v>-</v>
      </c>
      <c r="AJ2710" s="64" t="str">
        <f t="shared" si="275"/>
        <v>-</v>
      </c>
      <c r="AK2710" s="18"/>
      <c r="AP2710" s="18"/>
    </row>
    <row r="2711" spans="9:42">
      <c r="I2711" s="18"/>
      <c r="L2711" s="18"/>
      <c r="M2711" s="18"/>
      <c r="N2711" s="18"/>
      <c r="O2711" s="18"/>
      <c r="P2711" s="18"/>
      <c r="Q2711" s="18"/>
      <c r="R2711" s="18"/>
      <c r="S2711" s="173" t="s">
        <v>5088</v>
      </c>
      <c r="T2711" s="17" t="s">
        <v>5089</v>
      </c>
      <c r="U2711" s="18"/>
      <c r="V2711" s="211"/>
      <c r="W2711" s="211"/>
      <c r="X2711" s="211"/>
      <c r="Y2711" s="211"/>
      <c r="Z2711" s="18"/>
      <c r="AA2711" s="182" t="s">
        <v>943</v>
      </c>
      <c r="AB2711" s="18"/>
      <c r="AC2711" s="197" t="str">
        <f t="shared" si="270"/>
        <v>SHEPARD_BLDG</v>
      </c>
      <c r="AD2711" s="263" t="str">
        <f t="shared" si="271"/>
        <v>SHEPARD_BLDG-125</v>
      </c>
      <c r="AE2711" s="263" t="str">
        <f t="shared" si="272"/>
        <v>SHEPARD_BLDG-125-3</v>
      </c>
      <c r="AF2711" s="119" t="s">
        <v>943</v>
      </c>
      <c r="AG2711" s="64" t="str">
        <f t="shared" si="273"/>
        <v>125</v>
      </c>
      <c r="AH2711" s="18"/>
      <c r="AI2711" s="197" t="str">
        <f t="shared" si="274"/>
        <v>-</v>
      </c>
      <c r="AJ2711" s="64" t="str">
        <f t="shared" si="275"/>
        <v>-</v>
      </c>
      <c r="AK2711" s="18"/>
      <c r="AP2711" s="18"/>
    </row>
    <row r="2712" spans="9:42">
      <c r="I2712" s="18"/>
      <c r="L2712" s="18"/>
      <c r="M2712" s="18"/>
      <c r="N2712" s="18"/>
      <c r="O2712" s="18"/>
      <c r="P2712" s="18"/>
      <c r="Q2712" s="18"/>
      <c r="R2712" s="18"/>
      <c r="S2712" s="173" t="s">
        <v>5090</v>
      </c>
      <c r="T2712" s="17" t="s">
        <v>5091</v>
      </c>
      <c r="U2712" s="18"/>
      <c r="V2712" s="211"/>
      <c r="W2712" s="211"/>
      <c r="X2712" s="211"/>
      <c r="Y2712" s="211"/>
      <c r="Z2712" s="18"/>
      <c r="AA2712" s="182" t="s">
        <v>15743</v>
      </c>
      <c r="AB2712" s="18"/>
      <c r="AC2712" s="197" t="str">
        <f t="shared" si="270"/>
        <v>AVP-FACILITIES</v>
      </c>
      <c r="AD2712" s="263" t="str">
        <f t="shared" si="271"/>
        <v>AVP-FACILITIES-125</v>
      </c>
      <c r="AE2712" s="263" t="str">
        <f t="shared" si="272"/>
        <v>AVP-FACILITIES-125-1</v>
      </c>
      <c r="AF2712" s="119" t="s">
        <v>15743</v>
      </c>
      <c r="AG2712" s="64" t="str">
        <f t="shared" si="273"/>
        <v>125</v>
      </c>
      <c r="AH2712" s="18"/>
      <c r="AI2712" s="197" t="str">
        <f t="shared" si="274"/>
        <v>-</v>
      </c>
      <c r="AJ2712" s="64" t="str">
        <f t="shared" si="275"/>
        <v>-</v>
      </c>
      <c r="AK2712" s="18"/>
      <c r="AP2712" s="18"/>
    </row>
    <row r="2713" spans="9:42">
      <c r="I2713" s="18"/>
      <c r="L2713" s="18"/>
      <c r="M2713" s="18"/>
      <c r="N2713" s="18"/>
      <c r="O2713" s="18"/>
      <c r="P2713" s="18"/>
      <c r="Q2713" s="18"/>
      <c r="R2713" s="18"/>
      <c r="S2713" s="173" t="s">
        <v>5092</v>
      </c>
      <c r="T2713" s="17" t="s">
        <v>5093</v>
      </c>
      <c r="U2713" s="18"/>
      <c r="V2713" s="211"/>
      <c r="W2713" s="211"/>
      <c r="X2713" s="211"/>
      <c r="Y2713" s="211"/>
      <c r="Z2713" s="18"/>
      <c r="AA2713" s="182" t="s">
        <v>15744</v>
      </c>
      <c r="AB2713" s="18"/>
      <c r="AC2713" s="197" t="str">
        <f t="shared" si="270"/>
        <v>SMALLPROJECTS</v>
      </c>
      <c r="AD2713" s="263" t="str">
        <f t="shared" si="271"/>
        <v>SMALLPROJECTS-125</v>
      </c>
      <c r="AE2713" s="263" t="str">
        <f t="shared" si="272"/>
        <v>SMALLPROJECTS-125-1</v>
      </c>
      <c r="AF2713" s="119" t="s">
        <v>15744</v>
      </c>
      <c r="AG2713" s="64" t="str">
        <f t="shared" si="273"/>
        <v>125</v>
      </c>
      <c r="AH2713" s="18"/>
      <c r="AI2713" s="197" t="str">
        <f t="shared" si="274"/>
        <v>-</v>
      </c>
      <c r="AJ2713" s="64" t="str">
        <f t="shared" si="275"/>
        <v>-</v>
      </c>
      <c r="AK2713" s="18"/>
      <c r="AP2713" s="18"/>
    </row>
    <row r="2714" spans="9:42">
      <c r="I2714" s="18"/>
      <c r="L2714" s="18"/>
      <c r="M2714" s="18"/>
      <c r="N2714" s="18"/>
      <c r="O2714" s="18"/>
      <c r="P2714" s="18"/>
      <c r="Q2714" s="18"/>
      <c r="R2714" s="18"/>
      <c r="S2714" s="173" t="s">
        <v>5094</v>
      </c>
      <c r="T2714" s="17" t="s">
        <v>5095</v>
      </c>
      <c r="U2714" s="18"/>
      <c r="V2714" s="211"/>
      <c r="W2714" s="211"/>
      <c r="X2714" s="211"/>
      <c r="Y2714" s="211"/>
      <c r="Z2714" s="18"/>
      <c r="AA2714" s="182" t="s">
        <v>13792</v>
      </c>
      <c r="AB2714" s="18"/>
      <c r="AC2714" s="197" t="str">
        <f t="shared" si="270"/>
        <v>PARKING</v>
      </c>
      <c r="AD2714" s="263" t="str">
        <f t="shared" si="271"/>
        <v>PARKING-125</v>
      </c>
      <c r="AE2714" s="263" t="str">
        <f t="shared" si="272"/>
        <v>PARKING-125-1</v>
      </c>
      <c r="AF2714" s="119" t="s">
        <v>13792</v>
      </c>
      <c r="AG2714" s="64" t="str">
        <f t="shared" si="273"/>
        <v>125</v>
      </c>
      <c r="AH2714" s="18"/>
      <c r="AI2714" s="197" t="str">
        <f t="shared" si="274"/>
        <v>-</v>
      </c>
      <c r="AJ2714" s="64" t="str">
        <f t="shared" si="275"/>
        <v>-</v>
      </c>
      <c r="AK2714" s="18"/>
      <c r="AP2714" s="18"/>
    </row>
    <row r="2715" spans="9:42">
      <c r="I2715" s="18"/>
      <c r="L2715" s="18"/>
      <c r="M2715" s="18"/>
      <c r="N2715" s="18"/>
      <c r="O2715" s="18"/>
      <c r="P2715" s="18"/>
      <c r="Q2715" s="18"/>
      <c r="R2715" s="18"/>
      <c r="S2715" s="173" t="s">
        <v>5096</v>
      </c>
      <c r="T2715" s="17" t="s">
        <v>5097</v>
      </c>
      <c r="U2715" s="18"/>
      <c r="V2715" s="211"/>
      <c r="W2715" s="211"/>
      <c r="X2715" s="211"/>
      <c r="Y2715" s="211"/>
      <c r="Z2715" s="18"/>
      <c r="AA2715" s="182" t="s">
        <v>11136</v>
      </c>
      <c r="AB2715" s="18"/>
      <c r="AC2715" s="197" t="str">
        <f t="shared" si="270"/>
        <v>GSO</v>
      </c>
      <c r="AD2715" s="263" t="str">
        <f t="shared" si="271"/>
        <v>GSO-126</v>
      </c>
      <c r="AE2715" s="263" t="str">
        <f t="shared" si="272"/>
        <v>GSO-126-1</v>
      </c>
      <c r="AF2715" s="119" t="s">
        <v>11136</v>
      </c>
      <c r="AG2715" s="64" t="str">
        <f t="shared" si="273"/>
        <v>126</v>
      </c>
      <c r="AH2715" s="18"/>
      <c r="AI2715" s="197" t="str">
        <f t="shared" si="274"/>
        <v>-</v>
      </c>
      <c r="AJ2715" s="64" t="str">
        <f t="shared" si="275"/>
        <v>-</v>
      </c>
      <c r="AK2715" s="18"/>
      <c r="AP2715" s="18"/>
    </row>
    <row r="2716" spans="9:42">
      <c r="I2716" s="18"/>
      <c r="L2716" s="18"/>
      <c r="M2716" s="18"/>
      <c r="N2716" s="18"/>
      <c r="O2716" s="18"/>
      <c r="P2716" s="18"/>
      <c r="Q2716" s="18"/>
      <c r="R2716" s="18"/>
      <c r="S2716" s="173" t="s">
        <v>5098</v>
      </c>
      <c r="T2716" s="17" t="s">
        <v>5099</v>
      </c>
      <c r="U2716" s="18"/>
      <c r="V2716" s="211"/>
      <c r="W2716" s="211"/>
      <c r="X2716" s="211"/>
      <c r="Y2716" s="211"/>
      <c r="Z2716" s="18"/>
      <c r="AA2716" s="182" t="s">
        <v>2719</v>
      </c>
      <c r="AB2716" s="18"/>
      <c r="AC2716" s="197" t="str">
        <f t="shared" si="270"/>
        <v>GSO</v>
      </c>
      <c r="AD2716" s="263" t="str">
        <f t="shared" si="271"/>
        <v>GSO-126</v>
      </c>
      <c r="AE2716" s="263" t="str">
        <f t="shared" si="272"/>
        <v>GSO-126-2</v>
      </c>
      <c r="AF2716" s="119" t="s">
        <v>2719</v>
      </c>
      <c r="AG2716" s="64" t="str">
        <f t="shared" si="273"/>
        <v>126</v>
      </c>
      <c r="AH2716" s="18"/>
      <c r="AI2716" s="197" t="str">
        <f t="shared" si="274"/>
        <v>-</v>
      </c>
      <c r="AJ2716" s="64" t="str">
        <f t="shared" si="275"/>
        <v>-</v>
      </c>
      <c r="AK2716" s="18"/>
      <c r="AP2716" s="18"/>
    </row>
    <row r="2717" spans="9:42">
      <c r="I2717" s="18"/>
      <c r="L2717" s="18"/>
      <c r="M2717" s="18"/>
      <c r="N2717" s="18"/>
      <c r="O2717" s="18"/>
      <c r="P2717" s="18"/>
      <c r="Q2717" s="18"/>
      <c r="R2717" s="18"/>
      <c r="S2717" s="173" t="s">
        <v>5100</v>
      </c>
      <c r="T2717" s="17" t="s">
        <v>5101</v>
      </c>
      <c r="U2717" s="18"/>
      <c r="V2717" s="211"/>
      <c r="W2717" s="211"/>
      <c r="X2717" s="211"/>
      <c r="Y2717" s="211"/>
      <c r="Z2717" s="18"/>
      <c r="AA2717" s="182" t="s">
        <v>2721</v>
      </c>
      <c r="AB2717" s="18"/>
      <c r="AC2717" s="197" t="str">
        <f t="shared" si="270"/>
        <v>GSO</v>
      </c>
      <c r="AD2717" s="263" t="str">
        <f t="shared" si="271"/>
        <v>GSO-126</v>
      </c>
      <c r="AE2717" s="263" t="str">
        <f t="shared" si="272"/>
        <v>GSO-126-3</v>
      </c>
      <c r="AF2717" s="119" t="s">
        <v>2721</v>
      </c>
      <c r="AG2717" s="64" t="str">
        <f t="shared" si="273"/>
        <v>126</v>
      </c>
      <c r="AH2717" s="18"/>
      <c r="AI2717" s="197" t="str">
        <f t="shared" si="274"/>
        <v>-</v>
      </c>
      <c r="AJ2717" s="64" t="str">
        <f t="shared" si="275"/>
        <v>-</v>
      </c>
      <c r="AK2717" s="18"/>
      <c r="AP2717" s="18"/>
    </row>
    <row r="2718" spans="9:42">
      <c r="I2718" s="18"/>
      <c r="L2718" s="18"/>
      <c r="M2718" s="18"/>
      <c r="N2718" s="18"/>
      <c r="O2718" s="18"/>
      <c r="P2718" s="18"/>
      <c r="Q2718" s="18"/>
      <c r="R2718" s="18"/>
      <c r="S2718" s="173" t="s">
        <v>5102</v>
      </c>
      <c r="T2718" s="17" t="s">
        <v>5103</v>
      </c>
      <c r="U2718" s="18"/>
      <c r="V2718" s="211"/>
      <c r="W2718" s="211"/>
      <c r="X2718" s="211"/>
      <c r="Y2718" s="211"/>
      <c r="Z2718" s="18"/>
      <c r="AA2718" s="182" t="s">
        <v>14273</v>
      </c>
      <c r="AB2718" s="18"/>
      <c r="AC2718" s="197" t="str">
        <f t="shared" si="270"/>
        <v>GSO</v>
      </c>
      <c r="AD2718" s="263" t="str">
        <f t="shared" si="271"/>
        <v>GSO-126</v>
      </c>
      <c r="AE2718" s="263" t="str">
        <f t="shared" si="272"/>
        <v>GSO-126-4</v>
      </c>
      <c r="AF2718" s="119" t="s">
        <v>14273</v>
      </c>
      <c r="AG2718" s="64" t="str">
        <f t="shared" si="273"/>
        <v>126</v>
      </c>
      <c r="AH2718" s="18"/>
      <c r="AI2718" s="197" t="str">
        <f t="shared" si="274"/>
        <v>-</v>
      </c>
      <c r="AJ2718" s="64" t="str">
        <f t="shared" si="275"/>
        <v>-</v>
      </c>
      <c r="AK2718" s="18"/>
      <c r="AP2718" s="18"/>
    </row>
    <row r="2719" spans="9:42">
      <c r="I2719" s="18"/>
      <c r="L2719" s="18"/>
      <c r="M2719" s="18"/>
      <c r="N2719" s="18"/>
      <c r="O2719" s="18"/>
      <c r="P2719" s="18"/>
      <c r="Q2719" s="18"/>
      <c r="R2719" s="18"/>
      <c r="S2719" s="173" t="s">
        <v>5104</v>
      </c>
      <c r="T2719" s="17" t="s">
        <v>5105</v>
      </c>
      <c r="U2719" s="18"/>
      <c r="V2719" s="211"/>
      <c r="W2719" s="211"/>
      <c r="X2719" s="211"/>
      <c r="Y2719" s="211"/>
      <c r="Z2719" s="18"/>
      <c r="AA2719" s="182" t="s">
        <v>2722</v>
      </c>
      <c r="AB2719" s="18"/>
      <c r="AC2719" s="197" t="str">
        <f t="shared" si="270"/>
        <v>ALLOTHER</v>
      </c>
      <c r="AD2719" s="263" t="str">
        <f t="shared" si="271"/>
        <v>ALLOTHER-130</v>
      </c>
      <c r="AE2719" s="263" t="str">
        <f t="shared" si="272"/>
        <v>ALLOTHER-130-1</v>
      </c>
      <c r="AF2719" s="119" t="s">
        <v>2722</v>
      </c>
      <c r="AG2719" s="64" t="str">
        <f t="shared" si="273"/>
        <v>130</v>
      </c>
      <c r="AH2719" s="18"/>
      <c r="AI2719" s="197" t="str">
        <f t="shared" si="274"/>
        <v>-</v>
      </c>
      <c r="AJ2719" s="64" t="str">
        <f t="shared" si="275"/>
        <v>-</v>
      </c>
      <c r="AK2719" s="18"/>
      <c r="AP2719" s="18"/>
    </row>
    <row r="2720" spans="9:42">
      <c r="I2720" s="18"/>
      <c r="L2720" s="18"/>
      <c r="M2720" s="18"/>
      <c r="N2720" s="18"/>
      <c r="O2720" s="18"/>
      <c r="P2720" s="18"/>
      <c r="Q2720" s="18"/>
      <c r="R2720" s="18"/>
      <c r="S2720" s="173" t="s">
        <v>5106</v>
      </c>
      <c r="T2720" s="17" t="s">
        <v>5107</v>
      </c>
      <c r="U2720" s="18"/>
      <c r="V2720" s="211"/>
      <c r="W2720" s="211"/>
      <c r="X2720" s="211"/>
      <c r="Y2720" s="211"/>
      <c r="Z2720" s="18"/>
      <c r="AA2720" s="182" t="s">
        <v>2725</v>
      </c>
      <c r="AB2720" s="18"/>
      <c r="AC2720" s="197" t="str">
        <f t="shared" si="270"/>
        <v>ALLOTHER</v>
      </c>
      <c r="AD2720" s="263" t="str">
        <f t="shared" si="271"/>
        <v>ALLOTHER-131</v>
      </c>
      <c r="AE2720" s="263" t="str">
        <f t="shared" si="272"/>
        <v>ALLOTHER-131-1</v>
      </c>
      <c r="AF2720" s="119" t="s">
        <v>2725</v>
      </c>
      <c r="AG2720" s="64" t="str">
        <f t="shared" si="273"/>
        <v>131</v>
      </c>
      <c r="AH2720" s="18"/>
      <c r="AI2720" s="197" t="str">
        <f t="shared" si="274"/>
        <v>-</v>
      </c>
      <c r="AJ2720" s="64" t="str">
        <f t="shared" si="275"/>
        <v>-</v>
      </c>
      <c r="AK2720" s="18"/>
      <c r="AP2720" s="18"/>
    </row>
    <row r="2721" spans="9:42">
      <c r="I2721" s="18"/>
      <c r="L2721" s="18"/>
      <c r="M2721" s="18"/>
      <c r="N2721" s="18"/>
      <c r="O2721" s="18"/>
      <c r="P2721" s="18"/>
      <c r="Q2721" s="18"/>
      <c r="R2721" s="18"/>
      <c r="S2721" s="173" t="s">
        <v>5108</v>
      </c>
      <c r="T2721" s="17" t="s">
        <v>5109</v>
      </c>
      <c r="U2721" s="18"/>
      <c r="V2721" s="211"/>
      <c r="W2721" s="211"/>
      <c r="X2721" s="211"/>
      <c r="Y2721" s="211"/>
      <c r="Z2721" s="18"/>
      <c r="AA2721" s="182" t="s">
        <v>2726</v>
      </c>
      <c r="AB2721" s="18"/>
      <c r="AC2721" s="197" t="str">
        <f t="shared" si="270"/>
        <v>ALLOTHER</v>
      </c>
      <c r="AD2721" s="263" t="str">
        <f t="shared" si="271"/>
        <v>ALLOTHER-132</v>
      </c>
      <c r="AE2721" s="263" t="str">
        <f t="shared" si="272"/>
        <v>ALLOTHER-132-1</v>
      </c>
      <c r="AF2721" s="119" t="s">
        <v>2726</v>
      </c>
      <c r="AG2721" s="64" t="str">
        <f t="shared" si="273"/>
        <v>132</v>
      </c>
      <c r="AH2721" s="18"/>
      <c r="AI2721" s="197" t="str">
        <f t="shared" si="274"/>
        <v>-</v>
      </c>
      <c r="AJ2721" s="64" t="str">
        <f t="shared" si="275"/>
        <v>-</v>
      </c>
      <c r="AK2721" s="18"/>
      <c r="AP2721" s="18"/>
    </row>
    <row r="2722" spans="9:42">
      <c r="I2722" s="18"/>
      <c r="L2722" s="18"/>
      <c r="M2722" s="18"/>
      <c r="N2722" s="18"/>
      <c r="O2722" s="18"/>
      <c r="P2722" s="18"/>
      <c r="Q2722" s="18"/>
      <c r="R2722" s="18"/>
      <c r="S2722" s="173" t="s">
        <v>5110</v>
      </c>
      <c r="T2722" s="17" t="s">
        <v>5111</v>
      </c>
      <c r="U2722" s="18"/>
      <c r="V2722" s="211"/>
      <c r="W2722" s="211"/>
      <c r="X2722" s="211"/>
      <c r="Y2722" s="211"/>
      <c r="Z2722" s="18"/>
      <c r="AA2722" s="182" t="s">
        <v>2729</v>
      </c>
      <c r="AB2722" s="18"/>
      <c r="AC2722" s="197" t="str">
        <f t="shared" si="270"/>
        <v>ALLOTHER</v>
      </c>
      <c r="AD2722" s="263" t="str">
        <f t="shared" si="271"/>
        <v>ALLOTHER-133</v>
      </c>
      <c r="AE2722" s="263" t="str">
        <f t="shared" si="272"/>
        <v>ALLOTHER-133-1</v>
      </c>
      <c r="AF2722" s="119" t="s">
        <v>2729</v>
      </c>
      <c r="AG2722" s="64" t="str">
        <f t="shared" si="273"/>
        <v>133</v>
      </c>
      <c r="AH2722" s="18"/>
      <c r="AI2722" s="197" t="str">
        <f t="shared" si="274"/>
        <v>-</v>
      </c>
      <c r="AJ2722" s="64" t="str">
        <f t="shared" si="275"/>
        <v>-</v>
      </c>
      <c r="AK2722" s="18"/>
      <c r="AP2722" s="18"/>
    </row>
    <row r="2723" spans="9:42">
      <c r="I2723" s="18"/>
      <c r="L2723" s="18"/>
      <c r="M2723" s="18"/>
      <c r="N2723" s="18"/>
      <c r="O2723" s="18"/>
      <c r="P2723" s="18"/>
      <c r="Q2723" s="18"/>
      <c r="R2723" s="18"/>
      <c r="S2723" s="173" t="s">
        <v>5112</v>
      </c>
      <c r="T2723" s="17" t="s">
        <v>5113</v>
      </c>
      <c r="U2723" s="18"/>
      <c r="V2723" s="211"/>
      <c r="W2723" s="211"/>
      <c r="X2723" s="211"/>
      <c r="Y2723" s="211"/>
      <c r="Z2723" s="18"/>
      <c r="AA2723" s="182" t="s">
        <v>2730</v>
      </c>
      <c r="AB2723" s="18"/>
      <c r="AC2723" s="197" t="str">
        <f t="shared" si="270"/>
        <v>ALLOTHER</v>
      </c>
      <c r="AD2723" s="263" t="str">
        <f t="shared" si="271"/>
        <v>ALLOTHER-134</v>
      </c>
      <c r="AE2723" s="263" t="str">
        <f t="shared" si="272"/>
        <v>ALLOTHER-134-1</v>
      </c>
      <c r="AF2723" s="119" t="s">
        <v>2730</v>
      </c>
      <c r="AG2723" s="64" t="str">
        <f t="shared" si="273"/>
        <v>134</v>
      </c>
      <c r="AH2723" s="18"/>
      <c r="AI2723" s="197" t="str">
        <f t="shared" si="274"/>
        <v>-</v>
      </c>
      <c r="AJ2723" s="64" t="str">
        <f t="shared" si="275"/>
        <v>-</v>
      </c>
      <c r="AK2723" s="18"/>
      <c r="AP2723" s="18"/>
    </row>
    <row r="2724" spans="9:42">
      <c r="I2724" s="18"/>
      <c r="L2724" s="18"/>
      <c r="M2724" s="18"/>
      <c r="N2724" s="18"/>
      <c r="O2724" s="18"/>
      <c r="P2724" s="18"/>
      <c r="Q2724" s="18"/>
      <c r="R2724" s="18"/>
      <c r="S2724" s="173" t="s">
        <v>5114</v>
      </c>
      <c r="T2724" s="17" t="s">
        <v>5115</v>
      </c>
      <c r="U2724" s="18"/>
      <c r="V2724" s="211"/>
      <c r="W2724" s="211"/>
      <c r="X2724" s="211"/>
      <c r="Y2724" s="211"/>
      <c r="Z2724" s="18"/>
      <c r="AA2724" s="182" t="s">
        <v>2733</v>
      </c>
      <c r="AB2724" s="18"/>
      <c r="AC2724" s="197" t="str">
        <f t="shared" si="270"/>
        <v>ALLOTHER</v>
      </c>
      <c r="AD2724" s="263" t="str">
        <f t="shared" si="271"/>
        <v>ALLOTHER-137</v>
      </c>
      <c r="AE2724" s="263" t="str">
        <f t="shared" si="272"/>
        <v>ALLOTHER-137-1</v>
      </c>
      <c r="AF2724" s="119" t="s">
        <v>2733</v>
      </c>
      <c r="AG2724" s="64" t="str">
        <f t="shared" si="273"/>
        <v>137</v>
      </c>
      <c r="AH2724" s="18"/>
      <c r="AI2724" s="197" t="str">
        <f t="shared" si="274"/>
        <v>-</v>
      </c>
      <c r="AJ2724" s="64" t="str">
        <f t="shared" si="275"/>
        <v>-</v>
      </c>
      <c r="AK2724" s="18"/>
      <c r="AP2724" s="18"/>
    </row>
    <row r="2725" spans="9:42">
      <c r="I2725" s="18"/>
      <c r="L2725" s="18"/>
      <c r="M2725" s="18"/>
      <c r="N2725" s="18"/>
      <c r="O2725" s="18"/>
      <c r="P2725" s="18"/>
      <c r="Q2725" s="18"/>
      <c r="R2725" s="18"/>
      <c r="S2725" s="173" t="s">
        <v>5116</v>
      </c>
      <c r="T2725" s="17" t="s">
        <v>5117</v>
      </c>
      <c r="U2725" s="18"/>
      <c r="V2725" s="211"/>
      <c r="W2725" s="211"/>
      <c r="X2725" s="211"/>
      <c r="Y2725" s="211"/>
      <c r="Z2725" s="18"/>
      <c r="AA2725" s="182" t="s">
        <v>2734</v>
      </c>
      <c r="AB2725" s="18"/>
      <c r="AC2725" s="197" t="str">
        <f t="shared" si="270"/>
        <v>ALLOTHER</v>
      </c>
      <c r="AD2725" s="263" t="str">
        <f t="shared" si="271"/>
        <v>ALLOTHER-138</v>
      </c>
      <c r="AE2725" s="263" t="str">
        <f t="shared" si="272"/>
        <v>ALLOTHER-138-1</v>
      </c>
      <c r="AF2725" s="119" t="s">
        <v>2734</v>
      </c>
      <c r="AG2725" s="64" t="str">
        <f t="shared" si="273"/>
        <v>138</v>
      </c>
      <c r="AH2725" s="18"/>
      <c r="AI2725" s="197" t="str">
        <f t="shared" si="274"/>
        <v>-</v>
      </c>
      <c r="AJ2725" s="64" t="str">
        <f t="shared" si="275"/>
        <v>-</v>
      </c>
      <c r="AK2725" s="18"/>
      <c r="AP2725" s="18"/>
    </row>
    <row r="2726" spans="9:42">
      <c r="I2726" s="18"/>
      <c r="L2726" s="18"/>
      <c r="M2726" s="18"/>
      <c r="N2726" s="18"/>
      <c r="O2726" s="18"/>
      <c r="P2726" s="18"/>
      <c r="Q2726" s="18"/>
      <c r="R2726" s="18"/>
      <c r="S2726" s="173" t="s">
        <v>5118</v>
      </c>
      <c r="T2726" s="17" t="s">
        <v>3358</v>
      </c>
      <c r="U2726" s="18"/>
      <c r="V2726" s="211"/>
      <c r="W2726" s="211"/>
      <c r="X2726" s="211"/>
      <c r="Y2726" s="211"/>
      <c r="Z2726" s="18"/>
      <c r="AA2726" s="182" t="s">
        <v>2736</v>
      </c>
      <c r="AB2726" s="18"/>
      <c r="AC2726" s="197" t="str">
        <f t="shared" si="270"/>
        <v>ALLOTHER</v>
      </c>
      <c r="AD2726" s="263" t="str">
        <f t="shared" si="271"/>
        <v>ALLOTHER-139</v>
      </c>
      <c r="AE2726" s="263" t="str">
        <f t="shared" si="272"/>
        <v>ALLOTHER-139-1</v>
      </c>
      <c r="AF2726" s="119" t="s">
        <v>2736</v>
      </c>
      <c r="AG2726" s="64" t="str">
        <f t="shared" si="273"/>
        <v>139</v>
      </c>
      <c r="AH2726" s="18"/>
      <c r="AI2726" s="197" t="str">
        <f t="shared" si="274"/>
        <v>-</v>
      </c>
      <c r="AJ2726" s="64" t="str">
        <f t="shared" si="275"/>
        <v>-</v>
      </c>
      <c r="AK2726" s="18"/>
      <c r="AP2726" s="18"/>
    </row>
    <row r="2727" spans="9:42">
      <c r="I2727" s="18"/>
      <c r="L2727" s="18"/>
      <c r="M2727" s="18"/>
      <c r="N2727" s="18"/>
      <c r="O2727" s="18"/>
      <c r="P2727" s="18"/>
      <c r="Q2727" s="18"/>
      <c r="R2727" s="18"/>
      <c r="S2727" s="173" t="s">
        <v>3359</v>
      </c>
      <c r="T2727" s="17" t="s">
        <v>3360</v>
      </c>
      <c r="U2727" s="18"/>
      <c r="V2727" s="211"/>
      <c r="W2727" s="211"/>
      <c r="X2727" s="211"/>
      <c r="Y2727" s="211"/>
      <c r="Z2727" s="18"/>
      <c r="AA2727" s="182" t="s">
        <v>2737</v>
      </c>
      <c r="AB2727" s="18"/>
      <c r="AC2727" s="197" t="str">
        <f t="shared" si="270"/>
        <v>ALLOTHER</v>
      </c>
      <c r="AD2727" s="263" t="str">
        <f t="shared" si="271"/>
        <v>ALLOTHER-140</v>
      </c>
      <c r="AE2727" s="263" t="str">
        <f t="shared" si="272"/>
        <v>ALLOTHER-140-1</v>
      </c>
      <c r="AF2727" s="119" t="s">
        <v>2737</v>
      </c>
      <c r="AG2727" s="64" t="str">
        <f t="shared" si="273"/>
        <v>140</v>
      </c>
      <c r="AH2727" s="18"/>
      <c r="AI2727" s="197" t="str">
        <f t="shared" si="274"/>
        <v>-</v>
      </c>
      <c r="AJ2727" s="64" t="str">
        <f t="shared" si="275"/>
        <v>-</v>
      </c>
      <c r="AK2727" s="18"/>
      <c r="AP2727" s="18"/>
    </row>
    <row r="2728" spans="9:42">
      <c r="I2728" s="18"/>
      <c r="L2728" s="18"/>
      <c r="M2728" s="18"/>
      <c r="N2728" s="18"/>
      <c r="O2728" s="18"/>
      <c r="P2728" s="18"/>
      <c r="Q2728" s="18"/>
      <c r="R2728" s="18"/>
      <c r="S2728" s="173" t="s">
        <v>3361</v>
      </c>
      <c r="T2728" s="17" t="s">
        <v>3362</v>
      </c>
      <c r="U2728" s="18"/>
      <c r="V2728" s="211"/>
      <c r="W2728" s="211"/>
      <c r="X2728" s="211"/>
      <c r="Y2728" s="211"/>
      <c r="Z2728" s="18"/>
      <c r="AA2728" s="182" t="s">
        <v>2740</v>
      </c>
      <c r="AB2728" s="18"/>
      <c r="AC2728" s="197" t="str">
        <f t="shared" si="270"/>
        <v>ALLOTHER</v>
      </c>
      <c r="AD2728" s="263" t="str">
        <f t="shared" si="271"/>
        <v>ALLOTHER-141</v>
      </c>
      <c r="AE2728" s="263" t="str">
        <f t="shared" si="272"/>
        <v>ALLOTHER-141-1</v>
      </c>
      <c r="AF2728" s="119" t="s">
        <v>2740</v>
      </c>
      <c r="AG2728" s="64" t="str">
        <f t="shared" si="273"/>
        <v>141</v>
      </c>
      <c r="AH2728" s="18"/>
      <c r="AI2728" s="197" t="str">
        <f t="shared" si="274"/>
        <v>-</v>
      </c>
      <c r="AJ2728" s="64" t="str">
        <f t="shared" si="275"/>
        <v>-</v>
      </c>
      <c r="AK2728" s="18"/>
      <c r="AP2728" s="18"/>
    </row>
    <row r="2729" spans="9:42">
      <c r="I2729" s="18"/>
      <c r="L2729" s="18"/>
      <c r="M2729" s="18"/>
      <c r="N2729" s="18"/>
      <c r="O2729" s="18"/>
      <c r="P2729" s="18"/>
      <c r="Q2729" s="18"/>
      <c r="R2729" s="18"/>
      <c r="S2729" s="173" t="s">
        <v>3363</v>
      </c>
      <c r="T2729" s="17" t="s">
        <v>3364</v>
      </c>
      <c r="U2729" s="18"/>
      <c r="V2729" s="211"/>
      <c r="W2729" s="211"/>
      <c r="X2729" s="211"/>
      <c r="Y2729" s="211"/>
      <c r="Z2729" s="18"/>
      <c r="AA2729" s="182" t="s">
        <v>2741</v>
      </c>
      <c r="AB2729" s="18"/>
      <c r="AC2729" s="197" t="str">
        <f t="shared" si="270"/>
        <v>ALLOTHER</v>
      </c>
      <c r="AD2729" s="263" t="str">
        <f t="shared" si="271"/>
        <v>ALLOTHER-142</v>
      </c>
      <c r="AE2729" s="263" t="str">
        <f t="shared" si="272"/>
        <v>ALLOTHER-142-1</v>
      </c>
      <c r="AF2729" s="119" t="s">
        <v>2741</v>
      </c>
      <c r="AG2729" s="64" t="str">
        <f t="shared" si="273"/>
        <v>142</v>
      </c>
      <c r="AH2729" s="18"/>
      <c r="AI2729" s="197" t="str">
        <f t="shared" si="274"/>
        <v>-</v>
      </c>
      <c r="AJ2729" s="64" t="str">
        <f t="shared" si="275"/>
        <v>-</v>
      </c>
      <c r="AK2729" s="18"/>
      <c r="AP2729" s="18"/>
    </row>
    <row r="2730" spans="9:42">
      <c r="I2730" s="18"/>
      <c r="L2730" s="18"/>
      <c r="M2730" s="18"/>
      <c r="N2730" s="18"/>
      <c r="O2730" s="18"/>
      <c r="P2730" s="18"/>
      <c r="Q2730" s="18"/>
      <c r="R2730" s="18"/>
      <c r="S2730" s="173" t="s">
        <v>3365</v>
      </c>
      <c r="T2730" s="17" t="s">
        <v>3366</v>
      </c>
      <c r="U2730" s="18"/>
      <c r="V2730" s="211"/>
      <c r="W2730" s="211"/>
      <c r="X2730" s="211"/>
      <c r="Y2730" s="211"/>
      <c r="Z2730" s="18"/>
      <c r="AA2730" s="182" t="s">
        <v>2744</v>
      </c>
      <c r="AB2730" s="18"/>
      <c r="AC2730" s="197" t="str">
        <f t="shared" si="270"/>
        <v>ALLOTHER</v>
      </c>
      <c r="AD2730" s="263" t="str">
        <f t="shared" si="271"/>
        <v>ALLOTHER-143</v>
      </c>
      <c r="AE2730" s="263" t="str">
        <f t="shared" si="272"/>
        <v>ALLOTHER-143-1</v>
      </c>
      <c r="AF2730" s="119" t="s">
        <v>2744</v>
      </c>
      <c r="AG2730" s="64" t="str">
        <f t="shared" si="273"/>
        <v>143</v>
      </c>
      <c r="AH2730" s="18"/>
      <c r="AI2730" s="197" t="str">
        <f t="shared" si="274"/>
        <v>-</v>
      </c>
      <c r="AJ2730" s="64" t="str">
        <f t="shared" si="275"/>
        <v>-</v>
      </c>
      <c r="AK2730" s="18"/>
      <c r="AP2730" s="18"/>
    </row>
    <row r="2731" spans="9:42">
      <c r="I2731" s="18"/>
      <c r="L2731" s="18"/>
      <c r="M2731" s="18"/>
      <c r="N2731" s="18"/>
      <c r="O2731" s="18"/>
      <c r="P2731" s="18"/>
      <c r="Q2731" s="18"/>
      <c r="R2731" s="18"/>
      <c r="S2731" s="173" t="s">
        <v>3367</v>
      </c>
      <c r="T2731" s="17" t="s">
        <v>3368</v>
      </c>
      <c r="U2731" s="18"/>
      <c r="V2731" s="211"/>
      <c r="W2731" s="211"/>
      <c r="X2731" s="211"/>
      <c r="Y2731" s="211"/>
      <c r="Z2731" s="18"/>
      <c r="AA2731" s="182" t="s">
        <v>11483</v>
      </c>
      <c r="AB2731" s="18"/>
      <c r="AC2731" s="197" t="str">
        <f t="shared" si="270"/>
        <v>ALLOTHER</v>
      </c>
      <c r="AD2731" s="263" t="str">
        <f t="shared" si="271"/>
        <v>ALLOTHER-143</v>
      </c>
      <c r="AE2731" s="263" t="str">
        <f t="shared" si="272"/>
        <v>ALLOTHER-143-2</v>
      </c>
      <c r="AF2731" s="119" t="s">
        <v>11483</v>
      </c>
      <c r="AG2731" s="64" t="str">
        <f t="shared" si="273"/>
        <v>143</v>
      </c>
      <c r="AH2731" s="18"/>
      <c r="AI2731" s="197" t="str">
        <f t="shared" si="274"/>
        <v>-</v>
      </c>
      <c r="AJ2731" s="64" t="str">
        <f t="shared" si="275"/>
        <v>-</v>
      </c>
      <c r="AK2731" s="18"/>
      <c r="AP2731" s="18"/>
    </row>
    <row r="2732" spans="9:42">
      <c r="I2732" s="18"/>
      <c r="L2732" s="18"/>
      <c r="M2732" s="18"/>
      <c r="N2732" s="18"/>
      <c r="O2732" s="18"/>
      <c r="P2732" s="18"/>
      <c r="Q2732" s="18"/>
      <c r="R2732" s="18"/>
      <c r="S2732" s="173" t="s">
        <v>3369</v>
      </c>
      <c r="T2732" s="17" t="s">
        <v>3370</v>
      </c>
      <c r="U2732" s="18"/>
      <c r="V2732" s="211"/>
      <c r="W2732" s="211"/>
      <c r="X2732" s="211"/>
      <c r="Y2732" s="211"/>
      <c r="Z2732" s="18"/>
      <c r="AA2732" s="182" t="s">
        <v>2745</v>
      </c>
      <c r="AB2732" s="18"/>
      <c r="AC2732" s="197" t="str">
        <f t="shared" si="270"/>
        <v>ALLOTHER</v>
      </c>
      <c r="AD2732" s="263" t="str">
        <f t="shared" si="271"/>
        <v>ALLOTHER-144</v>
      </c>
      <c r="AE2732" s="263" t="str">
        <f t="shared" si="272"/>
        <v>ALLOTHER-144-1</v>
      </c>
      <c r="AF2732" s="119" t="s">
        <v>2745</v>
      </c>
      <c r="AG2732" s="64" t="str">
        <f t="shared" si="273"/>
        <v>144</v>
      </c>
      <c r="AH2732" s="18"/>
      <c r="AI2732" s="197" t="str">
        <f t="shared" si="274"/>
        <v>-</v>
      </c>
      <c r="AJ2732" s="64" t="str">
        <f t="shared" si="275"/>
        <v>-</v>
      </c>
      <c r="AK2732" s="18"/>
      <c r="AP2732" s="18"/>
    </row>
    <row r="2733" spans="9:42">
      <c r="I2733" s="18"/>
      <c r="L2733" s="18"/>
      <c r="M2733" s="18"/>
      <c r="N2733" s="18"/>
      <c r="O2733" s="18"/>
      <c r="P2733" s="18"/>
      <c r="Q2733" s="18"/>
      <c r="R2733" s="18"/>
      <c r="S2733" s="173" t="s">
        <v>3371</v>
      </c>
      <c r="T2733" s="17" t="s">
        <v>3372</v>
      </c>
      <c r="U2733" s="18"/>
      <c r="V2733" s="211"/>
      <c r="W2733" s="211"/>
      <c r="X2733" s="211"/>
      <c r="Y2733" s="211"/>
      <c r="Z2733" s="18"/>
      <c r="AA2733" s="182" t="s">
        <v>11137</v>
      </c>
      <c r="AB2733" s="18"/>
      <c r="AC2733" s="197" t="str">
        <f t="shared" si="270"/>
        <v>ALLOTHER</v>
      </c>
      <c r="AD2733" s="263" t="str">
        <f t="shared" si="271"/>
        <v>ALLOTHER-145</v>
      </c>
      <c r="AE2733" s="263" t="str">
        <f t="shared" si="272"/>
        <v>ALLOTHER-145-1</v>
      </c>
      <c r="AF2733" s="119" t="s">
        <v>11137</v>
      </c>
      <c r="AG2733" s="64" t="str">
        <f t="shared" si="273"/>
        <v>145</v>
      </c>
      <c r="AH2733" s="18"/>
      <c r="AI2733" s="197" t="str">
        <f t="shared" si="274"/>
        <v>-</v>
      </c>
      <c r="AJ2733" s="64" t="str">
        <f t="shared" si="275"/>
        <v>-</v>
      </c>
      <c r="AK2733" s="18"/>
      <c r="AP2733" s="18"/>
    </row>
    <row r="2734" spans="9:42">
      <c r="I2734" s="18"/>
      <c r="L2734" s="18"/>
      <c r="M2734" s="18"/>
      <c r="N2734" s="18"/>
      <c r="O2734" s="18"/>
      <c r="P2734" s="18"/>
      <c r="Q2734" s="18"/>
      <c r="R2734" s="18"/>
      <c r="S2734" s="173" t="s">
        <v>3373</v>
      </c>
      <c r="T2734" s="17" t="s">
        <v>3374</v>
      </c>
      <c r="U2734" s="18"/>
      <c r="V2734" s="211"/>
      <c r="W2734" s="211"/>
      <c r="X2734" s="211"/>
      <c r="Y2734" s="211"/>
      <c r="Z2734" s="18"/>
      <c r="AA2734" s="182" t="s">
        <v>12123</v>
      </c>
      <c r="AB2734" s="18"/>
      <c r="AC2734" s="197" t="str">
        <f t="shared" si="270"/>
        <v>ALLOTHER</v>
      </c>
      <c r="AD2734" s="263" t="str">
        <f t="shared" si="271"/>
        <v>ALLOTHER-146</v>
      </c>
      <c r="AE2734" s="263" t="str">
        <f t="shared" si="272"/>
        <v>ALLOTHER-146-1</v>
      </c>
      <c r="AF2734" s="119" t="s">
        <v>12123</v>
      </c>
      <c r="AG2734" s="64" t="str">
        <f t="shared" si="273"/>
        <v>146</v>
      </c>
      <c r="AH2734" s="18"/>
      <c r="AI2734" s="197" t="str">
        <f t="shared" si="274"/>
        <v>-</v>
      </c>
      <c r="AJ2734" s="64" t="str">
        <f t="shared" si="275"/>
        <v>-</v>
      </c>
      <c r="AK2734" s="18"/>
      <c r="AP2734" s="18"/>
    </row>
    <row r="2735" spans="9:42">
      <c r="I2735" s="18"/>
      <c r="L2735" s="18"/>
      <c r="M2735" s="18"/>
      <c r="N2735" s="18"/>
      <c r="O2735" s="18"/>
      <c r="P2735" s="18"/>
      <c r="Q2735" s="18"/>
      <c r="R2735" s="18"/>
      <c r="S2735" s="173" t="s">
        <v>3375</v>
      </c>
      <c r="T2735" s="17" t="s">
        <v>3376</v>
      </c>
      <c r="U2735" s="18"/>
      <c r="V2735" s="211"/>
      <c r="W2735" s="211"/>
      <c r="X2735" s="211"/>
      <c r="Y2735" s="211"/>
      <c r="Z2735" s="18"/>
      <c r="AA2735" s="182" t="s">
        <v>13359</v>
      </c>
      <c r="AB2735" s="18"/>
      <c r="AC2735" s="197" t="str">
        <f t="shared" si="270"/>
        <v>ALLOTHER</v>
      </c>
      <c r="AD2735" s="263" t="str">
        <f t="shared" si="271"/>
        <v>ALLOTHER-147</v>
      </c>
      <c r="AE2735" s="263" t="str">
        <f t="shared" si="272"/>
        <v>ALLOTHER-147-1</v>
      </c>
      <c r="AF2735" s="119" t="s">
        <v>13359</v>
      </c>
      <c r="AG2735" s="64" t="str">
        <f t="shared" si="273"/>
        <v>147</v>
      </c>
      <c r="AH2735" s="18"/>
      <c r="AI2735" s="197" t="str">
        <f t="shared" si="274"/>
        <v>-</v>
      </c>
      <c r="AJ2735" s="64" t="str">
        <f t="shared" si="275"/>
        <v>-</v>
      </c>
      <c r="AK2735" s="18"/>
      <c r="AP2735" s="18"/>
    </row>
    <row r="2736" spans="9:42">
      <c r="I2736" s="18"/>
      <c r="L2736" s="18"/>
      <c r="M2736" s="18"/>
      <c r="N2736" s="18"/>
      <c r="O2736" s="18"/>
      <c r="P2736" s="18"/>
      <c r="Q2736" s="18"/>
      <c r="R2736" s="18"/>
      <c r="S2736" s="173" t="s">
        <v>3377</v>
      </c>
      <c r="T2736" s="17" t="s">
        <v>3378</v>
      </c>
      <c r="U2736" s="18"/>
      <c r="V2736" s="211"/>
      <c r="W2736" s="211"/>
      <c r="X2736" s="211"/>
      <c r="Y2736" s="211"/>
      <c r="Z2736" s="18"/>
      <c r="AA2736" s="182" t="s">
        <v>13360</v>
      </c>
      <c r="AB2736" s="18"/>
      <c r="AC2736" s="197" t="str">
        <f t="shared" si="270"/>
        <v>ALLOTHER</v>
      </c>
      <c r="AD2736" s="263" t="str">
        <f t="shared" si="271"/>
        <v>ALLOTHER-148</v>
      </c>
      <c r="AE2736" s="263" t="str">
        <f t="shared" si="272"/>
        <v>ALLOTHER-148-1</v>
      </c>
      <c r="AF2736" s="119" t="s">
        <v>13360</v>
      </c>
      <c r="AG2736" s="64" t="str">
        <f t="shared" si="273"/>
        <v>148</v>
      </c>
      <c r="AH2736" s="18"/>
      <c r="AI2736" s="197" t="str">
        <f t="shared" si="274"/>
        <v>-</v>
      </c>
      <c r="AJ2736" s="64" t="str">
        <f t="shared" si="275"/>
        <v>-</v>
      </c>
      <c r="AK2736" s="18"/>
      <c r="AP2736" s="18"/>
    </row>
    <row r="2737" spans="9:42">
      <c r="I2737" s="18"/>
      <c r="L2737" s="18"/>
      <c r="M2737" s="18"/>
      <c r="N2737" s="18"/>
      <c r="O2737" s="18"/>
      <c r="P2737" s="18"/>
      <c r="Q2737" s="18"/>
      <c r="R2737" s="18"/>
      <c r="S2737" s="173" t="s">
        <v>3379</v>
      </c>
      <c r="T2737" s="17" t="s">
        <v>3380</v>
      </c>
      <c r="U2737" s="18"/>
      <c r="V2737" s="211"/>
      <c r="W2737" s="211"/>
      <c r="X2737" s="211"/>
      <c r="Y2737" s="211"/>
      <c r="Z2737" s="18"/>
      <c r="AA2737" s="182" t="s">
        <v>14274</v>
      </c>
      <c r="AB2737" s="18"/>
      <c r="AC2737" s="197" t="str">
        <f t="shared" si="270"/>
        <v>ALLOTHER</v>
      </c>
      <c r="AD2737" s="263" t="str">
        <f t="shared" si="271"/>
        <v>ALLOTHER-148</v>
      </c>
      <c r="AE2737" s="263" t="str">
        <f t="shared" si="272"/>
        <v>ALLOTHER-148-2</v>
      </c>
      <c r="AF2737" s="119" t="s">
        <v>14274</v>
      </c>
      <c r="AG2737" s="64" t="str">
        <f t="shared" si="273"/>
        <v>148</v>
      </c>
      <c r="AH2737" s="18"/>
      <c r="AI2737" s="197" t="str">
        <f t="shared" si="274"/>
        <v>-</v>
      </c>
      <c r="AJ2737" s="64" t="str">
        <f t="shared" si="275"/>
        <v>-</v>
      </c>
      <c r="AK2737" s="18"/>
      <c r="AP2737" s="18"/>
    </row>
    <row r="2738" spans="9:42">
      <c r="I2738" s="18"/>
      <c r="L2738" s="18"/>
      <c r="M2738" s="18"/>
      <c r="N2738" s="18"/>
      <c r="O2738" s="18"/>
      <c r="P2738" s="18"/>
      <c r="Q2738" s="18"/>
      <c r="R2738" s="18"/>
      <c r="S2738" s="173" t="s">
        <v>3381</v>
      </c>
      <c r="T2738" s="17" t="s">
        <v>3382</v>
      </c>
      <c r="U2738" s="18"/>
      <c r="V2738" s="211"/>
      <c r="W2738" s="211"/>
      <c r="X2738" s="211"/>
      <c r="Y2738" s="211"/>
      <c r="Z2738" s="18"/>
      <c r="AA2738" s="182" t="s">
        <v>15745</v>
      </c>
      <c r="AB2738" s="18"/>
      <c r="AC2738" s="197" t="str">
        <f t="shared" si="270"/>
        <v>ALLOTHER</v>
      </c>
      <c r="AD2738" s="263" t="str">
        <f t="shared" si="271"/>
        <v>ALLOTHER-149</v>
      </c>
      <c r="AE2738" s="263" t="str">
        <f t="shared" si="272"/>
        <v>ALLOTHER-149-1</v>
      </c>
      <c r="AF2738" s="119" t="s">
        <v>15745</v>
      </c>
      <c r="AG2738" s="64" t="str">
        <f t="shared" si="273"/>
        <v>149</v>
      </c>
      <c r="AH2738" s="18"/>
      <c r="AI2738" s="197" t="str">
        <f t="shared" si="274"/>
        <v>-</v>
      </c>
      <c r="AJ2738" s="64" t="str">
        <f t="shared" si="275"/>
        <v>-</v>
      </c>
      <c r="AK2738" s="18"/>
      <c r="AP2738" s="18"/>
    </row>
    <row r="2739" spans="9:42">
      <c r="I2739" s="18"/>
      <c r="L2739" s="18"/>
      <c r="M2739" s="18"/>
      <c r="N2739" s="18"/>
      <c r="O2739" s="18"/>
      <c r="P2739" s="18"/>
      <c r="Q2739" s="18"/>
      <c r="R2739" s="18"/>
      <c r="S2739" s="173" t="s">
        <v>3383</v>
      </c>
      <c r="T2739" s="17" t="s">
        <v>3384</v>
      </c>
      <c r="U2739" s="18"/>
      <c r="V2739" s="211"/>
      <c r="W2739" s="211"/>
      <c r="X2739" s="211"/>
      <c r="Y2739" s="211"/>
      <c r="Z2739" s="18"/>
      <c r="AA2739" s="182" t="s">
        <v>12124</v>
      </c>
      <c r="AB2739" s="18"/>
      <c r="AC2739" s="197" t="str">
        <f t="shared" si="270"/>
        <v>CRIMELAB</v>
      </c>
      <c r="AD2739" s="263" t="str">
        <f t="shared" si="271"/>
        <v>CRIMELAB-155</v>
      </c>
      <c r="AE2739" s="263" t="str">
        <f t="shared" si="272"/>
        <v>CRIMELAB-155-1</v>
      </c>
      <c r="AF2739" s="119" t="s">
        <v>12124</v>
      </c>
      <c r="AG2739" s="64" t="str">
        <f t="shared" si="273"/>
        <v>155</v>
      </c>
      <c r="AH2739" s="18"/>
      <c r="AI2739" s="197" t="str">
        <f t="shared" si="274"/>
        <v>-</v>
      </c>
      <c r="AJ2739" s="64" t="str">
        <f t="shared" si="275"/>
        <v>-</v>
      </c>
      <c r="AK2739" s="18"/>
      <c r="AP2739" s="18"/>
    </row>
    <row r="2740" spans="9:42">
      <c r="I2740" s="18"/>
      <c r="L2740" s="18"/>
      <c r="M2740" s="18"/>
      <c r="N2740" s="18"/>
      <c r="O2740" s="18"/>
      <c r="P2740" s="18"/>
      <c r="Q2740" s="18"/>
      <c r="R2740" s="18"/>
      <c r="S2740" s="173" t="s">
        <v>3385</v>
      </c>
      <c r="T2740" s="17" t="s">
        <v>3386</v>
      </c>
      <c r="U2740" s="18"/>
      <c r="V2740" s="211"/>
      <c r="W2740" s="211"/>
      <c r="X2740" s="211"/>
      <c r="Y2740" s="211"/>
      <c r="Z2740" s="18"/>
      <c r="AA2740" s="182" t="s">
        <v>15323</v>
      </c>
      <c r="AB2740" s="18"/>
      <c r="AC2740" s="197" t="str">
        <f t="shared" si="270"/>
        <v>CRIMELAB</v>
      </c>
      <c r="AD2740" s="263" t="str">
        <f t="shared" si="271"/>
        <v>CRIMELAB-155</v>
      </c>
      <c r="AE2740" s="263" t="str">
        <f t="shared" si="272"/>
        <v>CRIMELAB-155-2</v>
      </c>
      <c r="AF2740" s="119" t="s">
        <v>15323</v>
      </c>
      <c r="AG2740" s="64" t="str">
        <f t="shared" si="273"/>
        <v>155</v>
      </c>
      <c r="AH2740" s="18"/>
      <c r="AI2740" s="197" t="str">
        <f t="shared" si="274"/>
        <v>-</v>
      </c>
      <c r="AJ2740" s="64" t="str">
        <f t="shared" si="275"/>
        <v>-</v>
      </c>
      <c r="AK2740" s="18"/>
      <c r="AP2740" s="18"/>
    </row>
    <row r="2741" spans="9:42">
      <c r="I2741" s="18"/>
      <c r="L2741" s="18"/>
      <c r="M2741" s="18"/>
      <c r="N2741" s="18"/>
      <c r="O2741" s="18"/>
      <c r="P2741" s="18"/>
      <c r="Q2741" s="18"/>
      <c r="R2741" s="18"/>
      <c r="S2741" s="173" t="s">
        <v>3387</v>
      </c>
      <c r="T2741" s="17" t="s">
        <v>3388</v>
      </c>
      <c r="U2741" s="18"/>
      <c r="V2741" s="211"/>
      <c r="W2741" s="211"/>
      <c r="X2741" s="211"/>
      <c r="Y2741" s="211"/>
      <c r="Z2741" s="18"/>
      <c r="AA2741" s="182" t="s">
        <v>14275</v>
      </c>
      <c r="AB2741" s="18"/>
      <c r="AC2741" s="197" t="str">
        <f t="shared" si="270"/>
        <v>CRIMELAB</v>
      </c>
      <c r="AD2741" s="263" t="str">
        <f t="shared" si="271"/>
        <v>CRIMELAB-155</v>
      </c>
      <c r="AE2741" s="263" t="str">
        <f t="shared" si="272"/>
        <v>CRIMELAB-155-3</v>
      </c>
      <c r="AF2741" s="119" t="s">
        <v>14275</v>
      </c>
      <c r="AG2741" s="64" t="str">
        <f t="shared" si="273"/>
        <v>155</v>
      </c>
      <c r="AH2741" s="18"/>
      <c r="AI2741" s="197" t="str">
        <f t="shared" si="274"/>
        <v>-</v>
      </c>
      <c r="AJ2741" s="64" t="str">
        <f t="shared" si="275"/>
        <v>-</v>
      </c>
      <c r="AK2741" s="18"/>
      <c r="AP2741" s="18"/>
    </row>
    <row r="2742" spans="9:42">
      <c r="I2742" s="18"/>
      <c r="L2742" s="18"/>
      <c r="M2742" s="18"/>
      <c r="N2742" s="18"/>
      <c r="O2742" s="18"/>
      <c r="P2742" s="18"/>
      <c r="Q2742" s="18"/>
      <c r="R2742" s="18"/>
      <c r="S2742" s="173" t="s">
        <v>3389</v>
      </c>
      <c r="T2742" s="17" t="s">
        <v>3390</v>
      </c>
      <c r="U2742" s="18"/>
      <c r="V2742" s="211"/>
      <c r="W2742" s="211"/>
      <c r="X2742" s="211"/>
      <c r="Y2742" s="211"/>
      <c r="Z2742" s="18"/>
      <c r="AA2742" s="182" t="s">
        <v>15746</v>
      </c>
      <c r="AB2742" s="18"/>
      <c r="AC2742" s="197" t="str">
        <f t="shared" si="270"/>
        <v>GSO</v>
      </c>
      <c r="AD2742" s="263" t="str">
        <f t="shared" si="271"/>
        <v>GSO-165</v>
      </c>
      <c r="AE2742" s="263" t="str">
        <f t="shared" si="272"/>
        <v>GSO-165-1</v>
      </c>
      <c r="AF2742" s="119" t="s">
        <v>15746</v>
      </c>
      <c r="AG2742" s="64" t="str">
        <f t="shared" si="273"/>
        <v>165</v>
      </c>
      <c r="AH2742" s="18"/>
      <c r="AI2742" s="197" t="str">
        <f t="shared" si="274"/>
        <v>-</v>
      </c>
      <c r="AJ2742" s="64" t="str">
        <f t="shared" si="275"/>
        <v>-</v>
      </c>
      <c r="AK2742" s="18"/>
      <c r="AP2742" s="18"/>
    </row>
    <row r="2743" spans="9:42">
      <c r="I2743" s="18"/>
      <c r="L2743" s="18"/>
      <c r="M2743" s="18"/>
      <c r="N2743" s="18"/>
      <c r="O2743" s="18"/>
      <c r="P2743" s="18"/>
      <c r="Q2743" s="18"/>
      <c r="R2743" s="18"/>
      <c r="S2743" s="173" t="s">
        <v>3391</v>
      </c>
      <c r="T2743" s="17" t="s">
        <v>3392</v>
      </c>
      <c r="U2743" s="18"/>
      <c r="V2743" s="211"/>
      <c r="W2743" s="211"/>
      <c r="X2743" s="211"/>
      <c r="Y2743" s="211"/>
      <c r="Z2743" s="18"/>
      <c r="AA2743" s="182" t="s">
        <v>12125</v>
      </c>
      <c r="AB2743" s="18"/>
      <c r="AC2743" s="197" t="str">
        <f t="shared" si="270"/>
        <v>RESECDEV-SBDC</v>
      </c>
      <c r="AD2743" s="263" t="str">
        <f t="shared" si="271"/>
        <v>RESECDEV-SBDC-165</v>
      </c>
      <c r="AE2743" s="263" t="str">
        <f t="shared" si="272"/>
        <v>RESECDEV-SBDC-165-1</v>
      </c>
      <c r="AF2743" s="119" t="s">
        <v>12125</v>
      </c>
      <c r="AG2743" s="64" t="str">
        <f t="shared" si="273"/>
        <v>165</v>
      </c>
      <c r="AH2743" s="18"/>
      <c r="AI2743" s="197" t="str">
        <f t="shared" si="274"/>
        <v>-</v>
      </c>
      <c r="AJ2743" s="64" t="str">
        <f t="shared" si="275"/>
        <v>-</v>
      </c>
      <c r="AK2743" s="18"/>
      <c r="AP2743" s="18"/>
    </row>
    <row r="2744" spans="9:42">
      <c r="I2744" s="18"/>
      <c r="L2744" s="18"/>
      <c r="M2744" s="18"/>
      <c r="N2744" s="18"/>
      <c r="O2744" s="18"/>
      <c r="P2744" s="18"/>
      <c r="Q2744" s="18"/>
      <c r="R2744" s="18"/>
      <c r="S2744" s="173" t="s">
        <v>3393</v>
      </c>
      <c r="T2744" s="17" t="s">
        <v>3394</v>
      </c>
      <c r="U2744" s="18"/>
      <c r="V2744" s="211"/>
      <c r="W2744" s="211"/>
      <c r="X2744" s="211"/>
      <c r="Y2744" s="211"/>
      <c r="Z2744" s="18"/>
      <c r="AA2744" s="182" t="s">
        <v>2747</v>
      </c>
      <c r="AB2744" s="18"/>
      <c r="AC2744" s="197" t="str">
        <f t="shared" si="270"/>
        <v>HRL</v>
      </c>
      <c r="AD2744" s="263" t="str">
        <f t="shared" si="271"/>
        <v>HRL-210</v>
      </c>
      <c r="AE2744" s="263" t="str">
        <f t="shared" si="272"/>
        <v>HRL-210-1</v>
      </c>
      <c r="AF2744" s="119" t="s">
        <v>2747</v>
      </c>
      <c r="AG2744" s="64" t="str">
        <f t="shared" si="273"/>
        <v>210</v>
      </c>
      <c r="AH2744" s="18"/>
      <c r="AI2744" s="197" t="str">
        <f t="shared" si="274"/>
        <v>-</v>
      </c>
      <c r="AJ2744" s="64" t="str">
        <f t="shared" si="275"/>
        <v>-</v>
      </c>
      <c r="AK2744" s="18"/>
      <c r="AP2744" s="18"/>
    </row>
    <row r="2745" spans="9:42">
      <c r="I2745" s="18"/>
      <c r="L2745" s="18"/>
      <c r="M2745" s="18"/>
      <c r="N2745" s="18"/>
      <c r="O2745" s="18"/>
      <c r="P2745" s="18"/>
      <c r="Q2745" s="18"/>
      <c r="R2745" s="18"/>
      <c r="S2745" s="173" t="s">
        <v>3395</v>
      </c>
      <c r="T2745" s="17" t="s">
        <v>3396</v>
      </c>
      <c r="U2745" s="18"/>
      <c r="V2745" s="211"/>
      <c r="W2745" s="211"/>
      <c r="X2745" s="211"/>
      <c r="Y2745" s="211"/>
      <c r="Z2745" s="18"/>
      <c r="AA2745" s="182" t="s">
        <v>11138</v>
      </c>
      <c r="AB2745" s="18"/>
      <c r="AC2745" s="197" t="str">
        <f t="shared" si="270"/>
        <v>HRL</v>
      </c>
      <c r="AD2745" s="263" t="str">
        <f t="shared" si="271"/>
        <v>HRL-210</v>
      </c>
      <c r="AE2745" s="263" t="str">
        <f t="shared" si="272"/>
        <v>HRL-210-2</v>
      </c>
      <c r="AF2745" s="119" t="s">
        <v>11138</v>
      </c>
      <c r="AG2745" s="64" t="str">
        <f t="shared" si="273"/>
        <v>210</v>
      </c>
      <c r="AH2745" s="18"/>
      <c r="AI2745" s="197" t="str">
        <f t="shared" si="274"/>
        <v>-</v>
      </c>
      <c r="AJ2745" s="64" t="str">
        <f t="shared" si="275"/>
        <v>-</v>
      </c>
      <c r="AK2745" s="18"/>
      <c r="AP2745" s="18"/>
    </row>
    <row r="2746" spans="9:42">
      <c r="I2746" s="18"/>
      <c r="L2746" s="18"/>
      <c r="M2746" s="18"/>
      <c r="N2746" s="18"/>
      <c r="O2746" s="18"/>
      <c r="P2746" s="18"/>
      <c r="Q2746" s="18"/>
      <c r="R2746" s="18"/>
      <c r="S2746" s="173" t="s">
        <v>3397</v>
      </c>
      <c r="T2746" s="17" t="s">
        <v>3398</v>
      </c>
      <c r="U2746" s="18"/>
      <c r="V2746" s="211"/>
      <c r="W2746" s="211"/>
      <c r="X2746" s="211"/>
      <c r="Y2746" s="211"/>
      <c r="Z2746" s="18"/>
      <c r="AA2746" s="182" t="s">
        <v>11484</v>
      </c>
      <c r="AB2746" s="18"/>
      <c r="AC2746" s="197" t="str">
        <f t="shared" si="270"/>
        <v>HRL</v>
      </c>
      <c r="AD2746" s="263" t="str">
        <f t="shared" si="271"/>
        <v>HRL-210</v>
      </c>
      <c r="AE2746" s="263" t="str">
        <f t="shared" si="272"/>
        <v>HRL-210-3</v>
      </c>
      <c r="AF2746" s="119" t="s">
        <v>11484</v>
      </c>
      <c r="AG2746" s="64" t="str">
        <f t="shared" si="273"/>
        <v>210</v>
      </c>
      <c r="AH2746" s="18"/>
      <c r="AI2746" s="197" t="str">
        <f t="shared" si="274"/>
        <v>-</v>
      </c>
      <c r="AJ2746" s="64" t="str">
        <f t="shared" si="275"/>
        <v>-</v>
      </c>
      <c r="AK2746" s="18"/>
      <c r="AP2746" s="18"/>
    </row>
    <row r="2747" spans="9:42">
      <c r="I2747" s="18"/>
      <c r="L2747" s="18"/>
      <c r="M2747" s="18"/>
      <c r="N2747" s="18"/>
      <c r="O2747" s="18"/>
      <c r="P2747" s="18"/>
      <c r="Q2747" s="18"/>
      <c r="R2747" s="18"/>
      <c r="S2747" s="173" t="s">
        <v>3399</v>
      </c>
      <c r="T2747" s="17" t="s">
        <v>3400</v>
      </c>
      <c r="U2747" s="18"/>
      <c r="V2747" s="211"/>
      <c r="W2747" s="211"/>
      <c r="X2747" s="211"/>
      <c r="Y2747" s="211"/>
      <c r="Z2747" s="18"/>
      <c r="AA2747" s="182" t="s">
        <v>2748</v>
      </c>
      <c r="AB2747" s="18"/>
      <c r="AC2747" s="197" t="str">
        <f t="shared" si="270"/>
        <v>HRL</v>
      </c>
      <c r="AD2747" s="263" t="str">
        <f t="shared" si="271"/>
        <v>HRL-210</v>
      </c>
      <c r="AE2747" s="263" t="str">
        <f t="shared" si="272"/>
        <v>HRL-210-4</v>
      </c>
      <c r="AF2747" s="119" t="s">
        <v>2748</v>
      </c>
      <c r="AG2747" s="64" t="str">
        <f t="shared" si="273"/>
        <v>210</v>
      </c>
      <c r="AH2747" s="18"/>
      <c r="AI2747" s="197" t="str">
        <f t="shared" si="274"/>
        <v>-</v>
      </c>
      <c r="AJ2747" s="64" t="str">
        <f t="shared" si="275"/>
        <v>-</v>
      </c>
      <c r="AK2747" s="18"/>
      <c r="AP2747" s="18"/>
    </row>
    <row r="2748" spans="9:42">
      <c r="I2748" s="18"/>
      <c r="L2748" s="18"/>
      <c r="M2748" s="18"/>
      <c r="N2748" s="18"/>
      <c r="O2748" s="18"/>
      <c r="P2748" s="18"/>
      <c r="Q2748" s="18"/>
      <c r="R2748" s="18"/>
      <c r="S2748" s="173" t="s">
        <v>3401</v>
      </c>
      <c r="T2748" s="17" t="s">
        <v>3402</v>
      </c>
      <c r="U2748" s="18"/>
      <c r="V2748" s="211"/>
      <c r="W2748" s="211"/>
      <c r="X2748" s="211"/>
      <c r="Y2748" s="211"/>
      <c r="Z2748" s="18"/>
      <c r="AA2748" s="182" t="s">
        <v>12126</v>
      </c>
      <c r="AB2748" s="18"/>
      <c r="AC2748" s="197" t="str">
        <f t="shared" si="270"/>
        <v>HRL</v>
      </c>
      <c r="AD2748" s="263" t="str">
        <f t="shared" si="271"/>
        <v>HRL-210</v>
      </c>
      <c r="AE2748" s="263" t="str">
        <f t="shared" si="272"/>
        <v>HRL-210-5</v>
      </c>
      <c r="AF2748" s="119" t="s">
        <v>12126</v>
      </c>
      <c r="AG2748" s="64" t="str">
        <f t="shared" si="273"/>
        <v>210</v>
      </c>
      <c r="AH2748" s="18"/>
      <c r="AI2748" s="197" t="str">
        <f t="shared" si="274"/>
        <v>-</v>
      </c>
      <c r="AJ2748" s="64" t="str">
        <f t="shared" si="275"/>
        <v>-</v>
      </c>
      <c r="AK2748" s="18"/>
      <c r="AP2748" s="18"/>
    </row>
    <row r="2749" spans="9:42">
      <c r="I2749" s="18"/>
      <c r="L2749" s="18"/>
      <c r="M2749" s="18"/>
      <c r="N2749" s="18"/>
      <c r="O2749" s="18"/>
      <c r="P2749" s="18"/>
      <c r="Q2749" s="18"/>
      <c r="R2749" s="18"/>
      <c r="S2749" s="173" t="s">
        <v>3403</v>
      </c>
      <c r="T2749" s="17" t="s">
        <v>780</v>
      </c>
      <c r="U2749" s="18"/>
      <c r="V2749" s="211"/>
      <c r="W2749" s="211"/>
      <c r="X2749" s="211"/>
      <c r="Y2749" s="211"/>
      <c r="Z2749" s="18"/>
      <c r="AA2749" s="182" t="s">
        <v>2750</v>
      </c>
      <c r="AB2749" s="18"/>
      <c r="AC2749" s="197" t="str">
        <f t="shared" si="270"/>
        <v>HRL</v>
      </c>
      <c r="AD2749" s="263" t="str">
        <f t="shared" si="271"/>
        <v>HRL-210</v>
      </c>
      <c r="AE2749" s="263" t="str">
        <f t="shared" si="272"/>
        <v>HRL-210-6</v>
      </c>
      <c r="AF2749" s="119" t="s">
        <v>2750</v>
      </c>
      <c r="AG2749" s="64" t="str">
        <f t="shared" si="273"/>
        <v>210</v>
      </c>
      <c r="AH2749" s="18"/>
      <c r="AI2749" s="197" t="str">
        <f t="shared" si="274"/>
        <v>-</v>
      </c>
      <c r="AJ2749" s="64" t="str">
        <f t="shared" si="275"/>
        <v>-</v>
      </c>
      <c r="AK2749" s="18"/>
      <c r="AP2749" s="18"/>
    </row>
    <row r="2750" spans="9:42">
      <c r="I2750" s="18"/>
      <c r="L2750" s="18"/>
      <c r="M2750" s="18"/>
      <c r="N2750" s="18"/>
      <c r="O2750" s="18"/>
      <c r="P2750" s="18"/>
      <c r="Q2750" s="18"/>
      <c r="R2750" s="18"/>
      <c r="S2750" s="173" t="s">
        <v>3404</v>
      </c>
      <c r="T2750" s="17" t="s">
        <v>3405</v>
      </c>
      <c r="U2750" s="18"/>
      <c r="V2750" s="211"/>
      <c r="W2750" s="211"/>
      <c r="X2750" s="211"/>
      <c r="Y2750" s="211"/>
      <c r="Z2750" s="18"/>
      <c r="AA2750" s="182" t="s">
        <v>14804</v>
      </c>
      <c r="AB2750" s="18"/>
      <c r="AC2750" s="197" t="str">
        <f t="shared" si="270"/>
        <v>HRL</v>
      </c>
      <c r="AD2750" s="263" t="str">
        <f t="shared" si="271"/>
        <v>HRL-210</v>
      </c>
      <c r="AE2750" s="263" t="str">
        <f t="shared" si="272"/>
        <v>HRL-210-7</v>
      </c>
      <c r="AF2750" s="119" t="s">
        <v>14804</v>
      </c>
      <c r="AG2750" s="64" t="str">
        <f t="shared" si="273"/>
        <v>210</v>
      </c>
      <c r="AH2750" s="18"/>
      <c r="AI2750" s="197" t="str">
        <f t="shared" si="274"/>
        <v>-</v>
      </c>
      <c r="AJ2750" s="64" t="str">
        <f t="shared" si="275"/>
        <v>-</v>
      </c>
      <c r="AK2750" s="18"/>
      <c r="AP2750" s="18"/>
    </row>
    <row r="2751" spans="9:42">
      <c r="I2751" s="18"/>
      <c r="L2751" s="18"/>
      <c r="M2751" s="18"/>
      <c r="N2751" s="18"/>
      <c r="O2751" s="18"/>
      <c r="P2751" s="18"/>
      <c r="Q2751" s="18"/>
      <c r="R2751" s="18"/>
      <c r="S2751" s="173" t="s">
        <v>3406</v>
      </c>
      <c r="T2751" s="17" t="s">
        <v>3407</v>
      </c>
      <c r="U2751" s="18"/>
      <c r="V2751" s="211"/>
      <c r="W2751" s="211"/>
      <c r="X2751" s="211"/>
      <c r="Y2751" s="211"/>
      <c r="Z2751" s="18"/>
      <c r="AA2751" s="182" t="s">
        <v>14276</v>
      </c>
      <c r="AB2751" s="18"/>
      <c r="AC2751" s="197" t="str">
        <f t="shared" si="270"/>
        <v>HRL</v>
      </c>
      <c r="AD2751" s="263" t="str">
        <f t="shared" si="271"/>
        <v>HRL-210</v>
      </c>
      <c r="AE2751" s="263" t="str">
        <f t="shared" si="272"/>
        <v>HRL-210-8</v>
      </c>
      <c r="AF2751" s="119" t="s">
        <v>14276</v>
      </c>
      <c r="AG2751" s="64" t="str">
        <f t="shared" si="273"/>
        <v>210</v>
      </c>
      <c r="AH2751" s="18"/>
      <c r="AI2751" s="197" t="str">
        <f t="shared" si="274"/>
        <v>-</v>
      </c>
      <c r="AJ2751" s="64" t="str">
        <f t="shared" si="275"/>
        <v>-</v>
      </c>
      <c r="AK2751" s="18"/>
      <c r="AP2751" s="18"/>
    </row>
    <row r="2752" spans="9:42">
      <c r="I2752" s="18"/>
      <c r="L2752" s="18"/>
      <c r="M2752" s="18"/>
      <c r="N2752" s="18"/>
      <c r="O2752" s="18"/>
      <c r="P2752" s="18"/>
      <c r="Q2752" s="18"/>
      <c r="R2752" s="18"/>
      <c r="S2752" s="173" t="s">
        <v>3408</v>
      </c>
      <c r="T2752" s="17" t="s">
        <v>3409</v>
      </c>
      <c r="U2752" s="18"/>
      <c r="V2752" s="211"/>
      <c r="W2752" s="211"/>
      <c r="X2752" s="211"/>
      <c r="Y2752" s="211"/>
      <c r="Z2752" s="18"/>
      <c r="AA2752" s="182" t="s">
        <v>14805</v>
      </c>
      <c r="AB2752" s="18"/>
      <c r="AC2752" s="197" t="str">
        <f t="shared" si="270"/>
        <v>HRL</v>
      </c>
      <c r="AD2752" s="263" t="str">
        <f t="shared" si="271"/>
        <v>HRL-210</v>
      </c>
      <c r="AE2752" s="263" t="str">
        <f t="shared" si="272"/>
        <v>HRL-210-9</v>
      </c>
      <c r="AF2752" s="119" t="s">
        <v>14805</v>
      </c>
      <c r="AG2752" s="64" t="str">
        <f t="shared" si="273"/>
        <v>210</v>
      </c>
      <c r="AH2752" s="18"/>
      <c r="AI2752" s="197" t="str">
        <f t="shared" si="274"/>
        <v>-</v>
      </c>
      <c r="AJ2752" s="64" t="str">
        <f t="shared" si="275"/>
        <v>-</v>
      </c>
      <c r="AK2752" s="18"/>
      <c r="AP2752" s="18"/>
    </row>
    <row r="2753" spans="9:42">
      <c r="I2753" s="18"/>
      <c r="L2753" s="18"/>
      <c r="M2753" s="18"/>
      <c r="N2753" s="18"/>
      <c r="O2753" s="18"/>
      <c r="P2753" s="18"/>
      <c r="Q2753" s="18"/>
      <c r="R2753" s="18"/>
      <c r="S2753" s="173" t="s">
        <v>3410</v>
      </c>
      <c r="T2753" s="17" t="s">
        <v>3411</v>
      </c>
      <c r="U2753" s="18"/>
      <c r="V2753" s="211"/>
      <c r="W2753" s="211"/>
      <c r="X2753" s="211"/>
      <c r="Y2753" s="211"/>
      <c r="Z2753" s="18"/>
      <c r="AA2753" s="182" t="s">
        <v>2751</v>
      </c>
      <c r="AB2753" s="18"/>
      <c r="AC2753" s="197" t="str">
        <f t="shared" si="270"/>
        <v>HRL</v>
      </c>
      <c r="AD2753" s="263" t="str">
        <f t="shared" si="271"/>
        <v>HRL-210</v>
      </c>
      <c r="AE2753" s="263" t="str">
        <f t="shared" si="272"/>
        <v>HRL-210-10</v>
      </c>
      <c r="AF2753" s="119" t="s">
        <v>2751</v>
      </c>
      <c r="AG2753" s="64" t="str">
        <f t="shared" si="273"/>
        <v>210</v>
      </c>
      <c r="AH2753" s="18"/>
      <c r="AI2753" s="197" t="str">
        <f t="shared" si="274"/>
        <v>-</v>
      </c>
      <c r="AJ2753" s="64" t="str">
        <f t="shared" si="275"/>
        <v>-</v>
      </c>
      <c r="AK2753" s="18"/>
      <c r="AP2753" s="18"/>
    </row>
    <row r="2754" spans="9:42">
      <c r="I2754" s="18"/>
      <c r="L2754" s="18"/>
      <c r="M2754" s="18"/>
      <c r="N2754" s="18"/>
      <c r="O2754" s="18"/>
      <c r="P2754" s="18"/>
      <c r="Q2754" s="18"/>
      <c r="R2754" s="18"/>
      <c r="S2754" s="173" t="s">
        <v>3412</v>
      </c>
      <c r="T2754" s="17" t="s">
        <v>3413</v>
      </c>
      <c r="U2754" s="18"/>
      <c r="V2754" s="211"/>
      <c r="W2754" s="211"/>
      <c r="X2754" s="211"/>
      <c r="Y2754" s="211"/>
      <c r="Z2754" s="18"/>
      <c r="AA2754" s="182" t="s">
        <v>2753</v>
      </c>
      <c r="AB2754" s="18"/>
      <c r="AC2754" s="197" t="str">
        <f t="shared" si="270"/>
        <v>HRL</v>
      </c>
      <c r="AD2754" s="263" t="str">
        <f t="shared" si="271"/>
        <v>HRL-210</v>
      </c>
      <c r="AE2754" s="263" t="str">
        <f t="shared" si="272"/>
        <v>HRL-210-11</v>
      </c>
      <c r="AF2754" s="119" t="s">
        <v>2753</v>
      </c>
      <c r="AG2754" s="64" t="str">
        <f t="shared" si="273"/>
        <v>210</v>
      </c>
      <c r="AH2754" s="18"/>
      <c r="AI2754" s="197" t="str">
        <f t="shared" si="274"/>
        <v>-</v>
      </c>
      <c r="AJ2754" s="64" t="str">
        <f t="shared" si="275"/>
        <v>-</v>
      </c>
      <c r="AK2754" s="18"/>
      <c r="AP2754" s="18"/>
    </row>
    <row r="2755" spans="9:42">
      <c r="I2755" s="18"/>
      <c r="L2755" s="18"/>
      <c r="M2755" s="18"/>
      <c r="N2755" s="18"/>
      <c r="O2755" s="18"/>
      <c r="P2755" s="18"/>
      <c r="Q2755" s="18"/>
      <c r="R2755" s="18"/>
      <c r="S2755" s="173" t="s">
        <v>3414</v>
      </c>
      <c r="T2755" s="17" t="s">
        <v>3415</v>
      </c>
      <c r="U2755" s="18"/>
      <c r="V2755" s="211"/>
      <c r="W2755" s="211"/>
      <c r="X2755" s="211"/>
      <c r="Y2755" s="211"/>
      <c r="Z2755" s="18"/>
      <c r="AA2755" s="182" t="s">
        <v>14806</v>
      </c>
      <c r="AB2755" s="18"/>
      <c r="AC2755" s="197" t="str">
        <f t="shared" si="270"/>
        <v>HRL</v>
      </c>
      <c r="AD2755" s="263" t="str">
        <f t="shared" si="271"/>
        <v>HRL-210</v>
      </c>
      <c r="AE2755" s="263" t="str">
        <f t="shared" si="272"/>
        <v>HRL-210-12</v>
      </c>
      <c r="AF2755" s="119" t="s">
        <v>14806</v>
      </c>
      <c r="AG2755" s="64" t="str">
        <f t="shared" si="273"/>
        <v>210</v>
      </c>
      <c r="AH2755" s="18"/>
      <c r="AI2755" s="197" t="str">
        <f t="shared" si="274"/>
        <v>-</v>
      </c>
      <c r="AJ2755" s="64" t="str">
        <f t="shared" si="275"/>
        <v>-</v>
      </c>
      <c r="AK2755" s="18"/>
      <c r="AP2755" s="18"/>
    </row>
    <row r="2756" spans="9:42">
      <c r="I2756" s="18"/>
      <c r="L2756" s="18"/>
      <c r="M2756" s="18"/>
      <c r="N2756" s="18"/>
      <c r="O2756" s="18"/>
      <c r="P2756" s="18"/>
      <c r="Q2756" s="18"/>
      <c r="R2756" s="18"/>
      <c r="S2756" s="173" t="s">
        <v>3416</v>
      </c>
      <c r="T2756" s="17" t="s">
        <v>3417</v>
      </c>
      <c r="U2756" s="18"/>
      <c r="V2756" s="211"/>
      <c r="W2756" s="211"/>
      <c r="X2756" s="211"/>
      <c r="Y2756" s="211"/>
      <c r="Z2756" s="18"/>
      <c r="AA2756" s="182" t="s">
        <v>2756</v>
      </c>
      <c r="AB2756" s="18"/>
      <c r="AC2756" s="197" t="str">
        <f t="shared" si="270"/>
        <v>HRL</v>
      </c>
      <c r="AD2756" s="263" t="str">
        <f t="shared" si="271"/>
        <v>HRL-210</v>
      </c>
      <c r="AE2756" s="263" t="str">
        <f t="shared" si="272"/>
        <v>HRL-210-13</v>
      </c>
      <c r="AF2756" s="119" t="s">
        <v>2756</v>
      </c>
      <c r="AG2756" s="64" t="str">
        <f t="shared" si="273"/>
        <v>210</v>
      </c>
      <c r="AH2756" s="18"/>
      <c r="AI2756" s="197" t="str">
        <f t="shared" si="274"/>
        <v>-</v>
      </c>
      <c r="AJ2756" s="64" t="str">
        <f t="shared" si="275"/>
        <v>-</v>
      </c>
      <c r="AK2756" s="18"/>
      <c r="AP2756" s="18"/>
    </row>
    <row r="2757" spans="9:42">
      <c r="I2757" s="18"/>
      <c r="L2757" s="18"/>
      <c r="M2757" s="18"/>
      <c r="N2757" s="18"/>
      <c r="O2757" s="18"/>
      <c r="P2757" s="18"/>
      <c r="Q2757" s="18"/>
      <c r="R2757" s="18"/>
      <c r="S2757" s="173" t="s">
        <v>3418</v>
      </c>
      <c r="T2757" s="17" t="s">
        <v>3419</v>
      </c>
      <c r="U2757" s="18"/>
      <c r="V2757" s="211"/>
      <c r="W2757" s="211"/>
      <c r="X2757" s="211"/>
      <c r="Y2757" s="211"/>
      <c r="Z2757" s="18"/>
      <c r="AA2757" s="182" t="s">
        <v>2757</v>
      </c>
      <c r="AB2757" s="18"/>
      <c r="AC2757" s="197" t="str">
        <f t="shared" si="270"/>
        <v>HRL</v>
      </c>
      <c r="AD2757" s="263" t="str">
        <f t="shared" si="271"/>
        <v>HRL-210</v>
      </c>
      <c r="AE2757" s="263" t="str">
        <f t="shared" si="272"/>
        <v>HRL-210-14</v>
      </c>
      <c r="AF2757" s="119" t="s">
        <v>2757</v>
      </c>
      <c r="AG2757" s="64" t="str">
        <f t="shared" si="273"/>
        <v>210</v>
      </c>
      <c r="AH2757" s="18"/>
      <c r="AI2757" s="197" t="str">
        <f t="shared" si="274"/>
        <v>-</v>
      </c>
      <c r="AJ2757" s="64" t="str">
        <f t="shared" si="275"/>
        <v>-</v>
      </c>
      <c r="AK2757" s="18"/>
      <c r="AP2757" s="18"/>
    </row>
    <row r="2758" spans="9:42">
      <c r="I2758" s="18"/>
      <c r="L2758" s="18"/>
      <c r="M2758" s="18"/>
      <c r="N2758" s="18"/>
      <c r="O2758" s="18"/>
      <c r="P2758" s="18"/>
      <c r="Q2758" s="18"/>
      <c r="R2758" s="18"/>
      <c r="S2758" s="173" t="s">
        <v>3420</v>
      </c>
      <c r="T2758" s="17" t="s">
        <v>3421</v>
      </c>
      <c r="U2758" s="18"/>
      <c r="V2758" s="211"/>
      <c r="W2758" s="211"/>
      <c r="X2758" s="211"/>
      <c r="Y2758" s="211"/>
      <c r="Z2758" s="18"/>
      <c r="AA2758" s="182" t="s">
        <v>2758</v>
      </c>
      <c r="AB2758" s="18"/>
      <c r="AC2758" s="197" t="str">
        <f t="shared" si="270"/>
        <v>HRL</v>
      </c>
      <c r="AD2758" s="263" t="str">
        <f t="shared" si="271"/>
        <v>HRL-210</v>
      </c>
      <c r="AE2758" s="263" t="str">
        <f t="shared" si="272"/>
        <v>HRL-210-15</v>
      </c>
      <c r="AF2758" s="119" t="s">
        <v>2758</v>
      </c>
      <c r="AG2758" s="64" t="str">
        <f t="shared" si="273"/>
        <v>210</v>
      </c>
      <c r="AH2758" s="18"/>
      <c r="AI2758" s="197" t="str">
        <f t="shared" si="274"/>
        <v>-</v>
      </c>
      <c r="AJ2758" s="64" t="str">
        <f t="shared" si="275"/>
        <v>-</v>
      </c>
      <c r="AK2758" s="18"/>
      <c r="AP2758" s="18"/>
    </row>
    <row r="2759" spans="9:42">
      <c r="I2759" s="18"/>
      <c r="L2759" s="18"/>
      <c r="M2759" s="18"/>
      <c r="N2759" s="18"/>
      <c r="O2759" s="18"/>
      <c r="P2759" s="18"/>
      <c r="Q2759" s="18"/>
      <c r="R2759" s="18"/>
      <c r="S2759" s="173" t="s">
        <v>3422</v>
      </c>
      <c r="T2759" s="17" t="s">
        <v>3423</v>
      </c>
      <c r="U2759" s="18"/>
      <c r="V2759" s="211"/>
      <c r="W2759" s="211"/>
      <c r="X2759" s="211"/>
      <c r="Y2759" s="211"/>
      <c r="Z2759" s="18"/>
      <c r="AA2759" s="182" t="s">
        <v>2759</v>
      </c>
      <c r="AB2759" s="18"/>
      <c r="AC2759" s="197" t="str">
        <f t="shared" ref="AC2759:AC2822" si="276">CodesFormula_1</f>
        <v>PUBLICSAFETY</v>
      </c>
      <c r="AD2759" s="263" t="str">
        <f t="shared" ref="AD2759:AD2822" si="277">CodesFormula_2</f>
        <v>PUBLICSAFETY-210</v>
      </c>
      <c r="AE2759" s="263" t="str">
        <f t="shared" ref="AE2759:AE2822" si="278">CodesFormula_3</f>
        <v>PUBLICSAFETY-210-1</v>
      </c>
      <c r="AF2759" s="119" t="s">
        <v>2759</v>
      </c>
      <c r="AG2759" s="64" t="str">
        <f t="shared" ref="AG2759:AG2822" si="279">CodesFormula_4</f>
        <v>210</v>
      </c>
      <c r="AH2759" s="18"/>
      <c r="AI2759" s="197" t="str">
        <f t="shared" ref="AI2759:AI2822" si="280">CodesFormula_5</f>
        <v>-</v>
      </c>
      <c r="AJ2759" s="64" t="str">
        <f t="shared" ref="AJ2759:AJ2822" si="281">CodesFormula_6</f>
        <v>-</v>
      </c>
      <c r="AK2759" s="18"/>
      <c r="AP2759" s="18"/>
    </row>
    <row r="2760" spans="9:42">
      <c r="I2760" s="18"/>
      <c r="L2760" s="18"/>
      <c r="M2760" s="18"/>
      <c r="N2760" s="18"/>
      <c r="O2760" s="18"/>
      <c r="P2760" s="18"/>
      <c r="Q2760" s="18"/>
      <c r="R2760" s="18"/>
      <c r="S2760" s="173" t="s">
        <v>3424</v>
      </c>
      <c r="T2760" s="17" t="s">
        <v>3425</v>
      </c>
      <c r="U2760" s="18"/>
      <c r="V2760" s="211"/>
      <c r="W2760" s="211"/>
      <c r="X2760" s="211"/>
      <c r="Y2760" s="211"/>
      <c r="Z2760" s="18"/>
      <c r="AA2760" s="182" t="s">
        <v>2760</v>
      </c>
      <c r="AB2760" s="18"/>
      <c r="AC2760" s="197" t="str">
        <f t="shared" si="276"/>
        <v>HRL</v>
      </c>
      <c r="AD2760" s="263" t="str">
        <f t="shared" si="277"/>
        <v>HRL-210</v>
      </c>
      <c r="AE2760" s="263" t="str">
        <f t="shared" si="278"/>
        <v>HRL-210-16</v>
      </c>
      <c r="AF2760" s="119" t="s">
        <v>2760</v>
      </c>
      <c r="AG2760" s="64" t="str">
        <f t="shared" si="279"/>
        <v>210</v>
      </c>
      <c r="AH2760" s="18"/>
      <c r="AI2760" s="197" t="str">
        <f t="shared" si="280"/>
        <v>-</v>
      </c>
      <c r="AJ2760" s="64" t="str">
        <f t="shared" si="281"/>
        <v>-</v>
      </c>
      <c r="AK2760" s="18"/>
      <c r="AP2760" s="18"/>
    </row>
    <row r="2761" spans="9:42">
      <c r="I2761" s="18"/>
      <c r="L2761" s="18"/>
      <c r="M2761" s="18"/>
      <c r="N2761" s="18"/>
      <c r="O2761" s="18"/>
      <c r="P2761" s="18"/>
      <c r="Q2761" s="18"/>
      <c r="R2761" s="18"/>
      <c r="S2761" s="173" t="s">
        <v>3426</v>
      </c>
      <c r="T2761" s="17" t="s">
        <v>3427</v>
      </c>
      <c r="U2761" s="18"/>
      <c r="V2761" s="211"/>
      <c r="W2761" s="211"/>
      <c r="X2761" s="211"/>
      <c r="Y2761" s="211"/>
      <c r="Z2761" s="18"/>
      <c r="AA2761" s="182" t="s">
        <v>12127</v>
      </c>
      <c r="AB2761" s="18"/>
      <c r="AC2761" s="197" t="str">
        <f t="shared" si="276"/>
        <v>HRL</v>
      </c>
      <c r="AD2761" s="263" t="str">
        <f t="shared" si="277"/>
        <v>HRL-210</v>
      </c>
      <c r="AE2761" s="263" t="str">
        <f t="shared" si="278"/>
        <v>HRL-210-17</v>
      </c>
      <c r="AF2761" s="119" t="s">
        <v>12127</v>
      </c>
      <c r="AG2761" s="64" t="str">
        <f t="shared" si="279"/>
        <v>210</v>
      </c>
      <c r="AH2761" s="18"/>
      <c r="AI2761" s="197" t="str">
        <f t="shared" si="280"/>
        <v>-</v>
      </c>
      <c r="AJ2761" s="64" t="str">
        <f t="shared" si="281"/>
        <v>-</v>
      </c>
      <c r="AK2761" s="18"/>
      <c r="AP2761" s="18"/>
    </row>
    <row r="2762" spans="9:42">
      <c r="I2762" s="18"/>
      <c r="L2762" s="18"/>
      <c r="M2762" s="18"/>
      <c r="N2762" s="18"/>
      <c r="O2762" s="18"/>
      <c r="P2762" s="18"/>
      <c r="Q2762" s="18"/>
      <c r="R2762" s="18"/>
      <c r="S2762" s="173" t="s">
        <v>3428</v>
      </c>
      <c r="T2762" s="17" t="s">
        <v>3429</v>
      </c>
      <c r="U2762" s="18"/>
      <c r="V2762" s="211"/>
      <c r="W2762" s="211"/>
      <c r="X2762" s="211"/>
      <c r="Y2762" s="211"/>
      <c r="Z2762" s="18"/>
      <c r="AA2762" s="182" t="s">
        <v>12756</v>
      </c>
      <c r="AB2762" s="18"/>
      <c r="AC2762" s="197" t="str">
        <f t="shared" si="276"/>
        <v>CONFERENCE OFFICE</v>
      </c>
      <c r="AD2762" s="263" t="str">
        <f t="shared" si="277"/>
        <v>CONFERENCE OFFICE-210</v>
      </c>
      <c r="AE2762" s="263" t="str">
        <f t="shared" si="278"/>
        <v>CONFERENCE OFFICE-210-1</v>
      </c>
      <c r="AF2762" s="119" t="s">
        <v>12756</v>
      </c>
      <c r="AG2762" s="64" t="str">
        <f t="shared" si="279"/>
        <v>210</v>
      </c>
      <c r="AH2762" s="18"/>
      <c r="AI2762" s="197" t="str">
        <f t="shared" si="280"/>
        <v>-</v>
      </c>
      <c r="AJ2762" s="64" t="str">
        <f t="shared" si="281"/>
        <v>-</v>
      </c>
      <c r="AK2762" s="18"/>
      <c r="AP2762" s="18"/>
    </row>
    <row r="2763" spans="9:42">
      <c r="I2763" s="18"/>
      <c r="L2763" s="18"/>
      <c r="M2763" s="18"/>
      <c r="N2763" s="18"/>
      <c r="O2763" s="18"/>
      <c r="P2763" s="18"/>
      <c r="Q2763" s="18"/>
      <c r="R2763" s="18"/>
      <c r="S2763" s="173" t="s">
        <v>3430</v>
      </c>
      <c r="T2763" s="17" t="s">
        <v>3431</v>
      </c>
      <c r="U2763" s="18"/>
      <c r="V2763" s="211"/>
      <c r="W2763" s="211"/>
      <c r="X2763" s="211"/>
      <c r="Y2763" s="211"/>
      <c r="Z2763" s="18"/>
      <c r="AA2763" s="182" t="s">
        <v>13361</v>
      </c>
      <c r="AB2763" s="18"/>
      <c r="AC2763" s="197" t="str">
        <f t="shared" si="276"/>
        <v>HRL</v>
      </c>
      <c r="AD2763" s="263" t="str">
        <f t="shared" si="277"/>
        <v>HRL-211</v>
      </c>
      <c r="AE2763" s="263" t="str">
        <f t="shared" si="278"/>
        <v>HRL-211-1</v>
      </c>
      <c r="AF2763" s="119" t="s">
        <v>13361</v>
      </c>
      <c r="AG2763" s="64" t="str">
        <f t="shared" si="279"/>
        <v>211</v>
      </c>
      <c r="AH2763" s="18"/>
      <c r="AI2763" s="197" t="str">
        <f t="shared" si="280"/>
        <v>-</v>
      </c>
      <c r="AJ2763" s="64" t="str">
        <f t="shared" si="281"/>
        <v>-</v>
      </c>
      <c r="AK2763" s="18"/>
      <c r="AP2763" s="18"/>
    </row>
    <row r="2764" spans="9:42">
      <c r="I2764" s="18"/>
      <c r="L2764" s="18"/>
      <c r="M2764" s="18"/>
      <c r="N2764" s="18"/>
      <c r="O2764" s="18"/>
      <c r="P2764" s="18"/>
      <c r="Q2764" s="18"/>
      <c r="R2764" s="18"/>
      <c r="S2764" s="173" t="s">
        <v>3432</v>
      </c>
      <c r="T2764" s="17" t="s">
        <v>3433</v>
      </c>
      <c r="U2764" s="18"/>
      <c r="V2764" s="211"/>
      <c r="W2764" s="211"/>
      <c r="X2764" s="211"/>
      <c r="Y2764" s="211"/>
      <c r="Z2764" s="18"/>
      <c r="AA2764" s="182" t="s">
        <v>2762</v>
      </c>
      <c r="AB2764" s="18"/>
      <c r="AC2764" s="197" t="str">
        <f t="shared" si="276"/>
        <v>HRL</v>
      </c>
      <c r="AD2764" s="263" t="str">
        <f t="shared" si="277"/>
        <v>HRL-213</v>
      </c>
      <c r="AE2764" s="263" t="str">
        <f t="shared" si="278"/>
        <v>HRL-213-1</v>
      </c>
      <c r="AF2764" s="119" t="s">
        <v>2762</v>
      </c>
      <c r="AG2764" s="64" t="str">
        <f t="shared" si="279"/>
        <v>213</v>
      </c>
      <c r="AH2764" s="18"/>
      <c r="AI2764" s="197" t="str">
        <f t="shared" si="280"/>
        <v>-</v>
      </c>
      <c r="AJ2764" s="64" t="str">
        <f t="shared" si="281"/>
        <v>-</v>
      </c>
      <c r="AK2764" s="18"/>
      <c r="AP2764" s="18"/>
    </row>
    <row r="2765" spans="9:42">
      <c r="I2765" s="18"/>
      <c r="L2765" s="18"/>
      <c r="M2765" s="18"/>
      <c r="N2765" s="18"/>
      <c r="O2765" s="18"/>
      <c r="P2765" s="18"/>
      <c r="Q2765" s="18"/>
      <c r="R2765" s="18"/>
      <c r="S2765" s="173" t="s">
        <v>3434</v>
      </c>
      <c r="T2765" s="17" t="s">
        <v>3435</v>
      </c>
      <c r="U2765" s="18"/>
      <c r="V2765" s="211"/>
      <c r="W2765" s="211"/>
      <c r="X2765" s="211"/>
      <c r="Y2765" s="211"/>
      <c r="Z2765" s="18"/>
      <c r="AA2765" s="182" t="s">
        <v>2763</v>
      </c>
      <c r="AB2765" s="18"/>
      <c r="AC2765" s="197" t="str">
        <f t="shared" si="276"/>
        <v>HRL</v>
      </c>
      <c r="AD2765" s="263" t="str">
        <f t="shared" si="277"/>
        <v>HRL-214</v>
      </c>
      <c r="AE2765" s="263" t="str">
        <f t="shared" si="278"/>
        <v>HRL-214-1</v>
      </c>
      <c r="AF2765" s="119" t="s">
        <v>2763</v>
      </c>
      <c r="AG2765" s="64" t="str">
        <f t="shared" si="279"/>
        <v>214</v>
      </c>
      <c r="AH2765" s="18"/>
      <c r="AI2765" s="197" t="str">
        <f t="shared" si="280"/>
        <v>-</v>
      </c>
      <c r="AJ2765" s="64" t="str">
        <f t="shared" si="281"/>
        <v>-</v>
      </c>
      <c r="AK2765" s="18"/>
      <c r="AP2765" s="18"/>
    </row>
    <row r="2766" spans="9:42">
      <c r="I2766" s="18"/>
      <c r="L2766" s="18"/>
      <c r="M2766" s="18"/>
      <c r="N2766" s="18"/>
      <c r="O2766" s="18"/>
      <c r="P2766" s="18"/>
      <c r="Q2766" s="18"/>
      <c r="R2766" s="18"/>
      <c r="S2766" s="173" t="s">
        <v>3436</v>
      </c>
      <c r="T2766" s="17" t="s">
        <v>3437</v>
      </c>
      <c r="U2766" s="18"/>
      <c r="V2766" s="211"/>
      <c r="W2766" s="211"/>
      <c r="X2766" s="211"/>
      <c r="Y2766" s="211"/>
      <c r="Z2766" s="18"/>
      <c r="AA2766" s="182" t="s">
        <v>12128</v>
      </c>
      <c r="AB2766" s="18"/>
      <c r="AC2766" s="197" t="str">
        <f t="shared" si="276"/>
        <v>HRL</v>
      </c>
      <c r="AD2766" s="263" t="str">
        <f t="shared" si="277"/>
        <v>HRL-215</v>
      </c>
      <c r="AE2766" s="263" t="str">
        <f t="shared" si="278"/>
        <v>HRL-215-1</v>
      </c>
      <c r="AF2766" s="119" t="s">
        <v>12128</v>
      </c>
      <c r="AG2766" s="64" t="str">
        <f t="shared" si="279"/>
        <v>215</v>
      </c>
      <c r="AH2766" s="18"/>
      <c r="AI2766" s="197" t="str">
        <f t="shared" si="280"/>
        <v>-</v>
      </c>
      <c r="AJ2766" s="64" t="str">
        <f t="shared" si="281"/>
        <v>-</v>
      </c>
      <c r="AK2766" s="18"/>
      <c r="AP2766" s="18"/>
    </row>
    <row r="2767" spans="9:42">
      <c r="I2767" s="18"/>
      <c r="L2767" s="18"/>
      <c r="M2767" s="18"/>
      <c r="N2767" s="18"/>
      <c r="O2767" s="18"/>
      <c r="P2767" s="18"/>
      <c r="Q2767" s="18"/>
      <c r="R2767" s="18"/>
      <c r="S2767" s="173" t="s">
        <v>3438</v>
      </c>
      <c r="T2767" s="17" t="s">
        <v>3439</v>
      </c>
      <c r="U2767" s="18"/>
      <c r="V2767" s="211"/>
      <c r="W2767" s="211"/>
      <c r="X2767" s="211"/>
      <c r="Y2767" s="211"/>
      <c r="Z2767" s="18"/>
      <c r="AA2767" s="182" t="s">
        <v>12129</v>
      </c>
      <c r="AB2767" s="18"/>
      <c r="AC2767" s="197" t="str">
        <f t="shared" si="276"/>
        <v>HRL</v>
      </c>
      <c r="AD2767" s="263" t="str">
        <f t="shared" si="277"/>
        <v>HRL-215</v>
      </c>
      <c r="AE2767" s="263" t="str">
        <f t="shared" si="278"/>
        <v>HRL-215-2</v>
      </c>
      <c r="AF2767" s="119" t="s">
        <v>12129</v>
      </c>
      <c r="AG2767" s="64" t="str">
        <f t="shared" si="279"/>
        <v>215</v>
      </c>
      <c r="AH2767" s="18"/>
      <c r="AI2767" s="197" t="str">
        <f t="shared" si="280"/>
        <v>-</v>
      </c>
      <c r="AJ2767" s="64" t="str">
        <f t="shared" si="281"/>
        <v>-</v>
      </c>
      <c r="AK2767" s="18"/>
      <c r="AP2767" s="18"/>
    </row>
    <row r="2768" spans="9:42">
      <c r="I2768" s="18"/>
      <c r="L2768" s="18"/>
      <c r="M2768" s="18"/>
      <c r="N2768" s="18"/>
      <c r="O2768" s="18"/>
      <c r="P2768" s="18"/>
      <c r="Q2768" s="18"/>
      <c r="R2768" s="18"/>
      <c r="S2768" s="173" t="s">
        <v>3440</v>
      </c>
      <c r="T2768" s="17" t="s">
        <v>3441</v>
      </c>
      <c r="U2768" s="18"/>
      <c r="V2768" s="211"/>
      <c r="W2768" s="211"/>
      <c r="X2768" s="211"/>
      <c r="Y2768" s="211"/>
      <c r="Z2768" s="18"/>
      <c r="AA2768" s="182" t="s">
        <v>695</v>
      </c>
      <c r="AB2768" s="18"/>
      <c r="AC2768" s="197" t="str">
        <f t="shared" si="276"/>
        <v>HRL</v>
      </c>
      <c r="AD2768" s="263" t="str">
        <f t="shared" si="277"/>
        <v>HRL-216</v>
      </c>
      <c r="AE2768" s="263" t="str">
        <f t="shared" si="278"/>
        <v>HRL-216-1</v>
      </c>
      <c r="AF2768" s="119" t="s">
        <v>695</v>
      </c>
      <c r="AG2768" s="64" t="str">
        <f t="shared" si="279"/>
        <v>216</v>
      </c>
      <c r="AH2768" s="18"/>
      <c r="AI2768" s="197" t="str">
        <f t="shared" si="280"/>
        <v>-</v>
      </c>
      <c r="AJ2768" s="64" t="str">
        <f t="shared" si="281"/>
        <v>-</v>
      </c>
      <c r="AK2768" s="18"/>
      <c r="AP2768" s="18"/>
    </row>
    <row r="2769" spans="9:42">
      <c r="I2769" s="18"/>
      <c r="L2769" s="18"/>
      <c r="M2769" s="18"/>
      <c r="N2769" s="18"/>
      <c r="O2769" s="18"/>
      <c r="P2769" s="18"/>
      <c r="Q2769" s="18"/>
      <c r="R2769" s="18"/>
      <c r="S2769" s="173" t="s">
        <v>3442</v>
      </c>
      <c r="T2769" s="17" t="s">
        <v>3443</v>
      </c>
      <c r="U2769" s="18"/>
      <c r="V2769" s="211"/>
      <c r="W2769" s="211"/>
      <c r="X2769" s="211"/>
      <c r="Y2769" s="211"/>
      <c r="Z2769" s="18"/>
      <c r="AA2769" s="182" t="s">
        <v>2765</v>
      </c>
      <c r="AB2769" s="18"/>
      <c r="AC2769" s="197" t="str">
        <f t="shared" si="276"/>
        <v>HRL</v>
      </c>
      <c r="AD2769" s="263" t="str">
        <f t="shared" si="277"/>
        <v>HRL-217</v>
      </c>
      <c r="AE2769" s="263" t="str">
        <f t="shared" si="278"/>
        <v>HRL-217-1</v>
      </c>
      <c r="AF2769" s="119" t="s">
        <v>2765</v>
      </c>
      <c r="AG2769" s="64" t="str">
        <f t="shared" si="279"/>
        <v>217</v>
      </c>
      <c r="AH2769" s="18"/>
      <c r="AI2769" s="197" t="str">
        <f t="shared" si="280"/>
        <v>-</v>
      </c>
      <c r="AJ2769" s="64" t="str">
        <f t="shared" si="281"/>
        <v>-</v>
      </c>
      <c r="AK2769" s="18"/>
      <c r="AP2769" s="18"/>
    </row>
    <row r="2770" spans="9:42">
      <c r="I2770" s="18"/>
      <c r="L2770" s="18"/>
      <c r="M2770" s="18"/>
      <c r="N2770" s="18"/>
      <c r="O2770" s="18"/>
      <c r="P2770" s="18"/>
      <c r="Q2770" s="18"/>
      <c r="R2770" s="18"/>
      <c r="S2770" s="173" t="s">
        <v>3444</v>
      </c>
      <c r="T2770" s="17" t="s">
        <v>3445</v>
      </c>
      <c r="U2770" s="18"/>
      <c r="V2770" s="211"/>
      <c r="W2770" s="211"/>
      <c r="X2770" s="211"/>
      <c r="Y2770" s="211"/>
      <c r="Z2770" s="18"/>
      <c r="AA2770" s="182" t="s">
        <v>11139</v>
      </c>
      <c r="AB2770" s="18"/>
      <c r="AC2770" s="197" t="str">
        <f t="shared" si="276"/>
        <v>HRL</v>
      </c>
      <c r="AD2770" s="263" t="str">
        <f t="shared" si="277"/>
        <v>HRL-218</v>
      </c>
      <c r="AE2770" s="263" t="str">
        <f t="shared" si="278"/>
        <v>HRL-218-1</v>
      </c>
      <c r="AF2770" s="119" t="s">
        <v>11139</v>
      </c>
      <c r="AG2770" s="64" t="str">
        <f t="shared" si="279"/>
        <v>218</v>
      </c>
      <c r="AH2770" s="18"/>
      <c r="AI2770" s="197" t="str">
        <f t="shared" si="280"/>
        <v>-</v>
      </c>
      <c r="AJ2770" s="64" t="str">
        <f t="shared" si="281"/>
        <v>-</v>
      </c>
      <c r="AK2770" s="18"/>
      <c r="AP2770" s="18"/>
    </row>
    <row r="2771" spans="9:42">
      <c r="I2771" s="18"/>
      <c r="L2771" s="18"/>
      <c r="M2771" s="18"/>
      <c r="N2771" s="18"/>
      <c r="O2771" s="18"/>
      <c r="P2771" s="18"/>
      <c r="Q2771" s="18"/>
      <c r="R2771" s="18"/>
      <c r="S2771" s="173" t="s">
        <v>3446</v>
      </c>
      <c r="T2771" s="17" t="s">
        <v>3447</v>
      </c>
      <c r="U2771" s="18"/>
      <c r="V2771" s="211"/>
      <c r="W2771" s="211"/>
      <c r="X2771" s="211"/>
      <c r="Y2771" s="211"/>
      <c r="Z2771" s="18"/>
      <c r="AA2771" s="182" t="s">
        <v>12130</v>
      </c>
      <c r="AB2771" s="18"/>
      <c r="AC2771" s="197" t="str">
        <f t="shared" si="276"/>
        <v>HRL</v>
      </c>
      <c r="AD2771" s="263" t="str">
        <f t="shared" si="277"/>
        <v>HRL-219</v>
      </c>
      <c r="AE2771" s="263" t="str">
        <f t="shared" si="278"/>
        <v>HRL-219-1</v>
      </c>
      <c r="AF2771" s="119" t="s">
        <v>12130</v>
      </c>
      <c r="AG2771" s="64" t="str">
        <f t="shared" si="279"/>
        <v>219</v>
      </c>
      <c r="AH2771" s="18"/>
      <c r="AI2771" s="197" t="str">
        <f t="shared" si="280"/>
        <v>-</v>
      </c>
      <c r="AJ2771" s="64" t="str">
        <f t="shared" si="281"/>
        <v>-</v>
      </c>
      <c r="AK2771" s="18"/>
      <c r="AP2771" s="18"/>
    </row>
    <row r="2772" spans="9:42">
      <c r="I2772" s="18"/>
      <c r="L2772" s="18"/>
      <c r="M2772" s="18"/>
      <c r="N2772" s="18"/>
      <c r="O2772" s="18"/>
      <c r="P2772" s="18"/>
      <c r="Q2772" s="18"/>
      <c r="R2772" s="18"/>
      <c r="S2772" s="173" t="s">
        <v>3448</v>
      </c>
      <c r="T2772" s="17" t="s">
        <v>3449</v>
      </c>
      <c r="U2772" s="18"/>
      <c r="V2772" s="211"/>
      <c r="W2772" s="211"/>
      <c r="X2772" s="211"/>
      <c r="Y2772" s="211"/>
      <c r="Z2772" s="18"/>
      <c r="AA2772" s="182" t="s">
        <v>2766</v>
      </c>
      <c r="AB2772" s="18"/>
      <c r="AC2772" s="197" t="str">
        <f t="shared" si="276"/>
        <v>DINING</v>
      </c>
      <c r="AD2772" s="263" t="str">
        <f t="shared" si="277"/>
        <v>DINING-220</v>
      </c>
      <c r="AE2772" s="263" t="str">
        <f t="shared" si="278"/>
        <v>DINING-220-1</v>
      </c>
      <c r="AF2772" s="119" t="s">
        <v>2766</v>
      </c>
      <c r="AG2772" s="64" t="str">
        <f t="shared" si="279"/>
        <v>220</v>
      </c>
      <c r="AH2772" s="18"/>
      <c r="AI2772" s="197" t="str">
        <f t="shared" si="280"/>
        <v>-</v>
      </c>
      <c r="AJ2772" s="64" t="str">
        <f t="shared" si="281"/>
        <v>-</v>
      </c>
      <c r="AK2772" s="18"/>
      <c r="AP2772" s="18"/>
    </row>
    <row r="2773" spans="9:42">
      <c r="I2773" s="18"/>
      <c r="L2773" s="18"/>
      <c r="M2773" s="18"/>
      <c r="N2773" s="18"/>
      <c r="O2773" s="18"/>
      <c r="P2773" s="18"/>
      <c r="Q2773" s="18"/>
      <c r="R2773" s="18"/>
      <c r="S2773" s="173" t="s">
        <v>3450</v>
      </c>
      <c r="T2773" s="17" t="s">
        <v>3451</v>
      </c>
      <c r="U2773" s="18"/>
      <c r="V2773" s="211"/>
      <c r="W2773" s="211"/>
      <c r="X2773" s="211"/>
      <c r="Y2773" s="211"/>
      <c r="Z2773" s="18"/>
      <c r="AA2773" s="182" t="s">
        <v>11485</v>
      </c>
      <c r="AB2773" s="18"/>
      <c r="AC2773" s="197" t="str">
        <f t="shared" si="276"/>
        <v>DINING</v>
      </c>
      <c r="AD2773" s="263" t="str">
        <f t="shared" si="277"/>
        <v>DINING-220</v>
      </c>
      <c r="AE2773" s="263" t="str">
        <f t="shared" si="278"/>
        <v>DINING-220-2</v>
      </c>
      <c r="AF2773" s="119" t="s">
        <v>11485</v>
      </c>
      <c r="AG2773" s="64" t="str">
        <f t="shared" si="279"/>
        <v>220</v>
      </c>
      <c r="AH2773" s="18"/>
      <c r="AI2773" s="197" t="str">
        <f t="shared" si="280"/>
        <v>-</v>
      </c>
      <c r="AJ2773" s="64" t="str">
        <f t="shared" si="281"/>
        <v>-</v>
      </c>
      <c r="AK2773" s="18"/>
      <c r="AP2773" s="18"/>
    </row>
    <row r="2774" spans="9:42">
      <c r="I2774" s="18"/>
      <c r="L2774" s="18"/>
      <c r="M2774" s="18"/>
      <c r="N2774" s="18"/>
      <c r="O2774" s="18"/>
      <c r="P2774" s="18"/>
      <c r="Q2774" s="18"/>
      <c r="R2774" s="18"/>
      <c r="S2774" s="173" t="s">
        <v>3452</v>
      </c>
      <c r="T2774" s="17" t="s">
        <v>3453</v>
      </c>
      <c r="U2774" s="18"/>
      <c r="V2774" s="211"/>
      <c r="W2774" s="211"/>
      <c r="X2774" s="211"/>
      <c r="Y2774" s="211"/>
      <c r="Z2774" s="18"/>
      <c r="AA2774" s="182" t="s">
        <v>2767</v>
      </c>
      <c r="AB2774" s="18"/>
      <c r="AC2774" s="197" t="str">
        <f t="shared" si="276"/>
        <v>DINING</v>
      </c>
      <c r="AD2774" s="263" t="str">
        <f t="shared" si="277"/>
        <v>DINING-220</v>
      </c>
      <c r="AE2774" s="263" t="str">
        <f t="shared" si="278"/>
        <v>DINING-220-3</v>
      </c>
      <c r="AF2774" s="119" t="s">
        <v>2767</v>
      </c>
      <c r="AG2774" s="64" t="str">
        <f t="shared" si="279"/>
        <v>220</v>
      </c>
      <c r="AH2774" s="18"/>
      <c r="AI2774" s="197" t="str">
        <f t="shared" si="280"/>
        <v>-</v>
      </c>
      <c r="AJ2774" s="64" t="str">
        <f t="shared" si="281"/>
        <v>-</v>
      </c>
      <c r="AK2774" s="18"/>
      <c r="AP2774" s="18"/>
    </row>
    <row r="2775" spans="9:42">
      <c r="I2775" s="18"/>
      <c r="L2775" s="18"/>
      <c r="M2775" s="18"/>
      <c r="N2775" s="18"/>
      <c r="O2775" s="18"/>
      <c r="P2775" s="18"/>
      <c r="Q2775" s="18"/>
      <c r="R2775" s="18"/>
      <c r="S2775" s="173" t="s">
        <v>3454</v>
      </c>
      <c r="T2775" s="17" t="s">
        <v>3455</v>
      </c>
      <c r="U2775" s="18"/>
      <c r="V2775" s="211"/>
      <c r="W2775" s="211"/>
      <c r="X2775" s="211"/>
      <c r="Y2775" s="211"/>
      <c r="Z2775" s="18"/>
      <c r="AA2775" s="182" t="s">
        <v>14277</v>
      </c>
      <c r="AB2775" s="18"/>
      <c r="AC2775" s="197" t="str">
        <f t="shared" si="276"/>
        <v>DINING</v>
      </c>
      <c r="AD2775" s="263" t="str">
        <f t="shared" si="277"/>
        <v>DINING-220</v>
      </c>
      <c r="AE2775" s="263" t="str">
        <f t="shared" si="278"/>
        <v>DINING-220-4</v>
      </c>
      <c r="AF2775" s="119" t="s">
        <v>14277</v>
      </c>
      <c r="AG2775" s="64" t="str">
        <f t="shared" si="279"/>
        <v>220</v>
      </c>
      <c r="AH2775" s="18"/>
      <c r="AI2775" s="197" t="str">
        <f t="shared" si="280"/>
        <v>-</v>
      </c>
      <c r="AJ2775" s="64" t="str">
        <f t="shared" si="281"/>
        <v>-</v>
      </c>
      <c r="AK2775" s="18"/>
      <c r="AP2775" s="18"/>
    </row>
    <row r="2776" spans="9:42">
      <c r="I2776" s="18"/>
      <c r="L2776" s="18"/>
      <c r="M2776" s="18"/>
      <c r="N2776" s="18"/>
      <c r="O2776" s="18"/>
      <c r="P2776" s="18"/>
      <c r="Q2776" s="18"/>
      <c r="R2776" s="18"/>
      <c r="S2776" s="173" t="s">
        <v>3456</v>
      </c>
      <c r="T2776" s="17" t="s">
        <v>3457</v>
      </c>
      <c r="U2776" s="18"/>
      <c r="V2776" s="211"/>
      <c r="W2776" s="211"/>
      <c r="X2776" s="211"/>
      <c r="Y2776" s="211"/>
      <c r="Z2776" s="18"/>
      <c r="AA2776" s="182" t="s">
        <v>2769</v>
      </c>
      <c r="AB2776" s="18"/>
      <c r="AC2776" s="197" t="str">
        <f t="shared" si="276"/>
        <v>DINING</v>
      </c>
      <c r="AD2776" s="263" t="str">
        <f t="shared" si="277"/>
        <v>DINING-220</v>
      </c>
      <c r="AE2776" s="263" t="str">
        <f t="shared" si="278"/>
        <v>DINING-220-5</v>
      </c>
      <c r="AF2776" s="119" t="s">
        <v>2769</v>
      </c>
      <c r="AG2776" s="64" t="str">
        <f t="shared" si="279"/>
        <v>220</v>
      </c>
      <c r="AH2776" s="18"/>
      <c r="AI2776" s="197" t="str">
        <f t="shared" si="280"/>
        <v>-</v>
      </c>
      <c r="AJ2776" s="64" t="str">
        <f t="shared" si="281"/>
        <v>-</v>
      </c>
      <c r="AK2776" s="18"/>
      <c r="AP2776" s="18"/>
    </row>
    <row r="2777" spans="9:42">
      <c r="I2777" s="18"/>
      <c r="L2777" s="18"/>
      <c r="M2777" s="18"/>
      <c r="N2777" s="18"/>
      <c r="O2777" s="18"/>
      <c r="P2777" s="18"/>
      <c r="Q2777" s="18"/>
      <c r="R2777" s="18"/>
      <c r="S2777" s="173" t="s">
        <v>3458</v>
      </c>
      <c r="T2777" s="17" t="s">
        <v>3459</v>
      </c>
      <c r="U2777" s="18"/>
      <c r="V2777" s="211"/>
      <c r="W2777" s="211"/>
      <c r="X2777" s="211"/>
      <c r="Y2777" s="211"/>
      <c r="Z2777" s="18"/>
      <c r="AA2777" s="182" t="s">
        <v>2770</v>
      </c>
      <c r="AB2777" s="18"/>
      <c r="AC2777" s="197" t="str">
        <f t="shared" si="276"/>
        <v>DINING</v>
      </c>
      <c r="AD2777" s="263" t="str">
        <f t="shared" si="277"/>
        <v>DINING-220</v>
      </c>
      <c r="AE2777" s="263" t="str">
        <f t="shared" si="278"/>
        <v>DINING-220-6</v>
      </c>
      <c r="AF2777" s="119" t="s">
        <v>2770</v>
      </c>
      <c r="AG2777" s="64" t="str">
        <f t="shared" si="279"/>
        <v>220</v>
      </c>
      <c r="AH2777" s="18"/>
      <c r="AI2777" s="197" t="str">
        <f t="shared" si="280"/>
        <v>-</v>
      </c>
      <c r="AJ2777" s="64" t="str">
        <f t="shared" si="281"/>
        <v>-</v>
      </c>
      <c r="AK2777" s="18"/>
      <c r="AP2777" s="18"/>
    </row>
    <row r="2778" spans="9:42">
      <c r="I2778" s="18"/>
      <c r="L2778" s="18"/>
      <c r="M2778" s="18"/>
      <c r="N2778" s="18"/>
      <c r="O2778" s="18"/>
      <c r="P2778" s="18"/>
      <c r="Q2778" s="18"/>
      <c r="R2778" s="18"/>
      <c r="S2778" s="173" t="s">
        <v>3460</v>
      </c>
      <c r="T2778" s="17" t="s">
        <v>3461</v>
      </c>
      <c r="U2778" s="18"/>
      <c r="V2778" s="211"/>
      <c r="W2778" s="211"/>
      <c r="X2778" s="211"/>
      <c r="Y2778" s="211"/>
      <c r="Z2778" s="18"/>
      <c r="AA2778" s="182" t="s">
        <v>2771</v>
      </c>
      <c r="AB2778" s="18"/>
      <c r="AC2778" s="197" t="str">
        <f t="shared" si="276"/>
        <v>DINING</v>
      </c>
      <c r="AD2778" s="263" t="str">
        <f t="shared" si="277"/>
        <v>DINING-220</v>
      </c>
      <c r="AE2778" s="263" t="str">
        <f t="shared" si="278"/>
        <v>DINING-220-7</v>
      </c>
      <c r="AF2778" s="119" t="s">
        <v>2771</v>
      </c>
      <c r="AG2778" s="64" t="str">
        <f t="shared" si="279"/>
        <v>220</v>
      </c>
      <c r="AH2778" s="18"/>
      <c r="AI2778" s="197" t="str">
        <f t="shared" si="280"/>
        <v>-</v>
      </c>
      <c r="AJ2778" s="64" t="str">
        <f t="shared" si="281"/>
        <v>-</v>
      </c>
      <c r="AK2778" s="18"/>
      <c r="AP2778" s="18"/>
    </row>
    <row r="2779" spans="9:42">
      <c r="I2779" s="18"/>
      <c r="L2779" s="18"/>
      <c r="M2779" s="18"/>
      <c r="N2779" s="18"/>
      <c r="O2779" s="18"/>
      <c r="P2779" s="18"/>
      <c r="Q2779" s="18"/>
      <c r="R2779" s="18"/>
      <c r="S2779" s="173" t="s">
        <v>3462</v>
      </c>
      <c r="T2779" s="17" t="s">
        <v>3463</v>
      </c>
      <c r="U2779" s="18"/>
      <c r="V2779" s="211"/>
      <c r="W2779" s="211"/>
      <c r="X2779" s="211"/>
      <c r="Y2779" s="211"/>
      <c r="Z2779" s="18"/>
      <c r="AA2779" s="182" t="s">
        <v>2772</v>
      </c>
      <c r="AB2779" s="18"/>
      <c r="AC2779" s="197" t="str">
        <f t="shared" si="276"/>
        <v>DINING</v>
      </c>
      <c r="AD2779" s="263" t="str">
        <f t="shared" si="277"/>
        <v>DINING-220</v>
      </c>
      <c r="AE2779" s="263" t="str">
        <f t="shared" si="278"/>
        <v>DINING-220-8</v>
      </c>
      <c r="AF2779" s="119" t="s">
        <v>2772</v>
      </c>
      <c r="AG2779" s="64" t="str">
        <f t="shared" si="279"/>
        <v>220</v>
      </c>
      <c r="AH2779" s="18"/>
      <c r="AI2779" s="197" t="str">
        <f t="shared" si="280"/>
        <v>-</v>
      </c>
      <c r="AJ2779" s="64" t="str">
        <f t="shared" si="281"/>
        <v>-</v>
      </c>
      <c r="AK2779" s="18"/>
      <c r="AP2779" s="18"/>
    </row>
    <row r="2780" spans="9:42">
      <c r="I2780" s="18"/>
      <c r="L2780" s="18"/>
      <c r="M2780" s="18"/>
      <c r="N2780" s="18"/>
      <c r="O2780" s="18"/>
      <c r="P2780" s="18"/>
      <c r="Q2780" s="18"/>
      <c r="R2780" s="18"/>
      <c r="S2780" s="173" t="s">
        <v>3464</v>
      </c>
      <c r="T2780" s="17" t="s">
        <v>3465</v>
      </c>
      <c r="U2780" s="18"/>
      <c r="V2780" s="211"/>
      <c r="W2780" s="211"/>
      <c r="X2780" s="211"/>
      <c r="Y2780" s="211"/>
      <c r="Z2780" s="18"/>
      <c r="AA2780" s="182" t="s">
        <v>12757</v>
      </c>
      <c r="AB2780" s="18"/>
      <c r="AC2780" s="197" t="str">
        <f t="shared" si="276"/>
        <v>CONFERENCE OFFICE</v>
      </c>
      <c r="AD2780" s="263" t="str">
        <f t="shared" si="277"/>
        <v>CONFERENCE OFFICE-220</v>
      </c>
      <c r="AE2780" s="263" t="str">
        <f t="shared" si="278"/>
        <v>CONFERENCE OFFICE-220-1</v>
      </c>
      <c r="AF2780" s="119" t="s">
        <v>12757</v>
      </c>
      <c r="AG2780" s="64" t="str">
        <f t="shared" si="279"/>
        <v>220</v>
      </c>
      <c r="AH2780" s="18"/>
      <c r="AI2780" s="197" t="str">
        <f t="shared" si="280"/>
        <v>-</v>
      </c>
      <c r="AJ2780" s="64" t="str">
        <f t="shared" si="281"/>
        <v>-</v>
      </c>
      <c r="AK2780" s="18"/>
      <c r="AP2780" s="18"/>
    </row>
    <row r="2781" spans="9:42">
      <c r="I2781" s="18"/>
      <c r="L2781" s="18"/>
      <c r="M2781" s="18"/>
      <c r="N2781" s="18"/>
      <c r="O2781" s="18"/>
      <c r="P2781" s="18"/>
      <c r="Q2781" s="18"/>
      <c r="R2781" s="18"/>
      <c r="S2781" s="173" t="s">
        <v>3466</v>
      </c>
      <c r="T2781" s="17" t="s">
        <v>3467</v>
      </c>
      <c r="U2781" s="18"/>
      <c r="V2781" s="211"/>
      <c r="W2781" s="211"/>
      <c r="X2781" s="211"/>
      <c r="Y2781" s="211"/>
      <c r="Z2781" s="18"/>
      <c r="AA2781" s="182" t="s">
        <v>2775</v>
      </c>
      <c r="AB2781" s="18"/>
      <c r="AC2781" s="197" t="str">
        <f t="shared" si="276"/>
        <v>DINING</v>
      </c>
      <c r="AD2781" s="263" t="str">
        <f t="shared" si="277"/>
        <v>DINING-222</v>
      </c>
      <c r="AE2781" s="263" t="str">
        <f t="shared" si="278"/>
        <v>DINING-222-1</v>
      </c>
      <c r="AF2781" s="119" t="s">
        <v>2775</v>
      </c>
      <c r="AG2781" s="64" t="str">
        <f t="shared" si="279"/>
        <v>222</v>
      </c>
      <c r="AH2781" s="18"/>
      <c r="AI2781" s="197" t="str">
        <f t="shared" si="280"/>
        <v>-</v>
      </c>
      <c r="AJ2781" s="64" t="str">
        <f t="shared" si="281"/>
        <v>-</v>
      </c>
      <c r="AK2781" s="18"/>
      <c r="AP2781" s="18"/>
    </row>
    <row r="2782" spans="9:42">
      <c r="I2782" s="18"/>
      <c r="L2782" s="18"/>
      <c r="M2782" s="18"/>
      <c r="N2782" s="18"/>
      <c r="O2782" s="18"/>
      <c r="P2782" s="18"/>
      <c r="Q2782" s="18"/>
      <c r="R2782" s="18"/>
      <c r="S2782" s="173" t="s">
        <v>3468</v>
      </c>
      <c r="T2782" s="17" t="s">
        <v>3469</v>
      </c>
      <c r="U2782" s="18"/>
      <c r="V2782" s="211"/>
      <c r="W2782" s="211"/>
      <c r="X2782" s="211"/>
      <c r="Y2782" s="211"/>
      <c r="Z2782" s="18"/>
      <c r="AA2782" s="182" t="s">
        <v>2776</v>
      </c>
      <c r="AB2782" s="18"/>
      <c r="AC2782" s="197" t="str">
        <f t="shared" si="276"/>
        <v>DINING</v>
      </c>
      <c r="AD2782" s="263" t="str">
        <f t="shared" si="277"/>
        <v>DINING-223</v>
      </c>
      <c r="AE2782" s="263" t="str">
        <f t="shared" si="278"/>
        <v>DINING-223-1</v>
      </c>
      <c r="AF2782" s="119" t="s">
        <v>2776</v>
      </c>
      <c r="AG2782" s="64" t="str">
        <f t="shared" si="279"/>
        <v>223</v>
      </c>
      <c r="AH2782" s="18"/>
      <c r="AI2782" s="197" t="str">
        <f t="shared" si="280"/>
        <v>-</v>
      </c>
      <c r="AJ2782" s="64" t="str">
        <f t="shared" si="281"/>
        <v>-</v>
      </c>
      <c r="AK2782" s="18"/>
      <c r="AP2782" s="18"/>
    </row>
    <row r="2783" spans="9:42">
      <c r="I2783" s="18"/>
      <c r="L2783" s="18"/>
      <c r="M2783" s="18"/>
      <c r="N2783" s="18"/>
      <c r="O2783" s="18"/>
      <c r="P2783" s="18"/>
      <c r="Q2783" s="18"/>
      <c r="R2783" s="18"/>
      <c r="S2783" s="173" t="s">
        <v>3470</v>
      </c>
      <c r="T2783" s="17" t="s">
        <v>780</v>
      </c>
      <c r="U2783" s="18"/>
      <c r="V2783" s="211"/>
      <c r="W2783" s="211"/>
      <c r="X2783" s="211"/>
      <c r="Y2783" s="211"/>
      <c r="Z2783" s="18"/>
      <c r="AA2783" s="182" t="s">
        <v>1338</v>
      </c>
      <c r="AB2783" s="18"/>
      <c r="AC2783" s="197" t="str">
        <f t="shared" si="276"/>
        <v>DINING</v>
      </c>
      <c r="AD2783" s="263" t="str">
        <f t="shared" si="277"/>
        <v>DINING-224</v>
      </c>
      <c r="AE2783" s="263" t="str">
        <f t="shared" si="278"/>
        <v>DINING-224-1</v>
      </c>
      <c r="AF2783" s="119" t="s">
        <v>1338</v>
      </c>
      <c r="AG2783" s="64" t="str">
        <f t="shared" si="279"/>
        <v>224</v>
      </c>
      <c r="AH2783" s="18"/>
      <c r="AI2783" s="197" t="str">
        <f t="shared" si="280"/>
        <v>-</v>
      </c>
      <c r="AJ2783" s="64" t="str">
        <f t="shared" si="281"/>
        <v>-</v>
      </c>
      <c r="AK2783" s="18"/>
      <c r="AP2783" s="18"/>
    </row>
    <row r="2784" spans="9:42">
      <c r="I2784" s="18"/>
      <c r="L2784" s="18"/>
      <c r="M2784" s="18"/>
      <c r="N2784" s="18"/>
      <c r="O2784" s="18"/>
      <c r="P2784" s="18"/>
      <c r="Q2784" s="18"/>
      <c r="R2784" s="18"/>
      <c r="S2784" s="173" t="s">
        <v>3471</v>
      </c>
      <c r="T2784" s="17" t="s">
        <v>3472</v>
      </c>
      <c r="U2784" s="18"/>
      <c r="V2784" s="211"/>
      <c r="W2784" s="211"/>
      <c r="X2784" s="211"/>
      <c r="Y2784" s="211"/>
      <c r="Z2784" s="18"/>
      <c r="AA2784" s="182" t="s">
        <v>12131</v>
      </c>
      <c r="AB2784" s="18"/>
      <c r="AC2784" s="197" t="str">
        <f t="shared" si="276"/>
        <v>DINING</v>
      </c>
      <c r="AD2784" s="263" t="str">
        <f t="shared" si="277"/>
        <v>DINING-225</v>
      </c>
      <c r="AE2784" s="263" t="str">
        <f t="shared" si="278"/>
        <v>DINING-225-1</v>
      </c>
      <c r="AF2784" s="119" t="s">
        <v>12131</v>
      </c>
      <c r="AG2784" s="64" t="str">
        <f t="shared" si="279"/>
        <v>225</v>
      </c>
      <c r="AH2784" s="18"/>
      <c r="AI2784" s="197" t="str">
        <f t="shared" si="280"/>
        <v>-</v>
      </c>
      <c r="AJ2784" s="64" t="str">
        <f t="shared" si="281"/>
        <v>-</v>
      </c>
      <c r="AK2784" s="18"/>
      <c r="AP2784" s="18"/>
    </row>
    <row r="2785" spans="9:42">
      <c r="I2785" s="18"/>
      <c r="L2785" s="18"/>
      <c r="M2785" s="18"/>
      <c r="N2785" s="18"/>
      <c r="O2785" s="18"/>
      <c r="P2785" s="18"/>
      <c r="Q2785" s="18"/>
      <c r="R2785" s="18"/>
      <c r="S2785" s="173" t="s">
        <v>3473</v>
      </c>
      <c r="T2785" s="17" t="s">
        <v>3474</v>
      </c>
      <c r="U2785" s="18"/>
      <c r="V2785" s="211"/>
      <c r="W2785" s="211"/>
      <c r="X2785" s="211"/>
      <c r="Y2785" s="211"/>
      <c r="Z2785" s="18"/>
      <c r="AA2785" s="182" t="s">
        <v>12132</v>
      </c>
      <c r="AB2785" s="18"/>
      <c r="AC2785" s="197" t="str">
        <f t="shared" si="276"/>
        <v>DINING</v>
      </c>
      <c r="AD2785" s="263" t="str">
        <f t="shared" si="277"/>
        <v>DINING-225</v>
      </c>
      <c r="AE2785" s="263" t="str">
        <f t="shared" si="278"/>
        <v>DINING-225-2</v>
      </c>
      <c r="AF2785" s="119" t="s">
        <v>12132</v>
      </c>
      <c r="AG2785" s="64" t="str">
        <f t="shared" si="279"/>
        <v>225</v>
      </c>
      <c r="AH2785" s="18"/>
      <c r="AI2785" s="197" t="str">
        <f t="shared" si="280"/>
        <v>-</v>
      </c>
      <c r="AJ2785" s="64" t="str">
        <f t="shared" si="281"/>
        <v>-</v>
      </c>
      <c r="AK2785" s="18"/>
      <c r="AP2785" s="18"/>
    </row>
    <row r="2786" spans="9:42">
      <c r="I2786" s="18"/>
      <c r="L2786" s="18"/>
      <c r="M2786" s="18"/>
      <c r="N2786" s="18"/>
      <c r="O2786" s="18"/>
      <c r="P2786" s="18"/>
      <c r="Q2786" s="18"/>
      <c r="R2786" s="18"/>
      <c r="S2786" s="173" t="s">
        <v>3475</v>
      </c>
      <c r="T2786" s="17" t="s">
        <v>3476</v>
      </c>
      <c r="U2786" s="18"/>
      <c r="V2786" s="211"/>
      <c r="W2786" s="211"/>
      <c r="X2786" s="211"/>
      <c r="Y2786" s="211"/>
      <c r="Z2786" s="18"/>
      <c r="AA2786" s="182" t="s">
        <v>13362</v>
      </c>
      <c r="AB2786" s="18"/>
      <c r="AC2786" s="197" t="str">
        <f t="shared" si="276"/>
        <v>DINING</v>
      </c>
      <c r="AD2786" s="263" t="str">
        <f t="shared" si="277"/>
        <v>DINING-226</v>
      </c>
      <c r="AE2786" s="263" t="str">
        <f t="shared" si="278"/>
        <v>DINING-226-1</v>
      </c>
      <c r="AF2786" s="119" t="s">
        <v>13362</v>
      </c>
      <c r="AG2786" s="64" t="str">
        <f t="shared" si="279"/>
        <v>226</v>
      </c>
      <c r="AH2786" s="18"/>
      <c r="AI2786" s="197" t="str">
        <f t="shared" si="280"/>
        <v>-</v>
      </c>
      <c r="AJ2786" s="64" t="str">
        <f t="shared" si="281"/>
        <v>-</v>
      </c>
      <c r="AK2786" s="18"/>
      <c r="AP2786" s="18"/>
    </row>
    <row r="2787" spans="9:42">
      <c r="I2787" s="18"/>
      <c r="L2787" s="18"/>
      <c r="M2787" s="18"/>
      <c r="N2787" s="18"/>
      <c r="O2787" s="18"/>
      <c r="P2787" s="18"/>
      <c r="Q2787" s="18"/>
      <c r="R2787" s="18"/>
      <c r="S2787" s="173" t="s">
        <v>3477</v>
      </c>
      <c r="T2787" s="17" t="s">
        <v>3478</v>
      </c>
      <c r="U2787" s="18"/>
      <c r="V2787" s="211"/>
      <c r="W2787" s="211"/>
      <c r="X2787" s="211"/>
      <c r="Y2787" s="211"/>
      <c r="Z2787" s="18"/>
      <c r="AA2787" s="182" t="s">
        <v>2779</v>
      </c>
      <c r="AB2787" s="18"/>
      <c r="AC2787" s="197" t="str">
        <f t="shared" si="276"/>
        <v>HEALTH</v>
      </c>
      <c r="AD2787" s="263" t="str">
        <f t="shared" si="277"/>
        <v>HEALTH-230</v>
      </c>
      <c r="AE2787" s="263" t="str">
        <f t="shared" si="278"/>
        <v>HEALTH-230-1</v>
      </c>
      <c r="AF2787" s="119" t="s">
        <v>2779</v>
      </c>
      <c r="AG2787" s="64" t="str">
        <f t="shared" si="279"/>
        <v>230</v>
      </c>
      <c r="AH2787" s="18"/>
      <c r="AI2787" s="197" t="str">
        <f t="shared" si="280"/>
        <v>-</v>
      </c>
      <c r="AJ2787" s="64" t="str">
        <f t="shared" si="281"/>
        <v>-</v>
      </c>
      <c r="AK2787" s="18"/>
      <c r="AP2787" s="18"/>
    </row>
    <row r="2788" spans="9:42">
      <c r="I2788" s="18"/>
      <c r="L2788" s="18"/>
      <c r="M2788" s="18"/>
      <c r="N2788" s="18"/>
      <c r="O2788" s="18"/>
      <c r="P2788" s="18"/>
      <c r="Q2788" s="18"/>
      <c r="R2788" s="18"/>
      <c r="S2788" s="173" t="s">
        <v>3479</v>
      </c>
      <c r="T2788" s="17" t="s">
        <v>3480</v>
      </c>
      <c r="U2788" s="18"/>
      <c r="V2788" s="211"/>
      <c r="W2788" s="211"/>
      <c r="X2788" s="211"/>
      <c r="Y2788" s="211"/>
      <c r="Z2788" s="18"/>
      <c r="AA2788" s="182" t="s">
        <v>11486</v>
      </c>
      <c r="AB2788" s="18"/>
      <c r="AC2788" s="197" t="str">
        <f t="shared" si="276"/>
        <v>HEALTH</v>
      </c>
      <c r="AD2788" s="263" t="str">
        <f t="shared" si="277"/>
        <v>HEALTH-230</v>
      </c>
      <c r="AE2788" s="263" t="str">
        <f t="shared" si="278"/>
        <v>HEALTH-230-2</v>
      </c>
      <c r="AF2788" s="119" t="s">
        <v>11486</v>
      </c>
      <c r="AG2788" s="64" t="str">
        <f t="shared" si="279"/>
        <v>230</v>
      </c>
      <c r="AH2788" s="18"/>
      <c r="AI2788" s="197" t="str">
        <f t="shared" si="280"/>
        <v>-</v>
      </c>
      <c r="AJ2788" s="64" t="str">
        <f t="shared" si="281"/>
        <v>-</v>
      </c>
      <c r="AK2788" s="18"/>
      <c r="AP2788" s="18"/>
    </row>
    <row r="2789" spans="9:42">
      <c r="I2789" s="18"/>
      <c r="L2789" s="18"/>
      <c r="M2789" s="18"/>
      <c r="N2789" s="18"/>
      <c r="O2789" s="18"/>
      <c r="P2789" s="18"/>
      <c r="Q2789" s="18"/>
      <c r="R2789" s="18"/>
      <c r="S2789" s="173" t="s">
        <v>3481</v>
      </c>
      <c r="T2789" s="17" t="s">
        <v>3482</v>
      </c>
      <c r="U2789" s="18"/>
      <c r="V2789" s="211"/>
      <c r="W2789" s="211"/>
      <c r="X2789" s="211"/>
      <c r="Y2789" s="211"/>
      <c r="Z2789" s="18"/>
      <c r="AA2789" s="182" t="s">
        <v>2782</v>
      </c>
      <c r="AB2789" s="18"/>
      <c r="AC2789" s="197" t="str">
        <f t="shared" si="276"/>
        <v>HEALTH</v>
      </c>
      <c r="AD2789" s="263" t="str">
        <f t="shared" si="277"/>
        <v>HEALTH-230</v>
      </c>
      <c r="AE2789" s="263" t="str">
        <f t="shared" si="278"/>
        <v>HEALTH-230-3</v>
      </c>
      <c r="AF2789" s="119" t="s">
        <v>2782</v>
      </c>
      <c r="AG2789" s="64" t="str">
        <f t="shared" si="279"/>
        <v>230</v>
      </c>
      <c r="AH2789" s="18"/>
      <c r="AI2789" s="197" t="str">
        <f t="shared" si="280"/>
        <v>-</v>
      </c>
      <c r="AJ2789" s="64" t="str">
        <f t="shared" si="281"/>
        <v>-</v>
      </c>
      <c r="AK2789" s="18"/>
      <c r="AP2789" s="18"/>
    </row>
    <row r="2790" spans="9:42">
      <c r="I2790" s="18"/>
      <c r="L2790" s="18"/>
      <c r="M2790" s="18"/>
      <c r="N2790" s="18"/>
      <c r="O2790" s="18"/>
      <c r="P2790" s="18"/>
      <c r="Q2790" s="18"/>
      <c r="R2790" s="18"/>
      <c r="S2790" s="173" t="s">
        <v>3483</v>
      </c>
      <c r="T2790" s="17" t="s">
        <v>3484</v>
      </c>
      <c r="U2790" s="18"/>
      <c r="V2790" s="211"/>
      <c r="W2790" s="211"/>
      <c r="X2790" s="211"/>
      <c r="Y2790" s="211"/>
      <c r="Z2790" s="18"/>
      <c r="AA2790" s="182" t="s">
        <v>14278</v>
      </c>
      <c r="AB2790" s="18"/>
      <c r="AC2790" s="197" t="str">
        <f t="shared" si="276"/>
        <v>HEALTH</v>
      </c>
      <c r="AD2790" s="263" t="str">
        <f t="shared" si="277"/>
        <v>HEALTH-230</v>
      </c>
      <c r="AE2790" s="263" t="str">
        <f t="shared" si="278"/>
        <v>HEALTH-230-4</v>
      </c>
      <c r="AF2790" s="119" t="s">
        <v>14278</v>
      </c>
      <c r="AG2790" s="64" t="str">
        <f t="shared" si="279"/>
        <v>230</v>
      </c>
      <c r="AH2790" s="18"/>
      <c r="AI2790" s="197" t="str">
        <f t="shared" si="280"/>
        <v>-</v>
      </c>
      <c r="AJ2790" s="64" t="str">
        <f t="shared" si="281"/>
        <v>-</v>
      </c>
      <c r="AK2790" s="18"/>
      <c r="AP2790" s="18"/>
    </row>
    <row r="2791" spans="9:42">
      <c r="I2791" s="18"/>
      <c r="L2791" s="18"/>
      <c r="M2791" s="18"/>
      <c r="N2791" s="18"/>
      <c r="O2791" s="18"/>
      <c r="P2791" s="18"/>
      <c r="Q2791" s="18"/>
      <c r="R2791" s="18"/>
      <c r="S2791" s="173" t="s">
        <v>3485</v>
      </c>
      <c r="T2791" s="17" t="s">
        <v>3486</v>
      </c>
      <c r="U2791" s="18"/>
      <c r="V2791" s="211"/>
      <c r="W2791" s="211"/>
      <c r="X2791" s="211"/>
      <c r="Y2791" s="211"/>
      <c r="Z2791" s="18"/>
      <c r="AA2791" s="182" t="s">
        <v>2783</v>
      </c>
      <c r="AB2791" s="18"/>
      <c r="AC2791" s="197" t="str">
        <f t="shared" si="276"/>
        <v>HEALTH</v>
      </c>
      <c r="AD2791" s="263" t="str">
        <f t="shared" si="277"/>
        <v>HEALTH-230</v>
      </c>
      <c r="AE2791" s="263" t="str">
        <f t="shared" si="278"/>
        <v>HEALTH-230-5</v>
      </c>
      <c r="AF2791" s="119" t="s">
        <v>2783</v>
      </c>
      <c r="AG2791" s="64" t="str">
        <f t="shared" si="279"/>
        <v>230</v>
      </c>
      <c r="AH2791" s="18"/>
      <c r="AI2791" s="197" t="str">
        <f t="shared" si="280"/>
        <v>-</v>
      </c>
      <c r="AJ2791" s="64" t="str">
        <f t="shared" si="281"/>
        <v>-</v>
      </c>
      <c r="AK2791" s="18"/>
      <c r="AP2791" s="18"/>
    </row>
    <row r="2792" spans="9:42">
      <c r="I2792" s="18"/>
      <c r="L2792" s="18"/>
      <c r="M2792" s="18"/>
      <c r="N2792" s="18"/>
      <c r="O2792" s="18"/>
      <c r="P2792" s="18"/>
      <c r="Q2792" s="18"/>
      <c r="R2792" s="18"/>
      <c r="S2792" s="173" t="s">
        <v>3487</v>
      </c>
      <c r="T2792" s="17" t="s">
        <v>3488</v>
      </c>
      <c r="U2792" s="18"/>
      <c r="V2792" s="211"/>
      <c r="W2792" s="211"/>
      <c r="X2792" s="211"/>
      <c r="Y2792" s="211"/>
      <c r="Z2792" s="18"/>
      <c r="AA2792" s="182" t="s">
        <v>14807</v>
      </c>
      <c r="AB2792" s="18"/>
      <c r="AC2792" s="197" t="str">
        <f t="shared" si="276"/>
        <v>HEALTH</v>
      </c>
      <c r="AD2792" s="263" t="str">
        <f t="shared" si="277"/>
        <v>HEALTH-230</v>
      </c>
      <c r="AE2792" s="263" t="str">
        <f t="shared" si="278"/>
        <v>HEALTH-230-6</v>
      </c>
      <c r="AF2792" s="119" t="s">
        <v>14807</v>
      </c>
      <c r="AG2792" s="64" t="str">
        <f t="shared" si="279"/>
        <v>230</v>
      </c>
      <c r="AH2792" s="18"/>
      <c r="AI2792" s="197" t="str">
        <f t="shared" si="280"/>
        <v>-</v>
      </c>
      <c r="AJ2792" s="64" t="str">
        <f t="shared" si="281"/>
        <v>-</v>
      </c>
      <c r="AK2792" s="18"/>
      <c r="AP2792" s="18"/>
    </row>
    <row r="2793" spans="9:42">
      <c r="I2793" s="18"/>
      <c r="L2793" s="18"/>
      <c r="M2793" s="18"/>
      <c r="N2793" s="18"/>
      <c r="O2793" s="18"/>
      <c r="P2793" s="18"/>
      <c r="Q2793" s="18"/>
      <c r="R2793" s="18"/>
      <c r="S2793" s="173" t="s">
        <v>3489</v>
      </c>
      <c r="T2793" s="17" t="s">
        <v>3490</v>
      </c>
      <c r="U2793" s="18"/>
      <c r="V2793" s="211"/>
      <c r="W2793" s="211"/>
      <c r="X2793" s="211"/>
      <c r="Y2793" s="211"/>
      <c r="Z2793" s="18"/>
      <c r="AA2793" s="182" t="s">
        <v>2786</v>
      </c>
      <c r="AB2793" s="18"/>
      <c r="AC2793" s="197" t="str">
        <f t="shared" si="276"/>
        <v>HEALTH</v>
      </c>
      <c r="AD2793" s="263" t="str">
        <f t="shared" si="277"/>
        <v>HEALTH-230</v>
      </c>
      <c r="AE2793" s="263" t="str">
        <f t="shared" si="278"/>
        <v>HEALTH-230-7</v>
      </c>
      <c r="AF2793" s="119" t="s">
        <v>2786</v>
      </c>
      <c r="AG2793" s="64" t="str">
        <f t="shared" si="279"/>
        <v>230</v>
      </c>
      <c r="AH2793" s="18"/>
      <c r="AI2793" s="197" t="str">
        <f t="shared" si="280"/>
        <v>-</v>
      </c>
      <c r="AJ2793" s="64" t="str">
        <f t="shared" si="281"/>
        <v>-</v>
      </c>
      <c r="AK2793" s="18"/>
      <c r="AP2793" s="18"/>
    </row>
    <row r="2794" spans="9:42">
      <c r="I2794" s="18"/>
      <c r="L2794" s="18"/>
      <c r="M2794" s="18"/>
      <c r="N2794" s="18"/>
      <c r="O2794" s="18"/>
      <c r="P2794" s="18"/>
      <c r="Q2794" s="18"/>
      <c r="R2794" s="18"/>
      <c r="S2794" s="173" t="s">
        <v>3491</v>
      </c>
      <c r="T2794" s="17" t="s">
        <v>3492</v>
      </c>
      <c r="U2794" s="18"/>
      <c r="V2794" s="211"/>
      <c r="W2794" s="211"/>
      <c r="X2794" s="211"/>
      <c r="Y2794" s="211"/>
      <c r="Z2794" s="18"/>
      <c r="AA2794" s="182" t="s">
        <v>14808</v>
      </c>
      <c r="AB2794" s="18"/>
      <c r="AC2794" s="197" t="str">
        <f t="shared" si="276"/>
        <v>HEALTH</v>
      </c>
      <c r="AD2794" s="263" t="str">
        <f t="shared" si="277"/>
        <v>HEALTH-230</v>
      </c>
      <c r="AE2794" s="263" t="str">
        <f t="shared" si="278"/>
        <v>HEALTH-230-8</v>
      </c>
      <c r="AF2794" s="119" t="s">
        <v>14808</v>
      </c>
      <c r="AG2794" s="64" t="str">
        <f t="shared" si="279"/>
        <v>230</v>
      </c>
      <c r="AH2794" s="18"/>
      <c r="AI2794" s="197" t="str">
        <f t="shared" si="280"/>
        <v>-</v>
      </c>
      <c r="AJ2794" s="64" t="str">
        <f t="shared" si="281"/>
        <v>-</v>
      </c>
      <c r="AK2794" s="18"/>
      <c r="AP2794" s="18"/>
    </row>
    <row r="2795" spans="9:42">
      <c r="I2795" s="18"/>
      <c r="L2795" s="18"/>
      <c r="M2795" s="18"/>
      <c r="N2795" s="18"/>
      <c r="O2795" s="18"/>
      <c r="P2795" s="18"/>
      <c r="Q2795" s="18"/>
      <c r="R2795" s="18"/>
      <c r="S2795" s="173" t="s">
        <v>3493</v>
      </c>
      <c r="T2795" s="17" t="s">
        <v>3494</v>
      </c>
      <c r="U2795" s="18"/>
      <c r="V2795" s="211"/>
      <c r="W2795" s="211"/>
      <c r="X2795" s="211"/>
      <c r="Y2795" s="211"/>
      <c r="Z2795" s="18"/>
      <c r="AA2795" s="182" t="s">
        <v>2787</v>
      </c>
      <c r="AB2795" s="18"/>
      <c r="AC2795" s="197" t="str">
        <f t="shared" si="276"/>
        <v>HEALTH</v>
      </c>
      <c r="AD2795" s="263" t="str">
        <f t="shared" si="277"/>
        <v>HEALTH-230</v>
      </c>
      <c r="AE2795" s="263" t="str">
        <f t="shared" si="278"/>
        <v>HEALTH-230-9</v>
      </c>
      <c r="AF2795" s="119" t="s">
        <v>2787</v>
      </c>
      <c r="AG2795" s="64" t="str">
        <f t="shared" si="279"/>
        <v>230</v>
      </c>
      <c r="AH2795" s="18"/>
      <c r="AI2795" s="197" t="str">
        <f t="shared" si="280"/>
        <v>-</v>
      </c>
      <c r="AJ2795" s="64" t="str">
        <f t="shared" si="281"/>
        <v>-</v>
      </c>
      <c r="AK2795" s="18"/>
      <c r="AP2795" s="18"/>
    </row>
    <row r="2796" spans="9:42">
      <c r="I2796" s="18"/>
      <c r="L2796" s="18"/>
      <c r="M2796" s="18"/>
      <c r="N2796" s="18"/>
      <c r="O2796" s="18"/>
      <c r="P2796" s="18"/>
      <c r="Q2796" s="18"/>
      <c r="R2796" s="18"/>
      <c r="S2796" s="173" t="s">
        <v>3495</v>
      </c>
      <c r="T2796" s="17" t="s">
        <v>3496</v>
      </c>
      <c r="U2796" s="18"/>
      <c r="V2796" s="211"/>
      <c r="W2796" s="211"/>
      <c r="X2796" s="211"/>
      <c r="Y2796" s="211"/>
      <c r="Z2796" s="18"/>
      <c r="AA2796" s="182" t="s">
        <v>14279</v>
      </c>
      <c r="AB2796" s="18"/>
      <c r="AC2796" s="197" t="str">
        <f t="shared" si="276"/>
        <v>HEALTH</v>
      </c>
      <c r="AD2796" s="263" t="str">
        <f t="shared" si="277"/>
        <v>HEALTH-230</v>
      </c>
      <c r="AE2796" s="263" t="str">
        <f t="shared" si="278"/>
        <v>HEALTH-230-10</v>
      </c>
      <c r="AF2796" s="119" t="s">
        <v>14279</v>
      </c>
      <c r="AG2796" s="64" t="str">
        <f t="shared" si="279"/>
        <v>230</v>
      </c>
      <c r="AH2796" s="18"/>
      <c r="AI2796" s="197" t="str">
        <f t="shared" si="280"/>
        <v>-</v>
      </c>
      <c r="AJ2796" s="64" t="str">
        <f t="shared" si="281"/>
        <v>-</v>
      </c>
      <c r="AK2796" s="18"/>
      <c r="AP2796" s="18"/>
    </row>
    <row r="2797" spans="9:42">
      <c r="I2797" s="18"/>
      <c r="L2797" s="18"/>
      <c r="M2797" s="18"/>
      <c r="N2797" s="18"/>
      <c r="O2797" s="18"/>
      <c r="P2797" s="18"/>
      <c r="Q2797" s="18"/>
      <c r="R2797" s="18"/>
      <c r="S2797" s="173" t="s">
        <v>3497</v>
      </c>
      <c r="T2797" s="17" t="s">
        <v>3498</v>
      </c>
      <c r="U2797" s="18"/>
      <c r="V2797" s="211"/>
      <c r="W2797" s="211"/>
      <c r="X2797" s="211"/>
      <c r="Y2797" s="211"/>
      <c r="Z2797" s="18"/>
      <c r="AA2797" s="182" t="s">
        <v>2789</v>
      </c>
      <c r="AB2797" s="18"/>
      <c r="AC2797" s="197" t="str">
        <f t="shared" si="276"/>
        <v>HEALTH</v>
      </c>
      <c r="AD2797" s="263" t="str">
        <f t="shared" si="277"/>
        <v>HEALTH-230</v>
      </c>
      <c r="AE2797" s="263" t="str">
        <f t="shared" si="278"/>
        <v>HEALTH-230-11</v>
      </c>
      <c r="AF2797" s="119" t="s">
        <v>2789</v>
      </c>
      <c r="AG2797" s="64" t="str">
        <f t="shared" si="279"/>
        <v>230</v>
      </c>
      <c r="AH2797" s="18"/>
      <c r="AI2797" s="197" t="str">
        <f t="shared" si="280"/>
        <v>-</v>
      </c>
      <c r="AJ2797" s="64" t="str">
        <f t="shared" si="281"/>
        <v>-</v>
      </c>
      <c r="AK2797" s="18"/>
      <c r="AP2797" s="18"/>
    </row>
    <row r="2798" spans="9:42">
      <c r="I2798" s="18"/>
      <c r="L2798" s="18"/>
      <c r="M2798" s="18"/>
      <c r="N2798" s="18"/>
      <c r="O2798" s="18"/>
      <c r="P2798" s="18"/>
      <c r="Q2798" s="18"/>
      <c r="R2798" s="18"/>
      <c r="S2798" s="173" t="s">
        <v>3499</v>
      </c>
      <c r="T2798" s="17" t="s">
        <v>3500</v>
      </c>
      <c r="U2798" s="18"/>
      <c r="V2798" s="211"/>
      <c r="W2798" s="211"/>
      <c r="X2798" s="211"/>
      <c r="Y2798" s="211"/>
      <c r="Z2798" s="18"/>
      <c r="AA2798" s="182" t="s">
        <v>2790</v>
      </c>
      <c r="AB2798" s="18"/>
      <c r="AC2798" s="197" t="str">
        <f t="shared" si="276"/>
        <v>HEALTH</v>
      </c>
      <c r="AD2798" s="263" t="str">
        <f t="shared" si="277"/>
        <v>HEALTH-230</v>
      </c>
      <c r="AE2798" s="263" t="str">
        <f t="shared" si="278"/>
        <v>HEALTH-230-12</v>
      </c>
      <c r="AF2798" s="119" t="s">
        <v>2790</v>
      </c>
      <c r="AG2798" s="64" t="str">
        <f t="shared" si="279"/>
        <v>230</v>
      </c>
      <c r="AH2798" s="18"/>
      <c r="AI2798" s="197" t="str">
        <f t="shared" si="280"/>
        <v>-</v>
      </c>
      <c r="AJ2798" s="64" t="str">
        <f t="shared" si="281"/>
        <v>-</v>
      </c>
      <c r="AK2798" s="18"/>
      <c r="AP2798" s="18"/>
    </row>
    <row r="2799" spans="9:42">
      <c r="I2799" s="18"/>
      <c r="L2799" s="18"/>
      <c r="M2799" s="18"/>
      <c r="N2799" s="18"/>
      <c r="O2799" s="18"/>
      <c r="P2799" s="18"/>
      <c r="Q2799" s="18"/>
      <c r="R2799" s="18"/>
      <c r="S2799" s="173" t="s">
        <v>3501</v>
      </c>
      <c r="T2799" s="17" t="s">
        <v>3502</v>
      </c>
      <c r="U2799" s="18"/>
      <c r="V2799" s="211"/>
      <c r="W2799" s="211"/>
      <c r="X2799" s="211"/>
      <c r="Y2799" s="211"/>
      <c r="Z2799" s="18"/>
      <c r="AA2799" s="182" t="s">
        <v>2791</v>
      </c>
      <c r="AB2799" s="18"/>
      <c r="AC2799" s="197" t="str">
        <f t="shared" si="276"/>
        <v>HEALTH</v>
      </c>
      <c r="AD2799" s="263" t="str">
        <f t="shared" si="277"/>
        <v>HEALTH-230</v>
      </c>
      <c r="AE2799" s="263" t="str">
        <f t="shared" si="278"/>
        <v>HEALTH-230-13</v>
      </c>
      <c r="AF2799" s="119" t="s">
        <v>2791</v>
      </c>
      <c r="AG2799" s="64" t="str">
        <f t="shared" si="279"/>
        <v>230</v>
      </c>
      <c r="AH2799" s="18"/>
      <c r="AI2799" s="197" t="str">
        <f t="shared" si="280"/>
        <v>-</v>
      </c>
      <c r="AJ2799" s="64" t="str">
        <f t="shared" si="281"/>
        <v>-</v>
      </c>
      <c r="AK2799" s="18"/>
      <c r="AP2799" s="18"/>
    </row>
    <row r="2800" spans="9:42">
      <c r="I2800" s="18"/>
      <c r="L2800" s="18"/>
      <c r="M2800" s="18"/>
      <c r="N2800" s="18"/>
      <c r="O2800" s="18"/>
      <c r="P2800" s="18"/>
      <c r="Q2800" s="18"/>
      <c r="R2800" s="18"/>
      <c r="S2800" s="173" t="s">
        <v>3503</v>
      </c>
      <c r="T2800" s="17" t="s">
        <v>3504</v>
      </c>
      <c r="U2800" s="18"/>
      <c r="V2800" s="211"/>
      <c r="W2800" s="211"/>
      <c r="X2800" s="211"/>
      <c r="Y2800" s="211"/>
      <c r="Z2800" s="18"/>
      <c r="AA2800" s="182" t="s">
        <v>2792</v>
      </c>
      <c r="AB2800" s="18"/>
      <c r="AC2800" s="197" t="str">
        <f t="shared" si="276"/>
        <v>HEALTH</v>
      </c>
      <c r="AD2800" s="263" t="str">
        <f t="shared" si="277"/>
        <v>HEALTH-230</v>
      </c>
      <c r="AE2800" s="263" t="str">
        <f t="shared" si="278"/>
        <v>HEALTH-230-14</v>
      </c>
      <c r="AF2800" s="119" t="s">
        <v>2792</v>
      </c>
      <c r="AG2800" s="64" t="str">
        <f t="shared" si="279"/>
        <v>230</v>
      </c>
      <c r="AH2800" s="18"/>
      <c r="AI2800" s="197" t="str">
        <f t="shared" si="280"/>
        <v>-</v>
      </c>
      <c r="AJ2800" s="64" t="str">
        <f t="shared" si="281"/>
        <v>-</v>
      </c>
      <c r="AK2800" s="18"/>
      <c r="AP2800" s="18"/>
    </row>
    <row r="2801" spans="9:42">
      <c r="I2801" s="18"/>
      <c r="L2801" s="18"/>
      <c r="M2801" s="18"/>
      <c r="N2801" s="18"/>
      <c r="O2801" s="18"/>
      <c r="P2801" s="18"/>
      <c r="Q2801" s="18"/>
      <c r="R2801" s="18"/>
      <c r="S2801" s="173" t="s">
        <v>3505</v>
      </c>
      <c r="T2801" s="17" t="s">
        <v>1555</v>
      </c>
      <c r="U2801" s="18"/>
      <c r="V2801" s="211"/>
      <c r="W2801" s="211"/>
      <c r="X2801" s="211"/>
      <c r="Y2801" s="211"/>
      <c r="Z2801" s="18"/>
      <c r="AA2801" s="182" t="s">
        <v>82</v>
      </c>
      <c r="AB2801" s="18"/>
      <c r="AC2801" s="197" t="str">
        <f t="shared" si="276"/>
        <v>HEALTH</v>
      </c>
      <c r="AD2801" s="263" t="str">
        <f t="shared" si="277"/>
        <v>HEALTH-230</v>
      </c>
      <c r="AE2801" s="263" t="str">
        <f t="shared" si="278"/>
        <v>HEALTH-230-15</v>
      </c>
      <c r="AF2801" s="119" t="s">
        <v>82</v>
      </c>
      <c r="AG2801" s="64" t="str">
        <f t="shared" si="279"/>
        <v>230</v>
      </c>
      <c r="AH2801" s="18"/>
      <c r="AI2801" s="197" t="str">
        <f t="shared" si="280"/>
        <v>-</v>
      </c>
      <c r="AJ2801" s="64" t="str">
        <f t="shared" si="281"/>
        <v>-</v>
      </c>
      <c r="AK2801" s="18"/>
      <c r="AP2801" s="18"/>
    </row>
    <row r="2802" spans="9:42">
      <c r="I2802" s="18"/>
      <c r="L2802" s="18"/>
      <c r="M2802" s="18"/>
      <c r="N2802" s="18"/>
      <c r="O2802" s="18"/>
      <c r="P2802" s="18"/>
      <c r="Q2802" s="18"/>
      <c r="R2802" s="18"/>
      <c r="S2802" s="173" t="s">
        <v>1556</v>
      </c>
      <c r="T2802" s="17" t="s">
        <v>1557</v>
      </c>
      <c r="U2802" s="18"/>
      <c r="V2802" s="211"/>
      <c r="W2802" s="211"/>
      <c r="X2802" s="211"/>
      <c r="Y2802" s="211"/>
      <c r="Z2802" s="18"/>
      <c r="AA2802" s="182" t="s">
        <v>83</v>
      </c>
      <c r="AB2802" s="18"/>
      <c r="AC2802" s="197" t="str">
        <f t="shared" si="276"/>
        <v>HEALTH</v>
      </c>
      <c r="AD2802" s="263" t="str">
        <f t="shared" si="277"/>
        <v>HEALTH-230</v>
      </c>
      <c r="AE2802" s="263" t="str">
        <f t="shared" si="278"/>
        <v>HEALTH-230-16</v>
      </c>
      <c r="AF2802" s="119" t="s">
        <v>83</v>
      </c>
      <c r="AG2802" s="64" t="str">
        <f t="shared" si="279"/>
        <v>230</v>
      </c>
      <c r="AH2802" s="18"/>
      <c r="AI2802" s="197" t="str">
        <f t="shared" si="280"/>
        <v>-</v>
      </c>
      <c r="AJ2802" s="64" t="str">
        <f t="shared" si="281"/>
        <v>-</v>
      </c>
      <c r="AK2802" s="18"/>
      <c r="AP2802" s="18"/>
    </row>
    <row r="2803" spans="9:42">
      <c r="I2803" s="18"/>
      <c r="L2803" s="18"/>
      <c r="M2803" s="18"/>
      <c r="N2803" s="18"/>
      <c r="O2803" s="18"/>
      <c r="P2803" s="18"/>
      <c r="Q2803" s="18"/>
      <c r="R2803" s="18"/>
      <c r="S2803" s="173" t="s">
        <v>1558</v>
      </c>
      <c r="T2803" s="17" t="s">
        <v>1559</v>
      </c>
      <c r="U2803" s="18"/>
      <c r="V2803" s="211"/>
      <c r="W2803" s="211"/>
      <c r="X2803" s="211"/>
      <c r="Y2803" s="211"/>
      <c r="Z2803" s="18"/>
      <c r="AA2803" s="182" t="s">
        <v>84</v>
      </c>
      <c r="AB2803" s="18"/>
      <c r="AC2803" s="197" t="str">
        <f t="shared" si="276"/>
        <v>HEALTH</v>
      </c>
      <c r="AD2803" s="263" t="str">
        <f t="shared" si="277"/>
        <v>HEALTH-230</v>
      </c>
      <c r="AE2803" s="263" t="str">
        <f t="shared" si="278"/>
        <v>HEALTH-230-17</v>
      </c>
      <c r="AF2803" s="119" t="s">
        <v>84</v>
      </c>
      <c r="AG2803" s="64" t="str">
        <f t="shared" si="279"/>
        <v>230</v>
      </c>
      <c r="AH2803" s="18"/>
      <c r="AI2803" s="197" t="str">
        <f t="shared" si="280"/>
        <v>-</v>
      </c>
      <c r="AJ2803" s="64" t="str">
        <f t="shared" si="281"/>
        <v>-</v>
      </c>
      <c r="AK2803" s="18"/>
      <c r="AP2803" s="18"/>
    </row>
    <row r="2804" spans="9:42">
      <c r="I2804" s="18"/>
      <c r="L2804" s="18"/>
      <c r="M2804" s="18"/>
      <c r="N2804" s="18"/>
      <c r="O2804" s="18"/>
      <c r="P2804" s="18"/>
      <c r="Q2804" s="18"/>
      <c r="R2804" s="18"/>
      <c r="S2804" s="173" t="s">
        <v>1560</v>
      </c>
      <c r="T2804" s="17" t="s">
        <v>1561</v>
      </c>
      <c r="U2804" s="18"/>
      <c r="V2804" s="211"/>
      <c r="W2804" s="211"/>
      <c r="X2804" s="211"/>
      <c r="Y2804" s="211"/>
      <c r="Z2804" s="18"/>
      <c r="AA2804" s="182" t="s">
        <v>13793</v>
      </c>
      <c r="AB2804" s="18"/>
      <c r="AC2804" s="197" t="str">
        <f t="shared" si="276"/>
        <v>HEALTH</v>
      </c>
      <c r="AD2804" s="263" t="str">
        <f t="shared" si="277"/>
        <v>HEALTH-230</v>
      </c>
      <c r="AE2804" s="263" t="str">
        <f t="shared" si="278"/>
        <v>HEALTH-230-18</v>
      </c>
      <c r="AF2804" s="119" t="s">
        <v>13793</v>
      </c>
      <c r="AG2804" s="64" t="str">
        <f t="shared" si="279"/>
        <v>230</v>
      </c>
      <c r="AH2804" s="18"/>
      <c r="AI2804" s="197" t="str">
        <f t="shared" si="280"/>
        <v>-</v>
      </c>
      <c r="AJ2804" s="64" t="str">
        <f t="shared" si="281"/>
        <v>-</v>
      </c>
      <c r="AK2804" s="18"/>
      <c r="AP2804" s="18"/>
    </row>
    <row r="2805" spans="9:42">
      <c r="I2805" s="18"/>
      <c r="L2805" s="18"/>
      <c r="M2805" s="18"/>
      <c r="N2805" s="18"/>
      <c r="O2805" s="18"/>
      <c r="P2805" s="18"/>
      <c r="Q2805" s="18"/>
      <c r="R2805" s="18"/>
      <c r="S2805" s="173" t="s">
        <v>1562</v>
      </c>
      <c r="T2805" s="17" t="s">
        <v>1563</v>
      </c>
      <c r="U2805" s="18"/>
      <c r="V2805" s="211"/>
      <c r="W2805" s="211"/>
      <c r="X2805" s="211"/>
      <c r="Y2805" s="211"/>
      <c r="Z2805" s="18"/>
      <c r="AA2805" s="182" t="s">
        <v>85</v>
      </c>
      <c r="AB2805" s="18"/>
      <c r="AC2805" s="197" t="str">
        <f t="shared" si="276"/>
        <v>HEALTH</v>
      </c>
      <c r="AD2805" s="263" t="str">
        <f t="shared" si="277"/>
        <v>HEALTH-232</v>
      </c>
      <c r="AE2805" s="263" t="str">
        <f t="shared" si="278"/>
        <v>HEALTH-232-1</v>
      </c>
      <c r="AF2805" s="119" t="s">
        <v>85</v>
      </c>
      <c r="AG2805" s="64" t="str">
        <f t="shared" si="279"/>
        <v>232</v>
      </c>
      <c r="AH2805" s="18"/>
      <c r="AI2805" s="197" t="str">
        <f t="shared" si="280"/>
        <v>-</v>
      </c>
      <c r="AJ2805" s="64" t="str">
        <f t="shared" si="281"/>
        <v>-</v>
      </c>
      <c r="AK2805" s="18"/>
      <c r="AP2805" s="18"/>
    </row>
    <row r="2806" spans="9:42">
      <c r="I2806" s="18"/>
      <c r="L2806" s="18"/>
      <c r="M2806" s="18"/>
      <c r="N2806" s="18"/>
      <c r="O2806" s="18"/>
      <c r="P2806" s="18"/>
      <c r="Q2806" s="18"/>
      <c r="R2806" s="18"/>
      <c r="S2806" s="173" t="s">
        <v>1564</v>
      </c>
      <c r="T2806" s="17" t="s">
        <v>1565</v>
      </c>
      <c r="U2806" s="18"/>
      <c r="V2806" s="211"/>
      <c r="W2806" s="211"/>
      <c r="X2806" s="211"/>
      <c r="Y2806" s="211"/>
      <c r="Z2806" s="18"/>
      <c r="AA2806" s="182" t="s">
        <v>15324</v>
      </c>
      <c r="AB2806" s="18"/>
      <c r="AC2806" s="197" t="str">
        <f t="shared" si="276"/>
        <v>HEALTH</v>
      </c>
      <c r="AD2806" s="263" t="str">
        <f t="shared" si="277"/>
        <v>HEALTH-233</v>
      </c>
      <c r="AE2806" s="263" t="str">
        <f t="shared" si="278"/>
        <v>HEALTH-233-1</v>
      </c>
      <c r="AF2806" s="119" t="s">
        <v>15324</v>
      </c>
      <c r="AG2806" s="64" t="str">
        <f t="shared" si="279"/>
        <v>233</v>
      </c>
      <c r="AH2806" s="18"/>
      <c r="AI2806" s="197" t="str">
        <f t="shared" si="280"/>
        <v>-</v>
      </c>
      <c r="AJ2806" s="64" t="str">
        <f t="shared" si="281"/>
        <v>-</v>
      </c>
      <c r="AK2806" s="18"/>
      <c r="AP2806" s="18"/>
    </row>
    <row r="2807" spans="9:42">
      <c r="I2807" s="18"/>
      <c r="L2807" s="18"/>
      <c r="M2807" s="18"/>
      <c r="N2807" s="18"/>
      <c r="O2807" s="18"/>
      <c r="P2807" s="18"/>
      <c r="Q2807" s="18"/>
      <c r="R2807" s="18"/>
      <c r="S2807" s="173" t="s">
        <v>1566</v>
      </c>
      <c r="T2807" s="17" t="s">
        <v>1567</v>
      </c>
      <c r="U2807" s="18"/>
      <c r="V2807" s="211"/>
      <c r="W2807" s="211"/>
      <c r="X2807" s="211"/>
      <c r="Y2807" s="211"/>
      <c r="Z2807" s="18"/>
      <c r="AA2807" s="182" t="s">
        <v>12133</v>
      </c>
      <c r="AB2807" s="18"/>
      <c r="AC2807" s="197" t="str">
        <f t="shared" si="276"/>
        <v>HEALTH</v>
      </c>
      <c r="AD2807" s="263" t="str">
        <f t="shared" si="277"/>
        <v>HEALTH-235</v>
      </c>
      <c r="AE2807" s="263" t="str">
        <f t="shared" si="278"/>
        <v>HEALTH-235-1</v>
      </c>
      <c r="AF2807" s="119" t="s">
        <v>12133</v>
      </c>
      <c r="AG2807" s="64" t="str">
        <f t="shared" si="279"/>
        <v>235</v>
      </c>
      <c r="AH2807" s="18"/>
      <c r="AI2807" s="197" t="str">
        <f t="shared" si="280"/>
        <v>-</v>
      </c>
      <c r="AJ2807" s="64" t="str">
        <f t="shared" si="281"/>
        <v>-</v>
      </c>
      <c r="AK2807" s="18"/>
      <c r="AP2807" s="18"/>
    </row>
    <row r="2808" spans="9:42">
      <c r="I2808" s="18"/>
      <c r="L2808" s="18"/>
      <c r="M2808" s="18"/>
      <c r="N2808" s="18"/>
      <c r="O2808" s="18"/>
      <c r="P2808" s="18"/>
      <c r="Q2808" s="18"/>
      <c r="R2808" s="18"/>
      <c r="S2808" s="173" t="s">
        <v>1568</v>
      </c>
      <c r="T2808" s="17" t="s">
        <v>1569</v>
      </c>
      <c r="U2808" s="18"/>
      <c r="V2808" s="211"/>
      <c r="W2808" s="211"/>
      <c r="X2808" s="211"/>
      <c r="Y2808" s="211"/>
      <c r="Z2808" s="18"/>
      <c r="AA2808" s="182" t="s">
        <v>12134</v>
      </c>
      <c r="AB2808" s="18"/>
      <c r="AC2808" s="197" t="str">
        <f t="shared" si="276"/>
        <v>HEALTH</v>
      </c>
      <c r="AD2808" s="263" t="str">
        <f t="shared" si="277"/>
        <v>HEALTH-235</v>
      </c>
      <c r="AE2808" s="263" t="str">
        <f t="shared" si="278"/>
        <v>HEALTH-235-2</v>
      </c>
      <c r="AF2808" s="119" t="s">
        <v>12134</v>
      </c>
      <c r="AG2808" s="64" t="str">
        <f t="shared" si="279"/>
        <v>235</v>
      </c>
      <c r="AH2808" s="18"/>
      <c r="AI2808" s="197" t="str">
        <f t="shared" si="280"/>
        <v>-</v>
      </c>
      <c r="AJ2808" s="64" t="str">
        <f t="shared" si="281"/>
        <v>-</v>
      </c>
      <c r="AK2808" s="18"/>
      <c r="AP2808" s="18"/>
    </row>
    <row r="2809" spans="9:42">
      <c r="I2809" s="18"/>
      <c r="L2809" s="18"/>
      <c r="M2809" s="18"/>
      <c r="N2809" s="18"/>
      <c r="O2809" s="18"/>
      <c r="P2809" s="18"/>
      <c r="Q2809" s="18"/>
      <c r="R2809" s="18"/>
      <c r="S2809" s="173" t="s">
        <v>1570</v>
      </c>
      <c r="T2809" s="17" t="s">
        <v>1571</v>
      </c>
      <c r="U2809" s="18"/>
      <c r="V2809" s="211"/>
      <c r="W2809" s="211"/>
      <c r="X2809" s="211"/>
      <c r="Y2809" s="211"/>
      <c r="Z2809" s="18"/>
      <c r="AA2809" s="182" t="s">
        <v>14809</v>
      </c>
      <c r="AB2809" s="18"/>
      <c r="AC2809" s="197" t="str">
        <f t="shared" si="276"/>
        <v>HEALTH</v>
      </c>
      <c r="AD2809" s="263" t="str">
        <f t="shared" si="277"/>
        <v>HEALTH-235</v>
      </c>
      <c r="AE2809" s="263" t="str">
        <f t="shared" si="278"/>
        <v>HEALTH-235-3</v>
      </c>
      <c r="AF2809" s="119" t="s">
        <v>14809</v>
      </c>
      <c r="AG2809" s="64" t="str">
        <f t="shared" si="279"/>
        <v>235</v>
      </c>
      <c r="AH2809" s="18"/>
      <c r="AI2809" s="197" t="str">
        <f t="shared" si="280"/>
        <v>-</v>
      </c>
      <c r="AJ2809" s="64" t="str">
        <f t="shared" si="281"/>
        <v>-</v>
      </c>
      <c r="AK2809" s="18"/>
      <c r="AP2809" s="18"/>
    </row>
    <row r="2810" spans="9:42">
      <c r="I2810" s="18"/>
      <c r="L2810" s="18"/>
      <c r="M2810" s="18"/>
      <c r="N2810" s="18"/>
      <c r="O2810" s="18"/>
      <c r="P2810" s="18"/>
      <c r="Q2810" s="18"/>
      <c r="R2810" s="18"/>
      <c r="S2810" s="173" t="s">
        <v>1572</v>
      </c>
      <c r="T2810" s="17" t="s">
        <v>1573</v>
      </c>
      <c r="U2810" s="18"/>
      <c r="V2810" s="211"/>
      <c r="W2810" s="211"/>
      <c r="X2810" s="211"/>
      <c r="Y2810" s="211"/>
      <c r="Z2810" s="18"/>
      <c r="AA2810" s="182" t="s">
        <v>86</v>
      </c>
      <c r="AB2810" s="18"/>
      <c r="AC2810" s="197" t="str">
        <f t="shared" si="276"/>
        <v>MEMORIAL UNION</v>
      </c>
      <c r="AD2810" s="263" t="str">
        <f t="shared" si="277"/>
        <v>MEMORIAL UNION-240</v>
      </c>
      <c r="AE2810" s="263" t="str">
        <f t="shared" si="278"/>
        <v>MEMORIAL UNION-240-1</v>
      </c>
      <c r="AF2810" s="119" t="s">
        <v>86</v>
      </c>
      <c r="AG2810" s="64" t="str">
        <f t="shared" si="279"/>
        <v>240</v>
      </c>
      <c r="AH2810" s="18"/>
      <c r="AI2810" s="197" t="str">
        <f t="shared" si="280"/>
        <v>-</v>
      </c>
      <c r="AJ2810" s="64" t="str">
        <f t="shared" si="281"/>
        <v>-</v>
      </c>
      <c r="AK2810" s="18"/>
      <c r="AP2810" s="18"/>
    </row>
    <row r="2811" spans="9:42">
      <c r="I2811" s="18"/>
      <c r="L2811" s="18"/>
      <c r="M2811" s="18"/>
      <c r="N2811" s="18"/>
      <c r="O2811" s="18"/>
      <c r="P2811" s="18"/>
      <c r="Q2811" s="18"/>
      <c r="R2811" s="18"/>
      <c r="S2811" s="173" t="s">
        <v>1574</v>
      </c>
      <c r="T2811" s="17" t="s">
        <v>1575</v>
      </c>
      <c r="U2811" s="18"/>
      <c r="V2811" s="211"/>
      <c r="W2811" s="211"/>
      <c r="X2811" s="211"/>
      <c r="Y2811" s="211"/>
      <c r="Z2811" s="18"/>
      <c r="AA2811" s="182" t="s">
        <v>11487</v>
      </c>
      <c r="AB2811" s="18"/>
      <c r="AC2811" s="197" t="str">
        <f t="shared" si="276"/>
        <v>MEMORIAL UNION</v>
      </c>
      <c r="AD2811" s="263" t="str">
        <f t="shared" si="277"/>
        <v>MEMORIAL UNION-240</v>
      </c>
      <c r="AE2811" s="263" t="str">
        <f t="shared" si="278"/>
        <v>MEMORIAL UNION-240-2</v>
      </c>
      <c r="AF2811" s="119" t="s">
        <v>11487</v>
      </c>
      <c r="AG2811" s="64" t="str">
        <f t="shared" si="279"/>
        <v>240</v>
      </c>
      <c r="AH2811" s="18"/>
      <c r="AI2811" s="197" t="str">
        <f t="shared" si="280"/>
        <v>-</v>
      </c>
      <c r="AJ2811" s="64" t="str">
        <f t="shared" si="281"/>
        <v>-</v>
      </c>
      <c r="AK2811" s="18"/>
      <c r="AP2811" s="18"/>
    </row>
    <row r="2812" spans="9:42">
      <c r="I2812" s="18"/>
      <c r="L2812" s="18"/>
      <c r="M2812" s="18"/>
      <c r="N2812" s="18"/>
      <c r="O2812" s="18"/>
      <c r="P2812" s="18"/>
      <c r="Q2812" s="18"/>
      <c r="R2812" s="18"/>
      <c r="S2812" s="173" t="s">
        <v>1576</v>
      </c>
      <c r="T2812" s="17" t="s">
        <v>1577</v>
      </c>
      <c r="U2812" s="18"/>
      <c r="V2812" s="211"/>
      <c r="W2812" s="211"/>
      <c r="X2812" s="211"/>
      <c r="Y2812" s="211"/>
      <c r="Z2812" s="18"/>
      <c r="AA2812" s="182" t="s">
        <v>11140</v>
      </c>
      <c r="AB2812" s="18"/>
      <c r="AC2812" s="197" t="str">
        <f t="shared" si="276"/>
        <v>MEMORIAL UNION</v>
      </c>
      <c r="AD2812" s="263" t="str">
        <f t="shared" si="277"/>
        <v>MEMORIAL UNION-240</v>
      </c>
      <c r="AE2812" s="263" t="str">
        <f t="shared" si="278"/>
        <v>MEMORIAL UNION-240-3</v>
      </c>
      <c r="AF2812" s="119" t="s">
        <v>11140</v>
      </c>
      <c r="AG2812" s="64" t="str">
        <f t="shared" si="279"/>
        <v>240</v>
      </c>
      <c r="AH2812" s="18"/>
      <c r="AI2812" s="197" t="str">
        <f t="shared" si="280"/>
        <v>-</v>
      </c>
      <c r="AJ2812" s="64" t="str">
        <f t="shared" si="281"/>
        <v>-</v>
      </c>
      <c r="AK2812" s="18"/>
      <c r="AP2812" s="18"/>
    </row>
    <row r="2813" spans="9:42">
      <c r="I2813" s="18"/>
      <c r="L2813" s="18"/>
      <c r="M2813" s="18"/>
      <c r="N2813" s="18"/>
      <c r="O2813" s="18"/>
      <c r="P2813" s="18"/>
      <c r="Q2813" s="18"/>
      <c r="R2813" s="18"/>
      <c r="S2813" s="173" t="s">
        <v>1578</v>
      </c>
      <c r="T2813" s="17" t="s">
        <v>1579</v>
      </c>
      <c r="U2813" s="18"/>
      <c r="V2813" s="211"/>
      <c r="W2813" s="211"/>
      <c r="X2813" s="211"/>
      <c r="Y2813" s="211"/>
      <c r="Z2813" s="18"/>
      <c r="AA2813" s="182" t="s">
        <v>14280</v>
      </c>
      <c r="AB2813" s="18"/>
      <c r="AC2813" s="197" t="str">
        <f t="shared" si="276"/>
        <v>MEMORIAL UNION</v>
      </c>
      <c r="AD2813" s="263" t="str">
        <f t="shared" si="277"/>
        <v>MEMORIAL UNION-240</v>
      </c>
      <c r="AE2813" s="263" t="str">
        <f t="shared" si="278"/>
        <v>MEMORIAL UNION-240-4</v>
      </c>
      <c r="AF2813" s="119" t="s">
        <v>14280</v>
      </c>
      <c r="AG2813" s="64" t="str">
        <f t="shared" si="279"/>
        <v>240</v>
      </c>
      <c r="AH2813" s="18"/>
      <c r="AI2813" s="197" t="str">
        <f t="shared" si="280"/>
        <v>-</v>
      </c>
      <c r="AJ2813" s="64" t="str">
        <f t="shared" si="281"/>
        <v>-</v>
      </c>
      <c r="AK2813" s="18"/>
      <c r="AP2813" s="18"/>
    </row>
    <row r="2814" spans="9:42">
      <c r="I2814" s="18"/>
      <c r="L2814" s="18"/>
      <c r="M2814" s="18"/>
      <c r="N2814" s="18"/>
      <c r="O2814" s="18"/>
      <c r="P2814" s="18"/>
      <c r="Q2814" s="18"/>
      <c r="R2814" s="18"/>
      <c r="S2814" s="173" t="s">
        <v>1580</v>
      </c>
      <c r="T2814" s="17" t="s">
        <v>1581</v>
      </c>
      <c r="U2814" s="18"/>
      <c r="V2814" s="211"/>
      <c r="W2814" s="211"/>
      <c r="X2814" s="211"/>
      <c r="Y2814" s="211"/>
      <c r="Z2814" s="18"/>
      <c r="AA2814" s="182" t="s">
        <v>87</v>
      </c>
      <c r="AB2814" s="18"/>
      <c r="AC2814" s="197" t="str">
        <f t="shared" si="276"/>
        <v>MEMORIAL UNION</v>
      </c>
      <c r="AD2814" s="263" t="str">
        <f t="shared" si="277"/>
        <v>MEMORIAL UNION-240</v>
      </c>
      <c r="AE2814" s="263" t="str">
        <f t="shared" si="278"/>
        <v>MEMORIAL UNION-240-5</v>
      </c>
      <c r="AF2814" s="119" t="s">
        <v>87</v>
      </c>
      <c r="AG2814" s="64" t="str">
        <f t="shared" si="279"/>
        <v>240</v>
      </c>
      <c r="AH2814" s="18"/>
      <c r="AI2814" s="197" t="str">
        <f t="shared" si="280"/>
        <v>-</v>
      </c>
      <c r="AJ2814" s="64" t="str">
        <f t="shared" si="281"/>
        <v>-</v>
      </c>
      <c r="AK2814" s="18"/>
      <c r="AP2814" s="18"/>
    </row>
    <row r="2815" spans="9:42">
      <c r="I2815" s="18"/>
      <c r="L2815" s="18"/>
      <c r="M2815" s="18"/>
      <c r="N2815" s="18"/>
      <c r="O2815" s="18"/>
      <c r="P2815" s="18"/>
      <c r="Q2815" s="18"/>
      <c r="R2815" s="18"/>
      <c r="S2815" s="173" t="s">
        <v>1582</v>
      </c>
      <c r="T2815" s="17" t="s">
        <v>1583</v>
      </c>
      <c r="U2815" s="18"/>
      <c r="V2815" s="211"/>
      <c r="W2815" s="211"/>
      <c r="X2815" s="211"/>
      <c r="Y2815" s="211"/>
      <c r="Z2815" s="18"/>
      <c r="AA2815" s="182" t="s">
        <v>89</v>
      </c>
      <c r="AB2815" s="18"/>
      <c r="AC2815" s="197" t="str">
        <f t="shared" si="276"/>
        <v>MEMORIAL UNION</v>
      </c>
      <c r="AD2815" s="263" t="str">
        <f t="shared" si="277"/>
        <v>MEMORIAL UNION-240</v>
      </c>
      <c r="AE2815" s="263" t="str">
        <f t="shared" si="278"/>
        <v>MEMORIAL UNION-240-6</v>
      </c>
      <c r="AF2815" s="119" t="s">
        <v>89</v>
      </c>
      <c r="AG2815" s="64" t="str">
        <f t="shared" si="279"/>
        <v>240</v>
      </c>
      <c r="AH2815" s="18"/>
      <c r="AI2815" s="197" t="str">
        <f t="shared" si="280"/>
        <v>-</v>
      </c>
      <c r="AJ2815" s="64" t="str">
        <f t="shared" si="281"/>
        <v>-</v>
      </c>
      <c r="AK2815" s="18"/>
      <c r="AP2815" s="18"/>
    </row>
    <row r="2816" spans="9:42">
      <c r="I2816" s="18"/>
      <c r="L2816" s="18"/>
      <c r="M2816" s="18"/>
      <c r="N2816" s="18"/>
      <c r="O2816" s="18"/>
      <c r="P2816" s="18"/>
      <c r="Q2816" s="18"/>
      <c r="R2816" s="18"/>
      <c r="S2816" s="173" t="s">
        <v>1584</v>
      </c>
      <c r="T2816" s="17" t="s">
        <v>1585</v>
      </c>
      <c r="U2816" s="18"/>
      <c r="V2816" s="211"/>
      <c r="W2816" s="211"/>
      <c r="X2816" s="211"/>
      <c r="Y2816" s="211"/>
      <c r="Z2816" s="18"/>
      <c r="AA2816" s="182" t="s">
        <v>11141</v>
      </c>
      <c r="AB2816" s="18"/>
      <c r="AC2816" s="197" t="str">
        <f t="shared" si="276"/>
        <v>MEMORIAL UNION</v>
      </c>
      <c r="AD2816" s="263" t="str">
        <f t="shared" si="277"/>
        <v>MEMORIAL UNION-240</v>
      </c>
      <c r="AE2816" s="263" t="str">
        <f t="shared" si="278"/>
        <v>MEMORIAL UNION-240-7</v>
      </c>
      <c r="AF2816" s="119" t="s">
        <v>11141</v>
      </c>
      <c r="AG2816" s="64" t="str">
        <f t="shared" si="279"/>
        <v>240</v>
      </c>
      <c r="AH2816" s="18"/>
      <c r="AI2816" s="197" t="str">
        <f t="shared" si="280"/>
        <v>-</v>
      </c>
      <c r="AJ2816" s="64" t="str">
        <f t="shared" si="281"/>
        <v>-</v>
      </c>
      <c r="AK2816" s="18"/>
      <c r="AP2816" s="18"/>
    </row>
    <row r="2817" spans="9:42">
      <c r="I2817" s="18"/>
      <c r="L2817" s="18"/>
      <c r="M2817" s="18"/>
      <c r="N2817" s="18"/>
      <c r="O2817" s="18"/>
      <c r="P2817" s="18"/>
      <c r="Q2817" s="18"/>
      <c r="R2817" s="18"/>
      <c r="S2817" s="173" t="s">
        <v>1586</v>
      </c>
      <c r="T2817" s="17" t="s">
        <v>1587</v>
      </c>
      <c r="U2817" s="18"/>
      <c r="V2817" s="211"/>
      <c r="W2817" s="211"/>
      <c r="X2817" s="211"/>
      <c r="Y2817" s="211"/>
      <c r="Z2817" s="18"/>
      <c r="AA2817" s="182" t="s">
        <v>90</v>
      </c>
      <c r="AB2817" s="18"/>
      <c r="AC2817" s="197" t="str">
        <f t="shared" si="276"/>
        <v>MEMORIAL UNION</v>
      </c>
      <c r="AD2817" s="263" t="str">
        <f t="shared" si="277"/>
        <v>MEMORIAL UNION-240</v>
      </c>
      <c r="AE2817" s="263" t="str">
        <f t="shared" si="278"/>
        <v>MEMORIAL UNION-240-8</v>
      </c>
      <c r="AF2817" s="119" t="s">
        <v>90</v>
      </c>
      <c r="AG2817" s="64" t="str">
        <f t="shared" si="279"/>
        <v>240</v>
      </c>
      <c r="AH2817" s="18"/>
      <c r="AI2817" s="197" t="str">
        <f t="shared" si="280"/>
        <v>-</v>
      </c>
      <c r="AJ2817" s="64" t="str">
        <f t="shared" si="281"/>
        <v>-</v>
      </c>
      <c r="AK2817" s="18"/>
      <c r="AP2817" s="18"/>
    </row>
    <row r="2818" spans="9:42">
      <c r="I2818" s="18"/>
      <c r="L2818" s="18"/>
      <c r="M2818" s="18"/>
      <c r="N2818" s="18"/>
      <c r="O2818" s="18"/>
      <c r="P2818" s="18"/>
      <c r="Q2818" s="18"/>
      <c r="R2818" s="18"/>
      <c r="S2818" s="173" t="s">
        <v>1588</v>
      </c>
      <c r="T2818" s="17" t="s">
        <v>1589</v>
      </c>
      <c r="U2818" s="18"/>
      <c r="V2818" s="211"/>
      <c r="W2818" s="211"/>
      <c r="X2818" s="211"/>
      <c r="Y2818" s="211"/>
      <c r="Z2818" s="18"/>
      <c r="AA2818" s="182" t="s">
        <v>93</v>
      </c>
      <c r="AB2818" s="18"/>
      <c r="AC2818" s="197" t="str">
        <f t="shared" si="276"/>
        <v>MEMORIAL UNION</v>
      </c>
      <c r="AD2818" s="263" t="str">
        <f t="shared" si="277"/>
        <v>MEMORIAL UNION-240</v>
      </c>
      <c r="AE2818" s="263" t="str">
        <f t="shared" si="278"/>
        <v>MEMORIAL UNION-240-9</v>
      </c>
      <c r="AF2818" s="119" t="s">
        <v>93</v>
      </c>
      <c r="AG2818" s="64" t="str">
        <f t="shared" si="279"/>
        <v>240</v>
      </c>
      <c r="AH2818" s="18"/>
      <c r="AI2818" s="197" t="str">
        <f t="shared" si="280"/>
        <v>-</v>
      </c>
      <c r="AJ2818" s="64" t="str">
        <f t="shared" si="281"/>
        <v>-</v>
      </c>
      <c r="AK2818" s="18"/>
      <c r="AP2818" s="18"/>
    </row>
    <row r="2819" spans="9:42">
      <c r="I2819" s="18"/>
      <c r="L2819" s="18"/>
      <c r="M2819" s="18"/>
      <c r="N2819" s="18"/>
      <c r="O2819" s="18"/>
      <c r="P2819" s="18"/>
      <c r="Q2819" s="18"/>
      <c r="R2819" s="18"/>
      <c r="S2819" s="173" t="s">
        <v>1590</v>
      </c>
      <c r="T2819" s="17" t="s">
        <v>1591</v>
      </c>
      <c r="U2819" s="18"/>
      <c r="V2819" s="211"/>
      <c r="W2819" s="211"/>
      <c r="X2819" s="211"/>
      <c r="Y2819" s="211"/>
      <c r="Z2819" s="18"/>
      <c r="AA2819" s="182" t="s">
        <v>94</v>
      </c>
      <c r="AB2819" s="18"/>
      <c r="AC2819" s="197" t="str">
        <f t="shared" si="276"/>
        <v>MEMORIAL UNION</v>
      </c>
      <c r="AD2819" s="263" t="str">
        <f t="shared" si="277"/>
        <v>MEMORIAL UNION-240</v>
      </c>
      <c r="AE2819" s="263" t="str">
        <f t="shared" si="278"/>
        <v>MEMORIAL UNION-240-10</v>
      </c>
      <c r="AF2819" s="119" t="s">
        <v>94</v>
      </c>
      <c r="AG2819" s="64" t="str">
        <f t="shared" si="279"/>
        <v>240</v>
      </c>
      <c r="AH2819" s="18"/>
      <c r="AI2819" s="197" t="str">
        <f t="shared" si="280"/>
        <v>-</v>
      </c>
      <c r="AJ2819" s="64" t="str">
        <f t="shared" si="281"/>
        <v>-</v>
      </c>
      <c r="AK2819" s="18"/>
      <c r="AP2819" s="18"/>
    </row>
    <row r="2820" spans="9:42">
      <c r="I2820" s="18"/>
      <c r="L2820" s="18"/>
      <c r="M2820" s="18"/>
      <c r="N2820" s="18"/>
      <c r="O2820" s="18"/>
      <c r="P2820" s="18"/>
      <c r="Q2820" s="18"/>
      <c r="R2820" s="18"/>
      <c r="S2820" s="173" t="s">
        <v>1592</v>
      </c>
      <c r="T2820" s="17" t="s">
        <v>1593</v>
      </c>
      <c r="U2820" s="18"/>
      <c r="V2820" s="211"/>
      <c r="W2820" s="211"/>
      <c r="X2820" s="211"/>
      <c r="Y2820" s="211"/>
      <c r="Z2820" s="18"/>
      <c r="AA2820" s="182" t="s">
        <v>96</v>
      </c>
      <c r="AB2820" s="18"/>
      <c r="AC2820" s="197" t="str">
        <f t="shared" si="276"/>
        <v>MEMORIAL UNION</v>
      </c>
      <c r="AD2820" s="263" t="str">
        <f t="shared" si="277"/>
        <v>MEMORIAL UNION-240</v>
      </c>
      <c r="AE2820" s="263" t="str">
        <f t="shared" si="278"/>
        <v>MEMORIAL UNION-240-11</v>
      </c>
      <c r="AF2820" s="119" t="s">
        <v>96</v>
      </c>
      <c r="AG2820" s="64" t="str">
        <f t="shared" si="279"/>
        <v>240</v>
      </c>
      <c r="AH2820" s="18"/>
      <c r="AI2820" s="197" t="str">
        <f t="shared" si="280"/>
        <v>-</v>
      </c>
      <c r="AJ2820" s="64" t="str">
        <f t="shared" si="281"/>
        <v>-</v>
      </c>
      <c r="AK2820" s="18"/>
      <c r="AP2820" s="18"/>
    </row>
    <row r="2821" spans="9:42">
      <c r="I2821" s="18"/>
      <c r="L2821" s="18"/>
      <c r="M2821" s="18"/>
      <c r="N2821" s="18"/>
      <c r="O2821" s="18"/>
      <c r="P2821" s="18"/>
      <c r="Q2821" s="18"/>
      <c r="R2821" s="18"/>
      <c r="S2821" s="173" t="s">
        <v>1594</v>
      </c>
      <c r="T2821" s="17" t="s">
        <v>1595</v>
      </c>
      <c r="U2821" s="18"/>
      <c r="V2821" s="211"/>
      <c r="W2821" s="211"/>
      <c r="X2821" s="211"/>
      <c r="Y2821" s="211"/>
      <c r="Z2821" s="18"/>
      <c r="AA2821" s="182" t="s">
        <v>97</v>
      </c>
      <c r="AB2821" s="18"/>
      <c r="AC2821" s="197" t="str">
        <f t="shared" si="276"/>
        <v>MEMORIAL UNION</v>
      </c>
      <c r="AD2821" s="263" t="str">
        <f t="shared" si="277"/>
        <v>MEMORIAL UNION-240</v>
      </c>
      <c r="AE2821" s="263" t="str">
        <f t="shared" si="278"/>
        <v>MEMORIAL UNION-240-12</v>
      </c>
      <c r="AF2821" s="119" t="s">
        <v>97</v>
      </c>
      <c r="AG2821" s="64" t="str">
        <f t="shared" si="279"/>
        <v>240</v>
      </c>
      <c r="AH2821" s="18"/>
      <c r="AI2821" s="197" t="str">
        <f t="shared" si="280"/>
        <v>-</v>
      </c>
      <c r="AJ2821" s="64" t="str">
        <f t="shared" si="281"/>
        <v>-</v>
      </c>
      <c r="AK2821" s="18"/>
      <c r="AP2821" s="18"/>
    </row>
    <row r="2822" spans="9:42">
      <c r="I2822" s="18"/>
      <c r="L2822" s="18"/>
      <c r="M2822" s="18"/>
      <c r="N2822" s="18"/>
      <c r="O2822" s="18"/>
      <c r="P2822" s="18"/>
      <c r="Q2822" s="18"/>
      <c r="R2822" s="18"/>
      <c r="S2822" s="173" t="s">
        <v>1596</v>
      </c>
      <c r="T2822" s="17" t="s">
        <v>1597</v>
      </c>
      <c r="U2822" s="18"/>
      <c r="V2822" s="211"/>
      <c r="W2822" s="211"/>
      <c r="X2822" s="211"/>
      <c r="Y2822" s="211"/>
      <c r="Z2822" s="18"/>
      <c r="AA2822" s="182" t="s">
        <v>100</v>
      </c>
      <c r="AB2822" s="18"/>
      <c r="AC2822" s="197" t="str">
        <f t="shared" si="276"/>
        <v>MEMORIAL UNION</v>
      </c>
      <c r="AD2822" s="263" t="str">
        <f t="shared" si="277"/>
        <v>MEMORIAL UNION-240</v>
      </c>
      <c r="AE2822" s="263" t="str">
        <f t="shared" si="278"/>
        <v>MEMORIAL UNION-240-13</v>
      </c>
      <c r="AF2822" s="119" t="s">
        <v>100</v>
      </c>
      <c r="AG2822" s="64" t="str">
        <f t="shared" si="279"/>
        <v>240</v>
      </c>
      <c r="AH2822" s="18"/>
      <c r="AI2822" s="197" t="str">
        <f t="shared" si="280"/>
        <v>-</v>
      </c>
      <c r="AJ2822" s="64" t="str">
        <f t="shared" si="281"/>
        <v>-</v>
      </c>
      <c r="AK2822" s="18"/>
      <c r="AP2822" s="18"/>
    </row>
    <row r="2823" spans="9:42">
      <c r="I2823" s="18"/>
      <c r="L2823" s="18"/>
      <c r="M2823" s="18"/>
      <c r="N2823" s="18"/>
      <c r="O2823" s="18"/>
      <c r="P2823" s="18"/>
      <c r="Q2823" s="18"/>
      <c r="R2823" s="18"/>
      <c r="S2823" s="173" t="s">
        <v>1598</v>
      </c>
      <c r="T2823" s="17" t="s">
        <v>1599</v>
      </c>
      <c r="U2823" s="18"/>
      <c r="V2823" s="211"/>
      <c r="W2823" s="211"/>
      <c r="X2823" s="211"/>
      <c r="Y2823" s="211"/>
      <c r="Z2823" s="18"/>
      <c r="AA2823" s="182" t="s">
        <v>103</v>
      </c>
      <c r="AB2823" s="18"/>
      <c r="AC2823" s="197" t="str">
        <f t="shared" ref="AC2823:AC2886" si="282">CodesFormula_1</f>
        <v>MEMORIAL UNION</v>
      </c>
      <c r="AD2823" s="263" t="str">
        <f t="shared" ref="AD2823:AD2886" si="283">CodesFormula_2</f>
        <v>MEMORIAL UNION-240</v>
      </c>
      <c r="AE2823" s="263" t="str">
        <f t="shared" ref="AE2823:AE2886" si="284">CodesFormula_3</f>
        <v>MEMORIAL UNION-240-14</v>
      </c>
      <c r="AF2823" s="119" t="s">
        <v>103</v>
      </c>
      <c r="AG2823" s="64" t="str">
        <f t="shared" ref="AG2823:AG2886" si="285">CodesFormula_4</f>
        <v>240</v>
      </c>
      <c r="AH2823" s="18"/>
      <c r="AI2823" s="197" t="str">
        <f t="shared" ref="AI2823:AI2886" si="286">CodesFormula_5</f>
        <v>-</v>
      </c>
      <c r="AJ2823" s="64" t="str">
        <f t="shared" ref="AJ2823:AJ2886" si="287">CodesFormula_6</f>
        <v>-</v>
      </c>
      <c r="AK2823" s="18"/>
      <c r="AP2823" s="18"/>
    </row>
    <row r="2824" spans="9:42">
      <c r="I2824" s="18"/>
      <c r="L2824" s="18"/>
      <c r="M2824" s="18"/>
      <c r="N2824" s="18"/>
      <c r="O2824" s="18"/>
      <c r="P2824" s="18"/>
      <c r="Q2824" s="18"/>
      <c r="R2824" s="18"/>
      <c r="S2824" s="173" t="s">
        <v>1600</v>
      </c>
      <c r="T2824" s="17" t="s">
        <v>1601</v>
      </c>
      <c r="U2824" s="18"/>
      <c r="V2824" s="211"/>
      <c r="W2824" s="211"/>
      <c r="X2824" s="211"/>
      <c r="Y2824" s="211"/>
      <c r="Z2824" s="18"/>
      <c r="AA2824" s="182" t="s">
        <v>104</v>
      </c>
      <c r="AB2824" s="18"/>
      <c r="AC2824" s="197" t="str">
        <f t="shared" si="282"/>
        <v>MEMORIAL UNION</v>
      </c>
      <c r="AD2824" s="263" t="str">
        <f t="shared" si="283"/>
        <v>MEMORIAL UNION-240</v>
      </c>
      <c r="AE2824" s="263" t="str">
        <f t="shared" si="284"/>
        <v>MEMORIAL UNION-240-15</v>
      </c>
      <c r="AF2824" s="119" t="s">
        <v>104</v>
      </c>
      <c r="AG2824" s="64" t="str">
        <f t="shared" si="285"/>
        <v>240</v>
      </c>
      <c r="AH2824" s="18"/>
      <c r="AI2824" s="197" t="str">
        <f t="shared" si="286"/>
        <v>-</v>
      </c>
      <c r="AJ2824" s="64" t="str">
        <f t="shared" si="287"/>
        <v>-</v>
      </c>
      <c r="AK2824" s="18"/>
      <c r="AP2824" s="18"/>
    </row>
    <row r="2825" spans="9:42">
      <c r="I2825" s="18"/>
      <c r="L2825" s="18"/>
      <c r="M2825" s="18"/>
      <c r="N2825" s="18"/>
      <c r="O2825" s="18"/>
      <c r="P2825" s="18"/>
      <c r="Q2825" s="18"/>
      <c r="R2825" s="18"/>
      <c r="S2825" s="173" t="s">
        <v>1602</v>
      </c>
      <c r="T2825" s="17" t="s">
        <v>1603</v>
      </c>
      <c r="U2825" s="18"/>
      <c r="V2825" s="211"/>
      <c r="W2825" s="211"/>
      <c r="X2825" s="211"/>
      <c r="Y2825" s="211"/>
      <c r="Z2825" s="18"/>
      <c r="AA2825" s="182" t="s">
        <v>105</v>
      </c>
      <c r="AB2825" s="18"/>
      <c r="AC2825" s="197" t="str">
        <f t="shared" si="282"/>
        <v>MEMORIAL UNION</v>
      </c>
      <c r="AD2825" s="263" t="str">
        <f t="shared" si="283"/>
        <v>MEMORIAL UNION-240</v>
      </c>
      <c r="AE2825" s="263" t="str">
        <f t="shared" si="284"/>
        <v>MEMORIAL UNION-240-16</v>
      </c>
      <c r="AF2825" s="119" t="s">
        <v>105</v>
      </c>
      <c r="AG2825" s="64" t="str">
        <f t="shared" si="285"/>
        <v>240</v>
      </c>
      <c r="AH2825" s="18"/>
      <c r="AI2825" s="197" t="str">
        <f t="shared" si="286"/>
        <v>-</v>
      </c>
      <c r="AJ2825" s="64" t="str">
        <f t="shared" si="287"/>
        <v>-</v>
      </c>
      <c r="AK2825" s="18"/>
      <c r="AP2825" s="18"/>
    </row>
    <row r="2826" spans="9:42">
      <c r="I2826" s="18"/>
      <c r="L2826" s="18"/>
      <c r="M2826" s="18"/>
      <c r="N2826" s="18"/>
      <c r="O2826" s="18"/>
      <c r="P2826" s="18"/>
      <c r="Q2826" s="18"/>
      <c r="R2826" s="18"/>
      <c r="S2826" s="173" t="s">
        <v>1604</v>
      </c>
      <c r="T2826" s="17" t="s">
        <v>1605</v>
      </c>
      <c r="U2826" s="18"/>
      <c r="V2826" s="211"/>
      <c r="W2826" s="211"/>
      <c r="X2826" s="211"/>
      <c r="Y2826" s="211"/>
      <c r="Z2826" s="18"/>
      <c r="AA2826" s="182" t="s">
        <v>107</v>
      </c>
      <c r="AB2826" s="18"/>
      <c r="AC2826" s="197" t="str">
        <f t="shared" si="282"/>
        <v>MEMORIAL UNION</v>
      </c>
      <c r="AD2826" s="263" t="str">
        <f t="shared" si="283"/>
        <v>MEMORIAL UNION-240</v>
      </c>
      <c r="AE2826" s="263" t="str">
        <f t="shared" si="284"/>
        <v>MEMORIAL UNION-240-17</v>
      </c>
      <c r="AF2826" s="119" t="s">
        <v>107</v>
      </c>
      <c r="AG2826" s="64" t="str">
        <f t="shared" si="285"/>
        <v>240</v>
      </c>
      <c r="AH2826" s="18"/>
      <c r="AI2826" s="197" t="str">
        <f t="shared" si="286"/>
        <v>-</v>
      </c>
      <c r="AJ2826" s="64" t="str">
        <f t="shared" si="287"/>
        <v>-</v>
      </c>
      <c r="AK2826" s="18"/>
      <c r="AP2826" s="18"/>
    </row>
    <row r="2827" spans="9:42">
      <c r="I2827" s="18"/>
      <c r="L2827" s="18"/>
      <c r="M2827" s="18"/>
      <c r="N2827" s="18"/>
      <c r="O2827" s="18"/>
      <c r="P2827" s="18"/>
      <c r="Q2827" s="18"/>
      <c r="R2827" s="18"/>
      <c r="S2827" s="173" t="s">
        <v>1606</v>
      </c>
      <c r="T2827" s="17" t="s">
        <v>1607</v>
      </c>
      <c r="U2827" s="18"/>
      <c r="V2827" s="211"/>
      <c r="W2827" s="211"/>
      <c r="X2827" s="211"/>
      <c r="Y2827" s="211"/>
      <c r="Z2827" s="18"/>
      <c r="AA2827" s="182" t="s">
        <v>108</v>
      </c>
      <c r="AB2827" s="18"/>
      <c r="AC2827" s="197" t="str">
        <f t="shared" si="282"/>
        <v>MEMORIAL UNION</v>
      </c>
      <c r="AD2827" s="263" t="str">
        <f t="shared" si="283"/>
        <v>MEMORIAL UNION-242</v>
      </c>
      <c r="AE2827" s="263" t="str">
        <f t="shared" si="284"/>
        <v>MEMORIAL UNION-242-1</v>
      </c>
      <c r="AF2827" s="119" t="s">
        <v>108</v>
      </c>
      <c r="AG2827" s="64" t="str">
        <f t="shared" si="285"/>
        <v>242</v>
      </c>
      <c r="AH2827" s="18"/>
      <c r="AI2827" s="197" t="str">
        <f t="shared" si="286"/>
        <v>-</v>
      </c>
      <c r="AJ2827" s="64" t="str">
        <f t="shared" si="287"/>
        <v>-</v>
      </c>
      <c r="AK2827" s="18"/>
      <c r="AP2827" s="18"/>
    </row>
    <row r="2828" spans="9:42">
      <c r="I2828" s="18"/>
      <c r="L2828" s="18"/>
      <c r="M2828" s="18"/>
      <c r="N2828" s="18"/>
      <c r="O2828" s="18"/>
      <c r="P2828" s="18"/>
      <c r="Q2828" s="18"/>
      <c r="R2828" s="18"/>
      <c r="S2828" s="173" t="s">
        <v>1608</v>
      </c>
      <c r="T2828" s="17" t="s">
        <v>1609</v>
      </c>
      <c r="U2828" s="18"/>
      <c r="V2828" s="211"/>
      <c r="W2828" s="211"/>
      <c r="X2828" s="211"/>
      <c r="Y2828" s="211"/>
      <c r="Z2828" s="18"/>
      <c r="AA2828" s="182" t="s">
        <v>15325</v>
      </c>
      <c r="AB2828" s="18"/>
      <c r="AC2828" s="197" t="str">
        <f t="shared" si="282"/>
        <v>MEMORIAL UNION</v>
      </c>
      <c r="AD2828" s="263" t="str">
        <f t="shared" si="283"/>
        <v>MEMORIAL UNION-243</v>
      </c>
      <c r="AE2828" s="263" t="str">
        <f t="shared" si="284"/>
        <v>MEMORIAL UNION-243-1</v>
      </c>
      <c r="AF2828" s="119" t="s">
        <v>15325</v>
      </c>
      <c r="AG2828" s="64" t="str">
        <f t="shared" si="285"/>
        <v>243</v>
      </c>
      <c r="AH2828" s="18"/>
      <c r="AI2828" s="197" t="str">
        <f t="shared" si="286"/>
        <v>-</v>
      </c>
      <c r="AJ2828" s="64" t="str">
        <f t="shared" si="287"/>
        <v>-</v>
      </c>
      <c r="AK2828" s="18"/>
      <c r="AP2828" s="18"/>
    </row>
    <row r="2829" spans="9:42">
      <c r="I2829" s="18"/>
      <c r="L2829" s="18"/>
      <c r="M2829" s="18"/>
      <c r="N2829" s="18"/>
      <c r="O2829" s="18"/>
      <c r="P2829" s="18"/>
      <c r="Q2829" s="18"/>
      <c r="R2829" s="18"/>
      <c r="S2829" s="173" t="s">
        <v>1610</v>
      </c>
      <c r="T2829" s="17" t="s">
        <v>1611</v>
      </c>
      <c r="U2829" s="18"/>
      <c r="V2829" s="211"/>
      <c r="W2829" s="211"/>
      <c r="X2829" s="211"/>
      <c r="Y2829" s="211"/>
      <c r="Z2829" s="18"/>
      <c r="AA2829" s="182" t="s">
        <v>12135</v>
      </c>
      <c r="AB2829" s="18"/>
      <c r="AC2829" s="197" t="str">
        <f t="shared" si="282"/>
        <v>MEMORIAL UNION</v>
      </c>
      <c r="AD2829" s="263" t="str">
        <f t="shared" si="283"/>
        <v>MEMORIAL UNION-245</v>
      </c>
      <c r="AE2829" s="263" t="str">
        <f t="shared" si="284"/>
        <v>MEMORIAL UNION-245-1</v>
      </c>
      <c r="AF2829" s="119" t="s">
        <v>12135</v>
      </c>
      <c r="AG2829" s="64" t="str">
        <f t="shared" si="285"/>
        <v>245</v>
      </c>
      <c r="AH2829" s="18"/>
      <c r="AI2829" s="197" t="str">
        <f t="shared" si="286"/>
        <v>-</v>
      </c>
      <c r="AJ2829" s="64" t="str">
        <f t="shared" si="287"/>
        <v>-</v>
      </c>
      <c r="AK2829" s="18"/>
      <c r="AP2829" s="18"/>
    </row>
    <row r="2830" spans="9:42">
      <c r="I2830" s="18"/>
      <c r="L2830" s="18"/>
      <c r="M2830" s="18"/>
      <c r="N2830" s="18"/>
      <c r="O2830" s="18"/>
      <c r="P2830" s="18"/>
      <c r="Q2830" s="18"/>
      <c r="R2830" s="18"/>
      <c r="S2830" s="173" t="s">
        <v>1612</v>
      </c>
      <c r="T2830" s="17" t="s">
        <v>1613</v>
      </c>
      <c r="U2830" s="18"/>
      <c r="V2830" s="211"/>
      <c r="W2830" s="211"/>
      <c r="X2830" s="211"/>
      <c r="Y2830" s="211"/>
      <c r="Z2830" s="18"/>
      <c r="AA2830" s="182" t="s">
        <v>12136</v>
      </c>
      <c r="AB2830" s="18"/>
      <c r="AC2830" s="197" t="str">
        <f t="shared" si="282"/>
        <v>MEMORIAL UNION</v>
      </c>
      <c r="AD2830" s="263" t="str">
        <f t="shared" si="283"/>
        <v>MEMORIAL UNION-245</v>
      </c>
      <c r="AE2830" s="263" t="str">
        <f t="shared" si="284"/>
        <v>MEMORIAL UNION-245-2</v>
      </c>
      <c r="AF2830" s="119" t="s">
        <v>12136</v>
      </c>
      <c r="AG2830" s="64" t="str">
        <f t="shared" si="285"/>
        <v>245</v>
      </c>
      <c r="AH2830" s="18"/>
      <c r="AI2830" s="197" t="str">
        <f t="shared" si="286"/>
        <v>-</v>
      </c>
      <c r="AJ2830" s="64" t="str">
        <f t="shared" si="287"/>
        <v>-</v>
      </c>
      <c r="AK2830" s="18"/>
      <c r="AP2830" s="18"/>
    </row>
    <row r="2831" spans="9:42">
      <c r="I2831" s="18"/>
      <c r="L2831" s="18"/>
      <c r="M2831" s="18"/>
      <c r="N2831" s="18"/>
      <c r="O2831" s="18"/>
      <c r="P2831" s="18"/>
      <c r="Q2831" s="18"/>
      <c r="R2831" s="18"/>
      <c r="S2831" s="173" t="s">
        <v>1614</v>
      </c>
      <c r="T2831" s="17" t="s">
        <v>1615</v>
      </c>
      <c r="U2831" s="18"/>
      <c r="V2831" s="211"/>
      <c r="W2831" s="211"/>
      <c r="X2831" s="211"/>
      <c r="Y2831" s="211"/>
      <c r="Z2831" s="18"/>
      <c r="AA2831" s="182" t="s">
        <v>110</v>
      </c>
      <c r="AB2831" s="18"/>
      <c r="AC2831" s="197" t="str">
        <f t="shared" si="282"/>
        <v>BOOKSTORE</v>
      </c>
      <c r="AD2831" s="263" t="str">
        <f t="shared" si="283"/>
        <v>BOOKSTORE-250</v>
      </c>
      <c r="AE2831" s="263" t="str">
        <f t="shared" si="284"/>
        <v>BOOKSTORE-250-1</v>
      </c>
      <c r="AF2831" s="119" t="s">
        <v>110</v>
      </c>
      <c r="AG2831" s="64" t="str">
        <f t="shared" si="285"/>
        <v>250</v>
      </c>
      <c r="AH2831" s="18"/>
      <c r="AI2831" s="197" t="str">
        <f t="shared" si="286"/>
        <v>-</v>
      </c>
      <c r="AJ2831" s="64" t="str">
        <f t="shared" si="287"/>
        <v>-</v>
      </c>
      <c r="AK2831" s="18"/>
      <c r="AP2831" s="18"/>
    </row>
    <row r="2832" spans="9:42">
      <c r="I2832" s="18"/>
      <c r="L2832" s="18"/>
      <c r="M2832" s="18"/>
      <c r="N2832" s="18"/>
      <c r="O2832" s="18"/>
      <c r="P2832" s="18"/>
      <c r="Q2832" s="18"/>
      <c r="R2832" s="18"/>
      <c r="S2832" s="173" t="s">
        <v>1616</v>
      </c>
      <c r="T2832" s="17" t="s">
        <v>1617</v>
      </c>
      <c r="U2832" s="18"/>
      <c r="V2832" s="211"/>
      <c r="W2832" s="211"/>
      <c r="X2832" s="211"/>
      <c r="Y2832" s="211"/>
      <c r="Z2832" s="18"/>
      <c r="AA2832" s="182" t="s">
        <v>11142</v>
      </c>
      <c r="AB2832" s="18"/>
      <c r="AC2832" s="197" t="str">
        <f t="shared" si="282"/>
        <v>BOOKSTORE</v>
      </c>
      <c r="AD2832" s="263" t="str">
        <f t="shared" si="283"/>
        <v>BOOKSTORE-250</v>
      </c>
      <c r="AE2832" s="263" t="str">
        <f t="shared" si="284"/>
        <v>BOOKSTORE-250-2</v>
      </c>
      <c r="AF2832" s="119" t="s">
        <v>11142</v>
      </c>
      <c r="AG2832" s="64" t="str">
        <f t="shared" si="285"/>
        <v>250</v>
      </c>
      <c r="AH2832" s="18"/>
      <c r="AI2832" s="197" t="str">
        <f t="shared" si="286"/>
        <v>-</v>
      </c>
      <c r="AJ2832" s="64" t="str">
        <f t="shared" si="287"/>
        <v>-</v>
      </c>
      <c r="AK2832" s="18"/>
      <c r="AP2832" s="18"/>
    </row>
    <row r="2833" spans="9:42">
      <c r="I2833" s="18"/>
      <c r="L2833" s="18"/>
      <c r="M2833" s="18"/>
      <c r="N2833" s="18"/>
      <c r="O2833" s="18"/>
      <c r="P2833" s="18"/>
      <c r="Q2833" s="18"/>
      <c r="R2833" s="18"/>
      <c r="S2833" s="173" t="s">
        <v>1618</v>
      </c>
      <c r="T2833" s="17" t="s">
        <v>1619</v>
      </c>
      <c r="U2833" s="18"/>
      <c r="V2833" s="211"/>
      <c r="W2833" s="211"/>
      <c r="X2833" s="211"/>
      <c r="Y2833" s="211"/>
      <c r="Z2833" s="18"/>
      <c r="AA2833" s="182" t="s">
        <v>12758</v>
      </c>
      <c r="AB2833" s="18"/>
      <c r="AC2833" s="197" t="str">
        <f t="shared" si="282"/>
        <v>BOOKSTORE</v>
      </c>
      <c r="AD2833" s="263" t="str">
        <f t="shared" si="283"/>
        <v>BOOKSTORE-250</v>
      </c>
      <c r="AE2833" s="263" t="str">
        <f t="shared" si="284"/>
        <v>BOOKSTORE-250-3</v>
      </c>
      <c r="AF2833" s="119" t="s">
        <v>12758</v>
      </c>
      <c r="AG2833" s="64" t="str">
        <f t="shared" si="285"/>
        <v>250</v>
      </c>
      <c r="AH2833" s="18"/>
      <c r="AI2833" s="197" t="str">
        <f t="shared" si="286"/>
        <v>-</v>
      </c>
      <c r="AJ2833" s="64" t="str">
        <f t="shared" si="287"/>
        <v>-</v>
      </c>
      <c r="AK2833" s="18"/>
      <c r="AP2833" s="18"/>
    </row>
    <row r="2834" spans="9:42">
      <c r="I2834" s="18"/>
      <c r="L2834" s="18"/>
      <c r="M2834" s="18"/>
      <c r="N2834" s="18"/>
      <c r="O2834" s="18"/>
      <c r="P2834" s="18"/>
      <c r="Q2834" s="18"/>
      <c r="R2834" s="18"/>
      <c r="S2834" s="173" t="s">
        <v>1620</v>
      </c>
      <c r="T2834" s="17" t="s">
        <v>1621</v>
      </c>
      <c r="U2834" s="18"/>
      <c r="V2834" s="211"/>
      <c r="W2834" s="211"/>
      <c r="X2834" s="211"/>
      <c r="Y2834" s="211"/>
      <c r="Z2834" s="18"/>
      <c r="AA2834" s="182" t="s">
        <v>111</v>
      </c>
      <c r="AB2834" s="18"/>
      <c r="AC2834" s="197" t="str">
        <f t="shared" si="282"/>
        <v>BOOKSTORE</v>
      </c>
      <c r="AD2834" s="263" t="str">
        <f t="shared" si="283"/>
        <v>BOOKSTORE-250</v>
      </c>
      <c r="AE2834" s="263" t="str">
        <f t="shared" si="284"/>
        <v>BOOKSTORE-250-4</v>
      </c>
      <c r="AF2834" s="119" t="s">
        <v>111</v>
      </c>
      <c r="AG2834" s="64" t="str">
        <f t="shared" si="285"/>
        <v>250</v>
      </c>
      <c r="AH2834" s="18"/>
      <c r="AI2834" s="197" t="str">
        <f t="shared" si="286"/>
        <v>-</v>
      </c>
      <c r="AJ2834" s="64" t="str">
        <f t="shared" si="287"/>
        <v>-</v>
      </c>
      <c r="AK2834" s="18"/>
      <c r="AP2834" s="18"/>
    </row>
    <row r="2835" spans="9:42">
      <c r="I2835" s="18"/>
      <c r="L2835" s="18"/>
      <c r="M2835" s="18"/>
      <c r="N2835" s="18"/>
      <c r="O2835" s="18"/>
      <c r="P2835" s="18"/>
      <c r="Q2835" s="18"/>
      <c r="R2835" s="18"/>
      <c r="S2835" s="173" t="s">
        <v>1622</v>
      </c>
      <c r="T2835" s="17" t="s">
        <v>1623</v>
      </c>
      <c r="U2835" s="18"/>
      <c r="V2835" s="211"/>
      <c r="W2835" s="211"/>
      <c r="X2835" s="211"/>
      <c r="Y2835" s="211"/>
      <c r="Z2835" s="18"/>
      <c r="AA2835" s="182" t="s">
        <v>113</v>
      </c>
      <c r="AB2835" s="18"/>
      <c r="AC2835" s="197" t="str">
        <f t="shared" si="282"/>
        <v>BOOKSTORE</v>
      </c>
      <c r="AD2835" s="263" t="str">
        <f t="shared" si="283"/>
        <v>BOOKSTORE-250</v>
      </c>
      <c r="AE2835" s="263" t="str">
        <f t="shared" si="284"/>
        <v>BOOKSTORE-250-5</v>
      </c>
      <c r="AF2835" s="119" t="s">
        <v>113</v>
      </c>
      <c r="AG2835" s="64" t="str">
        <f t="shared" si="285"/>
        <v>250</v>
      </c>
      <c r="AH2835" s="18"/>
      <c r="AI2835" s="197" t="str">
        <f t="shared" si="286"/>
        <v>-</v>
      </c>
      <c r="AJ2835" s="64" t="str">
        <f t="shared" si="287"/>
        <v>-</v>
      </c>
      <c r="AK2835" s="18"/>
      <c r="AP2835" s="18"/>
    </row>
    <row r="2836" spans="9:42">
      <c r="I2836" s="18"/>
      <c r="L2836" s="18"/>
      <c r="M2836" s="18"/>
      <c r="N2836" s="18"/>
      <c r="O2836" s="18"/>
      <c r="P2836" s="18"/>
      <c r="Q2836" s="18"/>
      <c r="R2836" s="18"/>
      <c r="S2836" s="173" t="s">
        <v>1624</v>
      </c>
      <c r="T2836" s="17" t="s">
        <v>1625</v>
      </c>
      <c r="U2836" s="18"/>
      <c r="V2836" s="211"/>
      <c r="W2836" s="211"/>
      <c r="X2836" s="211"/>
      <c r="Y2836" s="211"/>
      <c r="Z2836" s="18"/>
      <c r="AA2836" s="182" t="s">
        <v>114</v>
      </c>
      <c r="AB2836" s="18"/>
      <c r="AC2836" s="197" t="str">
        <f t="shared" si="282"/>
        <v>BOOKSTORE</v>
      </c>
      <c r="AD2836" s="263" t="str">
        <f t="shared" si="283"/>
        <v>BOOKSTORE-250</v>
      </c>
      <c r="AE2836" s="263" t="str">
        <f t="shared" si="284"/>
        <v>BOOKSTORE-250-6</v>
      </c>
      <c r="AF2836" s="119" t="s">
        <v>114</v>
      </c>
      <c r="AG2836" s="64" t="str">
        <f t="shared" si="285"/>
        <v>250</v>
      </c>
      <c r="AH2836" s="18"/>
      <c r="AI2836" s="197" t="str">
        <f t="shared" si="286"/>
        <v>-</v>
      </c>
      <c r="AJ2836" s="64" t="str">
        <f t="shared" si="287"/>
        <v>-</v>
      </c>
      <c r="AK2836" s="18"/>
      <c r="AP2836" s="18"/>
    </row>
    <row r="2837" spans="9:42">
      <c r="I2837" s="18"/>
      <c r="L2837" s="18"/>
      <c r="M2837" s="18"/>
      <c r="N2837" s="18"/>
      <c r="O2837" s="18"/>
      <c r="P2837" s="18"/>
      <c r="Q2837" s="18"/>
      <c r="R2837" s="18"/>
      <c r="S2837" s="173" t="s">
        <v>1626</v>
      </c>
      <c r="T2837" s="17" t="s">
        <v>1627</v>
      </c>
      <c r="U2837" s="18"/>
      <c r="V2837" s="211"/>
      <c r="W2837" s="211"/>
      <c r="X2837" s="211"/>
      <c r="Y2837" s="211"/>
      <c r="Z2837" s="18"/>
      <c r="AA2837" s="182" t="s">
        <v>115</v>
      </c>
      <c r="AB2837" s="18"/>
      <c r="AC2837" s="197" t="str">
        <f t="shared" si="282"/>
        <v>BOOKSTORE</v>
      </c>
      <c r="AD2837" s="263" t="str">
        <f t="shared" si="283"/>
        <v>BOOKSTORE-250</v>
      </c>
      <c r="AE2837" s="263" t="str">
        <f t="shared" si="284"/>
        <v>BOOKSTORE-250-7</v>
      </c>
      <c r="AF2837" s="119" t="s">
        <v>115</v>
      </c>
      <c r="AG2837" s="64" t="str">
        <f t="shared" si="285"/>
        <v>250</v>
      </c>
      <c r="AH2837" s="18"/>
      <c r="AI2837" s="197" t="str">
        <f t="shared" si="286"/>
        <v>-</v>
      </c>
      <c r="AJ2837" s="64" t="str">
        <f t="shared" si="287"/>
        <v>-</v>
      </c>
      <c r="AK2837" s="18"/>
      <c r="AP2837" s="18"/>
    </row>
    <row r="2838" spans="9:42">
      <c r="I2838" s="18"/>
      <c r="L2838" s="18"/>
      <c r="M2838" s="18"/>
      <c r="N2838" s="18"/>
      <c r="O2838" s="18"/>
      <c r="P2838" s="18"/>
      <c r="Q2838" s="18"/>
      <c r="R2838" s="18"/>
      <c r="S2838" s="173" t="s">
        <v>1628</v>
      </c>
      <c r="T2838" s="17" t="s">
        <v>1629</v>
      </c>
      <c r="U2838" s="18"/>
      <c r="V2838" s="211"/>
      <c r="W2838" s="211"/>
      <c r="X2838" s="211"/>
      <c r="Y2838" s="211"/>
      <c r="Z2838" s="18"/>
      <c r="AA2838" s="182" t="s">
        <v>116</v>
      </c>
      <c r="AB2838" s="18"/>
      <c r="AC2838" s="197" t="str">
        <f t="shared" si="282"/>
        <v>BOOKSTORE</v>
      </c>
      <c r="AD2838" s="263" t="str">
        <f t="shared" si="283"/>
        <v>BOOKSTORE-250</v>
      </c>
      <c r="AE2838" s="263" t="str">
        <f t="shared" si="284"/>
        <v>BOOKSTORE-250-8</v>
      </c>
      <c r="AF2838" s="119" t="s">
        <v>116</v>
      </c>
      <c r="AG2838" s="64" t="str">
        <f t="shared" si="285"/>
        <v>250</v>
      </c>
      <c r="AH2838" s="18"/>
      <c r="AI2838" s="197" t="str">
        <f t="shared" si="286"/>
        <v>-</v>
      </c>
      <c r="AJ2838" s="64" t="str">
        <f t="shared" si="287"/>
        <v>-</v>
      </c>
      <c r="AK2838" s="18"/>
      <c r="AP2838" s="18"/>
    </row>
    <row r="2839" spans="9:42">
      <c r="I2839" s="18"/>
      <c r="L2839" s="18"/>
      <c r="M2839" s="18"/>
      <c r="N2839" s="18"/>
      <c r="O2839" s="18"/>
      <c r="P2839" s="18"/>
      <c r="Q2839" s="18"/>
      <c r="R2839" s="18"/>
      <c r="S2839" s="173" t="s">
        <v>1630</v>
      </c>
      <c r="T2839" s="17" t="s">
        <v>1631</v>
      </c>
      <c r="U2839" s="18"/>
      <c r="V2839" s="211"/>
      <c r="W2839" s="211"/>
      <c r="X2839" s="211"/>
      <c r="Y2839" s="211"/>
      <c r="Z2839" s="18"/>
      <c r="AA2839" s="182" t="s">
        <v>117</v>
      </c>
      <c r="AB2839" s="18"/>
      <c r="AC2839" s="197" t="str">
        <f t="shared" si="282"/>
        <v>BOOKSTORE</v>
      </c>
      <c r="AD2839" s="263" t="str">
        <f t="shared" si="283"/>
        <v>BOOKSTORE-250</v>
      </c>
      <c r="AE2839" s="263" t="str">
        <f t="shared" si="284"/>
        <v>BOOKSTORE-250-9</v>
      </c>
      <c r="AF2839" s="119" t="s">
        <v>117</v>
      </c>
      <c r="AG2839" s="64" t="str">
        <f t="shared" si="285"/>
        <v>250</v>
      </c>
      <c r="AH2839" s="18"/>
      <c r="AI2839" s="197" t="str">
        <f t="shared" si="286"/>
        <v>-</v>
      </c>
      <c r="AJ2839" s="64" t="str">
        <f t="shared" si="287"/>
        <v>-</v>
      </c>
      <c r="AK2839" s="18"/>
      <c r="AP2839" s="18"/>
    </row>
    <row r="2840" spans="9:42">
      <c r="I2840" s="18"/>
      <c r="L2840" s="18"/>
      <c r="M2840" s="18"/>
      <c r="N2840" s="18"/>
      <c r="O2840" s="18"/>
      <c r="P2840" s="18"/>
      <c r="Q2840" s="18"/>
      <c r="R2840" s="18"/>
      <c r="S2840" s="173" t="s">
        <v>1632</v>
      </c>
      <c r="T2840" s="17" t="s">
        <v>1633</v>
      </c>
      <c r="U2840" s="18"/>
      <c r="V2840" s="211"/>
      <c r="W2840" s="211"/>
      <c r="X2840" s="211"/>
      <c r="Y2840" s="211"/>
      <c r="Z2840" s="18"/>
      <c r="AA2840" s="182" t="s">
        <v>12137</v>
      </c>
      <c r="AB2840" s="18"/>
      <c r="AC2840" s="197" t="str">
        <f t="shared" si="282"/>
        <v>BOOKSTORE</v>
      </c>
      <c r="AD2840" s="263" t="str">
        <f t="shared" si="283"/>
        <v>BOOKSTORE-255</v>
      </c>
      <c r="AE2840" s="263" t="str">
        <f t="shared" si="284"/>
        <v>BOOKSTORE-255-1</v>
      </c>
      <c r="AF2840" s="119" t="s">
        <v>12137</v>
      </c>
      <c r="AG2840" s="64" t="str">
        <f t="shared" si="285"/>
        <v>255</v>
      </c>
      <c r="AH2840" s="18"/>
      <c r="AI2840" s="197" t="str">
        <f t="shared" si="286"/>
        <v>-</v>
      </c>
      <c r="AJ2840" s="64" t="str">
        <f t="shared" si="287"/>
        <v>-</v>
      </c>
      <c r="AK2840" s="18"/>
      <c r="AP2840" s="18"/>
    </row>
    <row r="2841" spans="9:42">
      <c r="I2841" s="18"/>
      <c r="L2841" s="18"/>
      <c r="M2841" s="18"/>
      <c r="N2841" s="18"/>
      <c r="O2841" s="18"/>
      <c r="P2841" s="18"/>
      <c r="Q2841" s="18"/>
      <c r="R2841" s="18"/>
      <c r="S2841" s="173" t="s">
        <v>1634</v>
      </c>
      <c r="T2841" s="17" t="s">
        <v>1635</v>
      </c>
      <c r="U2841" s="18"/>
      <c r="V2841" s="211"/>
      <c r="W2841" s="211"/>
      <c r="X2841" s="211"/>
      <c r="Y2841" s="211"/>
      <c r="Z2841" s="18"/>
      <c r="AA2841" s="182" t="s">
        <v>118</v>
      </c>
      <c r="AB2841" s="18"/>
      <c r="AC2841" s="197" t="str">
        <f t="shared" si="282"/>
        <v>WAJONES</v>
      </c>
      <c r="AD2841" s="263" t="str">
        <f t="shared" si="283"/>
        <v>WAJONES-300</v>
      </c>
      <c r="AE2841" s="263" t="str">
        <f t="shared" si="284"/>
        <v>WAJONES-300-1</v>
      </c>
      <c r="AF2841" s="119" t="s">
        <v>118</v>
      </c>
      <c r="AG2841" s="64" t="str">
        <f t="shared" si="285"/>
        <v>300</v>
      </c>
      <c r="AH2841" s="18"/>
      <c r="AI2841" s="197" t="str">
        <f t="shared" si="286"/>
        <v>-</v>
      </c>
      <c r="AJ2841" s="64" t="str">
        <f t="shared" si="287"/>
        <v>-</v>
      </c>
      <c r="AK2841" s="18"/>
      <c r="AP2841" s="18"/>
    </row>
    <row r="2842" spans="9:42">
      <c r="I2842" s="18"/>
      <c r="L2842" s="18"/>
      <c r="M2842" s="18"/>
      <c r="N2842" s="18"/>
      <c r="O2842" s="18"/>
      <c r="P2842" s="18"/>
      <c r="Q2842" s="18"/>
      <c r="R2842" s="18"/>
      <c r="S2842" s="173" t="s">
        <v>1636</v>
      </c>
      <c r="T2842" s="17" t="s">
        <v>1637</v>
      </c>
      <c r="U2842" s="18"/>
      <c r="V2842" s="211"/>
      <c r="W2842" s="211"/>
      <c r="X2842" s="211"/>
      <c r="Y2842" s="211"/>
      <c r="Z2842" s="18"/>
      <c r="AA2842" s="182" t="s">
        <v>119</v>
      </c>
      <c r="AB2842" s="18"/>
      <c r="AC2842" s="197" t="str">
        <f t="shared" si="282"/>
        <v>WAJONES</v>
      </c>
      <c r="AD2842" s="263" t="str">
        <f t="shared" si="283"/>
        <v>WAJONES-300</v>
      </c>
      <c r="AE2842" s="263" t="str">
        <f t="shared" si="284"/>
        <v>WAJONES-300-2</v>
      </c>
      <c r="AF2842" s="119" t="s">
        <v>119</v>
      </c>
      <c r="AG2842" s="64" t="str">
        <f t="shared" si="285"/>
        <v>300</v>
      </c>
      <c r="AH2842" s="18"/>
      <c r="AI2842" s="197" t="str">
        <f t="shared" si="286"/>
        <v>-</v>
      </c>
      <c r="AJ2842" s="64" t="str">
        <f t="shared" si="287"/>
        <v>-</v>
      </c>
      <c r="AK2842" s="18"/>
      <c r="AP2842" s="18"/>
    </row>
    <row r="2843" spans="9:42">
      <c r="I2843" s="18"/>
      <c r="L2843" s="18"/>
      <c r="M2843" s="18"/>
      <c r="N2843" s="18"/>
      <c r="O2843" s="18"/>
      <c r="P2843" s="18"/>
      <c r="Q2843" s="18"/>
      <c r="R2843" s="18"/>
      <c r="S2843" s="173" t="s">
        <v>1638</v>
      </c>
      <c r="T2843" s="17" t="s">
        <v>1639</v>
      </c>
      <c r="U2843" s="18"/>
      <c r="V2843" s="211"/>
      <c r="W2843" s="211"/>
      <c r="X2843" s="211"/>
      <c r="Y2843" s="211"/>
      <c r="Z2843" s="18"/>
      <c r="AA2843" s="182" t="s">
        <v>120</v>
      </c>
      <c r="AB2843" s="18"/>
      <c r="AC2843" s="197" t="str">
        <f t="shared" si="282"/>
        <v>WAJONES</v>
      </c>
      <c r="AD2843" s="263" t="str">
        <f t="shared" si="283"/>
        <v>WAJONES-300</v>
      </c>
      <c r="AE2843" s="263" t="str">
        <f t="shared" si="284"/>
        <v>WAJONES-300-3</v>
      </c>
      <c r="AF2843" s="119" t="s">
        <v>120</v>
      </c>
      <c r="AG2843" s="64" t="str">
        <f t="shared" si="285"/>
        <v>300</v>
      </c>
      <c r="AH2843" s="18"/>
      <c r="AI2843" s="197" t="str">
        <f t="shared" si="286"/>
        <v>-</v>
      </c>
      <c r="AJ2843" s="64" t="str">
        <f t="shared" si="287"/>
        <v>-</v>
      </c>
      <c r="AK2843" s="18"/>
      <c r="AP2843" s="18"/>
    </row>
    <row r="2844" spans="9:42">
      <c r="I2844" s="18"/>
      <c r="L2844" s="18"/>
      <c r="M2844" s="18"/>
      <c r="N2844" s="18"/>
      <c r="O2844" s="18"/>
      <c r="P2844" s="18"/>
      <c r="Q2844" s="18"/>
      <c r="R2844" s="18"/>
      <c r="S2844" s="173" t="s">
        <v>1640</v>
      </c>
      <c r="T2844" s="17" t="s">
        <v>1641</v>
      </c>
      <c r="U2844" s="18"/>
      <c r="V2844" s="211"/>
      <c r="W2844" s="211"/>
      <c r="X2844" s="211"/>
      <c r="Y2844" s="211"/>
      <c r="Z2844" s="18"/>
      <c r="AA2844" s="182" t="s">
        <v>121</v>
      </c>
      <c r="AB2844" s="18"/>
      <c r="AC2844" s="197" t="str">
        <f t="shared" si="282"/>
        <v>WAJONES</v>
      </c>
      <c r="AD2844" s="263" t="str">
        <f t="shared" si="283"/>
        <v>WAJONES-300</v>
      </c>
      <c r="AE2844" s="263" t="str">
        <f t="shared" si="284"/>
        <v>WAJONES-300-4</v>
      </c>
      <c r="AF2844" s="119" t="s">
        <v>121</v>
      </c>
      <c r="AG2844" s="64" t="str">
        <f t="shared" si="285"/>
        <v>300</v>
      </c>
      <c r="AH2844" s="18"/>
      <c r="AI2844" s="197" t="str">
        <f t="shared" si="286"/>
        <v>-</v>
      </c>
      <c r="AJ2844" s="64" t="str">
        <f t="shared" si="287"/>
        <v>-</v>
      </c>
      <c r="AK2844" s="18"/>
      <c r="AP2844" s="18"/>
    </row>
    <row r="2845" spans="9:42">
      <c r="I2845" s="18"/>
      <c r="L2845" s="18"/>
      <c r="M2845" s="18"/>
      <c r="N2845" s="18"/>
      <c r="O2845" s="18"/>
      <c r="P2845" s="18"/>
      <c r="Q2845" s="18"/>
      <c r="R2845" s="18"/>
      <c r="S2845" s="173" t="s">
        <v>1642</v>
      </c>
      <c r="T2845" s="17" t="s">
        <v>1643</v>
      </c>
      <c r="U2845" s="18"/>
      <c r="V2845" s="211"/>
      <c r="W2845" s="211"/>
      <c r="X2845" s="211"/>
      <c r="Y2845" s="211"/>
      <c r="Z2845" s="18"/>
      <c r="AA2845" s="182" t="s">
        <v>123</v>
      </c>
      <c r="AB2845" s="18"/>
      <c r="AC2845" s="197" t="str">
        <f t="shared" si="282"/>
        <v>WAJONES</v>
      </c>
      <c r="AD2845" s="263" t="str">
        <f t="shared" si="283"/>
        <v>WAJONES-300</v>
      </c>
      <c r="AE2845" s="263" t="str">
        <f t="shared" si="284"/>
        <v>WAJONES-300-5</v>
      </c>
      <c r="AF2845" s="119" t="s">
        <v>123</v>
      </c>
      <c r="AG2845" s="64" t="str">
        <f t="shared" si="285"/>
        <v>300</v>
      </c>
      <c r="AH2845" s="18"/>
      <c r="AI2845" s="197" t="str">
        <f t="shared" si="286"/>
        <v>-</v>
      </c>
      <c r="AJ2845" s="64" t="str">
        <f t="shared" si="287"/>
        <v>-</v>
      </c>
      <c r="AK2845" s="18"/>
      <c r="AP2845" s="18"/>
    </row>
    <row r="2846" spans="9:42">
      <c r="I2846" s="18"/>
      <c r="L2846" s="18"/>
      <c r="M2846" s="18"/>
      <c r="N2846" s="18"/>
      <c r="O2846" s="18"/>
      <c r="P2846" s="18"/>
      <c r="Q2846" s="18"/>
      <c r="R2846" s="18"/>
      <c r="S2846" s="173" t="s">
        <v>1644</v>
      </c>
      <c r="T2846" s="17" t="s">
        <v>1645</v>
      </c>
      <c r="U2846" s="18"/>
      <c r="V2846" s="211"/>
      <c r="W2846" s="211"/>
      <c r="X2846" s="211"/>
      <c r="Y2846" s="211"/>
      <c r="Z2846" s="18"/>
      <c r="AA2846" s="182" t="s">
        <v>11488</v>
      </c>
      <c r="AB2846" s="18"/>
      <c r="AC2846" s="197" t="str">
        <f t="shared" si="282"/>
        <v>WAJONES</v>
      </c>
      <c r="AD2846" s="263" t="str">
        <f t="shared" si="283"/>
        <v>WAJONES-300</v>
      </c>
      <c r="AE2846" s="263" t="str">
        <f t="shared" si="284"/>
        <v>WAJONES-300-6</v>
      </c>
      <c r="AF2846" s="119" t="s">
        <v>11488</v>
      </c>
      <c r="AG2846" s="64" t="str">
        <f t="shared" si="285"/>
        <v>300</v>
      </c>
      <c r="AH2846" s="18"/>
      <c r="AI2846" s="197" t="str">
        <f t="shared" si="286"/>
        <v>-</v>
      </c>
      <c r="AJ2846" s="64" t="str">
        <f t="shared" si="287"/>
        <v>-</v>
      </c>
      <c r="AK2846" s="18"/>
      <c r="AP2846" s="18"/>
    </row>
    <row r="2847" spans="9:42">
      <c r="I2847" s="18"/>
      <c r="L2847" s="18"/>
      <c r="M2847" s="18"/>
      <c r="N2847" s="18"/>
      <c r="O2847" s="18"/>
      <c r="P2847" s="18"/>
      <c r="Q2847" s="18"/>
      <c r="R2847" s="18"/>
      <c r="S2847" s="173" t="s">
        <v>1646</v>
      </c>
      <c r="T2847" s="17" t="s">
        <v>1647</v>
      </c>
      <c r="U2847" s="18"/>
      <c r="V2847" s="211"/>
      <c r="W2847" s="211"/>
      <c r="X2847" s="211"/>
      <c r="Y2847" s="211"/>
      <c r="Z2847" s="18"/>
      <c r="AA2847" s="182" t="s">
        <v>125</v>
      </c>
      <c r="AB2847" s="18"/>
      <c r="AC2847" s="197" t="str">
        <f t="shared" si="282"/>
        <v>WAJONES</v>
      </c>
      <c r="AD2847" s="263" t="str">
        <f t="shared" si="283"/>
        <v>WAJONES-300</v>
      </c>
      <c r="AE2847" s="263" t="str">
        <f t="shared" si="284"/>
        <v>WAJONES-300-7</v>
      </c>
      <c r="AF2847" s="119" t="s">
        <v>125</v>
      </c>
      <c r="AG2847" s="64" t="str">
        <f t="shared" si="285"/>
        <v>300</v>
      </c>
      <c r="AH2847" s="18"/>
      <c r="AI2847" s="197" t="str">
        <f t="shared" si="286"/>
        <v>-</v>
      </c>
      <c r="AJ2847" s="64" t="str">
        <f t="shared" si="287"/>
        <v>-</v>
      </c>
      <c r="AK2847" s="18"/>
      <c r="AP2847" s="18"/>
    </row>
    <row r="2848" spans="9:42">
      <c r="I2848" s="18"/>
      <c r="L2848" s="18"/>
      <c r="M2848" s="18"/>
      <c r="N2848" s="18"/>
      <c r="O2848" s="18"/>
      <c r="P2848" s="18"/>
      <c r="Q2848" s="18"/>
      <c r="R2848" s="18"/>
      <c r="S2848" s="173" t="s">
        <v>1648</v>
      </c>
      <c r="T2848" s="17" t="s">
        <v>1649</v>
      </c>
      <c r="U2848" s="18"/>
      <c r="V2848" s="211"/>
      <c r="W2848" s="211"/>
      <c r="X2848" s="211"/>
      <c r="Y2848" s="211"/>
      <c r="Z2848" s="18"/>
      <c r="AA2848" s="182" t="s">
        <v>2845</v>
      </c>
      <c r="AB2848" s="18"/>
      <c r="AC2848" s="197" t="str">
        <f t="shared" si="282"/>
        <v>WAJONES</v>
      </c>
      <c r="AD2848" s="263" t="str">
        <f t="shared" si="283"/>
        <v>WAJONES-300</v>
      </c>
      <c r="AE2848" s="263" t="str">
        <f t="shared" si="284"/>
        <v>WAJONES-300-8</v>
      </c>
      <c r="AF2848" s="119" t="s">
        <v>2845</v>
      </c>
      <c r="AG2848" s="64" t="str">
        <f t="shared" si="285"/>
        <v>300</v>
      </c>
      <c r="AH2848" s="18"/>
      <c r="AI2848" s="197" t="str">
        <f t="shared" si="286"/>
        <v>-</v>
      </c>
      <c r="AJ2848" s="64" t="str">
        <f t="shared" si="287"/>
        <v>-</v>
      </c>
      <c r="AK2848" s="18"/>
      <c r="AP2848" s="18"/>
    </row>
    <row r="2849" spans="9:42">
      <c r="I2849" s="18"/>
      <c r="L2849" s="18"/>
      <c r="M2849" s="18"/>
      <c r="N2849" s="18"/>
      <c r="O2849" s="18"/>
      <c r="P2849" s="18"/>
      <c r="Q2849" s="18"/>
      <c r="R2849" s="18"/>
      <c r="S2849" s="173" t="s">
        <v>1650</v>
      </c>
      <c r="T2849" s="17" t="s">
        <v>1651</v>
      </c>
      <c r="U2849" s="18"/>
      <c r="V2849" s="211"/>
      <c r="W2849" s="211"/>
      <c r="X2849" s="211"/>
      <c r="Y2849" s="211"/>
      <c r="Z2849" s="18"/>
      <c r="AA2849" s="182" t="s">
        <v>2846</v>
      </c>
      <c r="AB2849" s="18"/>
      <c r="AC2849" s="197" t="str">
        <f t="shared" si="282"/>
        <v>WAJONES</v>
      </c>
      <c r="AD2849" s="263" t="str">
        <f t="shared" si="283"/>
        <v>WAJONES-300</v>
      </c>
      <c r="AE2849" s="263" t="str">
        <f t="shared" si="284"/>
        <v>WAJONES-300-9</v>
      </c>
      <c r="AF2849" s="119" t="s">
        <v>2846</v>
      </c>
      <c r="AG2849" s="64" t="str">
        <f t="shared" si="285"/>
        <v>300</v>
      </c>
      <c r="AH2849" s="18"/>
      <c r="AI2849" s="197" t="str">
        <f t="shared" si="286"/>
        <v>-</v>
      </c>
      <c r="AJ2849" s="64" t="str">
        <f t="shared" si="287"/>
        <v>-</v>
      </c>
      <c r="AK2849" s="18"/>
      <c r="AP2849" s="18"/>
    </row>
    <row r="2850" spans="9:42">
      <c r="I2850" s="18"/>
      <c r="L2850" s="18"/>
      <c r="M2850" s="18"/>
      <c r="N2850" s="18"/>
      <c r="O2850" s="18"/>
      <c r="P2850" s="18"/>
      <c r="Q2850" s="18"/>
      <c r="R2850" s="18"/>
      <c r="S2850" s="173" t="s">
        <v>1652</v>
      </c>
      <c r="T2850" s="17" t="s">
        <v>1653</v>
      </c>
      <c r="U2850" s="18"/>
      <c r="V2850" s="211"/>
      <c r="W2850" s="211"/>
      <c r="X2850" s="211"/>
      <c r="Y2850" s="211"/>
      <c r="Z2850" s="18"/>
      <c r="AA2850" s="182" t="s">
        <v>2848</v>
      </c>
      <c r="AB2850" s="18"/>
      <c r="AC2850" s="197" t="str">
        <f t="shared" si="282"/>
        <v>WAJONES</v>
      </c>
      <c r="AD2850" s="263" t="str">
        <f t="shared" si="283"/>
        <v>WAJONES-300</v>
      </c>
      <c r="AE2850" s="263" t="str">
        <f t="shared" si="284"/>
        <v>WAJONES-300-10</v>
      </c>
      <c r="AF2850" s="119" t="s">
        <v>2848</v>
      </c>
      <c r="AG2850" s="64" t="str">
        <f t="shared" si="285"/>
        <v>300</v>
      </c>
      <c r="AH2850" s="18"/>
      <c r="AI2850" s="197" t="str">
        <f t="shared" si="286"/>
        <v>-</v>
      </c>
      <c r="AJ2850" s="64" t="str">
        <f t="shared" si="287"/>
        <v>-</v>
      </c>
      <c r="AK2850" s="18"/>
      <c r="AP2850" s="18"/>
    </row>
    <row r="2851" spans="9:42">
      <c r="I2851" s="18"/>
      <c r="L2851" s="18"/>
      <c r="M2851" s="18"/>
      <c r="N2851" s="18"/>
      <c r="O2851" s="18"/>
      <c r="P2851" s="18"/>
      <c r="Q2851" s="18"/>
      <c r="R2851" s="18"/>
      <c r="S2851" s="173" t="s">
        <v>1654</v>
      </c>
      <c r="T2851" s="17" t="s">
        <v>1655</v>
      </c>
      <c r="U2851" s="18"/>
      <c r="V2851" s="211"/>
      <c r="W2851" s="211"/>
      <c r="X2851" s="211"/>
      <c r="Y2851" s="211"/>
      <c r="Z2851" s="18"/>
      <c r="AA2851" s="182" t="s">
        <v>2850</v>
      </c>
      <c r="AB2851" s="18"/>
      <c r="AC2851" s="197" t="str">
        <f t="shared" si="282"/>
        <v>WAJONES</v>
      </c>
      <c r="AD2851" s="263" t="str">
        <f t="shared" si="283"/>
        <v>WAJONES-300</v>
      </c>
      <c r="AE2851" s="263" t="str">
        <f t="shared" si="284"/>
        <v>WAJONES-300-11</v>
      </c>
      <c r="AF2851" s="119" t="s">
        <v>2850</v>
      </c>
      <c r="AG2851" s="64" t="str">
        <f t="shared" si="285"/>
        <v>300</v>
      </c>
      <c r="AH2851" s="18"/>
      <c r="AI2851" s="197" t="str">
        <f t="shared" si="286"/>
        <v>-</v>
      </c>
      <c r="AJ2851" s="64" t="str">
        <f t="shared" si="287"/>
        <v>-</v>
      </c>
      <c r="AK2851" s="18"/>
      <c r="AP2851" s="18"/>
    </row>
    <row r="2852" spans="9:42">
      <c r="I2852" s="18"/>
      <c r="L2852" s="18"/>
      <c r="M2852" s="18"/>
      <c r="N2852" s="18"/>
      <c r="O2852" s="18"/>
      <c r="P2852" s="18"/>
      <c r="Q2852" s="18"/>
      <c r="R2852" s="18"/>
      <c r="S2852" s="173" t="s">
        <v>1656</v>
      </c>
      <c r="T2852" s="17" t="s">
        <v>1657</v>
      </c>
      <c r="U2852" s="18"/>
      <c r="V2852" s="211"/>
      <c r="W2852" s="211"/>
      <c r="X2852" s="211"/>
      <c r="Y2852" s="211"/>
      <c r="Z2852" s="18"/>
      <c r="AA2852" s="182" t="s">
        <v>2851</v>
      </c>
      <c r="AB2852" s="18"/>
      <c r="AC2852" s="197" t="str">
        <f t="shared" si="282"/>
        <v>WAJONES</v>
      </c>
      <c r="AD2852" s="263" t="str">
        <f t="shared" si="283"/>
        <v>WAJONES-300</v>
      </c>
      <c r="AE2852" s="263" t="str">
        <f t="shared" si="284"/>
        <v>WAJONES-300-12</v>
      </c>
      <c r="AF2852" s="119" t="s">
        <v>2851</v>
      </c>
      <c r="AG2852" s="64" t="str">
        <f t="shared" si="285"/>
        <v>300</v>
      </c>
      <c r="AH2852" s="18"/>
      <c r="AI2852" s="197" t="str">
        <f t="shared" si="286"/>
        <v>-</v>
      </c>
      <c r="AJ2852" s="64" t="str">
        <f t="shared" si="287"/>
        <v>-</v>
      </c>
      <c r="AK2852" s="18"/>
      <c r="AP2852" s="18"/>
    </row>
    <row r="2853" spans="9:42">
      <c r="I2853" s="18"/>
      <c r="L2853" s="18"/>
      <c r="M2853" s="18"/>
      <c r="N2853" s="18"/>
      <c r="O2853" s="18"/>
      <c r="P2853" s="18"/>
      <c r="Q2853" s="18"/>
      <c r="R2853" s="18"/>
      <c r="S2853" s="173" t="s">
        <v>1658</v>
      </c>
      <c r="T2853" s="17" t="s">
        <v>1659</v>
      </c>
      <c r="U2853" s="18"/>
      <c r="V2853" s="211"/>
      <c r="W2853" s="211"/>
      <c r="X2853" s="211"/>
      <c r="Y2853" s="211"/>
      <c r="Z2853" s="18"/>
      <c r="AA2853" s="182" t="s">
        <v>2853</v>
      </c>
      <c r="AB2853" s="18"/>
      <c r="AC2853" s="197" t="str">
        <f t="shared" si="282"/>
        <v>WAJONES</v>
      </c>
      <c r="AD2853" s="263" t="str">
        <f t="shared" si="283"/>
        <v>WAJONES-300</v>
      </c>
      <c r="AE2853" s="263" t="str">
        <f t="shared" si="284"/>
        <v>WAJONES-300-13</v>
      </c>
      <c r="AF2853" s="119" t="s">
        <v>2853</v>
      </c>
      <c r="AG2853" s="64" t="str">
        <f t="shared" si="285"/>
        <v>300</v>
      </c>
      <c r="AH2853" s="18"/>
      <c r="AI2853" s="197" t="str">
        <f t="shared" si="286"/>
        <v>-</v>
      </c>
      <c r="AJ2853" s="64" t="str">
        <f t="shared" si="287"/>
        <v>-</v>
      </c>
      <c r="AK2853" s="18"/>
      <c r="AP2853" s="18"/>
    </row>
    <row r="2854" spans="9:42">
      <c r="I2854" s="18"/>
      <c r="L2854" s="18"/>
      <c r="M2854" s="18"/>
      <c r="N2854" s="18"/>
      <c r="O2854" s="18"/>
      <c r="P2854" s="18"/>
      <c r="Q2854" s="18"/>
      <c r="R2854" s="18"/>
      <c r="S2854" s="173" t="s">
        <v>1660</v>
      </c>
      <c r="T2854" s="17" t="s">
        <v>1661</v>
      </c>
      <c r="U2854" s="18"/>
      <c r="V2854" s="211"/>
      <c r="W2854" s="211"/>
      <c r="X2854" s="211"/>
      <c r="Y2854" s="211"/>
      <c r="Z2854" s="18"/>
      <c r="AA2854" s="182" t="s">
        <v>2854</v>
      </c>
      <c r="AB2854" s="18"/>
      <c r="AC2854" s="197" t="str">
        <f t="shared" si="282"/>
        <v>WAJONES</v>
      </c>
      <c r="AD2854" s="263" t="str">
        <f t="shared" si="283"/>
        <v>WAJONES-300</v>
      </c>
      <c r="AE2854" s="263" t="str">
        <f t="shared" si="284"/>
        <v>WAJONES-300-14</v>
      </c>
      <c r="AF2854" s="119" t="s">
        <v>2854</v>
      </c>
      <c r="AG2854" s="64" t="str">
        <f t="shared" si="285"/>
        <v>300</v>
      </c>
      <c r="AH2854" s="18"/>
      <c r="AI2854" s="197" t="str">
        <f t="shared" si="286"/>
        <v>-</v>
      </c>
      <c r="AJ2854" s="64" t="str">
        <f t="shared" si="287"/>
        <v>-</v>
      </c>
      <c r="AK2854" s="18"/>
      <c r="AP2854" s="18"/>
    </row>
    <row r="2855" spans="9:42">
      <c r="I2855" s="18"/>
      <c r="L2855" s="18"/>
      <c r="M2855" s="18"/>
      <c r="N2855" s="18"/>
      <c r="O2855" s="18"/>
      <c r="P2855" s="18"/>
      <c r="Q2855" s="18"/>
      <c r="R2855" s="18"/>
      <c r="S2855" s="173" t="s">
        <v>1662</v>
      </c>
      <c r="T2855" s="17" t="s">
        <v>1663</v>
      </c>
      <c r="U2855" s="18"/>
      <c r="V2855" s="211"/>
      <c r="W2855" s="211"/>
      <c r="X2855" s="211"/>
      <c r="Y2855" s="211"/>
      <c r="Z2855" s="18"/>
      <c r="AA2855" s="182" t="s">
        <v>2856</v>
      </c>
      <c r="AB2855" s="18"/>
      <c r="AC2855" s="197" t="str">
        <f t="shared" si="282"/>
        <v>WAJONES</v>
      </c>
      <c r="AD2855" s="263" t="str">
        <f t="shared" si="283"/>
        <v>WAJONES-300</v>
      </c>
      <c r="AE2855" s="263" t="str">
        <f t="shared" si="284"/>
        <v>WAJONES-300-15</v>
      </c>
      <c r="AF2855" s="119" t="s">
        <v>2856</v>
      </c>
      <c r="AG2855" s="64" t="str">
        <f t="shared" si="285"/>
        <v>300</v>
      </c>
      <c r="AH2855" s="18"/>
      <c r="AI2855" s="197" t="str">
        <f t="shared" si="286"/>
        <v>-</v>
      </c>
      <c r="AJ2855" s="64" t="str">
        <f t="shared" si="287"/>
        <v>-</v>
      </c>
      <c r="AK2855" s="18"/>
      <c r="AP2855" s="18"/>
    </row>
    <row r="2856" spans="9:42">
      <c r="I2856" s="18"/>
      <c r="L2856" s="18"/>
      <c r="M2856" s="18"/>
      <c r="N2856" s="18"/>
      <c r="O2856" s="18"/>
      <c r="P2856" s="18"/>
      <c r="Q2856" s="18"/>
      <c r="R2856" s="18"/>
      <c r="S2856" s="173" t="s">
        <v>1664</v>
      </c>
      <c r="T2856" s="17" t="s">
        <v>1665</v>
      </c>
      <c r="U2856" s="18"/>
      <c r="V2856" s="211"/>
      <c r="W2856" s="211"/>
      <c r="X2856" s="211"/>
      <c r="Y2856" s="211"/>
      <c r="Z2856" s="18"/>
      <c r="AA2856" s="182" t="s">
        <v>2857</v>
      </c>
      <c r="AB2856" s="18"/>
      <c r="AC2856" s="197" t="str">
        <f t="shared" si="282"/>
        <v>WAJONES</v>
      </c>
      <c r="AD2856" s="263" t="str">
        <f t="shared" si="283"/>
        <v>WAJONES-300</v>
      </c>
      <c r="AE2856" s="263" t="str">
        <f t="shared" si="284"/>
        <v>WAJONES-300-16</v>
      </c>
      <c r="AF2856" s="119" t="s">
        <v>2857</v>
      </c>
      <c r="AG2856" s="64" t="str">
        <f t="shared" si="285"/>
        <v>300</v>
      </c>
      <c r="AH2856" s="18"/>
      <c r="AI2856" s="197" t="str">
        <f t="shared" si="286"/>
        <v>-</v>
      </c>
      <c r="AJ2856" s="64" t="str">
        <f t="shared" si="287"/>
        <v>-</v>
      </c>
      <c r="AK2856" s="18"/>
      <c r="AP2856" s="18"/>
    </row>
    <row r="2857" spans="9:42">
      <c r="I2857" s="18"/>
      <c r="L2857" s="18"/>
      <c r="M2857" s="18"/>
      <c r="N2857" s="18"/>
      <c r="O2857" s="18"/>
      <c r="P2857" s="18"/>
      <c r="Q2857" s="18"/>
      <c r="R2857" s="18"/>
      <c r="S2857" s="173" t="s">
        <v>1666</v>
      </c>
      <c r="T2857" s="17" t="s">
        <v>1667</v>
      </c>
      <c r="U2857" s="18"/>
      <c r="V2857" s="211"/>
      <c r="W2857" s="211"/>
      <c r="X2857" s="211"/>
      <c r="Y2857" s="211"/>
      <c r="Z2857" s="18"/>
      <c r="AA2857" s="182" t="s">
        <v>2859</v>
      </c>
      <c r="AB2857" s="18"/>
      <c r="AC2857" s="197" t="str">
        <f t="shared" si="282"/>
        <v>WAJONES</v>
      </c>
      <c r="AD2857" s="263" t="str">
        <f t="shared" si="283"/>
        <v>WAJONES-300</v>
      </c>
      <c r="AE2857" s="263" t="str">
        <f t="shared" si="284"/>
        <v>WAJONES-300-17</v>
      </c>
      <c r="AF2857" s="119" t="s">
        <v>2859</v>
      </c>
      <c r="AG2857" s="64" t="str">
        <f t="shared" si="285"/>
        <v>300</v>
      </c>
      <c r="AH2857" s="18"/>
      <c r="AI2857" s="197" t="str">
        <f t="shared" si="286"/>
        <v>-</v>
      </c>
      <c r="AJ2857" s="64" t="str">
        <f t="shared" si="287"/>
        <v>-</v>
      </c>
      <c r="AK2857" s="18"/>
      <c r="AP2857" s="18"/>
    </row>
    <row r="2858" spans="9:42">
      <c r="I2858" s="18"/>
      <c r="L2858" s="18"/>
      <c r="M2858" s="18"/>
      <c r="N2858" s="18"/>
      <c r="O2858" s="18"/>
      <c r="P2858" s="18"/>
      <c r="Q2858" s="18"/>
      <c r="R2858" s="18"/>
      <c r="S2858" s="173" t="s">
        <v>1668</v>
      </c>
      <c r="T2858" s="17" t="s">
        <v>1669</v>
      </c>
      <c r="U2858" s="18"/>
      <c r="V2858" s="211"/>
      <c r="W2858" s="211"/>
      <c r="X2858" s="211"/>
      <c r="Y2858" s="211"/>
      <c r="Z2858" s="18"/>
      <c r="AA2858" s="182" t="s">
        <v>2860</v>
      </c>
      <c r="AB2858" s="18"/>
      <c r="AC2858" s="197" t="str">
        <f t="shared" si="282"/>
        <v>WAJONES</v>
      </c>
      <c r="AD2858" s="263" t="str">
        <f t="shared" si="283"/>
        <v>WAJONES-300</v>
      </c>
      <c r="AE2858" s="263" t="str">
        <f t="shared" si="284"/>
        <v>WAJONES-300-18</v>
      </c>
      <c r="AF2858" s="119" t="s">
        <v>2860</v>
      </c>
      <c r="AG2858" s="64" t="str">
        <f t="shared" si="285"/>
        <v>300</v>
      </c>
      <c r="AH2858" s="18"/>
      <c r="AI2858" s="197" t="str">
        <f t="shared" si="286"/>
        <v>-</v>
      </c>
      <c r="AJ2858" s="64" t="str">
        <f t="shared" si="287"/>
        <v>-</v>
      </c>
      <c r="AK2858" s="18"/>
      <c r="AP2858" s="18"/>
    </row>
    <row r="2859" spans="9:42">
      <c r="I2859" s="18"/>
      <c r="L2859" s="18"/>
      <c r="M2859" s="18"/>
      <c r="N2859" s="18"/>
      <c r="O2859" s="18"/>
      <c r="P2859" s="18"/>
      <c r="Q2859" s="18"/>
      <c r="R2859" s="18"/>
      <c r="S2859" s="173" t="s">
        <v>1670</v>
      </c>
      <c r="T2859" s="17" t="s">
        <v>1671</v>
      </c>
      <c r="U2859" s="18"/>
      <c r="V2859" s="211"/>
      <c r="W2859" s="211"/>
      <c r="X2859" s="211"/>
      <c r="Y2859" s="211"/>
      <c r="Z2859" s="18"/>
      <c r="AA2859" s="182" t="s">
        <v>2861</v>
      </c>
      <c r="AB2859" s="18"/>
      <c r="AC2859" s="197" t="str">
        <f t="shared" si="282"/>
        <v>WAJONES</v>
      </c>
      <c r="AD2859" s="263" t="str">
        <f t="shared" si="283"/>
        <v>WAJONES-300</v>
      </c>
      <c r="AE2859" s="263" t="str">
        <f t="shared" si="284"/>
        <v>WAJONES-300-19</v>
      </c>
      <c r="AF2859" s="119" t="s">
        <v>2861</v>
      </c>
      <c r="AG2859" s="64" t="str">
        <f t="shared" si="285"/>
        <v>300</v>
      </c>
      <c r="AH2859" s="18"/>
      <c r="AI2859" s="197" t="str">
        <f t="shared" si="286"/>
        <v>-</v>
      </c>
      <c r="AJ2859" s="64" t="str">
        <f t="shared" si="287"/>
        <v>-</v>
      </c>
      <c r="AK2859" s="18"/>
      <c r="AP2859" s="18"/>
    </row>
    <row r="2860" spans="9:42">
      <c r="I2860" s="18"/>
      <c r="L2860" s="18"/>
      <c r="M2860" s="18"/>
      <c r="N2860" s="18"/>
      <c r="O2860" s="18"/>
      <c r="P2860" s="18"/>
      <c r="Q2860" s="18"/>
      <c r="R2860" s="18"/>
      <c r="S2860" s="173" t="s">
        <v>1672</v>
      </c>
      <c r="T2860" s="17" t="s">
        <v>1673</v>
      </c>
      <c r="U2860" s="18"/>
      <c r="V2860" s="211"/>
      <c r="W2860" s="211"/>
      <c r="X2860" s="211"/>
      <c r="Y2860" s="211"/>
      <c r="Z2860" s="18"/>
      <c r="AA2860" s="182" t="s">
        <v>11489</v>
      </c>
      <c r="AB2860" s="18"/>
      <c r="AC2860" s="197" t="str">
        <f t="shared" si="282"/>
        <v>RYANBOSS</v>
      </c>
      <c r="AD2860" s="263" t="str">
        <f t="shared" si="283"/>
        <v>RYANBOSS-310</v>
      </c>
      <c r="AE2860" s="263" t="str">
        <f t="shared" si="284"/>
        <v>RYANBOSS-310-1</v>
      </c>
      <c r="AF2860" s="119" t="s">
        <v>11489</v>
      </c>
      <c r="AG2860" s="64" t="str">
        <f t="shared" si="285"/>
        <v>310</v>
      </c>
      <c r="AH2860" s="18"/>
      <c r="AI2860" s="197" t="str">
        <f t="shared" si="286"/>
        <v>-</v>
      </c>
      <c r="AJ2860" s="64" t="str">
        <f t="shared" si="287"/>
        <v>-</v>
      </c>
      <c r="AK2860" s="18"/>
      <c r="AP2860" s="18"/>
    </row>
    <row r="2861" spans="9:42">
      <c r="I2861" s="18"/>
      <c r="L2861" s="18"/>
      <c r="M2861" s="18"/>
      <c r="N2861" s="18"/>
      <c r="O2861" s="18"/>
      <c r="P2861" s="18"/>
      <c r="Q2861" s="18"/>
      <c r="R2861" s="18"/>
      <c r="S2861" s="173" t="s">
        <v>1674</v>
      </c>
      <c r="T2861" s="17" t="s">
        <v>1675</v>
      </c>
      <c r="U2861" s="18"/>
      <c r="V2861" s="211"/>
      <c r="W2861" s="211"/>
      <c r="X2861" s="211"/>
      <c r="Y2861" s="211"/>
      <c r="Z2861" s="18"/>
      <c r="AA2861" s="182" t="s">
        <v>2864</v>
      </c>
      <c r="AB2861" s="18"/>
      <c r="AC2861" s="197" t="str">
        <f t="shared" si="282"/>
        <v>RYANBOSS</v>
      </c>
      <c r="AD2861" s="263" t="str">
        <f t="shared" si="283"/>
        <v>RYANBOSS-310</v>
      </c>
      <c r="AE2861" s="263" t="str">
        <f t="shared" si="284"/>
        <v>RYANBOSS-310-2</v>
      </c>
      <c r="AF2861" s="119" t="s">
        <v>2864</v>
      </c>
      <c r="AG2861" s="64" t="str">
        <f t="shared" si="285"/>
        <v>310</v>
      </c>
      <c r="AH2861" s="18"/>
      <c r="AI2861" s="197" t="str">
        <f t="shared" si="286"/>
        <v>-</v>
      </c>
      <c r="AJ2861" s="64" t="str">
        <f t="shared" si="287"/>
        <v>-</v>
      </c>
      <c r="AK2861" s="18"/>
      <c r="AP2861" s="18"/>
    </row>
    <row r="2862" spans="9:42">
      <c r="I2862" s="18"/>
      <c r="L2862" s="18"/>
      <c r="M2862" s="18"/>
      <c r="N2862" s="18"/>
      <c r="O2862" s="18"/>
      <c r="P2862" s="18"/>
      <c r="Q2862" s="18"/>
      <c r="R2862" s="18"/>
      <c r="S2862" s="173" t="s">
        <v>1676</v>
      </c>
      <c r="T2862" s="17" t="s">
        <v>1677</v>
      </c>
      <c r="U2862" s="18"/>
      <c r="V2862" s="211"/>
      <c r="W2862" s="211"/>
      <c r="X2862" s="211"/>
      <c r="Y2862" s="211"/>
      <c r="Z2862" s="18"/>
      <c r="AA2862" s="182" t="s">
        <v>2865</v>
      </c>
      <c r="AB2862" s="18"/>
      <c r="AC2862" s="197" t="str">
        <f t="shared" si="282"/>
        <v>RYANBOSS</v>
      </c>
      <c r="AD2862" s="263" t="str">
        <f t="shared" si="283"/>
        <v>RYANBOSS-310</v>
      </c>
      <c r="AE2862" s="263" t="str">
        <f t="shared" si="284"/>
        <v>RYANBOSS-310-3</v>
      </c>
      <c r="AF2862" s="119" t="s">
        <v>2865</v>
      </c>
      <c r="AG2862" s="64" t="str">
        <f t="shared" si="285"/>
        <v>310</v>
      </c>
      <c r="AH2862" s="18"/>
      <c r="AI2862" s="197" t="str">
        <f t="shared" si="286"/>
        <v>-</v>
      </c>
      <c r="AJ2862" s="64" t="str">
        <f t="shared" si="287"/>
        <v>-</v>
      </c>
      <c r="AK2862" s="18"/>
      <c r="AP2862" s="18"/>
    </row>
    <row r="2863" spans="9:42">
      <c r="I2863" s="18"/>
      <c r="L2863" s="18"/>
      <c r="M2863" s="18"/>
      <c r="N2863" s="18"/>
      <c r="O2863" s="18"/>
      <c r="P2863" s="18"/>
      <c r="Q2863" s="18"/>
      <c r="R2863" s="18"/>
      <c r="S2863" s="173" t="s">
        <v>1678</v>
      </c>
      <c r="T2863" s="17" t="s">
        <v>780</v>
      </c>
      <c r="U2863" s="18"/>
      <c r="V2863" s="211"/>
      <c r="W2863" s="211"/>
      <c r="X2863" s="211"/>
      <c r="Y2863" s="211"/>
      <c r="Z2863" s="18"/>
      <c r="AA2863" s="182" t="s">
        <v>2868</v>
      </c>
      <c r="AB2863" s="18"/>
      <c r="AC2863" s="197" t="str">
        <f t="shared" si="282"/>
        <v>RYANBOSS</v>
      </c>
      <c r="AD2863" s="263" t="str">
        <f t="shared" si="283"/>
        <v>RYANBOSS-310</v>
      </c>
      <c r="AE2863" s="263" t="str">
        <f t="shared" si="284"/>
        <v>RYANBOSS-310-4</v>
      </c>
      <c r="AF2863" s="119" t="s">
        <v>2868</v>
      </c>
      <c r="AG2863" s="64" t="str">
        <f t="shared" si="285"/>
        <v>310</v>
      </c>
      <c r="AH2863" s="18"/>
      <c r="AI2863" s="197" t="str">
        <f t="shared" si="286"/>
        <v>-</v>
      </c>
      <c r="AJ2863" s="64" t="str">
        <f t="shared" si="287"/>
        <v>-</v>
      </c>
      <c r="AK2863" s="18"/>
      <c r="AP2863" s="18"/>
    </row>
    <row r="2864" spans="9:42">
      <c r="I2864" s="18"/>
      <c r="L2864" s="18"/>
      <c r="M2864" s="18"/>
      <c r="N2864" s="18"/>
      <c r="O2864" s="18"/>
      <c r="P2864" s="18"/>
      <c r="Q2864" s="18"/>
      <c r="R2864" s="18"/>
      <c r="S2864" s="173" t="s">
        <v>1679</v>
      </c>
      <c r="T2864" s="17" t="s">
        <v>1680</v>
      </c>
      <c r="U2864" s="18"/>
      <c r="V2864" s="211"/>
      <c r="W2864" s="211"/>
      <c r="X2864" s="211"/>
      <c r="Y2864" s="211"/>
      <c r="Z2864" s="18"/>
      <c r="AA2864" s="182" t="s">
        <v>696</v>
      </c>
      <c r="AB2864" s="18"/>
      <c r="AC2864" s="197" t="str">
        <f t="shared" si="282"/>
        <v>RYANBOSS</v>
      </c>
      <c r="AD2864" s="263" t="str">
        <f t="shared" si="283"/>
        <v>RYANBOSS-310</v>
      </c>
      <c r="AE2864" s="263" t="str">
        <f t="shared" si="284"/>
        <v>RYANBOSS-310-5</v>
      </c>
      <c r="AF2864" s="119" t="s">
        <v>696</v>
      </c>
      <c r="AG2864" s="64" t="str">
        <f t="shared" si="285"/>
        <v>310</v>
      </c>
      <c r="AH2864" s="18"/>
      <c r="AI2864" s="197" t="str">
        <f t="shared" si="286"/>
        <v>-</v>
      </c>
      <c r="AJ2864" s="64" t="str">
        <f t="shared" si="287"/>
        <v>-</v>
      </c>
      <c r="AK2864" s="18"/>
      <c r="AP2864" s="18"/>
    </row>
    <row r="2865" spans="9:42">
      <c r="I2865" s="18"/>
      <c r="L2865" s="18"/>
      <c r="M2865" s="18"/>
      <c r="N2865" s="18"/>
      <c r="O2865" s="18"/>
      <c r="P2865" s="18"/>
      <c r="Q2865" s="18"/>
      <c r="R2865" s="18"/>
      <c r="S2865" s="173" t="s">
        <v>1681</v>
      </c>
      <c r="T2865" s="17" t="s">
        <v>1682</v>
      </c>
      <c r="U2865" s="18"/>
      <c r="V2865" s="211"/>
      <c r="W2865" s="211"/>
      <c r="X2865" s="211"/>
      <c r="Y2865" s="211"/>
      <c r="Z2865" s="18"/>
      <c r="AA2865" s="182" t="s">
        <v>14281</v>
      </c>
      <c r="AB2865" s="18"/>
      <c r="AC2865" s="197" t="str">
        <f t="shared" si="282"/>
        <v>RYANBOSS</v>
      </c>
      <c r="AD2865" s="263" t="str">
        <f t="shared" si="283"/>
        <v>RYANBOSS-310</v>
      </c>
      <c r="AE2865" s="263" t="str">
        <f t="shared" si="284"/>
        <v>RYANBOSS-310-6</v>
      </c>
      <c r="AF2865" s="119" t="s">
        <v>14281</v>
      </c>
      <c r="AG2865" s="64" t="str">
        <f t="shared" si="285"/>
        <v>310</v>
      </c>
      <c r="AH2865" s="18"/>
      <c r="AI2865" s="197" t="str">
        <f t="shared" si="286"/>
        <v>-</v>
      </c>
      <c r="AJ2865" s="64" t="str">
        <f t="shared" si="287"/>
        <v>-</v>
      </c>
      <c r="AK2865" s="18"/>
      <c r="AP2865" s="18"/>
    </row>
    <row r="2866" spans="9:42">
      <c r="I2866" s="18"/>
      <c r="L2866" s="18"/>
      <c r="M2866" s="18"/>
      <c r="N2866" s="18"/>
      <c r="O2866" s="18"/>
      <c r="P2866" s="18"/>
      <c r="Q2866" s="18"/>
      <c r="R2866" s="18"/>
      <c r="S2866" s="173" t="s">
        <v>1683</v>
      </c>
      <c r="T2866" s="17" t="s">
        <v>1684</v>
      </c>
      <c r="U2866" s="18"/>
      <c r="V2866" s="211"/>
      <c r="W2866" s="211"/>
      <c r="X2866" s="211"/>
      <c r="Y2866" s="211"/>
      <c r="Z2866" s="18"/>
      <c r="AA2866" s="182" t="s">
        <v>2869</v>
      </c>
      <c r="AB2866" s="18"/>
      <c r="AC2866" s="197" t="str">
        <f t="shared" si="282"/>
        <v>RYANBOSS</v>
      </c>
      <c r="AD2866" s="263" t="str">
        <f t="shared" si="283"/>
        <v>RYANBOSS-310</v>
      </c>
      <c r="AE2866" s="263" t="str">
        <f t="shared" si="284"/>
        <v>RYANBOSS-310-7</v>
      </c>
      <c r="AF2866" s="119" t="s">
        <v>2869</v>
      </c>
      <c r="AG2866" s="64" t="str">
        <f t="shared" si="285"/>
        <v>310</v>
      </c>
      <c r="AH2866" s="18"/>
      <c r="AI2866" s="197" t="str">
        <f t="shared" si="286"/>
        <v>-</v>
      </c>
      <c r="AJ2866" s="64" t="str">
        <f t="shared" si="287"/>
        <v>-</v>
      </c>
      <c r="AK2866" s="18"/>
      <c r="AP2866" s="18"/>
    </row>
    <row r="2867" spans="9:42">
      <c r="I2867" s="18"/>
      <c r="L2867" s="18"/>
      <c r="M2867" s="18"/>
      <c r="N2867" s="18"/>
      <c r="O2867" s="18"/>
      <c r="P2867" s="18"/>
      <c r="Q2867" s="18"/>
      <c r="R2867" s="18"/>
      <c r="S2867" s="173" t="s">
        <v>1685</v>
      </c>
      <c r="T2867" s="17" t="s">
        <v>1686</v>
      </c>
      <c r="U2867" s="18"/>
      <c r="V2867" s="211"/>
      <c r="W2867" s="211"/>
      <c r="X2867" s="211"/>
      <c r="Y2867" s="211"/>
      <c r="Z2867" s="18"/>
      <c r="AA2867" s="182" t="s">
        <v>11490</v>
      </c>
      <c r="AB2867" s="18"/>
      <c r="AC2867" s="197" t="str">
        <f t="shared" si="282"/>
        <v>RYANBOSS</v>
      </c>
      <c r="AD2867" s="263" t="str">
        <f t="shared" si="283"/>
        <v>RYANBOSS-310</v>
      </c>
      <c r="AE2867" s="263" t="str">
        <f t="shared" si="284"/>
        <v>RYANBOSS-310-8</v>
      </c>
      <c r="AF2867" s="119" t="s">
        <v>11490</v>
      </c>
      <c r="AG2867" s="64" t="str">
        <f t="shared" si="285"/>
        <v>310</v>
      </c>
      <c r="AH2867" s="18"/>
      <c r="AI2867" s="197" t="str">
        <f t="shared" si="286"/>
        <v>-</v>
      </c>
      <c r="AJ2867" s="64" t="str">
        <f t="shared" si="287"/>
        <v>-</v>
      </c>
      <c r="AK2867" s="18"/>
      <c r="AP2867" s="18"/>
    </row>
    <row r="2868" spans="9:42">
      <c r="I2868" s="18"/>
      <c r="L2868" s="18"/>
      <c r="M2868" s="18"/>
      <c r="N2868" s="18"/>
      <c r="O2868" s="18"/>
      <c r="P2868" s="18"/>
      <c r="Q2868" s="18"/>
      <c r="R2868" s="18"/>
      <c r="S2868" s="173" t="s">
        <v>1687</v>
      </c>
      <c r="T2868" s="17" t="s">
        <v>1688</v>
      </c>
      <c r="U2868" s="18"/>
      <c r="V2868" s="211"/>
      <c r="W2868" s="211"/>
      <c r="X2868" s="211"/>
      <c r="Y2868" s="211"/>
      <c r="Z2868" s="18"/>
      <c r="AA2868" s="182" t="s">
        <v>2872</v>
      </c>
      <c r="AB2868" s="18"/>
      <c r="AC2868" s="197" t="str">
        <f t="shared" si="282"/>
        <v>RYANBOSS</v>
      </c>
      <c r="AD2868" s="263" t="str">
        <f t="shared" si="283"/>
        <v>RYANBOSS-310</v>
      </c>
      <c r="AE2868" s="263" t="str">
        <f t="shared" si="284"/>
        <v>RYANBOSS-310-9</v>
      </c>
      <c r="AF2868" s="119" t="s">
        <v>2872</v>
      </c>
      <c r="AG2868" s="64" t="str">
        <f t="shared" si="285"/>
        <v>310</v>
      </c>
      <c r="AH2868" s="18"/>
      <c r="AI2868" s="197" t="str">
        <f t="shared" si="286"/>
        <v>-</v>
      </c>
      <c r="AJ2868" s="64" t="str">
        <f t="shared" si="287"/>
        <v>-</v>
      </c>
      <c r="AK2868" s="18"/>
      <c r="AP2868" s="18"/>
    </row>
    <row r="2869" spans="9:42">
      <c r="I2869" s="18"/>
      <c r="L2869" s="18"/>
      <c r="M2869" s="18"/>
      <c r="N2869" s="18"/>
      <c r="O2869" s="18"/>
      <c r="P2869" s="18"/>
      <c r="Q2869" s="18"/>
      <c r="R2869" s="18"/>
      <c r="S2869" s="173" t="s">
        <v>1689</v>
      </c>
      <c r="T2869" s="17" t="s">
        <v>1690</v>
      </c>
      <c r="U2869" s="18"/>
      <c r="V2869" s="211"/>
      <c r="W2869" s="211"/>
      <c r="X2869" s="211"/>
      <c r="Y2869" s="211"/>
      <c r="Z2869" s="18"/>
      <c r="AA2869" s="182" t="s">
        <v>2873</v>
      </c>
      <c r="AB2869" s="18"/>
      <c r="AC2869" s="197" t="str">
        <f t="shared" si="282"/>
        <v>RYANBOSS</v>
      </c>
      <c r="AD2869" s="263" t="str">
        <f t="shared" si="283"/>
        <v>RYANBOSS-310</v>
      </c>
      <c r="AE2869" s="263" t="str">
        <f t="shared" si="284"/>
        <v>RYANBOSS-310-10</v>
      </c>
      <c r="AF2869" s="119" t="s">
        <v>2873</v>
      </c>
      <c r="AG2869" s="64" t="str">
        <f t="shared" si="285"/>
        <v>310</v>
      </c>
      <c r="AH2869" s="18"/>
      <c r="AI2869" s="197" t="str">
        <f t="shared" si="286"/>
        <v>-</v>
      </c>
      <c r="AJ2869" s="64" t="str">
        <f t="shared" si="287"/>
        <v>-</v>
      </c>
      <c r="AK2869" s="18"/>
      <c r="AP2869" s="18"/>
    </row>
    <row r="2870" spans="9:42">
      <c r="I2870" s="18"/>
      <c r="L2870" s="18"/>
      <c r="M2870" s="18"/>
      <c r="N2870" s="18"/>
      <c r="O2870" s="18"/>
      <c r="P2870" s="18"/>
      <c r="Q2870" s="18"/>
      <c r="R2870" s="18"/>
      <c r="S2870" s="173" t="s">
        <v>1691</v>
      </c>
      <c r="T2870" s="17" t="s">
        <v>1692</v>
      </c>
      <c r="U2870" s="18"/>
      <c r="V2870" s="211"/>
      <c r="W2870" s="211"/>
      <c r="X2870" s="211"/>
      <c r="Y2870" s="211"/>
      <c r="Z2870" s="18"/>
      <c r="AA2870" s="182" t="s">
        <v>14282</v>
      </c>
      <c r="AB2870" s="18"/>
      <c r="AC2870" s="197" t="str">
        <f t="shared" si="282"/>
        <v>RYANBOSS</v>
      </c>
      <c r="AD2870" s="263" t="str">
        <f t="shared" si="283"/>
        <v>RYANBOSS-310</v>
      </c>
      <c r="AE2870" s="263" t="str">
        <f t="shared" si="284"/>
        <v>RYANBOSS-310-11</v>
      </c>
      <c r="AF2870" s="119" t="s">
        <v>14282</v>
      </c>
      <c r="AG2870" s="64" t="str">
        <f t="shared" si="285"/>
        <v>310</v>
      </c>
      <c r="AH2870" s="18"/>
      <c r="AI2870" s="197" t="str">
        <f t="shared" si="286"/>
        <v>-</v>
      </c>
      <c r="AJ2870" s="64" t="str">
        <f t="shared" si="287"/>
        <v>-</v>
      </c>
      <c r="AK2870" s="18"/>
      <c r="AP2870" s="18"/>
    </row>
    <row r="2871" spans="9:42">
      <c r="I2871" s="18"/>
      <c r="L2871" s="18"/>
      <c r="M2871" s="18"/>
      <c r="N2871" s="18"/>
      <c r="O2871" s="18"/>
      <c r="P2871" s="18"/>
      <c r="Q2871" s="18"/>
      <c r="R2871" s="18"/>
      <c r="S2871" s="173" t="s">
        <v>1693</v>
      </c>
      <c r="T2871" s="17" t="s">
        <v>1694</v>
      </c>
      <c r="U2871" s="18"/>
      <c r="V2871" s="211"/>
      <c r="W2871" s="211"/>
      <c r="X2871" s="211"/>
      <c r="Y2871" s="211"/>
      <c r="Z2871" s="18"/>
      <c r="AA2871" s="182" t="s">
        <v>12138</v>
      </c>
      <c r="AB2871" s="18"/>
      <c r="AC2871" s="197" t="str">
        <f t="shared" si="282"/>
        <v>RYANBOSS</v>
      </c>
      <c r="AD2871" s="263" t="str">
        <f t="shared" si="283"/>
        <v>RYANBOSS-315</v>
      </c>
      <c r="AE2871" s="263" t="str">
        <f t="shared" si="284"/>
        <v>RYANBOSS-315-1</v>
      </c>
      <c r="AF2871" s="119" t="s">
        <v>12138</v>
      </c>
      <c r="AG2871" s="64" t="str">
        <f t="shared" si="285"/>
        <v>315</v>
      </c>
      <c r="AH2871" s="18"/>
      <c r="AI2871" s="197" t="str">
        <f t="shared" si="286"/>
        <v>-</v>
      </c>
      <c r="AJ2871" s="64" t="str">
        <f t="shared" si="287"/>
        <v>-</v>
      </c>
      <c r="AK2871" s="18"/>
      <c r="AP2871" s="18"/>
    </row>
    <row r="2872" spans="9:42">
      <c r="I2872" s="18"/>
      <c r="L2872" s="18"/>
      <c r="M2872" s="18"/>
      <c r="N2872" s="18"/>
      <c r="O2872" s="18"/>
      <c r="P2872" s="18"/>
      <c r="Q2872" s="18"/>
      <c r="R2872" s="18"/>
      <c r="S2872" s="173" t="s">
        <v>1695</v>
      </c>
      <c r="T2872" s="17" t="s">
        <v>1696</v>
      </c>
      <c r="U2872" s="18"/>
      <c r="V2872" s="211"/>
      <c r="W2872" s="211"/>
      <c r="X2872" s="211"/>
      <c r="Y2872" s="211"/>
      <c r="Z2872" s="18"/>
      <c r="AA2872" s="182" t="s">
        <v>12139</v>
      </c>
      <c r="AB2872" s="18"/>
      <c r="AC2872" s="197" t="str">
        <f t="shared" si="282"/>
        <v>RYANBOSS</v>
      </c>
      <c r="AD2872" s="263" t="str">
        <f t="shared" si="283"/>
        <v>RYANBOSS-315</v>
      </c>
      <c r="AE2872" s="263" t="str">
        <f t="shared" si="284"/>
        <v>RYANBOSS-315-2</v>
      </c>
      <c r="AF2872" s="119" t="s">
        <v>12139</v>
      </c>
      <c r="AG2872" s="64" t="str">
        <f t="shared" si="285"/>
        <v>315</v>
      </c>
      <c r="AH2872" s="18"/>
      <c r="AI2872" s="197" t="str">
        <f t="shared" si="286"/>
        <v>-</v>
      </c>
      <c r="AJ2872" s="64" t="str">
        <f t="shared" si="287"/>
        <v>-</v>
      </c>
      <c r="AK2872" s="18"/>
      <c r="AP2872" s="18"/>
    </row>
    <row r="2873" spans="9:42">
      <c r="I2873" s="18"/>
      <c r="L2873" s="18"/>
      <c r="M2873" s="18"/>
      <c r="N2873" s="18"/>
      <c r="O2873" s="18"/>
      <c r="P2873" s="18"/>
      <c r="Q2873" s="18"/>
      <c r="R2873" s="18"/>
      <c r="S2873" s="173" t="s">
        <v>1697</v>
      </c>
      <c r="T2873" s="17" t="s">
        <v>1698</v>
      </c>
      <c r="U2873" s="18"/>
      <c r="V2873" s="211"/>
      <c r="W2873" s="211"/>
      <c r="X2873" s="211"/>
      <c r="Y2873" s="211"/>
      <c r="Z2873" s="18"/>
      <c r="AA2873" s="182" t="s">
        <v>12140</v>
      </c>
      <c r="AB2873" s="18"/>
      <c r="AC2873" s="197" t="str">
        <f t="shared" si="282"/>
        <v>RYANBOSS</v>
      </c>
      <c r="AD2873" s="263" t="str">
        <f t="shared" si="283"/>
        <v>RYANBOSS-315</v>
      </c>
      <c r="AE2873" s="263" t="str">
        <f t="shared" si="284"/>
        <v>RYANBOSS-315-3</v>
      </c>
      <c r="AF2873" s="119" t="s">
        <v>12140</v>
      </c>
      <c r="AG2873" s="64" t="str">
        <f t="shared" si="285"/>
        <v>315</v>
      </c>
      <c r="AH2873" s="18"/>
      <c r="AI2873" s="197" t="str">
        <f t="shared" si="286"/>
        <v>-</v>
      </c>
      <c r="AJ2873" s="64" t="str">
        <f t="shared" si="287"/>
        <v>-</v>
      </c>
      <c r="AK2873" s="18"/>
      <c r="AP2873" s="18"/>
    </row>
    <row r="2874" spans="9:42">
      <c r="I2874" s="18"/>
      <c r="L2874" s="18"/>
      <c r="M2874" s="18"/>
      <c r="N2874" s="18"/>
      <c r="O2874" s="18"/>
      <c r="P2874" s="18"/>
      <c r="Q2874" s="18"/>
      <c r="R2874" s="18"/>
      <c r="S2874" s="173" t="s">
        <v>1699</v>
      </c>
      <c r="T2874" s="17" t="s">
        <v>1700</v>
      </c>
      <c r="U2874" s="18"/>
      <c r="V2874" s="211"/>
      <c r="W2874" s="211"/>
      <c r="X2874" s="211"/>
      <c r="Y2874" s="211"/>
      <c r="Z2874" s="18"/>
      <c r="AA2874" s="182" t="s">
        <v>12141</v>
      </c>
      <c r="AB2874" s="18"/>
      <c r="AC2874" s="197" t="str">
        <f t="shared" si="282"/>
        <v>RYANBOSS</v>
      </c>
      <c r="AD2874" s="263" t="str">
        <f t="shared" si="283"/>
        <v>RYANBOSS-315</v>
      </c>
      <c r="AE2874" s="263" t="str">
        <f t="shared" si="284"/>
        <v>RYANBOSS-315-4</v>
      </c>
      <c r="AF2874" s="119" t="s">
        <v>12141</v>
      </c>
      <c r="AG2874" s="64" t="str">
        <f t="shared" si="285"/>
        <v>315</v>
      </c>
      <c r="AH2874" s="18"/>
      <c r="AI2874" s="197" t="str">
        <f t="shared" si="286"/>
        <v>-</v>
      </c>
      <c r="AJ2874" s="64" t="str">
        <f t="shared" si="287"/>
        <v>-</v>
      </c>
      <c r="AK2874" s="18"/>
      <c r="AP2874" s="18"/>
    </row>
    <row r="2875" spans="9:42">
      <c r="I2875" s="18"/>
      <c r="L2875" s="18"/>
      <c r="M2875" s="18"/>
      <c r="N2875" s="18"/>
      <c r="O2875" s="18"/>
      <c r="P2875" s="18"/>
      <c r="Q2875" s="18"/>
      <c r="R2875" s="18"/>
      <c r="S2875" s="173" t="s">
        <v>1701</v>
      </c>
      <c r="T2875" s="17" t="s">
        <v>1702</v>
      </c>
      <c r="U2875" s="18"/>
      <c r="V2875" s="211"/>
      <c r="W2875" s="211"/>
      <c r="X2875" s="211"/>
      <c r="Y2875" s="211"/>
      <c r="Z2875" s="18"/>
      <c r="AA2875" s="182" t="s">
        <v>2879</v>
      </c>
      <c r="AB2875" s="18"/>
      <c r="AC2875" s="197" t="str">
        <f t="shared" si="282"/>
        <v>PARKING</v>
      </c>
      <c r="AD2875" s="263" t="str">
        <f t="shared" si="283"/>
        <v>PARKING-330</v>
      </c>
      <c r="AE2875" s="263" t="str">
        <f t="shared" si="284"/>
        <v>PARKING-330-1</v>
      </c>
      <c r="AF2875" s="119" t="s">
        <v>2879</v>
      </c>
      <c r="AG2875" s="64" t="str">
        <f t="shared" si="285"/>
        <v>330</v>
      </c>
      <c r="AH2875" s="18"/>
      <c r="AI2875" s="197" t="str">
        <f t="shared" si="286"/>
        <v>-</v>
      </c>
      <c r="AJ2875" s="64" t="str">
        <f t="shared" si="287"/>
        <v>-</v>
      </c>
      <c r="AK2875" s="18"/>
      <c r="AP2875" s="18"/>
    </row>
    <row r="2876" spans="9:42">
      <c r="I2876" s="18"/>
      <c r="L2876" s="18"/>
      <c r="M2876" s="18"/>
      <c r="N2876" s="18"/>
      <c r="O2876" s="18"/>
      <c r="P2876" s="18"/>
      <c r="Q2876" s="18"/>
      <c r="R2876" s="18"/>
      <c r="S2876" s="173" t="s">
        <v>1703</v>
      </c>
      <c r="T2876" s="17" t="s">
        <v>1704</v>
      </c>
      <c r="U2876" s="18"/>
      <c r="V2876" s="211"/>
      <c r="W2876" s="211"/>
      <c r="X2876" s="211"/>
      <c r="Y2876" s="211"/>
      <c r="Z2876" s="18"/>
      <c r="AA2876" s="182" t="s">
        <v>11143</v>
      </c>
      <c r="AB2876" s="18"/>
      <c r="AC2876" s="197" t="str">
        <f t="shared" si="282"/>
        <v>PARKING</v>
      </c>
      <c r="AD2876" s="263" t="str">
        <f t="shared" si="283"/>
        <v>PARKING-330</v>
      </c>
      <c r="AE2876" s="263" t="str">
        <f t="shared" si="284"/>
        <v>PARKING-330-2</v>
      </c>
      <c r="AF2876" s="119" t="s">
        <v>11143</v>
      </c>
      <c r="AG2876" s="64" t="str">
        <f t="shared" si="285"/>
        <v>330</v>
      </c>
      <c r="AH2876" s="18"/>
      <c r="AI2876" s="197" t="str">
        <f t="shared" si="286"/>
        <v>-</v>
      </c>
      <c r="AJ2876" s="64" t="str">
        <f t="shared" si="287"/>
        <v>-</v>
      </c>
      <c r="AK2876" s="18"/>
      <c r="AP2876" s="18"/>
    </row>
    <row r="2877" spans="9:42">
      <c r="I2877" s="18"/>
      <c r="L2877" s="18"/>
      <c r="M2877" s="18"/>
      <c r="N2877" s="18"/>
      <c r="O2877" s="18"/>
      <c r="P2877" s="18"/>
      <c r="Q2877" s="18"/>
      <c r="R2877" s="18"/>
      <c r="S2877" s="173" t="s">
        <v>1705</v>
      </c>
      <c r="T2877" s="17" t="s">
        <v>1706</v>
      </c>
      <c r="U2877" s="18"/>
      <c r="V2877" s="211"/>
      <c r="W2877" s="211"/>
      <c r="X2877" s="211"/>
      <c r="Y2877" s="211"/>
      <c r="Z2877" s="18"/>
      <c r="AA2877" s="182" t="s">
        <v>11491</v>
      </c>
      <c r="AB2877" s="18"/>
      <c r="AC2877" s="197" t="str">
        <f t="shared" si="282"/>
        <v>PARKING</v>
      </c>
      <c r="AD2877" s="263" t="str">
        <f t="shared" si="283"/>
        <v>PARKING-330</v>
      </c>
      <c r="AE2877" s="263" t="str">
        <f t="shared" si="284"/>
        <v>PARKING-330-3</v>
      </c>
      <c r="AF2877" s="119" t="s">
        <v>11491</v>
      </c>
      <c r="AG2877" s="64" t="str">
        <f t="shared" si="285"/>
        <v>330</v>
      </c>
      <c r="AH2877" s="18"/>
      <c r="AI2877" s="197" t="str">
        <f t="shared" si="286"/>
        <v>-</v>
      </c>
      <c r="AJ2877" s="64" t="str">
        <f t="shared" si="287"/>
        <v>-</v>
      </c>
      <c r="AK2877" s="18"/>
      <c r="AP2877" s="18"/>
    </row>
    <row r="2878" spans="9:42">
      <c r="I2878" s="18"/>
      <c r="L2878" s="18"/>
      <c r="M2878" s="18"/>
      <c r="N2878" s="18"/>
      <c r="O2878" s="18"/>
      <c r="P2878" s="18"/>
      <c r="Q2878" s="18"/>
      <c r="R2878" s="18"/>
      <c r="S2878" s="173" t="s">
        <v>1707</v>
      </c>
      <c r="T2878" s="17" t="s">
        <v>1708</v>
      </c>
      <c r="U2878" s="18"/>
      <c r="V2878" s="211"/>
      <c r="W2878" s="211"/>
      <c r="X2878" s="211"/>
      <c r="Y2878" s="211"/>
      <c r="Z2878" s="18"/>
      <c r="AA2878" s="182" t="s">
        <v>2880</v>
      </c>
      <c r="AB2878" s="18"/>
      <c r="AC2878" s="197" t="str">
        <f t="shared" si="282"/>
        <v>PARKING</v>
      </c>
      <c r="AD2878" s="263" t="str">
        <f t="shared" si="283"/>
        <v>PARKING-330</v>
      </c>
      <c r="AE2878" s="263" t="str">
        <f t="shared" si="284"/>
        <v>PARKING-330-4</v>
      </c>
      <c r="AF2878" s="119" t="s">
        <v>2880</v>
      </c>
      <c r="AG2878" s="64" t="str">
        <f t="shared" si="285"/>
        <v>330</v>
      </c>
      <c r="AH2878" s="18"/>
      <c r="AI2878" s="197" t="str">
        <f t="shared" si="286"/>
        <v>-</v>
      </c>
      <c r="AJ2878" s="64" t="str">
        <f t="shared" si="287"/>
        <v>-</v>
      </c>
      <c r="AK2878" s="18"/>
      <c r="AP2878" s="18"/>
    </row>
    <row r="2879" spans="9:42">
      <c r="I2879" s="18"/>
      <c r="L2879" s="18"/>
      <c r="M2879" s="18"/>
      <c r="N2879" s="18"/>
      <c r="O2879" s="18"/>
      <c r="P2879" s="18"/>
      <c r="Q2879" s="18"/>
      <c r="R2879" s="18"/>
      <c r="S2879" s="173" t="s">
        <v>1709</v>
      </c>
      <c r="T2879" s="17" t="s">
        <v>1710</v>
      </c>
      <c r="U2879" s="18"/>
      <c r="V2879" s="211"/>
      <c r="W2879" s="211"/>
      <c r="X2879" s="211"/>
      <c r="Y2879" s="211"/>
      <c r="Z2879" s="18"/>
      <c r="AA2879" s="182" t="s">
        <v>13794</v>
      </c>
      <c r="AB2879" s="18"/>
      <c r="AC2879" s="197" t="str">
        <f t="shared" si="282"/>
        <v>PARKING</v>
      </c>
      <c r="AD2879" s="263" t="str">
        <f t="shared" si="283"/>
        <v>PARKING-330</v>
      </c>
      <c r="AE2879" s="263" t="str">
        <f t="shared" si="284"/>
        <v>PARKING-330-5</v>
      </c>
      <c r="AF2879" s="119" t="s">
        <v>13794</v>
      </c>
      <c r="AG2879" s="64" t="str">
        <f t="shared" si="285"/>
        <v>330</v>
      </c>
      <c r="AH2879" s="18"/>
      <c r="AI2879" s="197" t="str">
        <f t="shared" si="286"/>
        <v>-</v>
      </c>
      <c r="AJ2879" s="64" t="str">
        <f t="shared" si="287"/>
        <v>-</v>
      </c>
      <c r="AK2879" s="18"/>
      <c r="AP2879" s="18"/>
    </row>
    <row r="2880" spans="9:42">
      <c r="I2880" s="18"/>
      <c r="L2880" s="18"/>
      <c r="M2880" s="18"/>
      <c r="N2880" s="18"/>
      <c r="O2880" s="18"/>
      <c r="P2880" s="18"/>
      <c r="Q2880" s="18"/>
      <c r="R2880" s="18"/>
      <c r="S2880" s="173" t="s">
        <v>1711</v>
      </c>
      <c r="T2880" s="17" t="s">
        <v>1712</v>
      </c>
      <c r="U2880" s="18"/>
      <c r="V2880" s="211"/>
      <c r="W2880" s="211"/>
      <c r="X2880" s="211"/>
      <c r="Y2880" s="211"/>
      <c r="Z2880" s="18"/>
      <c r="AA2880" s="182" t="s">
        <v>14283</v>
      </c>
      <c r="AB2880" s="18"/>
      <c r="AC2880" s="197" t="str">
        <f t="shared" si="282"/>
        <v>PARKING</v>
      </c>
      <c r="AD2880" s="263" t="str">
        <f t="shared" si="283"/>
        <v>PARKING-330</v>
      </c>
      <c r="AE2880" s="263" t="str">
        <f t="shared" si="284"/>
        <v>PARKING-330-6</v>
      </c>
      <c r="AF2880" s="119" t="s">
        <v>14283</v>
      </c>
      <c r="AG2880" s="64" t="str">
        <f t="shared" si="285"/>
        <v>330</v>
      </c>
      <c r="AH2880" s="18"/>
      <c r="AI2880" s="197" t="str">
        <f t="shared" si="286"/>
        <v>-</v>
      </c>
      <c r="AJ2880" s="64" t="str">
        <f t="shared" si="287"/>
        <v>-</v>
      </c>
      <c r="AK2880" s="18"/>
      <c r="AP2880" s="18"/>
    </row>
    <row r="2881" spans="9:42">
      <c r="I2881" s="18"/>
      <c r="L2881" s="18"/>
      <c r="M2881" s="18"/>
      <c r="N2881" s="18"/>
      <c r="O2881" s="18"/>
      <c r="P2881" s="18"/>
      <c r="Q2881" s="18"/>
      <c r="R2881" s="18"/>
      <c r="S2881" s="173" t="s">
        <v>1713</v>
      </c>
      <c r="T2881" s="17" t="s">
        <v>1714</v>
      </c>
      <c r="U2881" s="18"/>
      <c r="V2881" s="211"/>
      <c r="W2881" s="211"/>
      <c r="X2881" s="211"/>
      <c r="Y2881" s="211"/>
      <c r="Z2881" s="18"/>
      <c r="AA2881" s="182" t="s">
        <v>2882</v>
      </c>
      <c r="AB2881" s="18"/>
      <c r="AC2881" s="197" t="str">
        <f t="shared" si="282"/>
        <v>PARKING</v>
      </c>
      <c r="AD2881" s="263" t="str">
        <f t="shared" si="283"/>
        <v>PARKING-331</v>
      </c>
      <c r="AE2881" s="263" t="str">
        <f t="shared" si="284"/>
        <v>PARKING-331-1</v>
      </c>
      <c r="AF2881" s="119" t="s">
        <v>2882</v>
      </c>
      <c r="AG2881" s="64" t="str">
        <f t="shared" si="285"/>
        <v>331</v>
      </c>
      <c r="AH2881" s="18"/>
      <c r="AI2881" s="197" t="str">
        <f t="shared" si="286"/>
        <v>-</v>
      </c>
      <c r="AJ2881" s="64" t="str">
        <f t="shared" si="287"/>
        <v>-</v>
      </c>
      <c r="AK2881" s="18"/>
      <c r="AP2881" s="18"/>
    </row>
    <row r="2882" spans="9:42">
      <c r="I2882" s="18"/>
      <c r="L2882" s="18"/>
      <c r="M2882" s="18"/>
      <c r="N2882" s="18"/>
      <c r="O2882" s="18"/>
      <c r="P2882" s="18"/>
      <c r="Q2882" s="18"/>
      <c r="R2882" s="18"/>
      <c r="S2882" s="173" t="s">
        <v>1715</v>
      </c>
      <c r="T2882" s="17" t="s">
        <v>1716</v>
      </c>
      <c r="U2882" s="18"/>
      <c r="V2882" s="211"/>
      <c r="W2882" s="211"/>
      <c r="X2882" s="211"/>
      <c r="Y2882" s="211"/>
      <c r="Z2882" s="18"/>
      <c r="AA2882" s="182" t="s">
        <v>2883</v>
      </c>
      <c r="AB2882" s="18"/>
      <c r="AC2882" s="197" t="str">
        <f t="shared" si="282"/>
        <v>PARKING</v>
      </c>
      <c r="AD2882" s="263" t="str">
        <f t="shared" si="283"/>
        <v>PARKING-332</v>
      </c>
      <c r="AE2882" s="263" t="str">
        <f t="shared" si="284"/>
        <v>PARKING-332-1</v>
      </c>
      <c r="AF2882" s="119" t="s">
        <v>2883</v>
      </c>
      <c r="AG2882" s="64" t="str">
        <f t="shared" si="285"/>
        <v>332</v>
      </c>
      <c r="AH2882" s="18"/>
      <c r="AI2882" s="197" t="str">
        <f t="shared" si="286"/>
        <v>-</v>
      </c>
      <c r="AJ2882" s="64" t="str">
        <f t="shared" si="287"/>
        <v>-</v>
      </c>
      <c r="AK2882" s="18"/>
      <c r="AP2882" s="18"/>
    </row>
    <row r="2883" spans="9:42">
      <c r="I2883" s="18"/>
      <c r="L2883" s="18"/>
      <c r="M2883" s="18"/>
      <c r="N2883" s="18"/>
      <c r="O2883" s="18"/>
      <c r="P2883" s="18"/>
      <c r="Q2883" s="18"/>
      <c r="R2883" s="18"/>
      <c r="S2883" s="173" t="s">
        <v>1717</v>
      </c>
      <c r="T2883" s="17" t="s">
        <v>1718</v>
      </c>
      <c r="U2883" s="18"/>
      <c r="V2883" s="211"/>
      <c r="W2883" s="211"/>
      <c r="X2883" s="211"/>
      <c r="Y2883" s="211"/>
      <c r="Z2883" s="18"/>
      <c r="AA2883" s="182" t="s">
        <v>13363</v>
      </c>
      <c r="AB2883" s="18"/>
      <c r="AC2883" s="197" t="str">
        <f t="shared" si="282"/>
        <v>PARKING</v>
      </c>
      <c r="AD2883" s="263" t="str">
        <f t="shared" si="283"/>
        <v>PARKING-333</v>
      </c>
      <c r="AE2883" s="263" t="str">
        <f t="shared" si="284"/>
        <v>PARKING-333-1</v>
      </c>
      <c r="AF2883" s="119" t="s">
        <v>13363</v>
      </c>
      <c r="AG2883" s="64" t="str">
        <f t="shared" si="285"/>
        <v>333</v>
      </c>
      <c r="AH2883" s="18"/>
      <c r="AI2883" s="197" t="str">
        <f t="shared" si="286"/>
        <v>-</v>
      </c>
      <c r="AJ2883" s="64" t="str">
        <f t="shared" si="287"/>
        <v>-</v>
      </c>
      <c r="AK2883" s="18"/>
      <c r="AP2883" s="18"/>
    </row>
    <row r="2884" spans="9:42">
      <c r="I2884" s="18"/>
      <c r="L2884" s="18"/>
      <c r="M2884" s="18"/>
      <c r="N2884" s="18"/>
      <c r="O2884" s="18"/>
      <c r="P2884" s="18"/>
      <c r="Q2884" s="18"/>
      <c r="R2884" s="18"/>
      <c r="S2884" s="173" t="s">
        <v>1719</v>
      </c>
      <c r="T2884" s="17" t="s">
        <v>1720</v>
      </c>
      <c r="U2884" s="18"/>
      <c r="V2884" s="211"/>
      <c r="W2884" s="211"/>
      <c r="X2884" s="211"/>
      <c r="Y2884" s="211"/>
      <c r="Z2884" s="18"/>
      <c r="AA2884" s="182" t="s">
        <v>12142</v>
      </c>
      <c r="AB2884" s="18"/>
      <c r="AC2884" s="197" t="str">
        <f t="shared" si="282"/>
        <v>PARKING</v>
      </c>
      <c r="AD2884" s="263" t="str">
        <f t="shared" si="283"/>
        <v>PARKING-335</v>
      </c>
      <c r="AE2884" s="263" t="str">
        <f t="shared" si="284"/>
        <v>PARKING-335-1</v>
      </c>
      <c r="AF2884" s="119" t="s">
        <v>12142</v>
      </c>
      <c r="AG2884" s="64" t="str">
        <f t="shared" si="285"/>
        <v>335</v>
      </c>
      <c r="AH2884" s="18"/>
      <c r="AI2884" s="197" t="str">
        <f t="shared" si="286"/>
        <v>-</v>
      </c>
      <c r="AJ2884" s="64" t="str">
        <f t="shared" si="287"/>
        <v>-</v>
      </c>
      <c r="AK2884" s="18"/>
      <c r="AP2884" s="18"/>
    </row>
    <row r="2885" spans="9:42">
      <c r="I2885" s="18"/>
      <c r="L2885" s="18"/>
      <c r="M2885" s="18"/>
      <c r="N2885" s="18"/>
      <c r="O2885" s="18"/>
      <c r="P2885" s="18"/>
      <c r="Q2885" s="18"/>
      <c r="R2885" s="18"/>
      <c r="S2885" s="173" t="s">
        <v>1721</v>
      </c>
      <c r="T2885" s="17" t="s">
        <v>1722</v>
      </c>
      <c r="U2885" s="18"/>
      <c r="V2885" s="211"/>
      <c r="W2885" s="211"/>
      <c r="X2885" s="211"/>
      <c r="Y2885" s="211"/>
      <c r="Z2885" s="18"/>
      <c r="AA2885" s="182" t="s">
        <v>12143</v>
      </c>
      <c r="AB2885" s="18"/>
      <c r="AC2885" s="197" t="str">
        <f t="shared" si="282"/>
        <v>PARKING</v>
      </c>
      <c r="AD2885" s="263" t="str">
        <f t="shared" si="283"/>
        <v>PARKING-335</v>
      </c>
      <c r="AE2885" s="263" t="str">
        <f t="shared" si="284"/>
        <v>PARKING-335-2</v>
      </c>
      <c r="AF2885" s="119" t="s">
        <v>12143</v>
      </c>
      <c r="AG2885" s="64" t="str">
        <f t="shared" si="285"/>
        <v>335</v>
      </c>
      <c r="AH2885" s="18"/>
      <c r="AI2885" s="197" t="str">
        <f t="shared" si="286"/>
        <v>-</v>
      </c>
      <c r="AJ2885" s="64" t="str">
        <f t="shared" si="287"/>
        <v>-</v>
      </c>
      <c r="AK2885" s="18"/>
      <c r="AP2885" s="18"/>
    </row>
    <row r="2886" spans="9:42">
      <c r="I2886" s="18"/>
      <c r="L2886" s="18"/>
      <c r="M2886" s="18"/>
      <c r="N2886" s="18"/>
      <c r="O2886" s="18"/>
      <c r="P2886" s="18"/>
      <c r="Q2886" s="18"/>
      <c r="R2886" s="18"/>
      <c r="S2886" s="173" t="s">
        <v>1723</v>
      </c>
      <c r="T2886" s="17" t="s">
        <v>1724</v>
      </c>
      <c r="U2886" s="18"/>
      <c r="V2886" s="211"/>
      <c r="W2886" s="211"/>
      <c r="X2886" s="211"/>
      <c r="Y2886" s="211"/>
      <c r="Z2886" s="18"/>
      <c r="AA2886" s="182" t="s">
        <v>12144</v>
      </c>
      <c r="AB2886" s="18"/>
      <c r="AC2886" s="197" t="str">
        <f t="shared" si="282"/>
        <v>PARKING</v>
      </c>
      <c r="AD2886" s="263" t="str">
        <f t="shared" si="283"/>
        <v>PARKING-335</v>
      </c>
      <c r="AE2886" s="263" t="str">
        <f t="shared" si="284"/>
        <v>PARKING-335-3</v>
      </c>
      <c r="AF2886" s="119" t="s">
        <v>12144</v>
      </c>
      <c r="AG2886" s="64" t="str">
        <f t="shared" si="285"/>
        <v>335</v>
      </c>
      <c r="AH2886" s="18"/>
      <c r="AI2886" s="197" t="str">
        <f t="shared" si="286"/>
        <v>-</v>
      </c>
      <c r="AJ2886" s="64" t="str">
        <f t="shared" si="287"/>
        <v>-</v>
      </c>
      <c r="AK2886" s="18"/>
      <c r="AP2886" s="18"/>
    </row>
    <row r="2887" spans="9:42">
      <c r="I2887" s="18"/>
      <c r="L2887" s="18"/>
      <c r="M2887" s="18"/>
      <c r="N2887" s="18"/>
      <c r="O2887" s="18"/>
      <c r="P2887" s="18"/>
      <c r="Q2887" s="18"/>
      <c r="R2887" s="18"/>
      <c r="S2887" s="173" t="s">
        <v>1725</v>
      </c>
      <c r="T2887" s="17" t="s">
        <v>1726</v>
      </c>
      <c r="U2887" s="18"/>
      <c r="V2887" s="211"/>
      <c r="W2887" s="211"/>
      <c r="X2887" s="211"/>
      <c r="Y2887" s="211"/>
      <c r="Z2887" s="18"/>
      <c r="AA2887" s="182" t="s">
        <v>11492</v>
      </c>
      <c r="AB2887" s="18"/>
      <c r="AC2887" s="197" t="str">
        <f t="shared" ref="AC2887:AC2950" si="288">CodesFormula_1</f>
        <v>FACILITIES-Other</v>
      </c>
      <c r="AD2887" s="263" t="str">
        <f t="shared" ref="AD2887:AD2950" si="289">CodesFormula_2</f>
        <v>FACILITIES-Other-400</v>
      </c>
      <c r="AE2887" s="263" t="str">
        <f t="shared" ref="AE2887:AE2950" si="290">CodesFormula_3</f>
        <v>FACILITIES-Other-400-1</v>
      </c>
      <c r="AF2887" s="119" t="s">
        <v>11492</v>
      </c>
      <c r="AG2887" s="64" t="str">
        <f t="shared" ref="AG2887:AG2950" si="291">CodesFormula_4</f>
        <v>400</v>
      </c>
      <c r="AH2887" s="18"/>
      <c r="AI2887" s="197" t="str">
        <f t="shared" ref="AI2887:AI2950" si="292">CodesFormula_5</f>
        <v>-</v>
      </c>
      <c r="AJ2887" s="64" t="str">
        <f t="shared" ref="AJ2887:AJ2950" si="293">CodesFormula_6</f>
        <v>-</v>
      </c>
      <c r="AK2887" s="18"/>
      <c r="AP2887" s="18"/>
    </row>
    <row r="2888" spans="9:42">
      <c r="I2888" s="18"/>
      <c r="L2888" s="18"/>
      <c r="M2888" s="18"/>
      <c r="N2888" s="18"/>
      <c r="O2888" s="18"/>
      <c r="P2888" s="18"/>
      <c r="Q2888" s="18"/>
      <c r="R2888" s="18"/>
      <c r="S2888" s="173" t="s">
        <v>1727</v>
      </c>
      <c r="T2888" s="17" t="s">
        <v>1728</v>
      </c>
      <c r="U2888" s="18"/>
      <c r="V2888" s="211"/>
      <c r="W2888" s="211"/>
      <c r="X2888" s="211"/>
      <c r="Y2888" s="211"/>
      <c r="Z2888" s="18"/>
      <c r="AA2888" s="182" t="s">
        <v>13795</v>
      </c>
      <c r="AB2888" s="18"/>
      <c r="AC2888" s="197" t="str">
        <f t="shared" si="288"/>
        <v>AVP-FACILITIES-Other</v>
      </c>
      <c r="AD2888" s="263" t="str">
        <f t="shared" si="289"/>
        <v>AVP-FACILITIES-Other-400</v>
      </c>
      <c r="AE2888" s="263" t="str">
        <f t="shared" si="290"/>
        <v>AVP-FACILITIES-Other-400-1</v>
      </c>
      <c r="AF2888" s="119" t="s">
        <v>13795</v>
      </c>
      <c r="AG2888" s="64" t="str">
        <f t="shared" si="291"/>
        <v>400</v>
      </c>
      <c r="AH2888" s="18"/>
      <c r="AI2888" s="197" t="str">
        <f t="shared" si="292"/>
        <v>-</v>
      </c>
      <c r="AJ2888" s="64" t="str">
        <f t="shared" si="293"/>
        <v>-</v>
      </c>
      <c r="AK2888" s="18"/>
      <c r="AP2888" s="18"/>
    </row>
    <row r="2889" spans="9:42">
      <c r="I2889" s="18"/>
      <c r="L2889" s="18"/>
      <c r="M2889" s="18"/>
      <c r="N2889" s="18"/>
      <c r="O2889" s="18"/>
      <c r="P2889" s="18"/>
      <c r="Q2889" s="18"/>
      <c r="R2889" s="18"/>
      <c r="S2889" s="173" t="s">
        <v>1729</v>
      </c>
      <c r="T2889" s="17" t="s">
        <v>1730</v>
      </c>
      <c r="U2889" s="18"/>
      <c r="V2889" s="211"/>
      <c r="W2889" s="211"/>
      <c r="X2889" s="211"/>
      <c r="Y2889" s="211"/>
      <c r="Z2889" s="18"/>
      <c r="AA2889" s="182" t="s">
        <v>2886</v>
      </c>
      <c r="AB2889" s="18"/>
      <c r="AC2889" s="197" t="str">
        <f t="shared" si="288"/>
        <v>PRESIDENT-Office</v>
      </c>
      <c r="AD2889" s="263" t="str">
        <f t="shared" si="289"/>
        <v>PRESIDENT-Office-400</v>
      </c>
      <c r="AE2889" s="263" t="str">
        <f t="shared" si="290"/>
        <v>PRESIDENT-Office-400-1</v>
      </c>
      <c r="AF2889" s="119" t="s">
        <v>2886</v>
      </c>
      <c r="AG2889" s="64" t="str">
        <f t="shared" si="291"/>
        <v>400</v>
      </c>
      <c r="AH2889" s="18"/>
      <c r="AI2889" s="197" t="str">
        <f t="shared" si="292"/>
        <v>-</v>
      </c>
      <c r="AJ2889" s="64" t="str">
        <f t="shared" si="293"/>
        <v>-</v>
      </c>
      <c r="AK2889" s="18"/>
      <c r="AP2889" s="18"/>
    </row>
    <row r="2890" spans="9:42">
      <c r="I2890" s="18"/>
      <c r="L2890" s="18"/>
      <c r="M2890" s="18"/>
      <c r="N2890" s="18"/>
      <c r="O2890" s="18"/>
      <c r="P2890" s="18"/>
      <c r="Q2890" s="18"/>
      <c r="R2890" s="18"/>
      <c r="S2890" s="173" t="s">
        <v>1731</v>
      </c>
      <c r="T2890" s="17" t="s">
        <v>1732</v>
      </c>
      <c r="U2890" s="18"/>
      <c r="V2890" s="211"/>
      <c r="W2890" s="211"/>
      <c r="X2890" s="211"/>
      <c r="Y2890" s="211"/>
      <c r="Z2890" s="18"/>
      <c r="AA2890" s="182" t="s">
        <v>12145</v>
      </c>
      <c r="AB2890" s="18"/>
      <c r="AC2890" s="197" t="str">
        <f t="shared" si="288"/>
        <v>PROVOST-Academic_Aff</v>
      </c>
      <c r="AD2890" s="263" t="str">
        <f t="shared" si="289"/>
        <v>PROVOST-Academic_Aff-400</v>
      </c>
      <c r="AE2890" s="263" t="str">
        <f t="shared" si="290"/>
        <v>PROVOST-Academic_Aff-400-1</v>
      </c>
      <c r="AF2890" s="119" t="s">
        <v>12145</v>
      </c>
      <c r="AG2890" s="64" t="str">
        <f t="shared" si="291"/>
        <v>400</v>
      </c>
      <c r="AH2890" s="18"/>
      <c r="AI2890" s="197" t="str">
        <f t="shared" si="292"/>
        <v>-</v>
      </c>
      <c r="AJ2890" s="64" t="str">
        <f t="shared" si="293"/>
        <v>-</v>
      </c>
      <c r="AK2890" s="18"/>
      <c r="AP2890" s="18"/>
    </row>
    <row r="2891" spans="9:42">
      <c r="I2891" s="18"/>
      <c r="L2891" s="18"/>
      <c r="M2891" s="18"/>
      <c r="N2891" s="18"/>
      <c r="O2891" s="18"/>
      <c r="P2891" s="18"/>
      <c r="Q2891" s="18"/>
      <c r="R2891" s="18"/>
      <c r="S2891" s="173" t="s">
        <v>1733</v>
      </c>
      <c r="T2891" s="17" t="s">
        <v>1734</v>
      </c>
      <c r="U2891" s="18"/>
      <c r="V2891" s="211"/>
      <c r="W2891" s="211"/>
      <c r="X2891" s="211"/>
      <c r="Y2891" s="211"/>
      <c r="Z2891" s="18"/>
      <c r="AA2891" s="182" t="s">
        <v>12146</v>
      </c>
      <c r="AB2891" s="18"/>
      <c r="AC2891" s="197" t="str">
        <f t="shared" si="288"/>
        <v>PROVOST-Faculty_Affairs</v>
      </c>
      <c r="AD2891" s="263" t="str">
        <f t="shared" si="289"/>
        <v>PROVOST-Faculty_Affairs-400</v>
      </c>
      <c r="AE2891" s="263" t="str">
        <f t="shared" si="290"/>
        <v>PROVOST-Faculty_Affairs-400-1</v>
      </c>
      <c r="AF2891" s="119" t="s">
        <v>12146</v>
      </c>
      <c r="AG2891" s="64" t="str">
        <f t="shared" si="291"/>
        <v>400</v>
      </c>
      <c r="AH2891" s="18"/>
      <c r="AI2891" s="197" t="str">
        <f t="shared" si="292"/>
        <v>-</v>
      </c>
      <c r="AJ2891" s="64" t="str">
        <f t="shared" si="293"/>
        <v>-</v>
      </c>
      <c r="AK2891" s="18"/>
      <c r="AP2891" s="18"/>
    </row>
    <row r="2892" spans="9:42">
      <c r="I2892" s="18"/>
      <c r="L2892" s="18"/>
      <c r="M2892" s="18"/>
      <c r="N2892" s="18"/>
      <c r="O2892" s="18"/>
      <c r="P2892" s="18"/>
      <c r="Q2892" s="18"/>
      <c r="R2892" s="18"/>
      <c r="S2892" s="173" t="s">
        <v>1735</v>
      </c>
      <c r="T2892" s="17" t="s">
        <v>1736</v>
      </c>
      <c r="U2892" s="18"/>
      <c r="V2892" s="211"/>
      <c r="W2892" s="211"/>
      <c r="X2892" s="211"/>
      <c r="Y2892" s="211"/>
      <c r="Z2892" s="18"/>
      <c r="AA2892" s="182" t="s">
        <v>2887</v>
      </c>
      <c r="AB2892" s="18"/>
      <c r="AC2892" s="197" t="str">
        <f t="shared" si="288"/>
        <v>CELS</v>
      </c>
      <c r="AD2892" s="263" t="str">
        <f t="shared" si="289"/>
        <v>CELS-400</v>
      </c>
      <c r="AE2892" s="263" t="str">
        <f t="shared" si="290"/>
        <v>CELS-400-1</v>
      </c>
      <c r="AF2892" s="119" t="s">
        <v>2887</v>
      </c>
      <c r="AG2892" s="64" t="str">
        <f t="shared" si="291"/>
        <v>400</v>
      </c>
      <c r="AH2892" s="18"/>
      <c r="AI2892" s="197" t="str">
        <f t="shared" si="292"/>
        <v>-</v>
      </c>
      <c r="AJ2892" s="64" t="str">
        <f t="shared" si="293"/>
        <v>-</v>
      </c>
      <c r="AK2892" s="18"/>
      <c r="AP2892" s="18"/>
    </row>
    <row r="2893" spans="9:42">
      <c r="I2893" s="18"/>
      <c r="L2893" s="18"/>
      <c r="M2893" s="18"/>
      <c r="N2893" s="18"/>
      <c r="O2893" s="18"/>
      <c r="P2893" s="18"/>
      <c r="Q2893" s="18"/>
      <c r="R2893" s="18"/>
      <c r="S2893" s="173" t="s">
        <v>1737</v>
      </c>
      <c r="T2893" s="17" t="s">
        <v>1738</v>
      </c>
      <c r="U2893" s="18"/>
      <c r="V2893" s="211"/>
      <c r="W2893" s="211"/>
      <c r="X2893" s="211"/>
      <c r="Y2893" s="211"/>
      <c r="Z2893" s="18"/>
      <c r="AA2893" s="182" t="s">
        <v>11144</v>
      </c>
      <c r="AB2893" s="18"/>
      <c r="AC2893" s="197" t="str">
        <f t="shared" si="288"/>
        <v>CELS</v>
      </c>
      <c r="AD2893" s="263" t="str">
        <f t="shared" si="289"/>
        <v>CELS-400</v>
      </c>
      <c r="AE2893" s="263" t="str">
        <f t="shared" si="290"/>
        <v>CELS-400-2</v>
      </c>
      <c r="AF2893" s="119" t="s">
        <v>11144</v>
      </c>
      <c r="AG2893" s="64" t="str">
        <f t="shared" si="291"/>
        <v>400</v>
      </c>
      <c r="AH2893" s="18"/>
      <c r="AI2893" s="197" t="str">
        <f t="shared" si="292"/>
        <v>-</v>
      </c>
      <c r="AJ2893" s="64" t="str">
        <f t="shared" si="293"/>
        <v>-</v>
      </c>
      <c r="AK2893" s="18"/>
      <c r="AP2893" s="18"/>
    </row>
    <row r="2894" spans="9:42">
      <c r="I2894" s="18"/>
      <c r="L2894" s="18"/>
      <c r="M2894" s="18"/>
      <c r="N2894" s="18"/>
      <c r="O2894" s="18"/>
      <c r="P2894" s="18"/>
      <c r="Q2894" s="18"/>
      <c r="R2894" s="18"/>
      <c r="S2894" s="173" t="s">
        <v>1739</v>
      </c>
      <c r="T2894" s="17" t="s">
        <v>1740</v>
      </c>
      <c r="U2894" s="18"/>
      <c r="V2894" s="211"/>
      <c r="W2894" s="211"/>
      <c r="X2894" s="211"/>
      <c r="Y2894" s="211"/>
      <c r="Z2894" s="18"/>
      <c r="AA2894" s="182" t="s">
        <v>2890</v>
      </c>
      <c r="AB2894" s="18"/>
      <c r="AC2894" s="197" t="str">
        <f t="shared" si="288"/>
        <v>ARTSCI</v>
      </c>
      <c r="AD2894" s="263" t="str">
        <f t="shared" si="289"/>
        <v>ARTSCI-400</v>
      </c>
      <c r="AE2894" s="263" t="str">
        <f t="shared" si="290"/>
        <v>ARTSCI-400-1</v>
      </c>
      <c r="AF2894" s="119" t="s">
        <v>2890</v>
      </c>
      <c r="AG2894" s="64" t="str">
        <f t="shared" si="291"/>
        <v>400</v>
      </c>
      <c r="AH2894" s="18"/>
      <c r="AI2894" s="197" t="str">
        <f t="shared" si="292"/>
        <v>-</v>
      </c>
      <c r="AJ2894" s="64" t="str">
        <f t="shared" si="293"/>
        <v>-</v>
      </c>
      <c r="AK2894" s="18"/>
      <c r="AP2894" s="18"/>
    </row>
    <row r="2895" spans="9:42">
      <c r="I2895" s="18"/>
      <c r="L2895" s="18"/>
      <c r="M2895" s="18"/>
      <c r="N2895" s="18"/>
      <c r="O2895" s="18"/>
      <c r="P2895" s="18"/>
      <c r="Q2895" s="18"/>
      <c r="R2895" s="18"/>
      <c r="S2895" s="173" t="s">
        <v>1741</v>
      </c>
      <c r="T2895" s="17" t="s">
        <v>1742</v>
      </c>
      <c r="U2895" s="18"/>
      <c r="V2895" s="211"/>
      <c r="W2895" s="211"/>
      <c r="X2895" s="211"/>
      <c r="Y2895" s="211"/>
      <c r="Z2895" s="18"/>
      <c r="AA2895" s="182" t="s">
        <v>2895</v>
      </c>
      <c r="AB2895" s="18"/>
      <c r="AC2895" s="197" t="str">
        <f t="shared" si="288"/>
        <v>PHARMACY</v>
      </c>
      <c r="AD2895" s="263" t="str">
        <f t="shared" si="289"/>
        <v>PHARMACY-400</v>
      </c>
      <c r="AE2895" s="263" t="str">
        <f t="shared" si="290"/>
        <v>PHARMACY-400-1</v>
      </c>
      <c r="AF2895" s="119" t="s">
        <v>2895</v>
      </c>
      <c r="AG2895" s="64" t="str">
        <f t="shared" si="291"/>
        <v>400</v>
      </c>
      <c r="AH2895" s="18"/>
      <c r="AI2895" s="197" t="str">
        <f t="shared" si="292"/>
        <v>-</v>
      </c>
      <c r="AJ2895" s="64" t="str">
        <f t="shared" si="293"/>
        <v>-</v>
      </c>
      <c r="AK2895" s="18"/>
      <c r="AP2895" s="18"/>
    </row>
    <row r="2896" spans="9:42">
      <c r="I2896" s="18"/>
      <c r="L2896" s="18"/>
      <c r="M2896" s="18"/>
      <c r="N2896" s="18"/>
      <c r="O2896" s="18"/>
      <c r="P2896" s="18"/>
      <c r="Q2896" s="18"/>
      <c r="R2896" s="18"/>
      <c r="S2896" s="173" t="s">
        <v>1743</v>
      </c>
      <c r="T2896" s="17" t="s">
        <v>1744</v>
      </c>
      <c r="U2896" s="18"/>
      <c r="V2896" s="211"/>
      <c r="W2896" s="211"/>
      <c r="X2896" s="211"/>
      <c r="Y2896" s="211"/>
      <c r="Z2896" s="18"/>
      <c r="AA2896" s="182" t="s">
        <v>2898</v>
      </c>
      <c r="AB2896" s="18"/>
      <c r="AC2896" s="197" t="str">
        <f t="shared" si="288"/>
        <v>UCAS</v>
      </c>
      <c r="AD2896" s="263" t="str">
        <f t="shared" si="289"/>
        <v>UCAS-400</v>
      </c>
      <c r="AE2896" s="263" t="str">
        <f t="shared" si="290"/>
        <v>UCAS-400-1</v>
      </c>
      <c r="AF2896" s="119" t="s">
        <v>2898</v>
      </c>
      <c r="AG2896" s="64" t="str">
        <f t="shared" si="291"/>
        <v>400</v>
      </c>
      <c r="AH2896" s="18"/>
      <c r="AI2896" s="197" t="str">
        <f t="shared" si="292"/>
        <v>-</v>
      </c>
      <c r="AJ2896" s="64" t="str">
        <f t="shared" si="293"/>
        <v>-</v>
      </c>
      <c r="AK2896" s="18"/>
      <c r="AP2896" s="18"/>
    </row>
    <row r="2897" spans="9:42">
      <c r="I2897" s="18"/>
      <c r="L2897" s="18"/>
      <c r="M2897" s="18"/>
      <c r="N2897" s="18"/>
      <c r="O2897" s="18"/>
      <c r="P2897" s="18"/>
      <c r="Q2897" s="18"/>
      <c r="R2897" s="18"/>
      <c r="S2897" s="173" t="s">
        <v>1745</v>
      </c>
      <c r="T2897" s="17" t="s">
        <v>1746</v>
      </c>
      <c r="U2897" s="18"/>
      <c r="V2897" s="211"/>
      <c r="W2897" s="211"/>
      <c r="X2897" s="211"/>
      <c r="Y2897" s="211"/>
      <c r="Z2897" s="18"/>
      <c r="AA2897" s="182" t="s">
        <v>2899</v>
      </c>
      <c r="AB2897" s="18"/>
      <c r="AC2897" s="197" t="str">
        <f t="shared" si="288"/>
        <v>UCAS</v>
      </c>
      <c r="AD2897" s="263" t="str">
        <f t="shared" si="289"/>
        <v>UCAS-400</v>
      </c>
      <c r="AE2897" s="263" t="str">
        <f t="shared" si="290"/>
        <v>UCAS-400-2</v>
      </c>
      <c r="AF2897" s="119" t="s">
        <v>2899</v>
      </c>
      <c r="AG2897" s="64" t="str">
        <f t="shared" si="291"/>
        <v>400</v>
      </c>
      <c r="AH2897" s="18"/>
      <c r="AI2897" s="197" t="str">
        <f t="shared" si="292"/>
        <v>-</v>
      </c>
      <c r="AJ2897" s="64" t="str">
        <f t="shared" si="293"/>
        <v>-</v>
      </c>
      <c r="AK2897" s="18"/>
      <c r="AP2897" s="18"/>
    </row>
    <row r="2898" spans="9:42">
      <c r="I2898" s="18"/>
      <c r="L2898" s="18"/>
      <c r="M2898" s="18"/>
      <c r="N2898" s="18"/>
      <c r="O2898" s="18"/>
      <c r="P2898" s="18"/>
      <c r="Q2898" s="18"/>
      <c r="R2898" s="18"/>
      <c r="S2898" s="173" t="s">
        <v>1747</v>
      </c>
      <c r="T2898" s="17" t="s">
        <v>1748</v>
      </c>
      <c r="U2898" s="18"/>
      <c r="V2898" s="211"/>
      <c r="W2898" s="211"/>
      <c r="X2898" s="211"/>
      <c r="Y2898" s="211"/>
      <c r="Z2898" s="18"/>
      <c r="AA2898" s="182" t="s">
        <v>2902</v>
      </c>
      <c r="AB2898" s="18"/>
      <c r="AC2898" s="197" t="str">
        <f t="shared" si="288"/>
        <v>UCAS</v>
      </c>
      <c r="AD2898" s="263" t="str">
        <f t="shared" si="289"/>
        <v>UCAS-400</v>
      </c>
      <c r="AE2898" s="263" t="str">
        <f t="shared" si="290"/>
        <v>UCAS-400-3</v>
      </c>
      <c r="AF2898" s="119" t="s">
        <v>2902</v>
      </c>
      <c r="AG2898" s="64" t="str">
        <f t="shared" si="291"/>
        <v>400</v>
      </c>
      <c r="AH2898" s="18"/>
      <c r="AI2898" s="197" t="str">
        <f t="shared" si="292"/>
        <v>-</v>
      </c>
      <c r="AJ2898" s="64" t="str">
        <f t="shared" si="293"/>
        <v>-</v>
      </c>
      <c r="AK2898" s="18"/>
      <c r="AP2898" s="18"/>
    </row>
    <row r="2899" spans="9:42">
      <c r="I2899" s="18"/>
      <c r="L2899" s="18"/>
      <c r="M2899" s="18"/>
      <c r="N2899" s="18"/>
      <c r="O2899" s="18"/>
      <c r="P2899" s="18"/>
      <c r="Q2899" s="18"/>
      <c r="R2899" s="18"/>
      <c r="S2899" s="173" t="s">
        <v>1749</v>
      </c>
      <c r="T2899" s="17" t="s">
        <v>1750</v>
      </c>
      <c r="U2899" s="18"/>
      <c r="V2899" s="211"/>
      <c r="W2899" s="211"/>
      <c r="X2899" s="211"/>
      <c r="Y2899" s="211"/>
      <c r="Z2899" s="18"/>
      <c r="AA2899" s="182" t="s">
        <v>2903</v>
      </c>
      <c r="AB2899" s="18"/>
      <c r="AC2899" s="197" t="str">
        <f t="shared" si="288"/>
        <v>PROVOST-Global_Strategies</v>
      </c>
      <c r="AD2899" s="263" t="str">
        <f t="shared" si="289"/>
        <v>PROVOST-Global_Strategies-400</v>
      </c>
      <c r="AE2899" s="263" t="str">
        <f t="shared" si="290"/>
        <v>PROVOST-Global_Strategies-400-1</v>
      </c>
      <c r="AF2899" s="119" t="s">
        <v>2903</v>
      </c>
      <c r="AG2899" s="64" t="str">
        <f t="shared" si="291"/>
        <v>400</v>
      </c>
      <c r="AH2899" s="18"/>
      <c r="AI2899" s="197" t="str">
        <f t="shared" si="292"/>
        <v>-</v>
      </c>
      <c r="AJ2899" s="64" t="str">
        <f t="shared" si="293"/>
        <v>-</v>
      </c>
      <c r="AK2899" s="18"/>
      <c r="AP2899" s="18"/>
    </row>
    <row r="2900" spans="9:42">
      <c r="I2900" s="18"/>
      <c r="L2900" s="18"/>
      <c r="M2900" s="18"/>
      <c r="N2900" s="18"/>
      <c r="O2900" s="18"/>
      <c r="P2900" s="18"/>
      <c r="Q2900" s="18"/>
      <c r="R2900" s="18"/>
      <c r="S2900" s="173" t="s">
        <v>1751</v>
      </c>
      <c r="T2900" s="17" t="s">
        <v>1752</v>
      </c>
      <c r="U2900" s="18"/>
      <c r="V2900" s="211"/>
      <c r="W2900" s="211"/>
      <c r="X2900" s="211"/>
      <c r="Y2900" s="211"/>
      <c r="Z2900" s="18"/>
      <c r="AA2900" s="182" t="s">
        <v>2906</v>
      </c>
      <c r="AB2900" s="18"/>
      <c r="AC2900" s="197" t="str">
        <f t="shared" si="288"/>
        <v>PROVOST-Global_Strategies</v>
      </c>
      <c r="AD2900" s="263" t="str">
        <f t="shared" si="289"/>
        <v>PROVOST-Global_Strategies-400</v>
      </c>
      <c r="AE2900" s="263" t="str">
        <f t="shared" si="290"/>
        <v>PROVOST-Global_Strategies-400-2</v>
      </c>
      <c r="AF2900" s="119" t="s">
        <v>2906</v>
      </c>
      <c r="AG2900" s="64" t="str">
        <f t="shared" si="291"/>
        <v>400</v>
      </c>
      <c r="AH2900" s="18"/>
      <c r="AI2900" s="197" t="str">
        <f t="shared" si="292"/>
        <v>-</v>
      </c>
      <c r="AJ2900" s="64" t="str">
        <f t="shared" si="293"/>
        <v>-</v>
      </c>
      <c r="AK2900" s="18"/>
      <c r="AP2900" s="18"/>
    </row>
    <row r="2901" spans="9:42">
      <c r="I2901" s="18"/>
      <c r="L2901" s="18"/>
      <c r="M2901" s="18"/>
      <c r="N2901" s="18"/>
      <c r="O2901" s="18"/>
      <c r="P2901" s="18"/>
      <c r="Q2901" s="18"/>
      <c r="R2901" s="18"/>
      <c r="S2901" s="173" t="s">
        <v>1753</v>
      </c>
      <c r="T2901" s="17" t="s">
        <v>1754</v>
      </c>
      <c r="U2901" s="18"/>
      <c r="V2901" s="211"/>
      <c r="W2901" s="211"/>
      <c r="X2901" s="211"/>
      <c r="Y2901" s="211"/>
      <c r="Z2901" s="18"/>
      <c r="AA2901" s="182" t="s">
        <v>11145</v>
      </c>
      <c r="AB2901" s="18"/>
      <c r="AC2901" s="197" t="str">
        <f t="shared" si="288"/>
        <v>PROVOST-Global_Strategies</v>
      </c>
      <c r="AD2901" s="263" t="str">
        <f t="shared" si="289"/>
        <v>PROVOST-Global_Strategies-400</v>
      </c>
      <c r="AE2901" s="263" t="str">
        <f t="shared" si="290"/>
        <v>PROVOST-Global_Strategies-400-3</v>
      </c>
      <c r="AF2901" s="119" t="s">
        <v>11145</v>
      </c>
      <c r="AG2901" s="64" t="str">
        <f t="shared" si="291"/>
        <v>400</v>
      </c>
      <c r="AH2901" s="18"/>
      <c r="AI2901" s="197" t="str">
        <f t="shared" si="292"/>
        <v>-</v>
      </c>
      <c r="AJ2901" s="64" t="str">
        <f t="shared" si="293"/>
        <v>-</v>
      </c>
      <c r="AK2901" s="18"/>
      <c r="AP2901" s="18"/>
    </row>
    <row r="2902" spans="9:42">
      <c r="I2902" s="18"/>
      <c r="L2902" s="18"/>
      <c r="M2902" s="18"/>
      <c r="N2902" s="18"/>
      <c r="O2902" s="18"/>
      <c r="P2902" s="18"/>
      <c r="Q2902" s="18"/>
      <c r="R2902" s="18"/>
      <c r="S2902" s="173" t="s">
        <v>1755</v>
      </c>
      <c r="T2902" s="17" t="s">
        <v>1756</v>
      </c>
      <c r="U2902" s="18"/>
      <c r="V2902" s="211"/>
      <c r="W2902" s="211"/>
      <c r="X2902" s="211"/>
      <c r="Y2902" s="211"/>
      <c r="Z2902" s="18"/>
      <c r="AA2902" s="182" t="s">
        <v>15326</v>
      </c>
      <c r="AB2902" s="18"/>
      <c r="AC2902" s="197" t="str">
        <f t="shared" si="288"/>
        <v>PROVOST-Global_Strategies</v>
      </c>
      <c r="AD2902" s="263" t="str">
        <f t="shared" si="289"/>
        <v>PROVOST-Global_Strategies-400</v>
      </c>
      <c r="AE2902" s="263" t="str">
        <f t="shared" si="290"/>
        <v>PROVOST-Global_Strategies-400-4</v>
      </c>
      <c r="AF2902" s="119" t="s">
        <v>15326</v>
      </c>
      <c r="AG2902" s="64" t="str">
        <f t="shared" si="291"/>
        <v>400</v>
      </c>
      <c r="AH2902" s="18"/>
      <c r="AI2902" s="197" t="str">
        <f t="shared" si="292"/>
        <v>-</v>
      </c>
      <c r="AJ2902" s="64" t="str">
        <f t="shared" si="293"/>
        <v>-</v>
      </c>
      <c r="AK2902" s="18"/>
      <c r="AP2902" s="18"/>
    </row>
    <row r="2903" spans="9:42">
      <c r="I2903" s="18"/>
      <c r="L2903" s="18"/>
      <c r="M2903" s="18"/>
      <c r="N2903" s="18"/>
      <c r="O2903" s="18"/>
      <c r="P2903" s="18"/>
      <c r="Q2903" s="18"/>
      <c r="R2903" s="18"/>
      <c r="S2903" s="173" t="s">
        <v>1757</v>
      </c>
      <c r="T2903" s="17" t="s">
        <v>1758</v>
      </c>
      <c r="U2903" s="18"/>
      <c r="V2903" s="211"/>
      <c r="W2903" s="211"/>
      <c r="X2903" s="211"/>
      <c r="Y2903" s="211"/>
      <c r="Z2903" s="18"/>
      <c r="AA2903" s="182" t="s">
        <v>2908</v>
      </c>
      <c r="AB2903" s="18"/>
      <c r="AC2903" s="197" t="str">
        <f t="shared" si="288"/>
        <v>GSO</v>
      </c>
      <c r="AD2903" s="263" t="str">
        <f t="shared" si="289"/>
        <v>GSO-400</v>
      </c>
      <c r="AE2903" s="263" t="str">
        <f t="shared" si="290"/>
        <v>GSO-400-1</v>
      </c>
      <c r="AF2903" s="119" t="s">
        <v>2908</v>
      </c>
      <c r="AG2903" s="64" t="str">
        <f t="shared" si="291"/>
        <v>400</v>
      </c>
      <c r="AH2903" s="18"/>
      <c r="AI2903" s="197" t="str">
        <f t="shared" si="292"/>
        <v>-</v>
      </c>
      <c r="AJ2903" s="64" t="str">
        <f t="shared" si="293"/>
        <v>-</v>
      </c>
      <c r="AK2903" s="18"/>
      <c r="AP2903" s="18"/>
    </row>
    <row r="2904" spans="9:42">
      <c r="I2904" s="18"/>
      <c r="L2904" s="18"/>
      <c r="M2904" s="18"/>
      <c r="N2904" s="18"/>
      <c r="O2904" s="18"/>
      <c r="P2904" s="18"/>
      <c r="Q2904" s="18"/>
      <c r="R2904" s="18"/>
      <c r="S2904" s="173" t="s">
        <v>1759</v>
      </c>
      <c r="T2904" s="17" t="s">
        <v>1760</v>
      </c>
      <c r="U2904" s="18"/>
      <c r="V2904" s="211"/>
      <c r="W2904" s="211"/>
      <c r="X2904" s="211"/>
      <c r="Y2904" s="211"/>
      <c r="Z2904" s="18"/>
      <c r="AA2904" s="182" t="s">
        <v>14810</v>
      </c>
      <c r="AB2904" s="18"/>
      <c r="AC2904" s="197" t="str">
        <f t="shared" si="288"/>
        <v>GSO</v>
      </c>
      <c r="AD2904" s="263" t="str">
        <f t="shared" si="289"/>
        <v>GSO-400</v>
      </c>
      <c r="AE2904" s="263" t="str">
        <f t="shared" si="290"/>
        <v>GSO-400-2</v>
      </c>
      <c r="AF2904" s="119" t="s">
        <v>14810</v>
      </c>
      <c r="AG2904" s="64" t="str">
        <f t="shared" si="291"/>
        <v>400</v>
      </c>
      <c r="AH2904" s="18"/>
      <c r="AI2904" s="197" t="str">
        <f t="shared" si="292"/>
        <v>-</v>
      </c>
      <c r="AJ2904" s="64" t="str">
        <f t="shared" si="293"/>
        <v>-</v>
      </c>
      <c r="AK2904" s="18"/>
      <c r="AP2904" s="18"/>
    </row>
    <row r="2905" spans="9:42">
      <c r="I2905" s="18"/>
      <c r="L2905" s="18"/>
      <c r="M2905" s="18"/>
      <c r="N2905" s="18"/>
      <c r="O2905" s="18"/>
      <c r="P2905" s="18"/>
      <c r="Q2905" s="18"/>
      <c r="R2905" s="18"/>
      <c r="S2905" s="173" t="s">
        <v>1761</v>
      </c>
      <c r="T2905" s="17" t="s">
        <v>1762</v>
      </c>
      <c r="U2905" s="18"/>
      <c r="V2905" s="211"/>
      <c r="W2905" s="211"/>
      <c r="X2905" s="211"/>
      <c r="Y2905" s="211"/>
      <c r="Z2905" s="18"/>
      <c r="AA2905" s="182" t="s">
        <v>2910</v>
      </c>
      <c r="AB2905" s="18"/>
      <c r="AC2905" s="197" t="str">
        <f t="shared" si="288"/>
        <v>ENROLLSVCS</v>
      </c>
      <c r="AD2905" s="263" t="str">
        <f t="shared" si="289"/>
        <v>ENROLLSVCS-400</v>
      </c>
      <c r="AE2905" s="263" t="str">
        <f t="shared" si="290"/>
        <v>ENROLLSVCS-400-1</v>
      </c>
      <c r="AF2905" s="119" t="s">
        <v>2910</v>
      </c>
      <c r="AG2905" s="64" t="str">
        <f t="shared" si="291"/>
        <v>400</v>
      </c>
      <c r="AH2905" s="18"/>
      <c r="AI2905" s="197" t="str">
        <f t="shared" si="292"/>
        <v>-</v>
      </c>
      <c r="AJ2905" s="64" t="str">
        <f t="shared" si="293"/>
        <v>-</v>
      </c>
      <c r="AK2905" s="18"/>
      <c r="AP2905" s="18"/>
    </row>
    <row r="2906" spans="9:42">
      <c r="I2906" s="18"/>
      <c r="L2906" s="18"/>
      <c r="M2906" s="18"/>
      <c r="N2906" s="18"/>
      <c r="O2906" s="18"/>
      <c r="P2906" s="18"/>
      <c r="Q2906" s="18"/>
      <c r="R2906" s="18"/>
      <c r="S2906" s="173" t="s">
        <v>1763</v>
      </c>
      <c r="T2906" s="17" t="s">
        <v>1764</v>
      </c>
      <c r="U2906" s="18"/>
      <c r="V2906" s="211"/>
      <c r="W2906" s="211"/>
      <c r="X2906" s="211"/>
      <c r="Y2906" s="211"/>
      <c r="Z2906" s="18"/>
      <c r="AA2906" s="182" t="s">
        <v>2912</v>
      </c>
      <c r="AB2906" s="18"/>
      <c r="AC2906" s="197" t="str">
        <f t="shared" si="288"/>
        <v>ENROLLSVCS</v>
      </c>
      <c r="AD2906" s="263" t="str">
        <f t="shared" si="289"/>
        <v>ENROLLSVCS-400</v>
      </c>
      <c r="AE2906" s="263" t="str">
        <f t="shared" si="290"/>
        <v>ENROLLSVCS-400-2</v>
      </c>
      <c r="AF2906" s="119" t="s">
        <v>2912</v>
      </c>
      <c r="AG2906" s="64" t="str">
        <f t="shared" si="291"/>
        <v>400</v>
      </c>
      <c r="AH2906" s="18"/>
      <c r="AI2906" s="197" t="str">
        <f t="shared" si="292"/>
        <v>-</v>
      </c>
      <c r="AJ2906" s="64" t="str">
        <f t="shared" si="293"/>
        <v>-</v>
      </c>
      <c r="AK2906" s="18"/>
      <c r="AP2906" s="18"/>
    </row>
    <row r="2907" spans="9:42">
      <c r="I2907" s="18"/>
      <c r="L2907" s="18"/>
      <c r="M2907" s="18"/>
      <c r="N2907" s="18"/>
      <c r="O2907" s="18"/>
      <c r="P2907" s="18"/>
      <c r="Q2907" s="18"/>
      <c r="R2907" s="18"/>
      <c r="S2907" s="173" t="s">
        <v>1765</v>
      </c>
      <c r="T2907" s="17" t="s">
        <v>1766</v>
      </c>
      <c r="U2907" s="18"/>
      <c r="V2907" s="211"/>
      <c r="W2907" s="211"/>
      <c r="X2907" s="211"/>
      <c r="Y2907" s="211"/>
      <c r="Z2907" s="18"/>
      <c r="AA2907" s="182" t="s">
        <v>12147</v>
      </c>
      <c r="AB2907" s="18"/>
      <c r="AC2907" s="197" t="str">
        <f t="shared" si="288"/>
        <v>ENROLLSVCS</v>
      </c>
      <c r="AD2907" s="263" t="str">
        <f t="shared" si="289"/>
        <v>ENROLLSVCS-400</v>
      </c>
      <c r="AE2907" s="263" t="str">
        <f t="shared" si="290"/>
        <v>ENROLLSVCS-400-3</v>
      </c>
      <c r="AF2907" s="119" t="s">
        <v>12147</v>
      </c>
      <c r="AG2907" s="64" t="str">
        <f t="shared" si="291"/>
        <v>400</v>
      </c>
      <c r="AH2907" s="18"/>
      <c r="AI2907" s="197" t="str">
        <f t="shared" si="292"/>
        <v>-</v>
      </c>
      <c r="AJ2907" s="64" t="str">
        <f t="shared" si="293"/>
        <v>-</v>
      </c>
      <c r="AK2907" s="18"/>
      <c r="AP2907" s="18"/>
    </row>
    <row r="2908" spans="9:42">
      <c r="I2908" s="18"/>
      <c r="L2908" s="18"/>
      <c r="M2908" s="18"/>
      <c r="N2908" s="18"/>
      <c r="O2908" s="18"/>
      <c r="P2908" s="18"/>
      <c r="Q2908" s="18"/>
      <c r="R2908" s="18"/>
      <c r="S2908" s="173" t="s">
        <v>1767</v>
      </c>
      <c r="T2908" s="17" t="s">
        <v>1768</v>
      </c>
      <c r="U2908" s="18"/>
      <c r="V2908" s="211"/>
      <c r="W2908" s="211"/>
      <c r="X2908" s="211"/>
      <c r="Y2908" s="211"/>
      <c r="Z2908" s="18"/>
      <c r="AA2908" s="182" t="s">
        <v>11571</v>
      </c>
      <c r="AB2908" s="18"/>
      <c r="AC2908" s="197" t="str">
        <f t="shared" si="288"/>
        <v>ENROLLSVCS</v>
      </c>
      <c r="AD2908" s="263" t="str">
        <f t="shared" si="289"/>
        <v>ENROLLSVCS-400</v>
      </c>
      <c r="AE2908" s="263" t="str">
        <f t="shared" si="290"/>
        <v>ENROLLSVCS-400-4</v>
      </c>
      <c r="AF2908" s="119" t="s">
        <v>11571</v>
      </c>
      <c r="AG2908" s="64" t="str">
        <f t="shared" si="291"/>
        <v>400</v>
      </c>
      <c r="AH2908" s="18"/>
      <c r="AI2908" s="197" t="str">
        <f t="shared" si="292"/>
        <v>-</v>
      </c>
      <c r="AJ2908" s="64" t="str">
        <f t="shared" si="293"/>
        <v>-</v>
      </c>
      <c r="AK2908" s="18"/>
      <c r="AP2908" s="18"/>
    </row>
    <row r="2909" spans="9:42">
      <c r="I2909" s="18"/>
      <c r="L2909" s="18"/>
      <c r="M2909" s="18"/>
      <c r="N2909" s="18"/>
      <c r="O2909" s="18"/>
      <c r="P2909" s="18"/>
      <c r="Q2909" s="18"/>
      <c r="R2909" s="18"/>
      <c r="S2909" s="173" t="s">
        <v>1769</v>
      </c>
      <c r="T2909" s="17" t="s">
        <v>1770</v>
      </c>
      <c r="U2909" s="18"/>
      <c r="V2909" s="211"/>
      <c r="W2909" s="211"/>
      <c r="X2909" s="211"/>
      <c r="Y2909" s="211"/>
      <c r="Z2909" s="18"/>
      <c r="AA2909" s="182" t="s">
        <v>12148</v>
      </c>
      <c r="AB2909" s="18"/>
      <c r="AC2909" s="197" t="str">
        <f t="shared" si="288"/>
        <v>ENROLLSVCS</v>
      </c>
      <c r="AD2909" s="263" t="str">
        <f t="shared" si="289"/>
        <v>ENROLLSVCS-400</v>
      </c>
      <c r="AE2909" s="263" t="str">
        <f t="shared" si="290"/>
        <v>ENROLLSVCS-400-5</v>
      </c>
      <c r="AF2909" s="119" t="s">
        <v>12148</v>
      </c>
      <c r="AG2909" s="64" t="str">
        <f t="shared" si="291"/>
        <v>400</v>
      </c>
      <c r="AH2909" s="18"/>
      <c r="AI2909" s="197" t="str">
        <f t="shared" si="292"/>
        <v>-</v>
      </c>
      <c r="AJ2909" s="64" t="str">
        <f t="shared" si="293"/>
        <v>-</v>
      </c>
      <c r="AK2909" s="18"/>
      <c r="AP2909" s="18"/>
    </row>
    <row r="2910" spans="9:42">
      <c r="I2910" s="18"/>
      <c r="L2910" s="18"/>
      <c r="M2910" s="18"/>
      <c r="N2910" s="18"/>
      <c r="O2910" s="18"/>
      <c r="P2910" s="18"/>
      <c r="Q2910" s="18"/>
      <c r="R2910" s="18"/>
      <c r="S2910" s="173" t="s">
        <v>1771</v>
      </c>
      <c r="T2910" s="17" t="s">
        <v>1772</v>
      </c>
      <c r="U2910" s="18"/>
      <c r="V2910" s="211"/>
      <c r="W2910" s="211"/>
      <c r="X2910" s="211"/>
      <c r="Y2910" s="211"/>
      <c r="Z2910" s="18"/>
      <c r="AA2910" s="182" t="s">
        <v>2913</v>
      </c>
      <c r="AB2910" s="18"/>
      <c r="AC2910" s="197" t="str">
        <f t="shared" si="288"/>
        <v>GRADSTUDIES</v>
      </c>
      <c r="AD2910" s="263" t="str">
        <f t="shared" si="289"/>
        <v>GRADSTUDIES-400</v>
      </c>
      <c r="AE2910" s="263" t="str">
        <f t="shared" si="290"/>
        <v>GRADSTUDIES-400-1</v>
      </c>
      <c r="AF2910" s="119" t="s">
        <v>2913</v>
      </c>
      <c r="AG2910" s="64" t="str">
        <f t="shared" si="291"/>
        <v>400</v>
      </c>
      <c r="AH2910" s="18"/>
      <c r="AI2910" s="197" t="str">
        <f t="shared" si="292"/>
        <v>-</v>
      </c>
      <c r="AJ2910" s="64" t="str">
        <f t="shared" si="293"/>
        <v>-</v>
      </c>
      <c r="AK2910" s="18"/>
      <c r="AP2910" s="18"/>
    </row>
    <row r="2911" spans="9:42">
      <c r="I2911" s="18"/>
      <c r="L2911" s="18"/>
      <c r="M2911" s="18"/>
      <c r="N2911" s="18"/>
      <c r="O2911" s="18"/>
      <c r="P2911" s="18"/>
      <c r="Q2911" s="18"/>
      <c r="R2911" s="18"/>
      <c r="S2911" s="173" t="s">
        <v>1773</v>
      </c>
      <c r="T2911" s="17" t="s">
        <v>1774</v>
      </c>
      <c r="U2911" s="18"/>
      <c r="V2911" s="211"/>
      <c r="W2911" s="211"/>
      <c r="X2911" s="211"/>
      <c r="Y2911" s="211"/>
      <c r="Z2911" s="18"/>
      <c r="AA2911" s="182" t="s">
        <v>2915</v>
      </c>
      <c r="AB2911" s="18"/>
      <c r="AC2911" s="197" t="str">
        <f t="shared" si="288"/>
        <v>LIBRARY</v>
      </c>
      <c r="AD2911" s="263" t="str">
        <f t="shared" si="289"/>
        <v>LIBRARY-400</v>
      </c>
      <c r="AE2911" s="263" t="str">
        <f t="shared" si="290"/>
        <v>LIBRARY-400-1</v>
      </c>
      <c r="AF2911" s="119" t="s">
        <v>2915</v>
      </c>
      <c r="AG2911" s="64" t="str">
        <f t="shared" si="291"/>
        <v>400</v>
      </c>
      <c r="AH2911" s="18"/>
      <c r="AI2911" s="197" t="str">
        <f t="shared" si="292"/>
        <v>-</v>
      </c>
      <c r="AJ2911" s="64" t="str">
        <f t="shared" si="293"/>
        <v>-</v>
      </c>
      <c r="AK2911" s="18"/>
      <c r="AP2911" s="18"/>
    </row>
    <row r="2912" spans="9:42">
      <c r="I2912" s="18"/>
      <c r="L2912" s="18"/>
      <c r="M2912" s="18"/>
      <c r="N2912" s="18"/>
      <c r="O2912" s="18"/>
      <c r="P2912" s="18"/>
      <c r="Q2912" s="18"/>
      <c r="R2912" s="18"/>
      <c r="S2912" s="173" t="s">
        <v>1775</v>
      </c>
      <c r="T2912" s="17" t="s">
        <v>1776</v>
      </c>
      <c r="U2912" s="18"/>
      <c r="V2912" s="211"/>
      <c r="W2912" s="211"/>
      <c r="X2912" s="211"/>
      <c r="Y2912" s="211"/>
      <c r="Z2912" s="18"/>
      <c r="AA2912" s="182" t="s">
        <v>13364</v>
      </c>
      <c r="AB2912" s="18"/>
      <c r="AC2912" s="197" t="str">
        <f t="shared" si="288"/>
        <v>ADMINFINANCE</v>
      </c>
      <c r="AD2912" s="263" t="str">
        <f t="shared" si="289"/>
        <v>ADMINFINANCE-400</v>
      </c>
      <c r="AE2912" s="263" t="str">
        <f t="shared" si="290"/>
        <v>ADMINFINANCE-400-1</v>
      </c>
      <c r="AF2912" s="119" t="s">
        <v>13364</v>
      </c>
      <c r="AG2912" s="64" t="str">
        <f t="shared" si="291"/>
        <v>400</v>
      </c>
      <c r="AH2912" s="18"/>
      <c r="AI2912" s="197" t="str">
        <f t="shared" si="292"/>
        <v>-</v>
      </c>
      <c r="AJ2912" s="64" t="str">
        <f t="shared" si="293"/>
        <v>-</v>
      </c>
      <c r="AK2912" s="18"/>
      <c r="AP2912" s="18"/>
    </row>
    <row r="2913" spans="9:42">
      <c r="I2913" s="18"/>
      <c r="L2913" s="18"/>
      <c r="M2913" s="18"/>
      <c r="N2913" s="18"/>
      <c r="O2913" s="18"/>
      <c r="P2913" s="18"/>
      <c r="Q2913" s="18"/>
      <c r="R2913" s="18"/>
      <c r="S2913" s="173" t="s">
        <v>1777</v>
      </c>
      <c r="T2913" s="17" t="s">
        <v>1778</v>
      </c>
      <c r="U2913" s="18"/>
      <c r="V2913" s="211"/>
      <c r="W2913" s="211"/>
      <c r="X2913" s="211"/>
      <c r="Y2913" s="211"/>
      <c r="Z2913" s="18"/>
      <c r="AA2913" s="182" t="s">
        <v>2916</v>
      </c>
      <c r="AB2913" s="18"/>
      <c r="AC2913" s="197" t="str">
        <f t="shared" si="288"/>
        <v>CONTROLLER</v>
      </c>
      <c r="AD2913" s="263" t="str">
        <f t="shared" si="289"/>
        <v>CONTROLLER-400</v>
      </c>
      <c r="AE2913" s="263" t="str">
        <f t="shared" si="290"/>
        <v>CONTROLLER-400-1</v>
      </c>
      <c r="AF2913" s="119" t="s">
        <v>2916</v>
      </c>
      <c r="AG2913" s="64" t="str">
        <f t="shared" si="291"/>
        <v>400</v>
      </c>
      <c r="AH2913" s="18"/>
      <c r="AI2913" s="197" t="str">
        <f t="shared" si="292"/>
        <v>-</v>
      </c>
      <c r="AJ2913" s="64" t="str">
        <f t="shared" si="293"/>
        <v>-</v>
      </c>
      <c r="AK2913" s="18"/>
      <c r="AP2913" s="18"/>
    </row>
    <row r="2914" spans="9:42">
      <c r="I2914" s="18"/>
      <c r="L2914" s="18"/>
      <c r="M2914" s="18"/>
      <c r="N2914" s="18"/>
      <c r="O2914" s="18"/>
      <c r="P2914" s="18"/>
      <c r="Q2914" s="18"/>
      <c r="R2914" s="18"/>
      <c r="S2914" s="173" t="s">
        <v>1779</v>
      </c>
      <c r="T2914" s="17" t="s">
        <v>1780</v>
      </c>
      <c r="U2914" s="18"/>
      <c r="V2914" s="211"/>
      <c r="W2914" s="211"/>
      <c r="X2914" s="211"/>
      <c r="Y2914" s="211"/>
      <c r="Z2914" s="18"/>
      <c r="AA2914" s="182" t="s">
        <v>13796</v>
      </c>
      <c r="AB2914" s="18"/>
      <c r="AC2914" s="197" t="str">
        <f t="shared" si="288"/>
        <v>AVP-FACILITIES</v>
      </c>
      <c r="AD2914" s="263" t="str">
        <f t="shared" si="289"/>
        <v>AVP-FACILITIES-400</v>
      </c>
      <c r="AE2914" s="263" t="str">
        <f t="shared" si="290"/>
        <v>AVP-FACILITIES-400-1</v>
      </c>
      <c r="AF2914" s="119" t="s">
        <v>13796</v>
      </c>
      <c r="AG2914" s="64" t="str">
        <f t="shared" si="291"/>
        <v>400</v>
      </c>
      <c r="AH2914" s="18"/>
      <c r="AI2914" s="197" t="str">
        <f t="shared" si="292"/>
        <v>-</v>
      </c>
      <c r="AJ2914" s="64" t="str">
        <f t="shared" si="293"/>
        <v>-</v>
      </c>
      <c r="AK2914" s="18"/>
      <c r="AP2914" s="18"/>
    </row>
    <row r="2915" spans="9:42">
      <c r="I2915" s="18"/>
      <c r="L2915" s="18"/>
      <c r="M2915" s="18"/>
      <c r="N2915" s="18"/>
      <c r="O2915" s="18"/>
      <c r="P2915" s="18"/>
      <c r="Q2915" s="18"/>
      <c r="R2915" s="18"/>
      <c r="S2915" s="173" t="s">
        <v>1781</v>
      </c>
      <c r="T2915" s="17" t="s">
        <v>1782</v>
      </c>
      <c r="U2915" s="18"/>
      <c r="V2915" s="211"/>
      <c r="W2915" s="211"/>
      <c r="X2915" s="211"/>
      <c r="Y2915" s="211"/>
      <c r="Z2915" s="18"/>
      <c r="AA2915" s="182" t="s">
        <v>697</v>
      </c>
      <c r="AB2915" s="18"/>
      <c r="AC2915" s="197" t="str">
        <f t="shared" si="288"/>
        <v>AVP-FACILITIES</v>
      </c>
      <c r="AD2915" s="263" t="str">
        <f t="shared" si="289"/>
        <v>AVP-FACILITIES-400</v>
      </c>
      <c r="AE2915" s="263" t="str">
        <f t="shared" si="290"/>
        <v>AVP-FACILITIES-400-2</v>
      </c>
      <c r="AF2915" s="119" t="s">
        <v>697</v>
      </c>
      <c r="AG2915" s="64" t="str">
        <f t="shared" si="291"/>
        <v>400</v>
      </c>
      <c r="AH2915" s="18"/>
      <c r="AI2915" s="197" t="str">
        <f t="shared" si="292"/>
        <v>-</v>
      </c>
      <c r="AJ2915" s="64" t="str">
        <f t="shared" si="293"/>
        <v>-</v>
      </c>
      <c r="AK2915" s="18"/>
      <c r="AP2915" s="18"/>
    </row>
    <row r="2916" spans="9:42">
      <c r="I2916" s="18"/>
      <c r="L2916" s="18"/>
      <c r="M2916" s="18"/>
      <c r="N2916" s="18"/>
      <c r="O2916" s="18"/>
      <c r="P2916" s="18"/>
      <c r="Q2916" s="18"/>
      <c r="R2916" s="18"/>
      <c r="S2916" s="173" t="s">
        <v>1783</v>
      </c>
      <c r="T2916" s="17" t="s">
        <v>1784</v>
      </c>
      <c r="U2916" s="18"/>
      <c r="V2916" s="211"/>
      <c r="W2916" s="211"/>
      <c r="X2916" s="211"/>
      <c r="Y2916" s="211"/>
      <c r="Z2916" s="18"/>
      <c r="AA2916" s="182" t="s">
        <v>11146</v>
      </c>
      <c r="AB2916" s="18"/>
      <c r="AC2916" s="197" t="str">
        <f t="shared" si="288"/>
        <v>AVP-FACILITIES</v>
      </c>
      <c r="AD2916" s="263" t="str">
        <f t="shared" si="289"/>
        <v>AVP-FACILITIES-400</v>
      </c>
      <c r="AE2916" s="263" t="str">
        <f t="shared" si="290"/>
        <v>AVP-FACILITIES-400-3</v>
      </c>
      <c r="AF2916" s="119" t="s">
        <v>11146</v>
      </c>
      <c r="AG2916" s="64" t="str">
        <f t="shared" si="291"/>
        <v>400</v>
      </c>
      <c r="AH2916" s="18"/>
      <c r="AI2916" s="197" t="str">
        <f t="shared" si="292"/>
        <v>-</v>
      </c>
      <c r="AJ2916" s="64" t="str">
        <f t="shared" si="293"/>
        <v>-</v>
      </c>
      <c r="AK2916" s="18"/>
      <c r="AP2916" s="18"/>
    </row>
    <row r="2917" spans="9:42">
      <c r="I2917" s="18"/>
      <c r="L2917" s="18"/>
      <c r="M2917" s="18"/>
      <c r="N2917" s="18"/>
      <c r="O2917" s="18"/>
      <c r="P2917" s="18"/>
      <c r="Q2917" s="18"/>
      <c r="R2917" s="18"/>
      <c r="S2917" s="173" t="s">
        <v>1785</v>
      </c>
      <c r="T2917" s="17" t="s">
        <v>1786</v>
      </c>
      <c r="U2917" s="18"/>
      <c r="V2917" s="211"/>
      <c r="W2917" s="211"/>
      <c r="X2917" s="211"/>
      <c r="Y2917" s="211"/>
      <c r="Z2917" s="18"/>
      <c r="AA2917" s="182" t="s">
        <v>11147</v>
      </c>
      <c r="AB2917" s="18"/>
      <c r="AC2917" s="197" t="str">
        <f t="shared" si="288"/>
        <v>AVP-FACILITIES</v>
      </c>
      <c r="AD2917" s="263" t="str">
        <f t="shared" si="289"/>
        <v>AVP-FACILITIES-400</v>
      </c>
      <c r="AE2917" s="263" t="str">
        <f t="shared" si="290"/>
        <v>AVP-FACILITIES-400-4</v>
      </c>
      <c r="AF2917" s="119" t="s">
        <v>11147</v>
      </c>
      <c r="AG2917" s="64" t="str">
        <f t="shared" si="291"/>
        <v>400</v>
      </c>
      <c r="AH2917" s="18"/>
      <c r="AI2917" s="197" t="str">
        <f t="shared" si="292"/>
        <v>-</v>
      </c>
      <c r="AJ2917" s="64" t="str">
        <f t="shared" si="293"/>
        <v>-</v>
      </c>
      <c r="AK2917" s="18"/>
      <c r="AP2917" s="18"/>
    </row>
    <row r="2918" spans="9:42">
      <c r="I2918" s="18"/>
      <c r="L2918" s="18"/>
      <c r="M2918" s="18"/>
      <c r="N2918" s="18"/>
      <c r="O2918" s="18"/>
      <c r="P2918" s="18"/>
      <c r="Q2918" s="18"/>
      <c r="R2918" s="18"/>
      <c r="S2918" s="173" t="s">
        <v>1787</v>
      </c>
      <c r="T2918" s="17" t="s">
        <v>1788</v>
      </c>
      <c r="U2918" s="18"/>
      <c r="V2918" s="211"/>
      <c r="W2918" s="211"/>
      <c r="X2918" s="211"/>
      <c r="Y2918" s="211"/>
      <c r="Z2918" s="18"/>
      <c r="AA2918" s="182" t="s">
        <v>11148</v>
      </c>
      <c r="AB2918" s="18"/>
      <c r="AC2918" s="197" t="str">
        <f t="shared" si="288"/>
        <v>AVP-FACILITIES</v>
      </c>
      <c r="AD2918" s="263" t="str">
        <f t="shared" si="289"/>
        <v>AVP-FACILITIES-400</v>
      </c>
      <c r="AE2918" s="263" t="str">
        <f t="shared" si="290"/>
        <v>AVP-FACILITIES-400-5</v>
      </c>
      <c r="AF2918" s="119" t="s">
        <v>11148</v>
      </c>
      <c r="AG2918" s="64" t="str">
        <f t="shared" si="291"/>
        <v>400</v>
      </c>
      <c r="AH2918" s="18"/>
      <c r="AI2918" s="197" t="str">
        <f t="shared" si="292"/>
        <v>-</v>
      </c>
      <c r="AJ2918" s="64" t="str">
        <f t="shared" si="293"/>
        <v>-</v>
      </c>
      <c r="AK2918" s="18"/>
      <c r="AP2918" s="18"/>
    </row>
    <row r="2919" spans="9:42">
      <c r="I2919" s="18"/>
      <c r="L2919" s="18"/>
      <c r="M2919" s="18"/>
      <c r="N2919" s="18"/>
      <c r="O2919" s="18"/>
      <c r="P2919" s="18"/>
      <c r="Q2919" s="18"/>
      <c r="R2919" s="18"/>
      <c r="S2919" s="173" t="s">
        <v>1789</v>
      </c>
      <c r="T2919" s="17" t="s">
        <v>1790</v>
      </c>
      <c r="U2919" s="18"/>
      <c r="V2919" s="211"/>
      <c r="W2919" s="211"/>
      <c r="X2919" s="211"/>
      <c r="Y2919" s="211"/>
      <c r="Z2919" s="18"/>
      <c r="AA2919" s="182" t="s">
        <v>14811</v>
      </c>
      <c r="AB2919" s="18"/>
      <c r="AC2919" s="197" t="str">
        <f t="shared" si="288"/>
        <v>AVP-FACILITIES</v>
      </c>
      <c r="AD2919" s="263" t="str">
        <f t="shared" si="289"/>
        <v>AVP-FACILITIES-400</v>
      </c>
      <c r="AE2919" s="263" t="str">
        <f t="shared" si="290"/>
        <v>AVP-FACILITIES-400-6</v>
      </c>
      <c r="AF2919" s="119" t="s">
        <v>14811</v>
      </c>
      <c r="AG2919" s="64" t="str">
        <f t="shared" si="291"/>
        <v>400</v>
      </c>
      <c r="AH2919" s="18"/>
      <c r="AI2919" s="197" t="str">
        <f t="shared" si="292"/>
        <v>-</v>
      </c>
      <c r="AJ2919" s="64" t="str">
        <f t="shared" si="293"/>
        <v>-</v>
      </c>
      <c r="AK2919" s="18"/>
      <c r="AP2919" s="18"/>
    </row>
    <row r="2920" spans="9:42">
      <c r="I2920" s="18"/>
      <c r="L2920" s="18"/>
      <c r="M2920" s="18"/>
      <c r="N2920" s="18"/>
      <c r="O2920" s="18"/>
      <c r="P2920" s="18"/>
      <c r="Q2920" s="18"/>
      <c r="R2920" s="18"/>
      <c r="S2920" s="173" t="s">
        <v>1791</v>
      </c>
      <c r="T2920" s="17" t="s">
        <v>1792</v>
      </c>
      <c r="U2920" s="18"/>
      <c r="V2920" s="211"/>
      <c r="W2920" s="211"/>
      <c r="X2920" s="211"/>
      <c r="Y2920" s="211"/>
      <c r="Z2920" s="18"/>
      <c r="AA2920" s="182" t="s">
        <v>12759</v>
      </c>
      <c r="AB2920" s="18"/>
      <c r="AC2920" s="197" t="str">
        <f t="shared" si="288"/>
        <v>AVP-FACILITIES</v>
      </c>
      <c r="AD2920" s="263" t="str">
        <f t="shared" si="289"/>
        <v>AVP-FACILITIES-400</v>
      </c>
      <c r="AE2920" s="263" t="str">
        <f t="shared" si="290"/>
        <v>AVP-FACILITIES-400-7</v>
      </c>
      <c r="AF2920" s="119" t="s">
        <v>12759</v>
      </c>
      <c r="AG2920" s="64" t="str">
        <f t="shared" si="291"/>
        <v>400</v>
      </c>
      <c r="AH2920" s="18"/>
      <c r="AI2920" s="197" t="str">
        <f t="shared" si="292"/>
        <v>-</v>
      </c>
      <c r="AJ2920" s="64" t="str">
        <f t="shared" si="293"/>
        <v>-</v>
      </c>
      <c r="AK2920" s="18"/>
      <c r="AP2920" s="18"/>
    </row>
    <row r="2921" spans="9:42">
      <c r="I2921" s="18"/>
      <c r="L2921" s="18"/>
      <c r="M2921" s="18"/>
      <c r="N2921" s="18"/>
      <c r="O2921" s="18"/>
      <c r="P2921" s="18"/>
      <c r="Q2921" s="18"/>
      <c r="R2921" s="18"/>
      <c r="S2921" s="173" t="s">
        <v>1793</v>
      </c>
      <c r="T2921" s="17" t="s">
        <v>1794</v>
      </c>
      <c r="U2921" s="18"/>
      <c r="V2921" s="211"/>
      <c r="W2921" s="211"/>
      <c r="X2921" s="211"/>
      <c r="Y2921" s="211"/>
      <c r="Z2921" s="18"/>
      <c r="AA2921" s="182" t="s">
        <v>14812</v>
      </c>
      <c r="AB2921" s="18"/>
      <c r="AC2921" s="197" t="str">
        <f t="shared" si="288"/>
        <v>AVP-FACILITIES</v>
      </c>
      <c r="AD2921" s="263" t="str">
        <f t="shared" si="289"/>
        <v>AVP-FACILITIES-400</v>
      </c>
      <c r="AE2921" s="263" t="str">
        <f t="shared" si="290"/>
        <v>AVP-FACILITIES-400-8</v>
      </c>
      <c r="AF2921" s="119" t="s">
        <v>14812</v>
      </c>
      <c r="AG2921" s="64" t="str">
        <f t="shared" si="291"/>
        <v>400</v>
      </c>
      <c r="AH2921" s="18"/>
      <c r="AI2921" s="197" t="str">
        <f t="shared" si="292"/>
        <v>-</v>
      </c>
      <c r="AJ2921" s="64" t="str">
        <f t="shared" si="293"/>
        <v>-</v>
      </c>
      <c r="AK2921" s="18"/>
      <c r="AP2921" s="18"/>
    </row>
    <row r="2922" spans="9:42">
      <c r="I2922" s="18"/>
      <c r="L2922" s="18"/>
      <c r="M2922" s="18"/>
      <c r="N2922" s="18"/>
      <c r="O2922" s="18"/>
      <c r="P2922" s="18"/>
      <c r="Q2922" s="18"/>
      <c r="R2922" s="18"/>
      <c r="S2922" s="173" t="s">
        <v>1795</v>
      </c>
      <c r="T2922" s="17" t="s">
        <v>1796</v>
      </c>
      <c r="U2922" s="18"/>
      <c r="V2922" s="211"/>
      <c r="W2922" s="211"/>
      <c r="X2922" s="211"/>
      <c r="Y2922" s="211"/>
      <c r="Z2922" s="18"/>
      <c r="AA2922" s="182" t="s">
        <v>14284</v>
      </c>
      <c r="AB2922" s="18"/>
      <c r="AC2922" s="197" t="str">
        <f t="shared" si="288"/>
        <v>CAPITALPROJECTS</v>
      </c>
      <c r="AD2922" s="263" t="str">
        <f t="shared" si="289"/>
        <v>CAPITALPROJECTS-400</v>
      </c>
      <c r="AE2922" s="263" t="str">
        <f t="shared" si="290"/>
        <v>CAPITALPROJECTS-400-1</v>
      </c>
      <c r="AF2922" s="119" t="s">
        <v>14284</v>
      </c>
      <c r="AG2922" s="64" t="str">
        <f t="shared" si="291"/>
        <v>400</v>
      </c>
      <c r="AH2922" s="18"/>
      <c r="AI2922" s="197" t="str">
        <f t="shared" si="292"/>
        <v>-</v>
      </c>
      <c r="AJ2922" s="64" t="str">
        <f t="shared" si="293"/>
        <v>-</v>
      </c>
      <c r="AK2922" s="18"/>
      <c r="AP2922" s="18"/>
    </row>
    <row r="2923" spans="9:42">
      <c r="I2923" s="18"/>
      <c r="L2923" s="18"/>
      <c r="M2923" s="18"/>
      <c r="N2923" s="18"/>
      <c r="O2923" s="18"/>
      <c r="P2923" s="18"/>
      <c r="Q2923" s="18"/>
      <c r="R2923" s="18"/>
      <c r="S2923" s="173" t="s">
        <v>1797</v>
      </c>
      <c r="T2923" s="17" t="s">
        <v>1798</v>
      </c>
      <c r="U2923" s="18"/>
      <c r="V2923" s="211"/>
      <c r="W2923" s="211"/>
      <c r="X2923" s="211"/>
      <c r="Y2923" s="211"/>
      <c r="Z2923" s="18"/>
      <c r="AA2923" s="182" t="s">
        <v>14813</v>
      </c>
      <c r="AB2923" s="18"/>
      <c r="AC2923" s="197" t="str">
        <f t="shared" si="288"/>
        <v>PUBLICSAFETY</v>
      </c>
      <c r="AD2923" s="263" t="str">
        <f t="shared" si="289"/>
        <v>PUBLICSAFETY-400</v>
      </c>
      <c r="AE2923" s="263" t="str">
        <f t="shared" si="290"/>
        <v>PUBLICSAFETY-400-1</v>
      </c>
      <c r="AF2923" s="119" t="s">
        <v>14813</v>
      </c>
      <c r="AG2923" s="64" t="str">
        <f t="shared" si="291"/>
        <v>400</v>
      </c>
      <c r="AH2923" s="18"/>
      <c r="AI2923" s="197" t="str">
        <f t="shared" si="292"/>
        <v>-</v>
      </c>
      <c r="AJ2923" s="64" t="str">
        <f t="shared" si="293"/>
        <v>-</v>
      </c>
      <c r="AK2923" s="18"/>
      <c r="AP2923" s="18"/>
    </row>
    <row r="2924" spans="9:42">
      <c r="I2924" s="18"/>
      <c r="L2924" s="18"/>
      <c r="M2924" s="18"/>
      <c r="N2924" s="18"/>
      <c r="O2924" s="18"/>
      <c r="P2924" s="18"/>
      <c r="Q2924" s="18"/>
      <c r="R2924" s="18"/>
      <c r="S2924" s="173" t="s">
        <v>1799</v>
      </c>
      <c r="T2924" s="17" t="s">
        <v>1800</v>
      </c>
      <c r="U2924" s="18"/>
      <c r="V2924" s="211"/>
      <c r="W2924" s="211"/>
      <c r="X2924" s="211"/>
      <c r="Y2924" s="211"/>
      <c r="Z2924" s="18"/>
      <c r="AA2924" s="182" t="s">
        <v>14814</v>
      </c>
      <c r="AB2924" s="18"/>
      <c r="AC2924" s="197" t="str">
        <f t="shared" si="288"/>
        <v>AVP-FACILITIES</v>
      </c>
      <c r="AD2924" s="263" t="str">
        <f t="shared" si="289"/>
        <v>AVP-FACILITIES-400</v>
      </c>
      <c r="AE2924" s="263" t="str">
        <f t="shared" si="290"/>
        <v>AVP-FACILITIES-400-9</v>
      </c>
      <c r="AF2924" s="119" t="s">
        <v>14814</v>
      </c>
      <c r="AG2924" s="64" t="str">
        <f t="shared" si="291"/>
        <v>400</v>
      </c>
      <c r="AH2924" s="18"/>
      <c r="AI2924" s="197" t="str">
        <f t="shared" si="292"/>
        <v>-</v>
      </c>
      <c r="AJ2924" s="64" t="str">
        <f t="shared" si="293"/>
        <v>-</v>
      </c>
      <c r="AK2924" s="18"/>
      <c r="AP2924" s="18"/>
    </row>
    <row r="2925" spans="9:42">
      <c r="I2925" s="18"/>
      <c r="L2925" s="18"/>
      <c r="M2925" s="18"/>
      <c r="N2925" s="18"/>
      <c r="O2925" s="18"/>
      <c r="P2925" s="18"/>
      <c r="Q2925" s="18"/>
      <c r="R2925" s="18"/>
      <c r="S2925" s="173" t="s">
        <v>1801</v>
      </c>
      <c r="T2925" s="17" t="s">
        <v>1802</v>
      </c>
      <c r="U2925" s="18"/>
      <c r="V2925" s="211"/>
      <c r="W2925" s="211"/>
      <c r="X2925" s="211"/>
      <c r="Y2925" s="211"/>
      <c r="Z2925" s="18"/>
      <c r="AA2925" s="182" t="s">
        <v>2919</v>
      </c>
      <c r="AB2925" s="18"/>
      <c r="AC2925" s="197" t="str">
        <f t="shared" si="288"/>
        <v>ATHLETICS</v>
      </c>
      <c r="AD2925" s="263" t="str">
        <f t="shared" si="289"/>
        <v>ATHLETICS-400</v>
      </c>
      <c r="AE2925" s="263" t="str">
        <f t="shared" si="290"/>
        <v>ATHLETICS-400-1</v>
      </c>
      <c r="AF2925" s="119" t="s">
        <v>2919</v>
      </c>
      <c r="AG2925" s="64" t="str">
        <f t="shared" si="291"/>
        <v>400</v>
      </c>
      <c r="AH2925" s="18"/>
      <c r="AI2925" s="197" t="str">
        <f t="shared" si="292"/>
        <v>-</v>
      </c>
      <c r="AJ2925" s="64" t="str">
        <f t="shared" si="293"/>
        <v>-</v>
      </c>
      <c r="AK2925" s="18"/>
      <c r="AP2925" s="18"/>
    </row>
    <row r="2926" spans="9:42">
      <c r="I2926" s="18"/>
      <c r="L2926" s="18"/>
      <c r="M2926" s="18"/>
      <c r="N2926" s="18"/>
      <c r="O2926" s="18"/>
      <c r="P2926" s="18"/>
      <c r="Q2926" s="18"/>
      <c r="R2926" s="18"/>
      <c r="S2926" s="173" t="s">
        <v>1803</v>
      </c>
      <c r="T2926" s="17" t="s">
        <v>1804</v>
      </c>
      <c r="U2926" s="18"/>
      <c r="V2926" s="211"/>
      <c r="W2926" s="211"/>
      <c r="X2926" s="211"/>
      <c r="Y2926" s="211"/>
      <c r="Z2926" s="18"/>
      <c r="AA2926" s="182" t="s">
        <v>2920</v>
      </c>
      <c r="AB2926" s="18"/>
      <c r="AC2926" s="197" t="str">
        <f t="shared" si="288"/>
        <v>ATHLETICS</v>
      </c>
      <c r="AD2926" s="263" t="str">
        <f t="shared" si="289"/>
        <v>ATHLETICS-400</v>
      </c>
      <c r="AE2926" s="263" t="str">
        <f t="shared" si="290"/>
        <v>ATHLETICS-400-2</v>
      </c>
      <c r="AF2926" s="119" t="s">
        <v>2920</v>
      </c>
      <c r="AG2926" s="64" t="str">
        <f t="shared" si="291"/>
        <v>400</v>
      </c>
      <c r="AH2926" s="18"/>
      <c r="AI2926" s="197" t="str">
        <f t="shared" si="292"/>
        <v>-</v>
      </c>
      <c r="AJ2926" s="64" t="str">
        <f t="shared" si="293"/>
        <v>-</v>
      </c>
      <c r="AK2926" s="18"/>
      <c r="AP2926" s="18"/>
    </row>
    <row r="2927" spans="9:42">
      <c r="I2927" s="18"/>
      <c r="L2927" s="18"/>
      <c r="M2927" s="18"/>
      <c r="N2927" s="18"/>
      <c r="O2927" s="18"/>
      <c r="P2927" s="18"/>
      <c r="Q2927" s="18"/>
      <c r="R2927" s="18"/>
      <c r="S2927" s="173" t="s">
        <v>1805</v>
      </c>
      <c r="T2927" s="17" t="s">
        <v>1806</v>
      </c>
      <c r="U2927" s="18"/>
      <c r="V2927" s="211"/>
      <c r="W2927" s="211"/>
      <c r="X2927" s="211"/>
      <c r="Y2927" s="211"/>
      <c r="Z2927" s="18"/>
      <c r="AA2927" s="182" t="s">
        <v>1339</v>
      </c>
      <c r="AB2927" s="18"/>
      <c r="AC2927" s="197" t="str">
        <f t="shared" si="288"/>
        <v>ATHLETICS</v>
      </c>
      <c r="AD2927" s="263" t="str">
        <f t="shared" si="289"/>
        <v>ATHLETICS-400</v>
      </c>
      <c r="AE2927" s="263" t="str">
        <f t="shared" si="290"/>
        <v>ATHLETICS-400-3</v>
      </c>
      <c r="AF2927" s="119" t="s">
        <v>1339</v>
      </c>
      <c r="AG2927" s="64" t="str">
        <f t="shared" si="291"/>
        <v>400</v>
      </c>
      <c r="AH2927" s="18"/>
      <c r="AI2927" s="197" t="str">
        <f t="shared" si="292"/>
        <v>-</v>
      </c>
      <c r="AJ2927" s="64" t="str">
        <f t="shared" si="293"/>
        <v>-</v>
      </c>
      <c r="AK2927" s="18"/>
      <c r="AP2927" s="18"/>
    </row>
    <row r="2928" spans="9:42">
      <c r="I2928" s="18"/>
      <c r="L2928" s="18"/>
      <c r="M2928" s="18"/>
      <c r="N2928" s="18"/>
      <c r="O2928" s="18"/>
      <c r="P2928" s="18"/>
      <c r="Q2928" s="18"/>
      <c r="R2928" s="18"/>
      <c r="S2928" s="173" t="s">
        <v>1807</v>
      </c>
      <c r="T2928" s="17" t="s">
        <v>2977</v>
      </c>
      <c r="U2928" s="18"/>
      <c r="V2928" s="211"/>
      <c r="W2928" s="211"/>
      <c r="X2928" s="211"/>
      <c r="Y2928" s="211"/>
      <c r="Z2928" s="18"/>
      <c r="AA2928" s="182" t="s">
        <v>11149</v>
      </c>
      <c r="AB2928" s="18"/>
      <c r="AC2928" s="197" t="str">
        <f t="shared" si="288"/>
        <v>ATHLETICS</v>
      </c>
      <c r="AD2928" s="263" t="str">
        <f t="shared" si="289"/>
        <v>ATHLETICS-400</v>
      </c>
      <c r="AE2928" s="263" t="str">
        <f t="shared" si="290"/>
        <v>ATHLETICS-400-4</v>
      </c>
      <c r="AF2928" s="119" t="s">
        <v>11149</v>
      </c>
      <c r="AG2928" s="64" t="str">
        <f t="shared" si="291"/>
        <v>400</v>
      </c>
      <c r="AH2928" s="18"/>
      <c r="AI2928" s="197" t="str">
        <f t="shared" si="292"/>
        <v>-</v>
      </c>
      <c r="AJ2928" s="64" t="str">
        <f t="shared" si="293"/>
        <v>-</v>
      </c>
      <c r="AK2928" s="18"/>
      <c r="AP2928" s="18"/>
    </row>
    <row r="2929" spans="9:42">
      <c r="I2929" s="18"/>
      <c r="L2929" s="18"/>
      <c r="M2929" s="18"/>
      <c r="N2929" s="18"/>
      <c r="O2929" s="18"/>
      <c r="P2929" s="18"/>
      <c r="Q2929" s="18"/>
      <c r="R2929" s="18"/>
      <c r="S2929" s="173" t="s">
        <v>1808</v>
      </c>
      <c r="T2929" s="17" t="s">
        <v>1809</v>
      </c>
      <c r="U2929" s="18"/>
      <c r="V2929" s="211"/>
      <c r="W2929" s="211"/>
      <c r="X2929" s="211"/>
      <c r="Y2929" s="211"/>
      <c r="Z2929" s="18"/>
      <c r="AA2929" s="182" t="s">
        <v>12149</v>
      </c>
      <c r="AB2929" s="18"/>
      <c r="AC2929" s="197" t="str">
        <f t="shared" si="288"/>
        <v>ATHLETICS</v>
      </c>
      <c r="AD2929" s="263" t="str">
        <f t="shared" si="289"/>
        <v>ATHLETICS-400</v>
      </c>
      <c r="AE2929" s="263" t="str">
        <f t="shared" si="290"/>
        <v>ATHLETICS-400-5</v>
      </c>
      <c r="AF2929" s="119" t="s">
        <v>12149</v>
      </c>
      <c r="AG2929" s="64" t="str">
        <f t="shared" si="291"/>
        <v>400</v>
      </c>
      <c r="AH2929" s="18"/>
      <c r="AI2929" s="197" t="str">
        <f t="shared" si="292"/>
        <v>-</v>
      </c>
      <c r="AJ2929" s="64" t="str">
        <f t="shared" si="293"/>
        <v>-</v>
      </c>
      <c r="AK2929" s="18"/>
      <c r="AP2929" s="18"/>
    </row>
    <row r="2930" spans="9:42">
      <c r="I2930" s="18"/>
      <c r="L2930" s="18"/>
      <c r="M2930" s="18"/>
      <c r="N2930" s="18"/>
      <c r="O2930" s="18"/>
      <c r="P2930" s="18"/>
      <c r="Q2930" s="18"/>
      <c r="R2930" s="18"/>
      <c r="S2930" s="173" t="s">
        <v>1810</v>
      </c>
      <c r="T2930" s="17" t="s">
        <v>1811</v>
      </c>
      <c r="U2930" s="18"/>
      <c r="V2930" s="211"/>
      <c r="W2930" s="211"/>
      <c r="X2930" s="211"/>
      <c r="Y2930" s="211"/>
      <c r="Z2930" s="18"/>
      <c r="AA2930" s="182" t="s">
        <v>15747</v>
      </c>
      <c r="AB2930" s="18"/>
      <c r="AC2930" s="197" t="str">
        <f t="shared" si="288"/>
        <v>ATHLETICS</v>
      </c>
      <c r="AD2930" s="263" t="str">
        <f t="shared" si="289"/>
        <v>ATHLETICS-400</v>
      </c>
      <c r="AE2930" s="263" t="str">
        <f t="shared" si="290"/>
        <v>ATHLETICS-400-6</v>
      </c>
      <c r="AF2930" s="119" t="s">
        <v>15747</v>
      </c>
      <c r="AG2930" s="64" t="str">
        <f t="shared" si="291"/>
        <v>400</v>
      </c>
      <c r="AH2930" s="18"/>
      <c r="AI2930" s="197" t="str">
        <f t="shared" si="292"/>
        <v>-</v>
      </c>
      <c r="AJ2930" s="64" t="str">
        <f t="shared" si="293"/>
        <v>-</v>
      </c>
      <c r="AK2930" s="18"/>
      <c r="AP2930" s="18"/>
    </row>
    <row r="2931" spans="9:42">
      <c r="I2931" s="18"/>
      <c r="L2931" s="18"/>
      <c r="M2931" s="18"/>
      <c r="N2931" s="18"/>
      <c r="O2931" s="18"/>
      <c r="P2931" s="18"/>
      <c r="Q2931" s="18"/>
      <c r="R2931" s="18"/>
      <c r="S2931" s="173" t="s">
        <v>1812</v>
      </c>
      <c r="T2931" s="17" t="s">
        <v>1813</v>
      </c>
      <c r="U2931" s="18"/>
      <c r="V2931" s="211"/>
      <c r="W2931" s="211"/>
      <c r="X2931" s="211"/>
      <c r="Y2931" s="211"/>
      <c r="Z2931" s="18"/>
      <c r="AA2931" s="182" t="s">
        <v>15748</v>
      </c>
      <c r="AB2931" s="18"/>
      <c r="AC2931" s="197" t="str">
        <f t="shared" si="288"/>
        <v>ATHLETICS</v>
      </c>
      <c r="AD2931" s="263" t="str">
        <f t="shared" si="289"/>
        <v>ATHLETICS-400</v>
      </c>
      <c r="AE2931" s="263" t="str">
        <f t="shared" si="290"/>
        <v>ATHLETICS-400-7</v>
      </c>
      <c r="AF2931" s="119" t="s">
        <v>15748</v>
      </c>
      <c r="AG2931" s="64" t="str">
        <f t="shared" si="291"/>
        <v>400</v>
      </c>
      <c r="AH2931" s="18"/>
      <c r="AI2931" s="197" t="str">
        <f t="shared" si="292"/>
        <v>-</v>
      </c>
      <c r="AJ2931" s="64" t="str">
        <f t="shared" si="293"/>
        <v>-</v>
      </c>
      <c r="AK2931" s="18"/>
      <c r="AP2931" s="18"/>
    </row>
    <row r="2932" spans="9:42">
      <c r="I2932" s="18"/>
      <c r="L2932" s="18"/>
      <c r="M2932" s="18"/>
      <c r="N2932" s="18"/>
      <c r="O2932" s="18"/>
      <c r="P2932" s="18"/>
      <c r="Q2932" s="18"/>
      <c r="R2932" s="18"/>
      <c r="S2932" s="173" t="s">
        <v>1814</v>
      </c>
      <c r="T2932" s="17" t="s">
        <v>1815</v>
      </c>
      <c r="U2932" s="18"/>
      <c r="V2932" s="211"/>
      <c r="W2932" s="211"/>
      <c r="X2932" s="211"/>
      <c r="Y2932" s="211"/>
      <c r="Z2932" s="18"/>
      <c r="AA2932" s="182" t="s">
        <v>2922</v>
      </c>
      <c r="AB2932" s="18"/>
      <c r="AC2932" s="197" t="str">
        <f t="shared" si="288"/>
        <v>PRESIDENT-Alumni</v>
      </c>
      <c r="AD2932" s="263" t="str">
        <f t="shared" si="289"/>
        <v>PRESIDENT-Alumni-400</v>
      </c>
      <c r="AE2932" s="263" t="str">
        <f t="shared" si="290"/>
        <v>PRESIDENT-Alumni-400-1</v>
      </c>
      <c r="AF2932" s="119" t="s">
        <v>2922</v>
      </c>
      <c r="AG2932" s="64" t="str">
        <f t="shared" si="291"/>
        <v>400</v>
      </c>
      <c r="AH2932" s="18"/>
      <c r="AI2932" s="197" t="str">
        <f t="shared" si="292"/>
        <v>-</v>
      </c>
      <c r="AJ2932" s="64" t="str">
        <f t="shared" si="293"/>
        <v>-</v>
      </c>
      <c r="AK2932" s="18"/>
      <c r="AP2932" s="18"/>
    </row>
    <row r="2933" spans="9:42">
      <c r="I2933" s="18"/>
      <c r="L2933" s="18"/>
      <c r="M2933" s="18"/>
      <c r="N2933" s="18"/>
      <c r="O2933" s="18"/>
      <c r="P2933" s="18"/>
      <c r="Q2933" s="18"/>
      <c r="R2933" s="18"/>
      <c r="S2933" s="173" t="s">
        <v>1816</v>
      </c>
      <c r="T2933" s="17" t="s">
        <v>1817</v>
      </c>
      <c r="U2933" s="18"/>
      <c r="V2933" s="211"/>
      <c r="W2933" s="211"/>
      <c r="X2933" s="211"/>
      <c r="Y2933" s="211"/>
      <c r="Z2933" s="18"/>
      <c r="AA2933" s="182" t="s">
        <v>12150</v>
      </c>
      <c r="AB2933" s="18"/>
      <c r="AC2933" s="197" t="str">
        <f t="shared" si="288"/>
        <v>RESECDEV-SBDC</v>
      </c>
      <c r="AD2933" s="263" t="str">
        <f t="shared" si="289"/>
        <v>RESECDEV-SBDC-400</v>
      </c>
      <c r="AE2933" s="263" t="str">
        <f t="shared" si="290"/>
        <v>RESECDEV-SBDC-400-1</v>
      </c>
      <c r="AF2933" s="119" t="s">
        <v>12150</v>
      </c>
      <c r="AG2933" s="64" t="str">
        <f t="shared" si="291"/>
        <v>400</v>
      </c>
      <c r="AH2933" s="18"/>
      <c r="AI2933" s="197" t="str">
        <f t="shared" si="292"/>
        <v>-</v>
      </c>
      <c r="AJ2933" s="64" t="str">
        <f t="shared" si="293"/>
        <v>-</v>
      </c>
      <c r="AK2933" s="18"/>
      <c r="AP2933" s="18"/>
    </row>
    <row r="2934" spans="9:42">
      <c r="I2934" s="18"/>
      <c r="L2934" s="18"/>
      <c r="M2934" s="18"/>
      <c r="N2934" s="18"/>
      <c r="O2934" s="18"/>
      <c r="P2934" s="18"/>
      <c r="Q2934" s="18"/>
      <c r="R2934" s="18"/>
      <c r="S2934" s="173" t="s">
        <v>1818</v>
      </c>
      <c r="T2934" s="17" t="s">
        <v>1819</v>
      </c>
      <c r="U2934" s="18"/>
      <c r="V2934" s="211"/>
      <c r="W2934" s="211"/>
      <c r="X2934" s="211"/>
      <c r="Y2934" s="211"/>
      <c r="Z2934" s="18"/>
      <c r="AA2934" s="182" t="s">
        <v>11150</v>
      </c>
      <c r="AB2934" s="18"/>
      <c r="AC2934" s="197" t="str">
        <f t="shared" si="288"/>
        <v>PRESIDENT-Office</v>
      </c>
      <c r="AD2934" s="263" t="str">
        <f t="shared" si="289"/>
        <v>PRESIDENT-Office-401</v>
      </c>
      <c r="AE2934" s="263" t="str">
        <f t="shared" si="290"/>
        <v>PRESIDENT-Office-401-1</v>
      </c>
      <c r="AF2934" s="119" t="s">
        <v>11150</v>
      </c>
      <c r="AG2934" s="64" t="str">
        <f t="shared" si="291"/>
        <v>401</v>
      </c>
      <c r="AH2934" s="18"/>
      <c r="AI2934" s="197" t="str">
        <f t="shared" si="292"/>
        <v>-</v>
      </c>
      <c r="AJ2934" s="64" t="str">
        <f t="shared" si="293"/>
        <v>-</v>
      </c>
      <c r="AK2934" s="18"/>
      <c r="AP2934" s="18"/>
    </row>
    <row r="2935" spans="9:42">
      <c r="I2935" s="18"/>
      <c r="L2935" s="18"/>
      <c r="M2935" s="18"/>
      <c r="N2935" s="18"/>
      <c r="O2935" s="18"/>
      <c r="P2935" s="18"/>
      <c r="Q2935" s="18"/>
      <c r="R2935" s="18"/>
      <c r="S2935" s="173" t="s">
        <v>1820</v>
      </c>
      <c r="T2935" s="17" t="s">
        <v>1821</v>
      </c>
      <c r="U2935" s="18"/>
      <c r="V2935" s="211"/>
      <c r="W2935" s="211"/>
      <c r="X2935" s="211"/>
      <c r="Y2935" s="211"/>
      <c r="Z2935" s="18"/>
      <c r="AA2935" s="182" t="s">
        <v>15749</v>
      </c>
      <c r="AB2935" s="18"/>
      <c r="AC2935" s="197" t="str">
        <f t="shared" si="288"/>
        <v>PRESIDENT-Office</v>
      </c>
      <c r="AD2935" s="263" t="str">
        <f t="shared" si="289"/>
        <v>PRESIDENT-Office-401</v>
      </c>
      <c r="AE2935" s="263" t="str">
        <f t="shared" si="290"/>
        <v>PRESIDENT-Office-401-2</v>
      </c>
      <c r="AF2935" s="119" t="s">
        <v>15749</v>
      </c>
      <c r="AG2935" s="64" t="str">
        <f t="shared" si="291"/>
        <v>401</v>
      </c>
      <c r="AH2935" s="18"/>
      <c r="AI2935" s="197" t="str">
        <f t="shared" si="292"/>
        <v>-</v>
      </c>
      <c r="AJ2935" s="64" t="str">
        <f t="shared" si="293"/>
        <v>-</v>
      </c>
      <c r="AK2935" s="18"/>
      <c r="AP2935" s="18"/>
    </row>
    <row r="2936" spans="9:42">
      <c r="I2936" s="18"/>
      <c r="L2936" s="18"/>
      <c r="M2936" s="18"/>
      <c r="N2936" s="18"/>
      <c r="O2936" s="18"/>
      <c r="P2936" s="18"/>
      <c r="Q2936" s="18"/>
      <c r="R2936" s="18"/>
      <c r="S2936" s="173" t="s">
        <v>1822</v>
      </c>
      <c r="T2936" s="17" t="s">
        <v>1823</v>
      </c>
      <c r="U2936" s="18"/>
      <c r="V2936" s="211"/>
      <c r="W2936" s="211"/>
      <c r="X2936" s="211"/>
      <c r="Y2936" s="211"/>
      <c r="Z2936" s="18"/>
      <c r="AA2936" s="182" t="s">
        <v>1340</v>
      </c>
      <c r="AB2936" s="18"/>
      <c r="AC2936" s="197" t="str">
        <f t="shared" si="288"/>
        <v>PRESIDENT-Office</v>
      </c>
      <c r="AD2936" s="263" t="str">
        <f t="shared" si="289"/>
        <v>PRESIDENT-Office-401</v>
      </c>
      <c r="AE2936" s="263" t="str">
        <f t="shared" si="290"/>
        <v>PRESIDENT-Office-401-3</v>
      </c>
      <c r="AF2936" s="119" t="s">
        <v>1340</v>
      </c>
      <c r="AG2936" s="64" t="str">
        <f t="shared" si="291"/>
        <v>401</v>
      </c>
      <c r="AH2936" s="18"/>
      <c r="AI2936" s="197" t="str">
        <f t="shared" si="292"/>
        <v>-</v>
      </c>
      <c r="AJ2936" s="64" t="str">
        <f t="shared" si="293"/>
        <v>-</v>
      </c>
      <c r="AK2936" s="18"/>
      <c r="AP2936" s="18"/>
    </row>
    <row r="2937" spans="9:42">
      <c r="I2937" s="18"/>
      <c r="L2937" s="18"/>
      <c r="M2937" s="18"/>
      <c r="N2937" s="18"/>
      <c r="O2937" s="18"/>
      <c r="P2937" s="18"/>
      <c r="Q2937" s="18"/>
      <c r="R2937" s="18"/>
      <c r="S2937" s="173" t="s">
        <v>1824</v>
      </c>
      <c r="T2937" s="17" t="s">
        <v>1825</v>
      </c>
      <c r="U2937" s="18"/>
      <c r="V2937" s="211"/>
      <c r="W2937" s="211"/>
      <c r="X2937" s="211"/>
      <c r="Y2937" s="211"/>
      <c r="Z2937" s="18"/>
      <c r="AA2937" s="182" t="s">
        <v>5568</v>
      </c>
      <c r="AB2937" s="18"/>
      <c r="AC2937" s="197" t="str">
        <f t="shared" si="288"/>
        <v>PRESIDENT-Office</v>
      </c>
      <c r="AD2937" s="263" t="str">
        <f t="shared" si="289"/>
        <v>PRESIDENT-Office-401</v>
      </c>
      <c r="AE2937" s="263" t="str">
        <f t="shared" si="290"/>
        <v>PRESIDENT-Office-401-4</v>
      </c>
      <c r="AF2937" s="119" t="s">
        <v>5568</v>
      </c>
      <c r="AG2937" s="64" t="str">
        <f t="shared" si="291"/>
        <v>401</v>
      </c>
      <c r="AH2937" s="18"/>
      <c r="AI2937" s="197" t="str">
        <f t="shared" si="292"/>
        <v>-</v>
      </c>
      <c r="AJ2937" s="64" t="str">
        <f t="shared" si="293"/>
        <v>-</v>
      </c>
      <c r="AK2937" s="18"/>
      <c r="AP2937" s="18"/>
    </row>
    <row r="2938" spans="9:42">
      <c r="I2938" s="18"/>
      <c r="L2938" s="18"/>
      <c r="M2938" s="18"/>
      <c r="N2938" s="18"/>
      <c r="O2938" s="18"/>
      <c r="P2938" s="18"/>
      <c r="Q2938" s="18"/>
      <c r="R2938" s="18"/>
      <c r="S2938" s="173" t="s">
        <v>1826</v>
      </c>
      <c r="T2938" s="17" t="s">
        <v>1827</v>
      </c>
      <c r="U2938" s="18"/>
      <c r="V2938" s="211"/>
      <c r="W2938" s="211"/>
      <c r="X2938" s="211"/>
      <c r="Y2938" s="211"/>
      <c r="Z2938" s="18"/>
      <c r="AA2938" s="182" t="s">
        <v>12760</v>
      </c>
      <c r="AB2938" s="18"/>
      <c r="AC2938" s="197" t="str">
        <f t="shared" si="288"/>
        <v>PRESIDENT-Office</v>
      </c>
      <c r="AD2938" s="263" t="str">
        <f t="shared" si="289"/>
        <v>PRESIDENT-Office-401</v>
      </c>
      <c r="AE2938" s="263" t="str">
        <f t="shared" si="290"/>
        <v>PRESIDENT-Office-401-5</v>
      </c>
      <c r="AF2938" s="119" t="s">
        <v>12760</v>
      </c>
      <c r="AG2938" s="64" t="str">
        <f t="shared" si="291"/>
        <v>401</v>
      </c>
      <c r="AH2938" s="18"/>
      <c r="AI2938" s="197" t="str">
        <f t="shared" si="292"/>
        <v>-</v>
      </c>
      <c r="AJ2938" s="64" t="str">
        <f t="shared" si="293"/>
        <v>-</v>
      </c>
      <c r="AK2938" s="18"/>
      <c r="AP2938" s="18"/>
    </row>
    <row r="2939" spans="9:42">
      <c r="I2939" s="18"/>
      <c r="L2939" s="18"/>
      <c r="M2939" s="18"/>
      <c r="N2939" s="18"/>
      <c r="O2939" s="18"/>
      <c r="P2939" s="18"/>
      <c r="Q2939" s="18"/>
      <c r="R2939" s="18"/>
      <c r="S2939" s="173" t="s">
        <v>1828</v>
      </c>
      <c r="T2939" s="17" t="s">
        <v>1829</v>
      </c>
      <c r="U2939" s="18"/>
      <c r="V2939" s="211"/>
      <c r="W2939" s="211"/>
      <c r="X2939" s="211"/>
      <c r="Y2939" s="211"/>
      <c r="Z2939" s="18"/>
      <c r="AA2939" s="182" t="s">
        <v>1341</v>
      </c>
      <c r="AB2939" s="18"/>
      <c r="AC2939" s="197" t="str">
        <f t="shared" si="288"/>
        <v>PRESIDENT-Office</v>
      </c>
      <c r="AD2939" s="263" t="str">
        <f t="shared" si="289"/>
        <v>PRESIDENT-Office-401</v>
      </c>
      <c r="AE2939" s="263" t="str">
        <f t="shared" si="290"/>
        <v>PRESIDENT-Office-401-6</v>
      </c>
      <c r="AF2939" s="119" t="s">
        <v>1341</v>
      </c>
      <c r="AG2939" s="64" t="str">
        <f t="shared" si="291"/>
        <v>401</v>
      </c>
      <c r="AH2939" s="18"/>
      <c r="AI2939" s="197" t="str">
        <f t="shared" si="292"/>
        <v>-</v>
      </c>
      <c r="AJ2939" s="64" t="str">
        <f t="shared" si="293"/>
        <v>-</v>
      </c>
      <c r="AK2939" s="18"/>
      <c r="AP2939" s="18"/>
    </row>
    <row r="2940" spans="9:42">
      <c r="I2940" s="18"/>
      <c r="L2940" s="18"/>
      <c r="M2940" s="18"/>
      <c r="N2940" s="18"/>
      <c r="O2940" s="18"/>
      <c r="P2940" s="18"/>
      <c r="Q2940" s="18"/>
      <c r="R2940" s="18"/>
      <c r="S2940" s="173" t="s">
        <v>1830</v>
      </c>
      <c r="T2940" s="17" t="s">
        <v>1831</v>
      </c>
      <c r="U2940" s="18"/>
      <c r="V2940" s="211"/>
      <c r="W2940" s="211"/>
      <c r="X2940" s="211"/>
      <c r="Y2940" s="211"/>
      <c r="Z2940" s="18"/>
      <c r="AA2940" s="182" t="s">
        <v>5570</v>
      </c>
      <c r="AB2940" s="18"/>
      <c r="AC2940" s="197" t="str">
        <f t="shared" si="288"/>
        <v>PRESIDENT-Office</v>
      </c>
      <c r="AD2940" s="263" t="str">
        <f t="shared" si="289"/>
        <v>PRESIDENT-Office-401</v>
      </c>
      <c r="AE2940" s="263" t="str">
        <f t="shared" si="290"/>
        <v>PRESIDENT-Office-401-7</v>
      </c>
      <c r="AF2940" s="119" t="s">
        <v>5570</v>
      </c>
      <c r="AG2940" s="64" t="str">
        <f t="shared" si="291"/>
        <v>401</v>
      </c>
      <c r="AH2940" s="18"/>
      <c r="AI2940" s="197" t="str">
        <f t="shared" si="292"/>
        <v>-</v>
      </c>
      <c r="AJ2940" s="64" t="str">
        <f t="shared" si="293"/>
        <v>-</v>
      </c>
      <c r="AK2940" s="18"/>
      <c r="AP2940" s="18"/>
    </row>
    <row r="2941" spans="9:42">
      <c r="I2941" s="18"/>
      <c r="L2941" s="18"/>
      <c r="M2941" s="18"/>
      <c r="N2941" s="18"/>
      <c r="O2941" s="18"/>
      <c r="P2941" s="18"/>
      <c r="Q2941" s="18"/>
      <c r="R2941" s="18"/>
      <c r="S2941" s="173" t="s">
        <v>1832</v>
      </c>
      <c r="T2941" s="17" t="s">
        <v>1833</v>
      </c>
      <c r="U2941" s="18"/>
      <c r="V2941" s="211"/>
      <c r="W2941" s="211"/>
      <c r="X2941" s="211"/>
      <c r="Y2941" s="211"/>
      <c r="Z2941" s="18"/>
      <c r="AA2941" s="182" t="s">
        <v>12761</v>
      </c>
      <c r="AB2941" s="18"/>
      <c r="AC2941" s="197" t="str">
        <f t="shared" si="288"/>
        <v>PRESIDENT-Office</v>
      </c>
      <c r="AD2941" s="263" t="str">
        <f t="shared" si="289"/>
        <v>PRESIDENT-Office-401</v>
      </c>
      <c r="AE2941" s="263" t="str">
        <f t="shared" si="290"/>
        <v>PRESIDENT-Office-401-8</v>
      </c>
      <c r="AF2941" s="119" t="s">
        <v>12761</v>
      </c>
      <c r="AG2941" s="64" t="str">
        <f t="shared" si="291"/>
        <v>401</v>
      </c>
      <c r="AH2941" s="18"/>
      <c r="AI2941" s="197" t="str">
        <f t="shared" si="292"/>
        <v>-</v>
      </c>
      <c r="AJ2941" s="64" t="str">
        <f t="shared" si="293"/>
        <v>-</v>
      </c>
      <c r="AK2941" s="18"/>
      <c r="AP2941" s="18"/>
    </row>
    <row r="2942" spans="9:42">
      <c r="I2942" s="18"/>
      <c r="L2942" s="18"/>
      <c r="M2942" s="18"/>
      <c r="N2942" s="18"/>
      <c r="O2942" s="18"/>
      <c r="P2942" s="18"/>
      <c r="Q2942" s="18"/>
      <c r="R2942" s="18"/>
      <c r="S2942" s="173" t="s">
        <v>1834</v>
      </c>
      <c r="T2942" s="17" t="s">
        <v>1835</v>
      </c>
      <c r="U2942" s="18"/>
      <c r="V2942" s="211"/>
      <c r="W2942" s="211"/>
      <c r="X2942" s="211"/>
      <c r="Y2942" s="211"/>
      <c r="Z2942" s="18"/>
      <c r="AA2942" s="182" t="s">
        <v>11151</v>
      </c>
      <c r="AB2942" s="18"/>
      <c r="AC2942" s="197" t="str">
        <f t="shared" si="288"/>
        <v>PRESIDENT-Office</v>
      </c>
      <c r="AD2942" s="263" t="str">
        <f t="shared" si="289"/>
        <v>PRESIDENT-Office-401</v>
      </c>
      <c r="AE2942" s="263" t="str">
        <f t="shared" si="290"/>
        <v>PRESIDENT-Office-401-9</v>
      </c>
      <c r="AF2942" s="119" t="s">
        <v>11151</v>
      </c>
      <c r="AG2942" s="64" t="str">
        <f t="shared" si="291"/>
        <v>401</v>
      </c>
      <c r="AH2942" s="18"/>
      <c r="AI2942" s="197" t="str">
        <f t="shared" si="292"/>
        <v>-</v>
      </c>
      <c r="AJ2942" s="64" t="str">
        <f t="shared" si="293"/>
        <v>-</v>
      </c>
      <c r="AK2942" s="18"/>
      <c r="AP2942" s="18"/>
    </row>
    <row r="2943" spans="9:42">
      <c r="I2943" s="18"/>
      <c r="L2943" s="18"/>
      <c r="M2943" s="18"/>
      <c r="N2943" s="18"/>
      <c r="O2943" s="18"/>
      <c r="P2943" s="18"/>
      <c r="Q2943" s="18"/>
      <c r="R2943" s="18"/>
      <c r="S2943" s="173" t="s">
        <v>1836</v>
      </c>
      <c r="T2943" s="17" t="s">
        <v>1837</v>
      </c>
      <c r="U2943" s="18"/>
      <c r="V2943" s="211"/>
      <c r="W2943" s="211"/>
      <c r="X2943" s="211"/>
      <c r="Y2943" s="211"/>
      <c r="Z2943" s="18"/>
      <c r="AA2943" s="182" t="s">
        <v>11152</v>
      </c>
      <c r="AB2943" s="18"/>
      <c r="AC2943" s="197" t="str">
        <f t="shared" si="288"/>
        <v>PRESIDENT-Office</v>
      </c>
      <c r="AD2943" s="263" t="str">
        <f t="shared" si="289"/>
        <v>PRESIDENT-Office-401</v>
      </c>
      <c r="AE2943" s="263" t="str">
        <f t="shared" si="290"/>
        <v>PRESIDENT-Office-401-10</v>
      </c>
      <c r="AF2943" s="119" t="s">
        <v>11152</v>
      </c>
      <c r="AG2943" s="64" t="str">
        <f t="shared" si="291"/>
        <v>401</v>
      </c>
      <c r="AH2943" s="18"/>
      <c r="AI2943" s="197" t="str">
        <f t="shared" si="292"/>
        <v>-</v>
      </c>
      <c r="AJ2943" s="64" t="str">
        <f t="shared" si="293"/>
        <v>-</v>
      </c>
      <c r="AK2943" s="18"/>
      <c r="AP2943" s="18"/>
    </row>
    <row r="2944" spans="9:42">
      <c r="I2944" s="18"/>
      <c r="L2944" s="18"/>
      <c r="M2944" s="18"/>
      <c r="N2944" s="18"/>
      <c r="O2944" s="18"/>
      <c r="P2944" s="18"/>
      <c r="Q2944" s="18"/>
      <c r="R2944" s="18"/>
      <c r="S2944" s="173" t="s">
        <v>1838</v>
      </c>
      <c r="T2944" s="17" t="s">
        <v>1839</v>
      </c>
      <c r="U2944" s="18"/>
      <c r="V2944" s="211"/>
      <c r="W2944" s="211"/>
      <c r="X2944" s="211"/>
      <c r="Y2944" s="211"/>
      <c r="Z2944" s="18"/>
      <c r="AA2944" s="182" t="s">
        <v>11572</v>
      </c>
      <c r="AB2944" s="18"/>
      <c r="AC2944" s="197" t="str">
        <f t="shared" si="288"/>
        <v>PRESIDENT-Office</v>
      </c>
      <c r="AD2944" s="263" t="str">
        <f t="shared" si="289"/>
        <v>PRESIDENT-Office-401</v>
      </c>
      <c r="AE2944" s="263" t="str">
        <f t="shared" si="290"/>
        <v>PRESIDENT-Office-401-11</v>
      </c>
      <c r="AF2944" s="119" t="s">
        <v>11572</v>
      </c>
      <c r="AG2944" s="64" t="str">
        <f t="shared" si="291"/>
        <v>401</v>
      </c>
      <c r="AH2944" s="18"/>
      <c r="AI2944" s="197" t="str">
        <f t="shared" si="292"/>
        <v>-</v>
      </c>
      <c r="AJ2944" s="64" t="str">
        <f t="shared" si="293"/>
        <v>-</v>
      </c>
      <c r="AK2944" s="18"/>
      <c r="AP2944" s="18"/>
    </row>
    <row r="2945" spans="9:42">
      <c r="I2945" s="18"/>
      <c r="L2945" s="18"/>
      <c r="M2945" s="18"/>
      <c r="N2945" s="18"/>
      <c r="O2945" s="18"/>
      <c r="P2945" s="18"/>
      <c r="Q2945" s="18"/>
      <c r="R2945" s="18"/>
      <c r="S2945" s="173" t="s">
        <v>1840</v>
      </c>
      <c r="T2945" s="17" t="s">
        <v>1841</v>
      </c>
      <c r="U2945" s="18"/>
      <c r="V2945" s="211"/>
      <c r="W2945" s="211"/>
      <c r="X2945" s="211"/>
      <c r="Y2945" s="211"/>
      <c r="Z2945" s="18"/>
      <c r="AA2945" s="182" t="s">
        <v>15327</v>
      </c>
      <c r="AB2945" s="18"/>
      <c r="AC2945" s="197" t="str">
        <f t="shared" si="288"/>
        <v>CED</v>
      </c>
      <c r="AD2945" s="263" t="str">
        <f t="shared" si="289"/>
        <v>CED-401</v>
      </c>
      <c r="AE2945" s="263" t="str">
        <f t="shared" si="290"/>
        <v>CED-401-1</v>
      </c>
      <c r="AF2945" s="119" t="s">
        <v>15327</v>
      </c>
      <c r="AG2945" s="64" t="str">
        <f t="shared" si="291"/>
        <v>401</v>
      </c>
      <c r="AH2945" s="18"/>
      <c r="AI2945" s="197" t="str">
        <f t="shared" si="292"/>
        <v>-</v>
      </c>
      <c r="AJ2945" s="64" t="str">
        <f t="shared" si="293"/>
        <v>-</v>
      </c>
      <c r="AK2945" s="18"/>
      <c r="AP2945" s="18"/>
    </row>
    <row r="2946" spans="9:42">
      <c r="I2946" s="18"/>
      <c r="L2946" s="18"/>
      <c r="M2946" s="18"/>
      <c r="N2946" s="18"/>
      <c r="O2946" s="18"/>
      <c r="P2946" s="18"/>
      <c r="Q2946" s="18"/>
      <c r="R2946" s="18"/>
      <c r="S2946" s="173" t="s">
        <v>1842</v>
      </c>
      <c r="T2946" s="17" t="s">
        <v>1843</v>
      </c>
      <c r="U2946" s="18"/>
      <c r="V2946" s="211"/>
      <c r="W2946" s="211"/>
      <c r="X2946" s="211"/>
      <c r="Y2946" s="211"/>
      <c r="Z2946" s="18"/>
      <c r="AA2946" s="182" t="s">
        <v>11153</v>
      </c>
      <c r="AB2946" s="18"/>
      <c r="AC2946" s="197" t="str">
        <f t="shared" si="288"/>
        <v>CED</v>
      </c>
      <c r="AD2946" s="263" t="str">
        <f t="shared" si="289"/>
        <v>CED-401</v>
      </c>
      <c r="AE2946" s="263" t="str">
        <f t="shared" si="290"/>
        <v>CED-401-2</v>
      </c>
      <c r="AF2946" s="119" t="s">
        <v>11153</v>
      </c>
      <c r="AG2946" s="64" t="str">
        <f t="shared" si="291"/>
        <v>401</v>
      </c>
      <c r="AH2946" s="18"/>
      <c r="AI2946" s="197" t="str">
        <f t="shared" si="292"/>
        <v>-</v>
      </c>
      <c r="AJ2946" s="64" t="str">
        <f t="shared" si="293"/>
        <v>-</v>
      </c>
      <c r="AK2946" s="18"/>
      <c r="AP2946" s="18"/>
    </row>
    <row r="2947" spans="9:42">
      <c r="I2947" s="18"/>
      <c r="L2947" s="18"/>
      <c r="M2947" s="18"/>
      <c r="N2947" s="18"/>
      <c r="O2947" s="18"/>
      <c r="P2947" s="18"/>
      <c r="Q2947" s="18"/>
      <c r="R2947" s="18"/>
      <c r="S2947" s="173" t="s">
        <v>1844</v>
      </c>
      <c r="T2947" s="17" t="s">
        <v>1845</v>
      </c>
      <c r="U2947" s="18"/>
      <c r="V2947" s="211"/>
      <c r="W2947" s="211"/>
      <c r="X2947" s="211"/>
      <c r="Y2947" s="211"/>
      <c r="Z2947" s="18"/>
      <c r="AA2947" s="182" t="s">
        <v>15750</v>
      </c>
      <c r="AB2947" s="18"/>
      <c r="AC2947" s="197" t="str">
        <f t="shared" si="288"/>
        <v>CED</v>
      </c>
      <c r="AD2947" s="263" t="str">
        <f t="shared" si="289"/>
        <v>CED-401</v>
      </c>
      <c r="AE2947" s="263" t="str">
        <f t="shared" si="290"/>
        <v>CED-401-3</v>
      </c>
      <c r="AF2947" s="119" t="s">
        <v>15750</v>
      </c>
      <c r="AG2947" s="64" t="str">
        <f t="shared" si="291"/>
        <v>401</v>
      </c>
      <c r="AH2947" s="18"/>
      <c r="AI2947" s="197" t="str">
        <f t="shared" si="292"/>
        <v>-</v>
      </c>
      <c r="AJ2947" s="64" t="str">
        <f t="shared" si="293"/>
        <v>-</v>
      </c>
      <c r="AK2947" s="18"/>
      <c r="AP2947" s="18"/>
    </row>
    <row r="2948" spans="9:42">
      <c r="I2948" s="18"/>
      <c r="L2948" s="18"/>
      <c r="M2948" s="18"/>
      <c r="N2948" s="18"/>
      <c r="O2948" s="18"/>
      <c r="P2948" s="18"/>
      <c r="Q2948" s="18"/>
      <c r="R2948" s="18"/>
      <c r="S2948" s="173" t="s">
        <v>1846</v>
      </c>
      <c r="T2948" s="17" t="s">
        <v>1847</v>
      </c>
      <c r="U2948" s="18"/>
      <c r="V2948" s="211"/>
      <c r="W2948" s="211"/>
      <c r="X2948" s="211"/>
      <c r="Y2948" s="211"/>
      <c r="Z2948" s="18"/>
      <c r="AA2948" s="182" t="s">
        <v>5571</v>
      </c>
      <c r="AB2948" s="18"/>
      <c r="AC2948" s="197" t="str">
        <f t="shared" si="288"/>
        <v>RESECDEV</v>
      </c>
      <c r="AD2948" s="263" t="str">
        <f t="shared" si="289"/>
        <v>RESECDEV-401</v>
      </c>
      <c r="AE2948" s="263" t="str">
        <f t="shared" si="290"/>
        <v>RESECDEV-401-1</v>
      </c>
      <c r="AF2948" s="119" t="s">
        <v>5571</v>
      </c>
      <c r="AG2948" s="64" t="str">
        <f t="shared" si="291"/>
        <v>401</v>
      </c>
      <c r="AH2948" s="18"/>
      <c r="AI2948" s="197" t="str">
        <f t="shared" si="292"/>
        <v>-</v>
      </c>
      <c r="AJ2948" s="64" t="str">
        <f t="shared" si="293"/>
        <v>-</v>
      </c>
      <c r="AK2948" s="18"/>
      <c r="AP2948" s="18"/>
    </row>
    <row r="2949" spans="9:42">
      <c r="I2949" s="18"/>
      <c r="L2949" s="18"/>
      <c r="M2949" s="18"/>
      <c r="N2949" s="18"/>
      <c r="O2949" s="18"/>
      <c r="P2949" s="18"/>
      <c r="Q2949" s="18"/>
      <c r="R2949" s="18"/>
      <c r="S2949" s="173" t="s">
        <v>1848</v>
      </c>
      <c r="T2949" s="17" t="s">
        <v>1849</v>
      </c>
      <c r="U2949" s="18"/>
      <c r="V2949" s="211"/>
      <c r="W2949" s="211"/>
      <c r="X2949" s="211"/>
      <c r="Y2949" s="211"/>
      <c r="Z2949" s="18"/>
      <c r="AA2949" s="182" t="s">
        <v>698</v>
      </c>
      <c r="AB2949" s="18"/>
      <c r="AC2949" s="197" t="str">
        <f t="shared" si="288"/>
        <v>PROVOST-Academic_Aff</v>
      </c>
      <c r="AD2949" s="263" t="str">
        <f t="shared" si="289"/>
        <v>PROVOST-Academic_Aff-401</v>
      </c>
      <c r="AE2949" s="263" t="str">
        <f t="shared" si="290"/>
        <v>PROVOST-Academic_Aff-401-1</v>
      </c>
      <c r="AF2949" s="119" t="s">
        <v>698</v>
      </c>
      <c r="AG2949" s="64" t="str">
        <f t="shared" si="291"/>
        <v>401</v>
      </c>
      <c r="AH2949" s="18"/>
      <c r="AI2949" s="197" t="str">
        <f t="shared" si="292"/>
        <v>-</v>
      </c>
      <c r="AJ2949" s="64" t="str">
        <f t="shared" si="293"/>
        <v>-</v>
      </c>
      <c r="AK2949" s="18"/>
      <c r="AP2949" s="18"/>
    </row>
    <row r="2950" spans="9:42">
      <c r="I2950" s="18"/>
      <c r="L2950" s="18"/>
      <c r="M2950" s="18"/>
      <c r="N2950" s="18"/>
      <c r="O2950" s="18"/>
      <c r="P2950" s="18"/>
      <c r="Q2950" s="18"/>
      <c r="R2950" s="18"/>
      <c r="S2950" s="173" t="s">
        <v>1850</v>
      </c>
      <c r="T2950" s="17" t="s">
        <v>1851</v>
      </c>
      <c r="U2950" s="18"/>
      <c r="V2950" s="211"/>
      <c r="W2950" s="211"/>
      <c r="X2950" s="211"/>
      <c r="Y2950" s="211"/>
      <c r="Z2950" s="18"/>
      <c r="AA2950" s="182" t="s">
        <v>13365</v>
      </c>
      <c r="AB2950" s="18"/>
      <c r="AC2950" s="197" t="str">
        <f t="shared" si="288"/>
        <v>PROVOST-Academic_Aff</v>
      </c>
      <c r="AD2950" s="263" t="str">
        <f t="shared" si="289"/>
        <v>PROVOST-Academic_Aff-401</v>
      </c>
      <c r="AE2950" s="263" t="str">
        <f t="shared" si="290"/>
        <v>PROVOST-Academic_Aff-401-2</v>
      </c>
      <c r="AF2950" s="119" t="s">
        <v>13365</v>
      </c>
      <c r="AG2950" s="64" t="str">
        <f t="shared" si="291"/>
        <v>401</v>
      </c>
      <c r="AH2950" s="18"/>
      <c r="AI2950" s="197" t="str">
        <f t="shared" si="292"/>
        <v>-</v>
      </c>
      <c r="AJ2950" s="64" t="str">
        <f t="shared" si="293"/>
        <v>-</v>
      </c>
      <c r="AK2950" s="18"/>
      <c r="AP2950" s="18"/>
    </row>
    <row r="2951" spans="9:42">
      <c r="I2951" s="18"/>
      <c r="L2951" s="18"/>
      <c r="M2951" s="18"/>
      <c r="N2951" s="18"/>
      <c r="O2951" s="18"/>
      <c r="P2951" s="18"/>
      <c r="Q2951" s="18"/>
      <c r="R2951" s="18"/>
      <c r="S2951" s="173" t="s">
        <v>1852</v>
      </c>
      <c r="T2951" s="17" t="s">
        <v>1853</v>
      </c>
      <c r="U2951" s="18"/>
      <c r="V2951" s="211"/>
      <c r="W2951" s="211"/>
      <c r="X2951" s="211"/>
      <c r="Y2951" s="211"/>
      <c r="Z2951" s="18"/>
      <c r="AA2951" s="182" t="s">
        <v>5575</v>
      </c>
      <c r="AC2951" s="197" t="str">
        <f t="shared" ref="AC2951:AC3014" si="294">CodesFormula_1</f>
        <v>PROVOST-Academic_Aff</v>
      </c>
      <c r="AD2951" s="263" t="str">
        <f t="shared" ref="AD2951:AD3014" si="295">CodesFormula_2</f>
        <v>PROVOST-Academic_Aff-401</v>
      </c>
      <c r="AE2951" s="263" t="str">
        <f t="shared" ref="AE2951:AE3014" si="296">CodesFormula_3</f>
        <v>PROVOST-Academic_Aff-401-3</v>
      </c>
      <c r="AF2951" s="119" t="s">
        <v>5575</v>
      </c>
      <c r="AG2951" s="64" t="str">
        <f t="shared" ref="AG2951:AG3014" si="297">CodesFormula_4</f>
        <v>401</v>
      </c>
      <c r="AI2951" s="197" t="str">
        <f t="shared" ref="AI2951:AI3014" si="298">CodesFormula_5</f>
        <v>-</v>
      </c>
      <c r="AJ2951" s="64" t="str">
        <f t="shared" ref="AJ2951:AJ3014" si="299">CodesFormula_6</f>
        <v>-</v>
      </c>
      <c r="AK2951" s="18"/>
      <c r="AP2951" s="18"/>
    </row>
    <row r="2952" spans="9:42">
      <c r="I2952" s="18"/>
      <c r="L2952" s="18"/>
      <c r="M2952" s="18"/>
      <c r="N2952" s="18"/>
      <c r="O2952" s="18"/>
      <c r="P2952" s="18"/>
      <c r="Q2952" s="18"/>
      <c r="R2952" s="18"/>
      <c r="S2952" s="173" t="s">
        <v>1854</v>
      </c>
      <c r="T2952" s="17" t="s">
        <v>1855</v>
      </c>
      <c r="U2952" s="18"/>
      <c r="V2952" s="211"/>
      <c r="W2952" s="211"/>
      <c r="X2952" s="211"/>
      <c r="Y2952" s="211"/>
      <c r="Z2952" s="18"/>
      <c r="AA2952" s="182" t="s">
        <v>14815</v>
      </c>
      <c r="AC2952" s="197" t="str">
        <f t="shared" si="294"/>
        <v>PROVOST-Academic_Aff</v>
      </c>
      <c r="AD2952" s="263" t="str">
        <f t="shared" si="295"/>
        <v>PROVOST-Academic_Aff-401</v>
      </c>
      <c r="AE2952" s="263" t="str">
        <f t="shared" si="296"/>
        <v>PROVOST-Academic_Aff-401-4</v>
      </c>
      <c r="AF2952" s="119" t="s">
        <v>14815</v>
      </c>
      <c r="AG2952" s="64" t="str">
        <f t="shared" si="297"/>
        <v>401</v>
      </c>
      <c r="AI2952" s="197" t="str">
        <f t="shared" si="298"/>
        <v>-</v>
      </c>
      <c r="AJ2952" s="64" t="str">
        <f t="shared" si="299"/>
        <v>-</v>
      </c>
      <c r="AK2952" s="18"/>
      <c r="AP2952" s="18"/>
    </row>
    <row r="2953" spans="9:42">
      <c r="I2953" s="18"/>
      <c r="L2953" s="18"/>
      <c r="M2953" s="18"/>
      <c r="N2953" s="18"/>
      <c r="O2953" s="18"/>
      <c r="P2953" s="18"/>
      <c r="Q2953" s="18"/>
      <c r="R2953" s="18"/>
      <c r="S2953" s="173" t="s">
        <v>1856</v>
      </c>
      <c r="T2953" s="17" t="s">
        <v>1857</v>
      </c>
      <c r="U2953" s="18"/>
      <c r="V2953" s="211"/>
      <c r="W2953" s="211"/>
      <c r="X2953" s="211"/>
      <c r="Y2953" s="211"/>
      <c r="Z2953" s="18"/>
      <c r="AA2953" s="182" t="s">
        <v>12151</v>
      </c>
      <c r="AC2953" s="197" t="str">
        <f t="shared" si="294"/>
        <v>PROVOST-Academic_Aff</v>
      </c>
      <c r="AD2953" s="263" t="str">
        <f t="shared" si="295"/>
        <v>PROVOST-Academic_Aff-401</v>
      </c>
      <c r="AE2953" s="263" t="str">
        <f t="shared" si="296"/>
        <v>PROVOST-Academic_Aff-401-5</v>
      </c>
      <c r="AF2953" s="119" t="s">
        <v>12151</v>
      </c>
      <c r="AG2953" s="64" t="str">
        <f t="shared" si="297"/>
        <v>401</v>
      </c>
      <c r="AI2953" s="197" t="str">
        <f t="shared" si="298"/>
        <v>-</v>
      </c>
      <c r="AJ2953" s="64" t="str">
        <f t="shared" si="299"/>
        <v>-</v>
      </c>
      <c r="AK2953" s="18"/>
      <c r="AP2953" s="18"/>
    </row>
    <row r="2954" spans="9:42">
      <c r="I2954" s="18"/>
      <c r="L2954" s="18"/>
      <c r="M2954" s="18"/>
      <c r="N2954" s="18"/>
      <c r="O2954" s="18"/>
      <c r="P2954" s="18"/>
      <c r="Q2954" s="18"/>
      <c r="R2954" s="18"/>
      <c r="S2954" s="173" t="s">
        <v>1858</v>
      </c>
      <c r="T2954" s="17" t="s">
        <v>1859</v>
      </c>
      <c r="U2954" s="18"/>
      <c r="V2954" s="211"/>
      <c r="W2954" s="211"/>
      <c r="X2954" s="211"/>
      <c r="Y2954" s="211"/>
      <c r="Z2954" s="18"/>
      <c r="AA2954" s="182" t="s">
        <v>5577</v>
      </c>
      <c r="AC2954" s="197" t="str">
        <f t="shared" si="294"/>
        <v>PROVOST-Academic_Aff</v>
      </c>
      <c r="AD2954" s="263" t="str">
        <f t="shared" si="295"/>
        <v>PROVOST-Academic_Aff-401</v>
      </c>
      <c r="AE2954" s="263" t="str">
        <f t="shared" si="296"/>
        <v>PROVOST-Academic_Aff-401-6</v>
      </c>
      <c r="AF2954" s="119" t="s">
        <v>5577</v>
      </c>
      <c r="AG2954" s="64" t="str">
        <f t="shared" si="297"/>
        <v>401</v>
      </c>
      <c r="AI2954" s="197" t="str">
        <f t="shared" si="298"/>
        <v>-</v>
      </c>
      <c r="AJ2954" s="64" t="str">
        <f t="shared" si="299"/>
        <v>-</v>
      </c>
      <c r="AK2954" s="18"/>
      <c r="AP2954" s="18"/>
    </row>
    <row r="2955" spans="9:42">
      <c r="I2955" s="18"/>
      <c r="L2955" s="18"/>
      <c r="M2955" s="18"/>
      <c r="N2955" s="18"/>
      <c r="O2955" s="18"/>
      <c r="P2955" s="18"/>
      <c r="Q2955" s="18"/>
      <c r="R2955" s="18"/>
      <c r="S2955" s="173" t="s">
        <v>1860</v>
      </c>
      <c r="T2955" s="17" t="s">
        <v>1861</v>
      </c>
      <c r="U2955" s="18"/>
      <c r="V2955" s="211"/>
      <c r="W2955" s="211"/>
      <c r="X2955" s="211"/>
      <c r="Y2955" s="211"/>
      <c r="Z2955" s="18"/>
      <c r="AA2955" s="182" t="s">
        <v>12152</v>
      </c>
      <c r="AC2955" s="197" t="str">
        <f t="shared" si="294"/>
        <v>PROVOST-Academic_Aff</v>
      </c>
      <c r="AD2955" s="263" t="str">
        <f t="shared" si="295"/>
        <v>PROVOST-Academic_Aff-401</v>
      </c>
      <c r="AE2955" s="263" t="str">
        <f t="shared" si="296"/>
        <v>PROVOST-Academic_Aff-401-7</v>
      </c>
      <c r="AF2955" s="119" t="s">
        <v>12152</v>
      </c>
      <c r="AG2955" s="64" t="str">
        <f t="shared" si="297"/>
        <v>401</v>
      </c>
      <c r="AI2955" s="197" t="str">
        <f t="shared" si="298"/>
        <v>-</v>
      </c>
      <c r="AJ2955" s="64" t="str">
        <f t="shared" si="299"/>
        <v>-</v>
      </c>
      <c r="AK2955" s="18"/>
      <c r="AP2955" s="18"/>
    </row>
    <row r="2956" spans="9:42">
      <c r="I2956" s="18"/>
      <c r="L2956" s="18"/>
      <c r="M2956" s="18"/>
      <c r="N2956" s="18"/>
      <c r="O2956" s="18"/>
      <c r="P2956" s="18"/>
      <c r="Q2956" s="18"/>
      <c r="R2956" s="18"/>
      <c r="S2956" s="173" t="s">
        <v>1862</v>
      </c>
      <c r="T2956" s="17" t="s">
        <v>1863</v>
      </c>
      <c r="U2956" s="18"/>
      <c r="V2956" s="211"/>
      <c r="W2956" s="211"/>
      <c r="X2956" s="211"/>
      <c r="Y2956" s="211"/>
      <c r="Z2956" s="18"/>
      <c r="AA2956" s="182" t="s">
        <v>13366</v>
      </c>
      <c r="AC2956" s="197" t="str">
        <f t="shared" si="294"/>
        <v>PROVOST-Academic_Aff</v>
      </c>
      <c r="AD2956" s="263" t="str">
        <f t="shared" si="295"/>
        <v>PROVOST-Academic_Aff-401</v>
      </c>
      <c r="AE2956" s="263" t="str">
        <f t="shared" si="296"/>
        <v>PROVOST-Academic_Aff-401-8</v>
      </c>
      <c r="AF2956" s="119" t="s">
        <v>13366</v>
      </c>
      <c r="AG2956" s="64" t="str">
        <f t="shared" si="297"/>
        <v>401</v>
      </c>
      <c r="AI2956" s="197" t="str">
        <f t="shared" si="298"/>
        <v>-</v>
      </c>
      <c r="AJ2956" s="64" t="str">
        <f t="shared" si="299"/>
        <v>-</v>
      </c>
      <c r="AK2956" s="18"/>
      <c r="AP2956" s="18"/>
    </row>
    <row r="2957" spans="9:42">
      <c r="I2957" s="18"/>
      <c r="L2957" s="18"/>
      <c r="M2957" s="18"/>
      <c r="N2957" s="18"/>
      <c r="O2957" s="18"/>
      <c r="P2957" s="18"/>
      <c r="Q2957" s="18"/>
      <c r="R2957" s="18"/>
      <c r="S2957" s="173" t="s">
        <v>1864</v>
      </c>
      <c r="T2957" s="17" t="s">
        <v>1865</v>
      </c>
      <c r="U2957" s="18"/>
      <c r="V2957" s="211"/>
      <c r="W2957" s="211"/>
      <c r="X2957" s="211"/>
      <c r="Y2957" s="211"/>
      <c r="Z2957" s="18"/>
      <c r="AA2957" s="182" t="s">
        <v>13367</v>
      </c>
      <c r="AC2957" s="197" t="str">
        <f t="shared" si="294"/>
        <v>PROVOST-Academic_Aff</v>
      </c>
      <c r="AD2957" s="263" t="str">
        <f t="shared" si="295"/>
        <v>PROVOST-Academic_Aff-401</v>
      </c>
      <c r="AE2957" s="263" t="str">
        <f t="shared" si="296"/>
        <v>PROVOST-Academic_Aff-401-9</v>
      </c>
      <c r="AF2957" s="119" t="s">
        <v>13367</v>
      </c>
      <c r="AG2957" s="64" t="str">
        <f t="shared" si="297"/>
        <v>401</v>
      </c>
      <c r="AI2957" s="197" t="str">
        <f t="shared" si="298"/>
        <v>-</v>
      </c>
      <c r="AJ2957" s="64" t="str">
        <f t="shared" si="299"/>
        <v>-</v>
      </c>
      <c r="AK2957" s="18"/>
      <c r="AP2957" s="18"/>
    </row>
    <row r="2958" spans="9:42">
      <c r="I2958" s="18"/>
      <c r="L2958" s="18"/>
      <c r="M2958" s="18"/>
      <c r="N2958" s="18"/>
      <c r="O2958" s="18"/>
      <c r="P2958" s="18"/>
      <c r="Q2958" s="18"/>
      <c r="R2958" s="18"/>
      <c r="S2958" s="173" t="s">
        <v>1866</v>
      </c>
      <c r="T2958" s="17" t="s">
        <v>1867</v>
      </c>
      <c r="U2958" s="18"/>
      <c r="V2958" s="211"/>
      <c r="W2958" s="211"/>
      <c r="X2958" s="211"/>
      <c r="Y2958" s="211"/>
      <c r="Z2958" s="18"/>
      <c r="AA2958" s="182" t="s">
        <v>1342</v>
      </c>
      <c r="AC2958" s="197" t="str">
        <f t="shared" si="294"/>
        <v>ATL</v>
      </c>
      <c r="AD2958" s="263" t="str">
        <f t="shared" si="295"/>
        <v>ATL-401</v>
      </c>
      <c r="AE2958" s="263" t="str">
        <f t="shared" si="296"/>
        <v>ATL-401-1</v>
      </c>
      <c r="AF2958" s="119" t="s">
        <v>1342</v>
      </c>
      <c r="AG2958" s="64" t="str">
        <f t="shared" si="297"/>
        <v>401</v>
      </c>
      <c r="AI2958" s="197" t="str">
        <f t="shared" si="298"/>
        <v>-</v>
      </c>
      <c r="AJ2958" s="64" t="str">
        <f t="shared" si="299"/>
        <v>-</v>
      </c>
      <c r="AK2958" s="18"/>
      <c r="AP2958" s="18"/>
    </row>
    <row r="2959" spans="9:42">
      <c r="I2959" s="18"/>
      <c r="L2959" s="18"/>
      <c r="M2959" s="18"/>
      <c r="N2959" s="18"/>
      <c r="O2959" s="18"/>
      <c r="P2959" s="18"/>
      <c r="Q2959" s="18"/>
      <c r="R2959" s="18"/>
      <c r="S2959" s="173" t="s">
        <v>1868</v>
      </c>
      <c r="T2959" s="17" t="s">
        <v>1869</v>
      </c>
      <c r="U2959" s="18"/>
      <c r="V2959" s="211"/>
      <c r="W2959" s="211"/>
      <c r="X2959" s="211"/>
      <c r="Y2959" s="211"/>
      <c r="Z2959" s="18"/>
      <c r="AA2959" s="182" t="s">
        <v>5579</v>
      </c>
      <c r="AC2959" s="197" t="str">
        <f t="shared" si="294"/>
        <v>ATL</v>
      </c>
      <c r="AD2959" s="263" t="str">
        <f t="shared" si="295"/>
        <v>ATL-401</v>
      </c>
      <c r="AE2959" s="263" t="str">
        <f t="shared" si="296"/>
        <v>ATL-401-2</v>
      </c>
      <c r="AF2959" s="119" t="s">
        <v>5579</v>
      </c>
      <c r="AG2959" s="64" t="str">
        <f t="shared" si="297"/>
        <v>401</v>
      </c>
      <c r="AI2959" s="197" t="str">
        <f t="shared" si="298"/>
        <v>-</v>
      </c>
      <c r="AJ2959" s="64" t="str">
        <f t="shared" si="299"/>
        <v>-</v>
      </c>
      <c r="AK2959" s="18"/>
      <c r="AP2959" s="18"/>
    </row>
    <row r="2960" spans="9:42">
      <c r="I2960" s="18"/>
      <c r="L2960" s="18"/>
      <c r="M2960" s="18"/>
      <c r="N2960" s="18"/>
      <c r="O2960" s="18"/>
      <c r="P2960" s="18"/>
      <c r="Q2960" s="18"/>
      <c r="R2960" s="18"/>
      <c r="S2960" s="173" t="s">
        <v>1870</v>
      </c>
      <c r="T2960" s="17" t="s">
        <v>1871</v>
      </c>
      <c r="U2960" s="18"/>
      <c r="V2960" s="211"/>
      <c r="W2960" s="211"/>
      <c r="X2960" s="211"/>
      <c r="Y2960" s="211"/>
      <c r="Z2960" s="18"/>
      <c r="AA2960" s="182" t="s">
        <v>13368</v>
      </c>
      <c r="AC2960" s="197" t="str">
        <f t="shared" si="294"/>
        <v>PROVOST-Neuroscience</v>
      </c>
      <c r="AD2960" s="263" t="str">
        <f t="shared" si="295"/>
        <v>PROVOST-Neuroscience-401</v>
      </c>
      <c r="AE2960" s="263" t="str">
        <f t="shared" si="296"/>
        <v>PROVOST-Neuroscience-401-1</v>
      </c>
      <c r="AF2960" s="119" t="s">
        <v>13368</v>
      </c>
      <c r="AG2960" s="64" t="str">
        <f t="shared" si="297"/>
        <v>401</v>
      </c>
      <c r="AI2960" s="197" t="str">
        <f t="shared" si="298"/>
        <v>-</v>
      </c>
      <c r="AJ2960" s="64" t="str">
        <f t="shared" si="299"/>
        <v>-</v>
      </c>
      <c r="AP2960" s="18"/>
    </row>
    <row r="2961" spans="9:42">
      <c r="I2961" s="18"/>
      <c r="L2961" s="18"/>
      <c r="M2961" s="18"/>
      <c r="N2961" s="18"/>
      <c r="O2961" s="18"/>
      <c r="P2961" s="18"/>
      <c r="Q2961" s="18"/>
      <c r="R2961" s="18"/>
      <c r="S2961" s="173" t="s">
        <v>1872</v>
      </c>
      <c r="T2961" s="17" t="s">
        <v>1873</v>
      </c>
      <c r="V2961" s="211"/>
      <c r="W2961" s="211"/>
      <c r="X2961" s="211"/>
      <c r="Y2961" s="211"/>
      <c r="AA2961" s="182" t="s">
        <v>12153</v>
      </c>
      <c r="AC2961" s="197" t="str">
        <f t="shared" si="294"/>
        <v>PROVOST-Neuroscience</v>
      </c>
      <c r="AD2961" s="263" t="str">
        <f t="shared" si="295"/>
        <v>PROVOST-Neuroscience-401</v>
      </c>
      <c r="AE2961" s="263" t="str">
        <f t="shared" si="296"/>
        <v>PROVOST-Neuroscience-401-2</v>
      </c>
      <c r="AF2961" s="119" t="s">
        <v>12153</v>
      </c>
      <c r="AG2961" s="64" t="str">
        <f t="shared" si="297"/>
        <v>401</v>
      </c>
      <c r="AI2961" s="197" t="str">
        <f t="shared" si="298"/>
        <v>-</v>
      </c>
      <c r="AJ2961" s="64" t="str">
        <f t="shared" si="299"/>
        <v>-</v>
      </c>
      <c r="AP2961" s="18"/>
    </row>
    <row r="2962" spans="9:42">
      <c r="I2962" s="18"/>
      <c r="L2962" s="18"/>
      <c r="M2962" s="18"/>
      <c r="N2962" s="18"/>
      <c r="O2962" s="18"/>
      <c r="P2962" s="18"/>
      <c r="Q2962" s="18"/>
      <c r="R2962" s="18"/>
      <c r="S2962" s="173" t="s">
        <v>1874</v>
      </c>
      <c r="T2962" s="17" t="s">
        <v>780</v>
      </c>
      <c r="V2962" s="211"/>
      <c r="W2962" s="211"/>
      <c r="X2962" s="211"/>
      <c r="Y2962" s="211"/>
      <c r="AA2962" s="182" t="s">
        <v>13797</v>
      </c>
      <c r="AC2962" s="197" t="str">
        <f t="shared" si="294"/>
        <v>PROVOST-Neuroscience</v>
      </c>
      <c r="AD2962" s="263" t="str">
        <f t="shared" si="295"/>
        <v>PROVOST-Neuroscience-401</v>
      </c>
      <c r="AE2962" s="263" t="str">
        <f t="shared" si="296"/>
        <v>PROVOST-Neuroscience-401-3</v>
      </c>
      <c r="AF2962" s="119" t="s">
        <v>13797</v>
      </c>
      <c r="AG2962" s="64" t="str">
        <f t="shared" si="297"/>
        <v>401</v>
      </c>
      <c r="AI2962" s="197" t="str">
        <f t="shared" si="298"/>
        <v>-</v>
      </c>
      <c r="AJ2962" s="64" t="str">
        <f t="shared" si="299"/>
        <v>-</v>
      </c>
      <c r="AP2962" s="18"/>
    </row>
    <row r="2963" spans="9:42">
      <c r="I2963" s="18"/>
      <c r="L2963" s="18"/>
      <c r="M2963" s="18"/>
      <c r="N2963" s="18"/>
      <c r="O2963" s="18"/>
      <c r="P2963" s="18"/>
      <c r="Q2963" s="18"/>
      <c r="R2963" s="18"/>
      <c r="S2963" s="173" t="s">
        <v>1875</v>
      </c>
      <c r="T2963" s="17" t="s">
        <v>1876</v>
      </c>
      <c r="V2963" s="211"/>
      <c r="W2963" s="211"/>
      <c r="X2963" s="211"/>
      <c r="Y2963" s="211"/>
      <c r="AA2963" s="182" t="s">
        <v>12762</v>
      </c>
      <c r="AC2963" s="197" t="str">
        <f t="shared" si="294"/>
        <v>PROVOST-Neuroscience</v>
      </c>
      <c r="AD2963" s="263" t="str">
        <f t="shared" si="295"/>
        <v>PROVOST-Neuroscience-401</v>
      </c>
      <c r="AE2963" s="263" t="str">
        <f t="shared" si="296"/>
        <v>PROVOST-Neuroscience-401-4</v>
      </c>
      <c r="AF2963" s="119" t="s">
        <v>12762</v>
      </c>
      <c r="AG2963" s="64" t="str">
        <f t="shared" si="297"/>
        <v>401</v>
      </c>
      <c r="AI2963" s="197" t="str">
        <f t="shared" si="298"/>
        <v>-</v>
      </c>
      <c r="AJ2963" s="64" t="str">
        <f t="shared" si="299"/>
        <v>-</v>
      </c>
      <c r="AP2963" s="18"/>
    </row>
    <row r="2964" spans="9:42">
      <c r="I2964" s="18"/>
      <c r="L2964" s="18"/>
      <c r="M2964" s="18"/>
      <c r="N2964" s="18"/>
      <c r="O2964" s="18"/>
      <c r="P2964" s="18"/>
      <c r="Q2964" s="18"/>
      <c r="R2964" s="18"/>
      <c r="S2964" s="173" t="s">
        <v>1877</v>
      </c>
      <c r="T2964" s="17" t="s">
        <v>1878</v>
      </c>
      <c r="V2964" s="211"/>
      <c r="W2964" s="211"/>
      <c r="X2964" s="211"/>
      <c r="Y2964" s="211"/>
      <c r="AA2964" s="182" t="s">
        <v>13798</v>
      </c>
      <c r="AC2964" s="197" t="str">
        <f t="shared" si="294"/>
        <v>PROVOST-Neuroscience</v>
      </c>
      <c r="AD2964" s="263" t="str">
        <f t="shared" si="295"/>
        <v>PROVOST-Neuroscience-401</v>
      </c>
      <c r="AE2964" s="263" t="str">
        <f t="shared" si="296"/>
        <v>PROVOST-Neuroscience-401-5</v>
      </c>
      <c r="AF2964" s="119" t="s">
        <v>13798</v>
      </c>
      <c r="AG2964" s="64" t="str">
        <f t="shared" si="297"/>
        <v>401</v>
      </c>
      <c r="AI2964" s="197" t="str">
        <f t="shared" si="298"/>
        <v>-</v>
      </c>
      <c r="AJ2964" s="64" t="str">
        <f t="shared" si="299"/>
        <v>-</v>
      </c>
      <c r="AP2964" s="18"/>
    </row>
    <row r="2965" spans="9:42">
      <c r="I2965" s="18"/>
      <c r="L2965" s="18"/>
      <c r="M2965" s="18"/>
      <c r="N2965" s="18"/>
      <c r="O2965" s="18"/>
      <c r="P2965" s="18"/>
      <c r="Q2965" s="18"/>
      <c r="R2965" s="18"/>
      <c r="S2965" s="173" t="s">
        <v>1879</v>
      </c>
      <c r="T2965" s="17" t="s">
        <v>1880</v>
      </c>
      <c r="V2965" s="211"/>
      <c r="W2965" s="211"/>
      <c r="X2965" s="211"/>
      <c r="Y2965" s="211"/>
      <c r="AA2965" s="182" t="s">
        <v>14285</v>
      </c>
      <c r="AC2965" s="197" t="str">
        <f t="shared" si="294"/>
        <v>PROVOST-Neuroscience</v>
      </c>
      <c r="AD2965" s="263" t="str">
        <f t="shared" si="295"/>
        <v>PROVOST-Neuroscience-401</v>
      </c>
      <c r="AE2965" s="263" t="str">
        <f t="shared" si="296"/>
        <v>PROVOST-Neuroscience-401-6</v>
      </c>
      <c r="AF2965" s="119" t="s">
        <v>14285</v>
      </c>
      <c r="AG2965" s="64" t="str">
        <f t="shared" si="297"/>
        <v>401</v>
      </c>
      <c r="AI2965" s="197" t="str">
        <f t="shared" si="298"/>
        <v>-</v>
      </c>
      <c r="AJ2965" s="64" t="str">
        <f t="shared" si="299"/>
        <v>-</v>
      </c>
    </row>
    <row r="2966" spans="9:42">
      <c r="I2966" s="18"/>
      <c r="L2966" s="18"/>
      <c r="M2966" s="18"/>
      <c r="N2966" s="18"/>
      <c r="O2966" s="18"/>
      <c r="P2966" s="18"/>
      <c r="Q2966" s="18"/>
      <c r="R2966" s="18"/>
      <c r="S2966" s="173" t="s">
        <v>1881</v>
      </c>
      <c r="T2966" s="17" t="s">
        <v>2528</v>
      </c>
      <c r="V2966" s="211"/>
      <c r="W2966" s="211"/>
      <c r="X2966" s="211"/>
      <c r="Y2966" s="211"/>
      <c r="AA2966" s="182" t="s">
        <v>14286</v>
      </c>
      <c r="AC2966" s="197" t="str">
        <f t="shared" si="294"/>
        <v>PROVOST-Neuroscience</v>
      </c>
      <c r="AD2966" s="263" t="str">
        <f t="shared" si="295"/>
        <v>PROVOST-Neuroscience-401</v>
      </c>
      <c r="AE2966" s="263" t="str">
        <f t="shared" si="296"/>
        <v>PROVOST-Neuroscience-401-7</v>
      </c>
      <c r="AF2966" s="119" t="s">
        <v>14286</v>
      </c>
      <c r="AG2966" s="64" t="str">
        <f t="shared" si="297"/>
        <v>401</v>
      </c>
      <c r="AI2966" s="197" t="str">
        <f t="shared" si="298"/>
        <v>-</v>
      </c>
      <c r="AJ2966" s="64" t="str">
        <f t="shared" si="299"/>
        <v>-</v>
      </c>
    </row>
    <row r="2967" spans="9:42">
      <c r="I2967" s="18"/>
      <c r="L2967" s="18"/>
      <c r="M2967" s="18"/>
      <c r="N2967" s="18"/>
      <c r="O2967" s="18"/>
      <c r="P2967" s="18"/>
      <c r="Q2967" s="18"/>
      <c r="R2967" s="18"/>
      <c r="S2967" s="173" t="s">
        <v>2529</v>
      </c>
      <c r="T2967" s="17" t="s">
        <v>2530</v>
      </c>
      <c r="V2967" s="211"/>
      <c r="W2967" s="211"/>
      <c r="X2967" s="211"/>
      <c r="Y2967" s="211"/>
      <c r="AA2967" s="182" t="s">
        <v>14816</v>
      </c>
      <c r="AC2967" s="197" t="str">
        <f t="shared" si="294"/>
        <v>PROVOST-Neuroscience</v>
      </c>
      <c r="AD2967" s="263" t="str">
        <f t="shared" si="295"/>
        <v>PROVOST-Neuroscience-401</v>
      </c>
      <c r="AE2967" s="263" t="str">
        <f t="shared" si="296"/>
        <v>PROVOST-Neuroscience-401-8</v>
      </c>
      <c r="AF2967" s="119" t="s">
        <v>14816</v>
      </c>
      <c r="AG2967" s="64" t="str">
        <f t="shared" si="297"/>
        <v>401</v>
      </c>
      <c r="AI2967" s="197" t="str">
        <f t="shared" si="298"/>
        <v>-</v>
      </c>
      <c r="AJ2967" s="64" t="str">
        <f t="shared" si="299"/>
        <v>-</v>
      </c>
    </row>
    <row r="2968" spans="9:42">
      <c r="I2968" s="18"/>
      <c r="L2968" s="18"/>
      <c r="M2968" s="18"/>
      <c r="N2968" s="18"/>
      <c r="O2968" s="18"/>
      <c r="P2968" s="18"/>
      <c r="Q2968" s="18"/>
      <c r="R2968" s="18"/>
      <c r="S2968" s="173" t="s">
        <v>2531</v>
      </c>
      <c r="T2968" s="17" t="s">
        <v>2532</v>
      </c>
      <c r="V2968" s="211"/>
      <c r="W2968" s="211"/>
      <c r="X2968" s="211"/>
      <c r="Y2968" s="211"/>
      <c r="AA2968" s="182" t="s">
        <v>15328</v>
      </c>
      <c r="AC2968" s="197" t="str">
        <f t="shared" si="294"/>
        <v>PROVOST-Neuroscience</v>
      </c>
      <c r="AD2968" s="263" t="str">
        <f t="shared" si="295"/>
        <v>PROVOST-Neuroscience-401</v>
      </c>
      <c r="AE2968" s="263" t="str">
        <f t="shared" si="296"/>
        <v>PROVOST-Neuroscience-401-9</v>
      </c>
      <c r="AF2968" s="119" t="s">
        <v>15328</v>
      </c>
      <c r="AG2968" s="64" t="str">
        <f t="shared" si="297"/>
        <v>401</v>
      </c>
      <c r="AI2968" s="197" t="str">
        <f t="shared" si="298"/>
        <v>-</v>
      </c>
      <c r="AJ2968" s="64" t="str">
        <f t="shared" si="299"/>
        <v>-</v>
      </c>
    </row>
    <row r="2969" spans="9:42">
      <c r="I2969" s="18"/>
      <c r="L2969" s="18"/>
      <c r="M2969" s="18"/>
      <c r="N2969" s="18"/>
      <c r="O2969" s="18"/>
      <c r="P2969" s="18"/>
      <c r="Q2969" s="18"/>
      <c r="R2969" s="18"/>
      <c r="S2969" s="173" t="s">
        <v>2533</v>
      </c>
      <c r="T2969" s="17" t="s">
        <v>2534</v>
      </c>
      <c r="V2969" s="211"/>
      <c r="W2969" s="211"/>
      <c r="X2969" s="211"/>
      <c r="Y2969" s="211"/>
      <c r="AA2969" s="182" t="s">
        <v>12154</v>
      </c>
      <c r="AC2969" s="197" t="str">
        <f t="shared" si="294"/>
        <v>PROVOST-Neuroscience</v>
      </c>
      <c r="AD2969" s="263" t="str">
        <f t="shared" si="295"/>
        <v>PROVOST-Neuroscience-401</v>
      </c>
      <c r="AE2969" s="263" t="str">
        <f t="shared" si="296"/>
        <v>PROVOST-Neuroscience-401-10</v>
      </c>
      <c r="AF2969" s="119" t="s">
        <v>12154</v>
      </c>
      <c r="AG2969" s="64" t="str">
        <f t="shared" si="297"/>
        <v>401</v>
      </c>
      <c r="AI2969" s="197" t="str">
        <f t="shared" si="298"/>
        <v>-</v>
      </c>
      <c r="AJ2969" s="64" t="str">
        <f t="shared" si="299"/>
        <v>-</v>
      </c>
    </row>
    <row r="2970" spans="9:42">
      <c r="I2970" s="18"/>
      <c r="L2970" s="18"/>
      <c r="M2970" s="18"/>
      <c r="N2970" s="18"/>
      <c r="O2970" s="18"/>
      <c r="P2970" s="18"/>
      <c r="Q2970" s="18"/>
      <c r="R2970" s="18"/>
      <c r="S2970" s="173" t="s">
        <v>2535</v>
      </c>
      <c r="T2970" s="17" t="s">
        <v>2536</v>
      </c>
      <c r="V2970" s="211"/>
      <c r="W2970" s="211"/>
      <c r="X2970" s="211"/>
      <c r="Y2970" s="211"/>
      <c r="AA2970" s="182" t="s">
        <v>14817</v>
      </c>
      <c r="AC2970" s="197" t="str">
        <f t="shared" si="294"/>
        <v>PROVOST-Global_Strategies</v>
      </c>
      <c r="AD2970" s="263" t="str">
        <f t="shared" si="295"/>
        <v>PROVOST-Global_Strategies-401</v>
      </c>
      <c r="AE2970" s="263" t="str">
        <f t="shared" si="296"/>
        <v>PROVOST-Global_Strategies-401-1</v>
      </c>
      <c r="AF2970" s="119" t="s">
        <v>14817</v>
      </c>
      <c r="AG2970" s="64" t="str">
        <f t="shared" si="297"/>
        <v>401</v>
      </c>
      <c r="AI2970" s="197" t="str">
        <f t="shared" si="298"/>
        <v>-</v>
      </c>
      <c r="AJ2970" s="64" t="str">
        <f t="shared" si="299"/>
        <v>-</v>
      </c>
    </row>
    <row r="2971" spans="9:42">
      <c r="I2971" s="18"/>
      <c r="L2971" s="18"/>
      <c r="M2971" s="18"/>
      <c r="N2971" s="18"/>
      <c r="O2971" s="18"/>
      <c r="P2971" s="18"/>
      <c r="Q2971" s="18"/>
      <c r="R2971" s="18"/>
      <c r="S2971" s="173" t="s">
        <v>2537</v>
      </c>
      <c r="T2971" s="17" t="s">
        <v>2538</v>
      </c>
      <c r="V2971" s="211"/>
      <c r="W2971" s="211"/>
      <c r="X2971" s="211"/>
      <c r="Y2971" s="211"/>
      <c r="AA2971" s="182" t="s">
        <v>13799</v>
      </c>
      <c r="AC2971" s="197" t="str">
        <f t="shared" si="294"/>
        <v>PROVOST-Global_Strategies</v>
      </c>
      <c r="AD2971" s="263" t="str">
        <f t="shared" si="295"/>
        <v>PROVOST-Global_Strategies-401</v>
      </c>
      <c r="AE2971" s="263" t="str">
        <f t="shared" si="296"/>
        <v>PROVOST-Global_Strategies-401-2</v>
      </c>
      <c r="AF2971" s="119" t="s">
        <v>13799</v>
      </c>
      <c r="AG2971" s="64" t="str">
        <f t="shared" si="297"/>
        <v>401</v>
      </c>
      <c r="AI2971" s="197" t="str">
        <f t="shared" si="298"/>
        <v>-</v>
      </c>
      <c r="AJ2971" s="64" t="str">
        <f t="shared" si="299"/>
        <v>-</v>
      </c>
    </row>
    <row r="2972" spans="9:42">
      <c r="I2972" s="18"/>
      <c r="L2972" s="18"/>
      <c r="M2972" s="18"/>
      <c r="N2972" s="18"/>
      <c r="O2972" s="18"/>
      <c r="P2972" s="18"/>
      <c r="Q2972" s="18"/>
      <c r="R2972" s="18"/>
      <c r="S2972" s="173" t="s">
        <v>2539</v>
      </c>
      <c r="T2972" s="17" t="s">
        <v>2540</v>
      </c>
      <c r="V2972" s="211"/>
      <c r="W2972" s="211"/>
      <c r="X2972" s="211"/>
      <c r="Y2972" s="211"/>
      <c r="AA2972" s="182" t="s">
        <v>15751</v>
      </c>
      <c r="AC2972" s="197" t="str">
        <f t="shared" si="294"/>
        <v>PROVOST-Global_Strategies</v>
      </c>
      <c r="AD2972" s="263" t="str">
        <f t="shared" si="295"/>
        <v>PROVOST-Global_Strategies-401</v>
      </c>
      <c r="AE2972" s="263" t="str">
        <f t="shared" si="296"/>
        <v>PROVOST-Global_Strategies-401-3</v>
      </c>
      <c r="AF2972" s="119" t="s">
        <v>15751</v>
      </c>
      <c r="AG2972" s="64" t="str">
        <f t="shared" si="297"/>
        <v>401</v>
      </c>
      <c r="AI2972" s="197" t="str">
        <f t="shared" si="298"/>
        <v>-</v>
      </c>
      <c r="AJ2972" s="64" t="str">
        <f t="shared" si="299"/>
        <v>-</v>
      </c>
    </row>
    <row r="2973" spans="9:42">
      <c r="I2973" s="18"/>
      <c r="L2973" s="18"/>
      <c r="M2973" s="18"/>
      <c r="N2973" s="18"/>
      <c r="O2973" s="18"/>
      <c r="P2973" s="18"/>
      <c r="Q2973" s="18"/>
      <c r="R2973" s="18"/>
      <c r="S2973" s="173" t="s">
        <v>2541</v>
      </c>
      <c r="T2973" s="17" t="s">
        <v>2542</v>
      </c>
      <c r="AA2973" s="182" t="s">
        <v>12155</v>
      </c>
      <c r="AC2973" s="197" t="str">
        <f t="shared" si="294"/>
        <v>AHC-SSVCS</v>
      </c>
      <c r="AD2973" s="263" t="str">
        <f t="shared" si="295"/>
        <v>AHC-SSVCS-401</v>
      </c>
      <c r="AE2973" s="263" t="str">
        <f t="shared" si="296"/>
        <v>AHC-SSVCS-401-1</v>
      </c>
      <c r="AF2973" s="119" t="s">
        <v>12155</v>
      </c>
      <c r="AG2973" s="64" t="str">
        <f t="shared" si="297"/>
        <v>401</v>
      </c>
      <c r="AI2973" s="197" t="str">
        <f t="shared" si="298"/>
        <v>-</v>
      </c>
      <c r="AJ2973" s="64" t="str">
        <f t="shared" si="299"/>
        <v>-</v>
      </c>
    </row>
    <row r="2974" spans="9:42">
      <c r="I2974" s="18"/>
      <c r="L2974" s="18"/>
      <c r="M2974" s="18"/>
      <c r="N2974" s="18"/>
      <c r="O2974" s="18"/>
      <c r="P2974" s="18"/>
      <c r="Q2974" s="18"/>
      <c r="R2974" s="18"/>
      <c r="S2974" s="173" t="s">
        <v>2543</v>
      </c>
      <c r="T2974" s="17" t="s">
        <v>2544</v>
      </c>
      <c r="AA2974" s="182" t="s">
        <v>11154</v>
      </c>
      <c r="AC2974" s="197" t="str">
        <f t="shared" si="294"/>
        <v>CELS</v>
      </c>
      <c r="AD2974" s="263" t="str">
        <f t="shared" si="295"/>
        <v>CELS-401</v>
      </c>
      <c r="AE2974" s="263" t="str">
        <f t="shared" si="296"/>
        <v>CELS-401-1</v>
      </c>
      <c r="AF2974" s="119" t="s">
        <v>11154</v>
      </c>
      <c r="AG2974" s="64" t="str">
        <f t="shared" si="297"/>
        <v>401</v>
      </c>
      <c r="AI2974" s="197" t="str">
        <f t="shared" si="298"/>
        <v>-</v>
      </c>
      <c r="AJ2974" s="64" t="str">
        <f t="shared" si="299"/>
        <v>-</v>
      </c>
    </row>
    <row r="2975" spans="9:42">
      <c r="I2975" s="18"/>
      <c r="L2975" s="18"/>
      <c r="M2975" s="18"/>
      <c r="N2975" s="18"/>
      <c r="O2975" s="18"/>
      <c r="P2975" s="18"/>
      <c r="Q2975" s="18"/>
      <c r="R2975" s="18"/>
      <c r="S2975" s="173" t="s">
        <v>2545</v>
      </c>
      <c r="T2975" s="17" t="s">
        <v>2546</v>
      </c>
      <c r="AA2975" s="182" t="s">
        <v>5581</v>
      </c>
      <c r="AC2975" s="197" t="str">
        <f t="shared" si="294"/>
        <v>CELS</v>
      </c>
      <c r="AD2975" s="263" t="str">
        <f t="shared" si="295"/>
        <v>CELS-401</v>
      </c>
      <c r="AE2975" s="263" t="str">
        <f t="shared" si="296"/>
        <v>CELS-401-2</v>
      </c>
      <c r="AF2975" s="119" t="s">
        <v>5581</v>
      </c>
      <c r="AG2975" s="64" t="str">
        <f t="shared" si="297"/>
        <v>401</v>
      </c>
      <c r="AI2975" s="197" t="str">
        <f t="shared" si="298"/>
        <v>-</v>
      </c>
      <c r="AJ2975" s="64" t="str">
        <f t="shared" si="299"/>
        <v>-</v>
      </c>
    </row>
    <row r="2976" spans="9:42">
      <c r="I2976" s="18"/>
      <c r="L2976" s="18"/>
      <c r="M2976" s="18"/>
      <c r="N2976" s="18"/>
      <c r="O2976" s="18"/>
      <c r="P2976" s="18"/>
      <c r="Q2976" s="18"/>
      <c r="R2976" s="18"/>
      <c r="S2976" s="173" t="s">
        <v>2547</v>
      </c>
      <c r="T2976" s="17" t="s">
        <v>2548</v>
      </c>
      <c r="AA2976" s="182" t="s">
        <v>1343</v>
      </c>
      <c r="AC2976" s="197" t="str">
        <f t="shared" si="294"/>
        <v>CELS</v>
      </c>
      <c r="AD2976" s="263" t="str">
        <f t="shared" si="295"/>
        <v>CELS-401</v>
      </c>
      <c r="AE2976" s="263" t="str">
        <f t="shared" si="296"/>
        <v>CELS-401-3</v>
      </c>
      <c r="AF2976" s="119" t="s">
        <v>1343</v>
      </c>
      <c r="AG2976" s="64" t="str">
        <f t="shared" si="297"/>
        <v>401</v>
      </c>
      <c r="AI2976" s="197" t="str">
        <f t="shared" si="298"/>
        <v>-</v>
      </c>
      <c r="AJ2976" s="64" t="str">
        <f t="shared" si="299"/>
        <v>-</v>
      </c>
    </row>
    <row r="2977" spans="9:36">
      <c r="I2977" s="18"/>
      <c r="L2977" s="18"/>
      <c r="M2977" s="18"/>
      <c r="N2977" s="18"/>
      <c r="O2977" s="18"/>
      <c r="P2977" s="18"/>
      <c r="Q2977" s="18"/>
      <c r="R2977" s="18"/>
      <c r="S2977" s="173" t="s">
        <v>2549</v>
      </c>
      <c r="T2977" s="17" t="s">
        <v>2550</v>
      </c>
      <c r="AA2977" s="182" t="s">
        <v>5582</v>
      </c>
      <c r="AC2977" s="197" t="str">
        <f t="shared" si="294"/>
        <v>CELS</v>
      </c>
      <c r="AD2977" s="263" t="str">
        <f t="shared" si="295"/>
        <v>CELS-401</v>
      </c>
      <c r="AE2977" s="263" t="str">
        <f t="shared" si="296"/>
        <v>CELS-401-4</v>
      </c>
      <c r="AF2977" s="119" t="s">
        <v>5582</v>
      </c>
      <c r="AG2977" s="64" t="str">
        <f t="shared" si="297"/>
        <v>401</v>
      </c>
      <c r="AI2977" s="197" t="str">
        <f t="shared" si="298"/>
        <v>-</v>
      </c>
      <c r="AJ2977" s="64" t="str">
        <f t="shared" si="299"/>
        <v>-</v>
      </c>
    </row>
    <row r="2978" spans="9:36">
      <c r="I2978" s="18"/>
      <c r="L2978" s="18"/>
      <c r="M2978" s="18"/>
      <c r="N2978" s="18"/>
      <c r="O2978" s="18"/>
      <c r="P2978" s="18"/>
      <c r="Q2978" s="18"/>
      <c r="R2978" s="18"/>
      <c r="S2978" s="173" t="s">
        <v>2551</v>
      </c>
      <c r="T2978" s="17" t="s">
        <v>2552</v>
      </c>
      <c r="AA2978" s="182" t="s">
        <v>5584</v>
      </c>
      <c r="AC2978" s="197" t="str">
        <f t="shared" si="294"/>
        <v>CELS</v>
      </c>
      <c r="AD2978" s="263" t="str">
        <f t="shared" si="295"/>
        <v>CELS-401</v>
      </c>
      <c r="AE2978" s="263" t="str">
        <f t="shared" si="296"/>
        <v>CELS-401-5</v>
      </c>
      <c r="AF2978" s="119" t="s">
        <v>5584</v>
      </c>
      <c r="AG2978" s="64" t="str">
        <f t="shared" si="297"/>
        <v>401</v>
      </c>
      <c r="AI2978" s="197" t="str">
        <f t="shared" si="298"/>
        <v>-</v>
      </c>
      <c r="AJ2978" s="64" t="str">
        <f t="shared" si="299"/>
        <v>-</v>
      </c>
    </row>
    <row r="2979" spans="9:36">
      <c r="I2979" s="18"/>
      <c r="L2979" s="18"/>
      <c r="M2979" s="18"/>
      <c r="N2979" s="18"/>
      <c r="O2979" s="18"/>
      <c r="P2979" s="18"/>
      <c r="Q2979" s="18"/>
      <c r="R2979" s="18"/>
      <c r="S2979" s="173" t="s">
        <v>2553</v>
      </c>
      <c r="T2979" s="17" t="s">
        <v>2554</v>
      </c>
      <c r="AA2979" s="182" t="s">
        <v>5586</v>
      </c>
      <c r="AC2979" s="197" t="str">
        <f t="shared" si="294"/>
        <v>CELS</v>
      </c>
      <c r="AD2979" s="263" t="str">
        <f t="shared" si="295"/>
        <v>CELS-401</v>
      </c>
      <c r="AE2979" s="263" t="str">
        <f t="shared" si="296"/>
        <v>CELS-401-6</v>
      </c>
      <c r="AF2979" s="119" t="s">
        <v>5586</v>
      </c>
      <c r="AG2979" s="64" t="str">
        <f t="shared" si="297"/>
        <v>401</v>
      </c>
      <c r="AI2979" s="197" t="str">
        <f t="shared" si="298"/>
        <v>-</v>
      </c>
      <c r="AJ2979" s="64" t="str">
        <f t="shared" si="299"/>
        <v>-</v>
      </c>
    </row>
    <row r="2980" spans="9:36">
      <c r="I2980" s="18"/>
      <c r="L2980" s="18"/>
      <c r="M2980" s="18"/>
      <c r="N2980" s="18"/>
      <c r="O2980" s="18"/>
      <c r="P2980" s="18"/>
      <c r="Q2980" s="18"/>
      <c r="R2980" s="18"/>
      <c r="S2980" s="173" t="s">
        <v>2555</v>
      </c>
      <c r="T2980" s="17" t="s">
        <v>2556</v>
      </c>
      <c r="AA2980" s="182" t="s">
        <v>5587</v>
      </c>
      <c r="AC2980" s="197" t="str">
        <f t="shared" si="294"/>
        <v>CELS</v>
      </c>
      <c r="AD2980" s="263" t="str">
        <f t="shared" si="295"/>
        <v>CELS-401</v>
      </c>
      <c r="AE2980" s="263" t="str">
        <f t="shared" si="296"/>
        <v>CELS-401-7</v>
      </c>
      <c r="AF2980" s="119" t="s">
        <v>5587</v>
      </c>
      <c r="AG2980" s="64" t="str">
        <f t="shared" si="297"/>
        <v>401</v>
      </c>
      <c r="AI2980" s="197" t="str">
        <f t="shared" si="298"/>
        <v>-</v>
      </c>
      <c r="AJ2980" s="64" t="str">
        <f t="shared" si="299"/>
        <v>-</v>
      </c>
    </row>
    <row r="2981" spans="9:36">
      <c r="I2981" s="18"/>
      <c r="L2981" s="18"/>
      <c r="M2981" s="18"/>
      <c r="N2981" s="18"/>
      <c r="O2981" s="18"/>
      <c r="P2981" s="18"/>
      <c r="Q2981" s="18"/>
      <c r="R2981" s="18"/>
      <c r="S2981" s="173" t="s">
        <v>2557</v>
      </c>
      <c r="T2981" s="17" t="s">
        <v>2558</v>
      </c>
      <c r="AA2981" s="182" t="s">
        <v>13369</v>
      </c>
      <c r="AC2981" s="197" t="str">
        <f t="shared" si="294"/>
        <v>CELS</v>
      </c>
      <c r="AD2981" s="263" t="str">
        <f t="shared" si="295"/>
        <v>CELS-401</v>
      </c>
      <c r="AE2981" s="263" t="str">
        <f t="shared" si="296"/>
        <v>CELS-401-8</v>
      </c>
      <c r="AF2981" s="119" t="s">
        <v>13369</v>
      </c>
      <c r="AG2981" s="64" t="str">
        <f t="shared" si="297"/>
        <v>401</v>
      </c>
      <c r="AI2981" s="197" t="str">
        <f t="shared" si="298"/>
        <v>-</v>
      </c>
      <c r="AJ2981" s="64" t="str">
        <f t="shared" si="299"/>
        <v>-</v>
      </c>
    </row>
    <row r="2982" spans="9:36">
      <c r="I2982" s="18"/>
      <c r="L2982" s="18"/>
      <c r="M2982" s="18"/>
      <c r="N2982" s="18"/>
      <c r="O2982" s="18"/>
      <c r="P2982" s="18"/>
      <c r="Q2982" s="18"/>
      <c r="R2982" s="18"/>
      <c r="S2982" s="173" t="s">
        <v>2559</v>
      </c>
      <c r="T2982" s="17" t="s">
        <v>2560</v>
      </c>
      <c r="AA2982" s="182" t="s">
        <v>12156</v>
      </c>
      <c r="AC2982" s="197" t="str">
        <f t="shared" si="294"/>
        <v>CELS</v>
      </c>
      <c r="AD2982" s="263" t="str">
        <f t="shared" si="295"/>
        <v>CELS-401</v>
      </c>
      <c r="AE2982" s="263" t="str">
        <f t="shared" si="296"/>
        <v>CELS-401-9</v>
      </c>
      <c r="AF2982" s="119" t="s">
        <v>12156</v>
      </c>
      <c r="AG2982" s="64" t="str">
        <f t="shared" si="297"/>
        <v>401</v>
      </c>
      <c r="AI2982" s="197" t="str">
        <f t="shared" si="298"/>
        <v>-</v>
      </c>
      <c r="AJ2982" s="64" t="str">
        <f t="shared" si="299"/>
        <v>-</v>
      </c>
    </row>
    <row r="2983" spans="9:36">
      <c r="I2983" s="18"/>
      <c r="L2983" s="18"/>
      <c r="M2983" s="18"/>
      <c r="N2983" s="18"/>
      <c r="O2983" s="18"/>
      <c r="P2983" s="18"/>
      <c r="Q2983" s="18"/>
      <c r="R2983" s="18"/>
      <c r="S2983" s="173" t="s">
        <v>2561</v>
      </c>
      <c r="T2983" s="17" t="s">
        <v>2562</v>
      </c>
      <c r="AA2983" s="182" t="s">
        <v>13370</v>
      </c>
      <c r="AC2983" s="197" t="str">
        <f t="shared" si="294"/>
        <v>CELS</v>
      </c>
      <c r="AD2983" s="263" t="str">
        <f t="shared" si="295"/>
        <v>CELS-401</v>
      </c>
      <c r="AE2983" s="263" t="str">
        <f t="shared" si="296"/>
        <v>CELS-401-10</v>
      </c>
      <c r="AF2983" s="119" t="s">
        <v>13370</v>
      </c>
      <c r="AG2983" s="64" t="str">
        <f t="shared" si="297"/>
        <v>401</v>
      </c>
      <c r="AI2983" s="197" t="str">
        <f t="shared" si="298"/>
        <v>-</v>
      </c>
      <c r="AJ2983" s="64" t="str">
        <f t="shared" si="299"/>
        <v>-</v>
      </c>
    </row>
    <row r="2984" spans="9:36">
      <c r="I2984" s="18"/>
      <c r="L2984" s="18"/>
      <c r="M2984" s="18"/>
      <c r="N2984" s="18"/>
      <c r="O2984" s="18"/>
      <c r="P2984" s="18"/>
      <c r="Q2984" s="18"/>
      <c r="R2984" s="18"/>
      <c r="S2984" s="173" t="s">
        <v>2563</v>
      </c>
      <c r="T2984" s="17" t="s">
        <v>2564</v>
      </c>
      <c r="AA2984" s="182" t="s">
        <v>14818</v>
      </c>
      <c r="AC2984" s="197" t="str">
        <f t="shared" si="294"/>
        <v>CELS</v>
      </c>
      <c r="AD2984" s="263" t="str">
        <f t="shared" si="295"/>
        <v>CELS-401</v>
      </c>
      <c r="AE2984" s="263" t="str">
        <f t="shared" si="296"/>
        <v>CELS-401-11</v>
      </c>
      <c r="AF2984" s="119" t="s">
        <v>14818</v>
      </c>
      <c r="AG2984" s="64" t="str">
        <f t="shared" si="297"/>
        <v>401</v>
      </c>
      <c r="AI2984" s="197" t="str">
        <f t="shared" si="298"/>
        <v>-</v>
      </c>
      <c r="AJ2984" s="64" t="str">
        <f t="shared" si="299"/>
        <v>-</v>
      </c>
    </row>
    <row r="2985" spans="9:36">
      <c r="I2985" s="18"/>
      <c r="L2985" s="18"/>
      <c r="M2985" s="18"/>
      <c r="N2985" s="18"/>
      <c r="O2985" s="18"/>
      <c r="P2985" s="18"/>
      <c r="Q2985" s="18"/>
      <c r="R2985" s="18"/>
      <c r="S2985" s="173" t="s">
        <v>2565</v>
      </c>
      <c r="T2985" s="17" t="s">
        <v>2566</v>
      </c>
      <c r="AA2985" s="182" t="s">
        <v>5589</v>
      </c>
      <c r="AC2985" s="197" t="str">
        <f t="shared" si="294"/>
        <v>CELS</v>
      </c>
      <c r="AD2985" s="263" t="str">
        <f t="shared" si="295"/>
        <v>CELS-401</v>
      </c>
      <c r="AE2985" s="263" t="str">
        <f t="shared" si="296"/>
        <v>CELS-401-12</v>
      </c>
      <c r="AF2985" s="119" t="s">
        <v>5589</v>
      </c>
      <c r="AG2985" s="64" t="str">
        <f t="shared" si="297"/>
        <v>401</v>
      </c>
      <c r="AI2985" s="197" t="str">
        <f t="shared" si="298"/>
        <v>-</v>
      </c>
      <c r="AJ2985" s="64" t="str">
        <f t="shared" si="299"/>
        <v>-</v>
      </c>
    </row>
    <row r="2986" spans="9:36">
      <c r="I2986" s="18"/>
      <c r="L2986" s="18"/>
      <c r="M2986" s="18"/>
      <c r="N2986" s="18"/>
      <c r="O2986" s="18"/>
      <c r="P2986" s="18"/>
      <c r="Q2986" s="18"/>
      <c r="R2986" s="18"/>
      <c r="S2986" s="173" t="s">
        <v>2567</v>
      </c>
      <c r="T2986" s="17" t="s">
        <v>2568</v>
      </c>
      <c r="AA2986" s="182" t="s">
        <v>14287</v>
      </c>
      <c r="AC2986" s="197" t="str">
        <f t="shared" si="294"/>
        <v>CELS</v>
      </c>
      <c r="AD2986" s="263" t="str">
        <f t="shared" si="295"/>
        <v>CELS-401</v>
      </c>
      <c r="AE2986" s="263" t="str">
        <f t="shared" si="296"/>
        <v>CELS-401-13</v>
      </c>
      <c r="AF2986" s="119" t="s">
        <v>14287</v>
      </c>
      <c r="AG2986" s="64" t="str">
        <f t="shared" si="297"/>
        <v>401</v>
      </c>
      <c r="AI2986" s="197" t="str">
        <f t="shared" si="298"/>
        <v>-</v>
      </c>
      <c r="AJ2986" s="64" t="str">
        <f t="shared" si="299"/>
        <v>-</v>
      </c>
    </row>
    <row r="2987" spans="9:36">
      <c r="I2987" s="18"/>
      <c r="L2987" s="18"/>
      <c r="M2987" s="18"/>
      <c r="N2987" s="18"/>
      <c r="O2987" s="18"/>
      <c r="P2987" s="18"/>
      <c r="Q2987" s="18"/>
      <c r="R2987" s="18"/>
      <c r="S2987" s="173" t="s">
        <v>2569</v>
      </c>
      <c r="T2987" s="17" t="s">
        <v>2570</v>
      </c>
      <c r="AA2987" s="182" t="s">
        <v>5590</v>
      </c>
      <c r="AC2987" s="197" t="str">
        <f t="shared" si="294"/>
        <v>CELS</v>
      </c>
      <c r="AD2987" s="263" t="str">
        <f t="shared" si="295"/>
        <v>CELS-401</v>
      </c>
      <c r="AE2987" s="263" t="str">
        <f t="shared" si="296"/>
        <v>CELS-401-14</v>
      </c>
      <c r="AF2987" s="119" t="s">
        <v>5590</v>
      </c>
      <c r="AG2987" s="64" t="str">
        <f t="shared" si="297"/>
        <v>401</v>
      </c>
      <c r="AI2987" s="197" t="str">
        <f t="shared" si="298"/>
        <v>-</v>
      </c>
      <c r="AJ2987" s="64" t="str">
        <f t="shared" si="299"/>
        <v>-</v>
      </c>
    </row>
    <row r="2988" spans="9:36">
      <c r="I2988" s="18"/>
      <c r="L2988" s="18"/>
      <c r="M2988" s="18"/>
      <c r="N2988" s="18"/>
      <c r="O2988" s="18"/>
      <c r="P2988" s="18"/>
      <c r="Q2988" s="18"/>
      <c r="R2988" s="18"/>
      <c r="S2988" s="173" t="s">
        <v>2571</v>
      </c>
      <c r="T2988" s="17" t="s">
        <v>2572</v>
      </c>
      <c r="AA2988" s="182" t="s">
        <v>5592</v>
      </c>
      <c r="AC2988" s="197" t="str">
        <f t="shared" si="294"/>
        <v>CELS</v>
      </c>
      <c r="AD2988" s="263" t="str">
        <f t="shared" si="295"/>
        <v>CELS-401</v>
      </c>
      <c r="AE2988" s="263" t="str">
        <f t="shared" si="296"/>
        <v>CELS-401-15</v>
      </c>
      <c r="AF2988" s="119" t="s">
        <v>5592</v>
      </c>
      <c r="AG2988" s="64" t="str">
        <f t="shared" si="297"/>
        <v>401</v>
      </c>
      <c r="AI2988" s="197" t="str">
        <f t="shared" si="298"/>
        <v>-</v>
      </c>
      <c r="AJ2988" s="64" t="str">
        <f t="shared" si="299"/>
        <v>-</v>
      </c>
    </row>
    <row r="2989" spans="9:36">
      <c r="I2989" s="18"/>
      <c r="L2989" s="18"/>
      <c r="M2989" s="18"/>
      <c r="N2989" s="18"/>
      <c r="O2989" s="18"/>
      <c r="P2989" s="18"/>
      <c r="Q2989" s="18"/>
      <c r="R2989" s="18"/>
      <c r="S2989" s="173" t="s">
        <v>2573</v>
      </c>
      <c r="T2989" s="17" t="s">
        <v>2574</v>
      </c>
      <c r="AA2989" s="182" t="s">
        <v>14819</v>
      </c>
      <c r="AC2989" s="197" t="str">
        <f t="shared" si="294"/>
        <v>CELS</v>
      </c>
      <c r="AD2989" s="263" t="str">
        <f t="shared" si="295"/>
        <v>CELS-401</v>
      </c>
      <c r="AE2989" s="263" t="str">
        <f t="shared" si="296"/>
        <v>CELS-401-16</v>
      </c>
      <c r="AF2989" s="119" t="s">
        <v>14819</v>
      </c>
      <c r="AG2989" s="64" t="str">
        <f t="shared" si="297"/>
        <v>401</v>
      </c>
      <c r="AI2989" s="197" t="str">
        <f t="shared" si="298"/>
        <v>-</v>
      </c>
      <c r="AJ2989" s="64" t="str">
        <f t="shared" si="299"/>
        <v>-</v>
      </c>
    </row>
    <row r="2990" spans="9:36">
      <c r="I2990" s="18"/>
      <c r="L2990" s="18"/>
      <c r="M2990" s="18"/>
      <c r="N2990" s="18"/>
      <c r="O2990" s="18"/>
      <c r="P2990" s="18"/>
      <c r="Q2990" s="18"/>
      <c r="R2990" s="18"/>
      <c r="S2990" s="173" t="s">
        <v>2575</v>
      </c>
      <c r="T2990" s="17" t="s">
        <v>2576</v>
      </c>
      <c r="AA2990" s="182" t="s">
        <v>14820</v>
      </c>
      <c r="AC2990" s="197" t="str">
        <f t="shared" si="294"/>
        <v>CELS</v>
      </c>
      <c r="AD2990" s="263" t="str">
        <f t="shared" si="295"/>
        <v>CELS-401</v>
      </c>
      <c r="AE2990" s="263" t="str">
        <f t="shared" si="296"/>
        <v>CELS-401-17</v>
      </c>
      <c r="AF2990" s="119" t="s">
        <v>14820</v>
      </c>
      <c r="AG2990" s="64" t="str">
        <f t="shared" si="297"/>
        <v>401</v>
      </c>
      <c r="AI2990" s="197" t="str">
        <f t="shared" si="298"/>
        <v>-</v>
      </c>
      <c r="AJ2990" s="64" t="str">
        <f t="shared" si="299"/>
        <v>-</v>
      </c>
    </row>
    <row r="2991" spans="9:36">
      <c r="I2991" s="18"/>
      <c r="L2991" s="18"/>
      <c r="M2991" s="18"/>
      <c r="N2991" s="18"/>
      <c r="O2991" s="18"/>
      <c r="P2991" s="18"/>
      <c r="Q2991" s="18"/>
      <c r="R2991" s="18"/>
      <c r="S2991" s="173" t="s">
        <v>2577</v>
      </c>
      <c r="T2991" s="17" t="s">
        <v>2578</v>
      </c>
      <c r="AA2991" s="182" t="s">
        <v>14821</v>
      </c>
      <c r="AC2991" s="197" t="str">
        <f t="shared" si="294"/>
        <v>CELS</v>
      </c>
      <c r="AD2991" s="263" t="str">
        <f t="shared" si="295"/>
        <v>CELS-401</v>
      </c>
      <c r="AE2991" s="263" t="str">
        <f t="shared" si="296"/>
        <v>CELS-401-18</v>
      </c>
      <c r="AF2991" s="119" t="s">
        <v>14821</v>
      </c>
      <c r="AG2991" s="64" t="str">
        <f t="shared" si="297"/>
        <v>401</v>
      </c>
      <c r="AI2991" s="197" t="str">
        <f t="shared" si="298"/>
        <v>-</v>
      </c>
      <c r="AJ2991" s="64" t="str">
        <f t="shared" si="299"/>
        <v>-</v>
      </c>
    </row>
    <row r="2992" spans="9:36">
      <c r="I2992" s="18"/>
      <c r="L2992" s="18"/>
      <c r="M2992" s="18"/>
      <c r="N2992" s="18"/>
      <c r="O2992" s="18"/>
      <c r="P2992" s="18"/>
      <c r="Q2992" s="18"/>
      <c r="R2992" s="18"/>
      <c r="S2992" s="173" t="s">
        <v>2579</v>
      </c>
      <c r="T2992" s="17" t="s">
        <v>2580</v>
      </c>
      <c r="AA2992" s="182" t="s">
        <v>14822</v>
      </c>
      <c r="AC2992" s="197" t="str">
        <f t="shared" si="294"/>
        <v>CELS</v>
      </c>
      <c r="AD2992" s="263" t="str">
        <f t="shared" si="295"/>
        <v>CELS-401</v>
      </c>
      <c r="AE2992" s="263" t="str">
        <f t="shared" si="296"/>
        <v>CELS-401-19</v>
      </c>
      <c r="AF2992" s="119" t="s">
        <v>14822</v>
      </c>
      <c r="AG2992" s="64" t="str">
        <f t="shared" si="297"/>
        <v>401</v>
      </c>
      <c r="AI2992" s="197" t="str">
        <f t="shared" si="298"/>
        <v>-</v>
      </c>
      <c r="AJ2992" s="64" t="str">
        <f t="shared" si="299"/>
        <v>-</v>
      </c>
    </row>
    <row r="2993" spans="13:36">
      <c r="M2993" s="18"/>
      <c r="N2993" s="18"/>
      <c r="P2993" s="18"/>
      <c r="Q2993" s="18"/>
      <c r="R2993" s="18"/>
      <c r="S2993" s="173" t="s">
        <v>2581</v>
      </c>
      <c r="T2993" s="17" t="s">
        <v>2582</v>
      </c>
      <c r="AA2993" s="182" t="s">
        <v>12763</v>
      </c>
      <c r="AC2993" s="197" t="str">
        <f t="shared" si="294"/>
        <v>CELS</v>
      </c>
      <c r="AD2993" s="263" t="str">
        <f t="shared" si="295"/>
        <v>CELS-401</v>
      </c>
      <c r="AE2993" s="263" t="str">
        <f t="shared" si="296"/>
        <v>CELS-401-20</v>
      </c>
      <c r="AF2993" s="119" t="s">
        <v>12763</v>
      </c>
      <c r="AG2993" s="64" t="str">
        <f t="shared" si="297"/>
        <v>401</v>
      </c>
      <c r="AI2993" s="197" t="str">
        <f t="shared" si="298"/>
        <v>-</v>
      </c>
      <c r="AJ2993" s="64" t="str">
        <f t="shared" si="299"/>
        <v>-</v>
      </c>
    </row>
    <row r="2994" spans="13:36">
      <c r="M2994" s="18"/>
      <c r="N2994" s="18"/>
      <c r="P2994" s="18"/>
      <c r="Q2994" s="18"/>
      <c r="R2994" s="18"/>
      <c r="S2994" s="173" t="s">
        <v>2583</v>
      </c>
      <c r="T2994" s="17" t="s">
        <v>2584</v>
      </c>
      <c r="AA2994" s="182" t="s">
        <v>14823</v>
      </c>
      <c r="AC2994" s="197" t="str">
        <f t="shared" si="294"/>
        <v>CELS</v>
      </c>
      <c r="AD2994" s="263" t="str">
        <f t="shared" si="295"/>
        <v>CELS-401</v>
      </c>
      <c r="AE2994" s="263" t="str">
        <f t="shared" si="296"/>
        <v>CELS-401-21</v>
      </c>
      <c r="AF2994" s="119" t="s">
        <v>14823</v>
      </c>
      <c r="AG2994" s="64" t="str">
        <f t="shared" si="297"/>
        <v>401</v>
      </c>
      <c r="AI2994" s="197" t="str">
        <f t="shared" si="298"/>
        <v>-</v>
      </c>
      <c r="AJ2994" s="64" t="str">
        <f t="shared" si="299"/>
        <v>-</v>
      </c>
    </row>
    <row r="2995" spans="13:36">
      <c r="M2995" s="18"/>
      <c r="N2995" s="18"/>
      <c r="P2995" s="18"/>
      <c r="Q2995" s="18"/>
      <c r="R2995" s="18"/>
      <c r="S2995" s="173" t="s">
        <v>2585</v>
      </c>
      <c r="T2995" s="17" t="s">
        <v>204</v>
      </c>
      <c r="AA2995" s="182" t="s">
        <v>14824</v>
      </c>
      <c r="AC2995" s="197" t="str">
        <f t="shared" si="294"/>
        <v>CELS</v>
      </c>
      <c r="AD2995" s="263" t="str">
        <f t="shared" si="295"/>
        <v>CELS-401</v>
      </c>
      <c r="AE2995" s="263" t="str">
        <f t="shared" si="296"/>
        <v>CELS-401-22</v>
      </c>
      <c r="AF2995" s="119" t="s">
        <v>14824</v>
      </c>
      <c r="AG2995" s="64" t="str">
        <f t="shared" si="297"/>
        <v>401</v>
      </c>
      <c r="AI2995" s="197" t="str">
        <f t="shared" si="298"/>
        <v>-</v>
      </c>
      <c r="AJ2995" s="64" t="str">
        <f t="shared" si="299"/>
        <v>-</v>
      </c>
    </row>
    <row r="2996" spans="13:36">
      <c r="M2996" s="18"/>
      <c r="N2996" s="18"/>
      <c r="P2996" s="18"/>
      <c r="Q2996" s="18"/>
      <c r="R2996" s="18"/>
      <c r="S2996" s="173" t="s">
        <v>205</v>
      </c>
      <c r="T2996" s="17" t="s">
        <v>206</v>
      </c>
      <c r="AA2996" s="182" t="s">
        <v>14825</v>
      </c>
      <c r="AC2996" s="197" t="str">
        <f t="shared" si="294"/>
        <v>CELS</v>
      </c>
      <c r="AD2996" s="263" t="str">
        <f t="shared" si="295"/>
        <v>CELS-401</v>
      </c>
      <c r="AE2996" s="263" t="str">
        <f t="shared" si="296"/>
        <v>CELS-401-23</v>
      </c>
      <c r="AF2996" s="119" t="s">
        <v>14825</v>
      </c>
      <c r="AG2996" s="64" t="str">
        <f t="shared" si="297"/>
        <v>401</v>
      </c>
      <c r="AI2996" s="197" t="str">
        <f t="shared" si="298"/>
        <v>-</v>
      </c>
      <c r="AJ2996" s="64" t="str">
        <f t="shared" si="299"/>
        <v>-</v>
      </c>
    </row>
    <row r="2997" spans="13:36">
      <c r="M2997" s="18"/>
      <c r="N2997" s="18"/>
      <c r="P2997" s="18"/>
      <c r="Q2997" s="18"/>
      <c r="R2997" s="18"/>
      <c r="S2997" s="173" t="s">
        <v>207</v>
      </c>
      <c r="T2997" s="17" t="s">
        <v>208</v>
      </c>
      <c r="AA2997" s="182" t="s">
        <v>14826</v>
      </c>
      <c r="AC2997" s="197" t="str">
        <f t="shared" si="294"/>
        <v>CELS</v>
      </c>
      <c r="AD2997" s="263" t="str">
        <f t="shared" si="295"/>
        <v>CELS-401</v>
      </c>
      <c r="AE2997" s="263" t="str">
        <f t="shared" si="296"/>
        <v>CELS-401-24</v>
      </c>
      <c r="AF2997" s="119" t="s">
        <v>14826</v>
      </c>
      <c r="AG2997" s="64" t="str">
        <f t="shared" si="297"/>
        <v>401</v>
      </c>
      <c r="AI2997" s="197" t="str">
        <f t="shared" si="298"/>
        <v>-</v>
      </c>
      <c r="AJ2997" s="64" t="str">
        <f t="shared" si="299"/>
        <v>-</v>
      </c>
    </row>
    <row r="2998" spans="13:36">
      <c r="M2998" s="18"/>
      <c r="N2998" s="18"/>
      <c r="P2998" s="18"/>
      <c r="Q2998" s="18"/>
      <c r="R2998" s="18"/>
      <c r="S2998" s="173" t="s">
        <v>209</v>
      </c>
      <c r="T2998" s="17" t="s">
        <v>210</v>
      </c>
      <c r="AA2998" s="182" t="s">
        <v>14827</v>
      </c>
      <c r="AC2998" s="197" t="str">
        <f t="shared" si="294"/>
        <v>CELS</v>
      </c>
      <c r="AD2998" s="263" t="str">
        <f t="shared" si="295"/>
        <v>CELS-401</v>
      </c>
      <c r="AE2998" s="263" t="str">
        <f t="shared" si="296"/>
        <v>CELS-401-25</v>
      </c>
      <c r="AF2998" s="119" t="s">
        <v>14827</v>
      </c>
      <c r="AG2998" s="64" t="str">
        <f t="shared" si="297"/>
        <v>401</v>
      </c>
      <c r="AI2998" s="197" t="str">
        <f t="shared" si="298"/>
        <v>-</v>
      </c>
      <c r="AJ2998" s="64" t="str">
        <f t="shared" si="299"/>
        <v>-</v>
      </c>
    </row>
    <row r="2999" spans="13:36">
      <c r="M2999" s="18"/>
      <c r="N2999" s="18"/>
      <c r="P2999" s="18"/>
      <c r="Q2999" s="18"/>
      <c r="R2999" s="18"/>
      <c r="S2999" s="173" t="s">
        <v>211</v>
      </c>
      <c r="T2999" s="17" t="s">
        <v>212</v>
      </c>
      <c r="AA2999" s="182" t="s">
        <v>14828</v>
      </c>
      <c r="AC2999" s="197" t="str">
        <f t="shared" si="294"/>
        <v>CELS</v>
      </c>
      <c r="AD2999" s="263" t="str">
        <f t="shared" si="295"/>
        <v>CELS-401</v>
      </c>
      <c r="AE2999" s="263" t="str">
        <f t="shared" si="296"/>
        <v>CELS-401-26</v>
      </c>
      <c r="AF2999" s="119" t="s">
        <v>14828</v>
      </c>
      <c r="AG2999" s="64" t="str">
        <f t="shared" si="297"/>
        <v>401</v>
      </c>
      <c r="AI2999" s="197" t="str">
        <f t="shared" si="298"/>
        <v>-</v>
      </c>
      <c r="AJ2999" s="64" t="str">
        <f t="shared" si="299"/>
        <v>-</v>
      </c>
    </row>
    <row r="3000" spans="13:36">
      <c r="M3000" s="18"/>
      <c r="N3000" s="18"/>
      <c r="P3000" s="18"/>
      <c r="Q3000" s="18"/>
      <c r="R3000" s="18"/>
      <c r="S3000" s="173" t="s">
        <v>213</v>
      </c>
      <c r="T3000" s="17" t="s">
        <v>214</v>
      </c>
      <c r="AA3000" s="182" t="s">
        <v>14829</v>
      </c>
      <c r="AC3000" s="197" t="str">
        <f t="shared" si="294"/>
        <v>CELS</v>
      </c>
      <c r="AD3000" s="263" t="str">
        <f t="shared" si="295"/>
        <v>CELS-401</v>
      </c>
      <c r="AE3000" s="263" t="str">
        <f t="shared" si="296"/>
        <v>CELS-401-27</v>
      </c>
      <c r="AF3000" s="119" t="s">
        <v>14829</v>
      </c>
      <c r="AG3000" s="64" t="str">
        <f t="shared" si="297"/>
        <v>401</v>
      </c>
      <c r="AI3000" s="197" t="str">
        <f t="shared" si="298"/>
        <v>-</v>
      </c>
      <c r="AJ3000" s="64" t="str">
        <f t="shared" si="299"/>
        <v>-</v>
      </c>
    </row>
    <row r="3001" spans="13:36">
      <c r="M3001" s="18"/>
      <c r="N3001" s="18"/>
      <c r="P3001" s="18"/>
      <c r="Q3001" s="18"/>
      <c r="R3001" s="18"/>
      <c r="S3001" s="173" t="s">
        <v>215</v>
      </c>
      <c r="T3001" s="17" t="s">
        <v>216</v>
      </c>
      <c r="AA3001" s="182" t="s">
        <v>14830</v>
      </c>
      <c r="AC3001" s="197" t="str">
        <f t="shared" si="294"/>
        <v>CELS</v>
      </c>
      <c r="AD3001" s="263" t="str">
        <f t="shared" si="295"/>
        <v>CELS-401</v>
      </c>
      <c r="AE3001" s="263" t="str">
        <f t="shared" si="296"/>
        <v>CELS-401-28</v>
      </c>
      <c r="AF3001" s="119" t="s">
        <v>14830</v>
      </c>
      <c r="AG3001" s="64" t="str">
        <f t="shared" si="297"/>
        <v>401</v>
      </c>
      <c r="AI3001" s="197" t="str">
        <f t="shared" si="298"/>
        <v>-</v>
      </c>
      <c r="AJ3001" s="64" t="str">
        <f t="shared" si="299"/>
        <v>-</v>
      </c>
    </row>
    <row r="3002" spans="13:36">
      <c r="M3002" s="18"/>
      <c r="N3002" s="18"/>
      <c r="P3002" s="18"/>
      <c r="Q3002" s="18"/>
      <c r="R3002" s="18"/>
      <c r="S3002" s="173" t="s">
        <v>217</v>
      </c>
      <c r="T3002" s="17" t="s">
        <v>218</v>
      </c>
      <c r="AA3002" s="182" t="s">
        <v>14831</v>
      </c>
      <c r="AC3002" s="197" t="str">
        <f t="shared" si="294"/>
        <v>CELS</v>
      </c>
      <c r="AD3002" s="263" t="str">
        <f t="shared" si="295"/>
        <v>CELS-401</v>
      </c>
      <c r="AE3002" s="263" t="str">
        <f t="shared" si="296"/>
        <v>CELS-401-29</v>
      </c>
      <c r="AF3002" s="119" t="s">
        <v>14831</v>
      </c>
      <c r="AG3002" s="64" t="str">
        <f t="shared" si="297"/>
        <v>401</v>
      </c>
      <c r="AI3002" s="197" t="str">
        <f t="shared" si="298"/>
        <v>-</v>
      </c>
      <c r="AJ3002" s="64" t="str">
        <f t="shared" si="299"/>
        <v>-</v>
      </c>
    </row>
    <row r="3003" spans="13:36">
      <c r="M3003" s="18"/>
      <c r="N3003" s="18"/>
      <c r="P3003" s="18"/>
      <c r="Q3003" s="18"/>
      <c r="R3003" s="18"/>
      <c r="S3003" s="173" t="s">
        <v>219</v>
      </c>
      <c r="T3003" s="17" t="s">
        <v>220</v>
      </c>
      <c r="AA3003" s="182" t="s">
        <v>14832</v>
      </c>
      <c r="AC3003" s="197" t="str">
        <f t="shared" si="294"/>
        <v>CELS</v>
      </c>
      <c r="AD3003" s="263" t="str">
        <f t="shared" si="295"/>
        <v>CELS-401</v>
      </c>
      <c r="AE3003" s="263" t="str">
        <f t="shared" si="296"/>
        <v>CELS-401-30</v>
      </c>
      <c r="AF3003" s="119" t="s">
        <v>14832</v>
      </c>
      <c r="AG3003" s="64" t="str">
        <f t="shared" si="297"/>
        <v>401</v>
      </c>
      <c r="AI3003" s="197" t="str">
        <f t="shared" si="298"/>
        <v>-</v>
      </c>
      <c r="AJ3003" s="64" t="str">
        <f t="shared" si="299"/>
        <v>-</v>
      </c>
    </row>
    <row r="3004" spans="13:36">
      <c r="M3004" s="18"/>
      <c r="N3004" s="18"/>
      <c r="P3004" s="18"/>
      <c r="Q3004" s="18"/>
      <c r="R3004" s="18"/>
      <c r="S3004" s="173" t="s">
        <v>221</v>
      </c>
      <c r="T3004" s="17" t="s">
        <v>222</v>
      </c>
      <c r="AA3004" s="182" t="s">
        <v>14833</v>
      </c>
      <c r="AC3004" s="197" t="str">
        <f t="shared" si="294"/>
        <v>CELS</v>
      </c>
      <c r="AD3004" s="263" t="str">
        <f t="shared" si="295"/>
        <v>CELS-401</v>
      </c>
      <c r="AE3004" s="263" t="str">
        <f t="shared" si="296"/>
        <v>CELS-401-31</v>
      </c>
      <c r="AF3004" s="119" t="s">
        <v>14833</v>
      </c>
      <c r="AG3004" s="64" t="str">
        <f t="shared" si="297"/>
        <v>401</v>
      </c>
      <c r="AI3004" s="197" t="str">
        <f t="shared" si="298"/>
        <v>-</v>
      </c>
      <c r="AJ3004" s="64" t="str">
        <f t="shared" si="299"/>
        <v>-</v>
      </c>
    </row>
    <row r="3005" spans="13:36">
      <c r="M3005" s="18"/>
      <c r="N3005" s="18"/>
      <c r="P3005" s="18"/>
      <c r="Q3005" s="18"/>
      <c r="R3005" s="18"/>
      <c r="S3005" s="173" t="s">
        <v>223</v>
      </c>
      <c r="T3005" s="17" t="s">
        <v>224</v>
      </c>
      <c r="AA3005" s="182" t="s">
        <v>14834</v>
      </c>
      <c r="AC3005" s="197" t="str">
        <f t="shared" si="294"/>
        <v>CELS</v>
      </c>
      <c r="AD3005" s="263" t="str">
        <f t="shared" si="295"/>
        <v>CELS-401</v>
      </c>
      <c r="AE3005" s="263" t="str">
        <f t="shared" si="296"/>
        <v>CELS-401-32</v>
      </c>
      <c r="AF3005" s="119" t="s">
        <v>14834</v>
      </c>
      <c r="AG3005" s="64" t="str">
        <f t="shared" si="297"/>
        <v>401</v>
      </c>
      <c r="AI3005" s="197" t="str">
        <f t="shared" si="298"/>
        <v>-</v>
      </c>
      <c r="AJ3005" s="64" t="str">
        <f t="shared" si="299"/>
        <v>-</v>
      </c>
    </row>
    <row r="3006" spans="13:36">
      <c r="M3006" s="18"/>
      <c r="N3006" s="18"/>
      <c r="P3006" s="18"/>
      <c r="Q3006" s="18"/>
      <c r="R3006" s="18"/>
      <c r="S3006" s="173" t="s">
        <v>225</v>
      </c>
      <c r="T3006" s="17" t="s">
        <v>226</v>
      </c>
      <c r="AA3006" s="182" t="s">
        <v>14835</v>
      </c>
      <c r="AC3006" s="197" t="str">
        <f t="shared" si="294"/>
        <v>CELS</v>
      </c>
      <c r="AD3006" s="263" t="str">
        <f t="shared" si="295"/>
        <v>CELS-401</v>
      </c>
      <c r="AE3006" s="263" t="str">
        <f t="shared" si="296"/>
        <v>CELS-401-33</v>
      </c>
      <c r="AF3006" s="119" t="s">
        <v>14835</v>
      </c>
      <c r="AG3006" s="64" t="str">
        <f t="shared" si="297"/>
        <v>401</v>
      </c>
      <c r="AI3006" s="197" t="str">
        <f t="shared" si="298"/>
        <v>-</v>
      </c>
      <c r="AJ3006" s="64" t="str">
        <f t="shared" si="299"/>
        <v>-</v>
      </c>
    </row>
    <row r="3007" spans="13:36">
      <c r="M3007" s="18"/>
      <c r="N3007" s="18"/>
      <c r="P3007" s="18"/>
      <c r="Q3007" s="18"/>
      <c r="R3007" s="18"/>
      <c r="S3007" s="173" t="s">
        <v>227</v>
      </c>
      <c r="T3007" s="17" t="s">
        <v>228</v>
      </c>
      <c r="AA3007" s="182" t="s">
        <v>14836</v>
      </c>
      <c r="AC3007" s="197" t="str">
        <f t="shared" si="294"/>
        <v>CELS</v>
      </c>
      <c r="AD3007" s="263" t="str">
        <f t="shared" si="295"/>
        <v>CELS-401</v>
      </c>
      <c r="AE3007" s="263" t="str">
        <f t="shared" si="296"/>
        <v>CELS-401-34</v>
      </c>
      <c r="AF3007" s="119" t="s">
        <v>14836</v>
      </c>
      <c r="AG3007" s="64" t="str">
        <f t="shared" si="297"/>
        <v>401</v>
      </c>
      <c r="AI3007" s="197" t="str">
        <f t="shared" si="298"/>
        <v>-</v>
      </c>
      <c r="AJ3007" s="64" t="str">
        <f t="shared" si="299"/>
        <v>-</v>
      </c>
    </row>
    <row r="3008" spans="13:36">
      <c r="M3008" s="18"/>
      <c r="N3008" s="18"/>
      <c r="P3008" s="18"/>
      <c r="Q3008" s="18"/>
      <c r="R3008" s="18"/>
      <c r="S3008" s="173" t="s">
        <v>229</v>
      </c>
      <c r="T3008" s="17" t="s">
        <v>230</v>
      </c>
      <c r="AA3008" s="182" t="s">
        <v>14837</v>
      </c>
      <c r="AC3008" s="197" t="str">
        <f t="shared" si="294"/>
        <v>CELS</v>
      </c>
      <c r="AD3008" s="263" t="str">
        <f t="shared" si="295"/>
        <v>CELS-401</v>
      </c>
      <c r="AE3008" s="263" t="str">
        <f t="shared" si="296"/>
        <v>CELS-401-35</v>
      </c>
      <c r="AF3008" s="119" t="s">
        <v>14837</v>
      </c>
      <c r="AG3008" s="64" t="str">
        <f t="shared" si="297"/>
        <v>401</v>
      </c>
      <c r="AI3008" s="197" t="str">
        <f t="shared" si="298"/>
        <v>-</v>
      </c>
      <c r="AJ3008" s="64" t="str">
        <f t="shared" si="299"/>
        <v>-</v>
      </c>
    </row>
    <row r="3009" spans="13:36">
      <c r="M3009" s="18"/>
      <c r="N3009" s="18"/>
      <c r="P3009" s="18"/>
      <c r="Q3009" s="18"/>
      <c r="R3009" s="18"/>
      <c r="S3009" s="173" t="s">
        <v>231</v>
      </c>
      <c r="T3009" s="17" t="s">
        <v>232</v>
      </c>
      <c r="AA3009" s="182" t="s">
        <v>14838</v>
      </c>
      <c r="AC3009" s="197" t="str">
        <f t="shared" si="294"/>
        <v>CELS</v>
      </c>
      <c r="AD3009" s="263" t="str">
        <f t="shared" si="295"/>
        <v>CELS-401</v>
      </c>
      <c r="AE3009" s="263" t="str">
        <f t="shared" si="296"/>
        <v>CELS-401-36</v>
      </c>
      <c r="AF3009" s="119" t="s">
        <v>14838</v>
      </c>
      <c r="AG3009" s="64" t="str">
        <f t="shared" si="297"/>
        <v>401</v>
      </c>
      <c r="AI3009" s="197" t="str">
        <f t="shared" si="298"/>
        <v>-</v>
      </c>
      <c r="AJ3009" s="64" t="str">
        <f t="shared" si="299"/>
        <v>-</v>
      </c>
    </row>
    <row r="3010" spans="13:36">
      <c r="M3010" s="18"/>
      <c r="N3010" s="18"/>
      <c r="P3010" s="18"/>
      <c r="Q3010" s="18"/>
      <c r="R3010" s="18"/>
      <c r="S3010" s="173" t="s">
        <v>233</v>
      </c>
      <c r="T3010" s="17" t="s">
        <v>234</v>
      </c>
      <c r="AA3010" s="182" t="s">
        <v>15329</v>
      </c>
      <c r="AC3010" s="197" t="str">
        <f t="shared" si="294"/>
        <v>CELS</v>
      </c>
      <c r="AD3010" s="263" t="str">
        <f t="shared" si="295"/>
        <v>CELS-401</v>
      </c>
      <c r="AE3010" s="263" t="str">
        <f t="shared" si="296"/>
        <v>CELS-401-37</v>
      </c>
      <c r="AF3010" s="119" t="s">
        <v>15329</v>
      </c>
      <c r="AG3010" s="64" t="str">
        <f t="shared" si="297"/>
        <v>401</v>
      </c>
      <c r="AI3010" s="197" t="str">
        <f t="shared" si="298"/>
        <v>-</v>
      </c>
      <c r="AJ3010" s="64" t="str">
        <f t="shared" si="299"/>
        <v>-</v>
      </c>
    </row>
    <row r="3011" spans="13:36">
      <c r="M3011" s="18"/>
      <c r="N3011" s="18"/>
      <c r="P3011" s="18"/>
      <c r="Q3011" s="18"/>
      <c r="R3011" s="18"/>
      <c r="S3011" s="173" t="s">
        <v>235</v>
      </c>
      <c r="T3011" s="17" t="s">
        <v>236</v>
      </c>
      <c r="AA3011" s="182" t="s">
        <v>13371</v>
      </c>
      <c r="AC3011" s="197" t="str">
        <f t="shared" si="294"/>
        <v>CELS</v>
      </c>
      <c r="AD3011" s="263" t="str">
        <f t="shared" si="295"/>
        <v>CELS-401</v>
      </c>
      <c r="AE3011" s="263" t="str">
        <f t="shared" si="296"/>
        <v>CELS-401-38</v>
      </c>
      <c r="AF3011" s="119" t="s">
        <v>13371</v>
      </c>
      <c r="AG3011" s="64" t="str">
        <f t="shared" si="297"/>
        <v>401</v>
      </c>
      <c r="AI3011" s="197" t="str">
        <f t="shared" si="298"/>
        <v>-</v>
      </c>
      <c r="AJ3011" s="64" t="str">
        <f t="shared" si="299"/>
        <v>-</v>
      </c>
    </row>
    <row r="3012" spans="13:36">
      <c r="M3012" s="18"/>
      <c r="N3012" s="18"/>
      <c r="P3012" s="18"/>
      <c r="Q3012" s="18"/>
      <c r="R3012" s="18"/>
      <c r="S3012" s="173" t="s">
        <v>237</v>
      </c>
      <c r="T3012" s="17" t="s">
        <v>238</v>
      </c>
      <c r="AA3012" s="182" t="s">
        <v>15752</v>
      </c>
      <c r="AC3012" s="197" t="str">
        <f t="shared" si="294"/>
        <v>CELS</v>
      </c>
      <c r="AD3012" s="263" t="str">
        <f t="shared" si="295"/>
        <v>CELS-401</v>
      </c>
      <c r="AE3012" s="263" t="str">
        <f t="shared" si="296"/>
        <v>CELS-401-39</v>
      </c>
      <c r="AF3012" s="119" t="s">
        <v>15752</v>
      </c>
      <c r="AG3012" s="64" t="str">
        <f t="shared" si="297"/>
        <v>401</v>
      </c>
      <c r="AI3012" s="197" t="str">
        <f t="shared" si="298"/>
        <v>-</v>
      </c>
      <c r="AJ3012" s="64" t="str">
        <f t="shared" si="299"/>
        <v>-</v>
      </c>
    </row>
    <row r="3013" spans="13:36">
      <c r="M3013" s="18"/>
      <c r="N3013" s="18"/>
      <c r="P3013" s="18"/>
      <c r="Q3013" s="18"/>
      <c r="R3013" s="18"/>
      <c r="S3013" s="173" t="s">
        <v>239</v>
      </c>
      <c r="T3013" s="17" t="s">
        <v>240</v>
      </c>
      <c r="AA3013" s="182" t="s">
        <v>11573</v>
      </c>
      <c r="AC3013" s="197" t="str">
        <f t="shared" si="294"/>
        <v>CELS</v>
      </c>
      <c r="AD3013" s="263" t="str">
        <f t="shared" si="295"/>
        <v>CELS-401</v>
      </c>
      <c r="AE3013" s="263" t="str">
        <f t="shared" si="296"/>
        <v>CELS-401-40</v>
      </c>
      <c r="AF3013" s="119" t="s">
        <v>11573</v>
      </c>
      <c r="AG3013" s="64" t="str">
        <f t="shared" si="297"/>
        <v>401</v>
      </c>
      <c r="AI3013" s="197" t="str">
        <f t="shared" si="298"/>
        <v>-</v>
      </c>
      <c r="AJ3013" s="64" t="str">
        <f t="shared" si="299"/>
        <v>-</v>
      </c>
    </row>
    <row r="3014" spans="13:36">
      <c r="M3014" s="18"/>
      <c r="N3014" s="18"/>
      <c r="P3014" s="18"/>
      <c r="Q3014" s="18"/>
      <c r="R3014" s="18"/>
      <c r="S3014" s="173" t="s">
        <v>241</v>
      </c>
      <c r="T3014" s="17" t="s">
        <v>242</v>
      </c>
      <c r="AA3014" s="182" t="s">
        <v>13372</v>
      </c>
      <c r="AC3014" s="197" t="str">
        <f t="shared" si="294"/>
        <v>CELS</v>
      </c>
      <c r="AD3014" s="263" t="str">
        <f t="shared" si="295"/>
        <v>CELS-401</v>
      </c>
      <c r="AE3014" s="263" t="str">
        <f t="shared" si="296"/>
        <v>CELS-401-41</v>
      </c>
      <c r="AF3014" s="119" t="s">
        <v>13372</v>
      </c>
      <c r="AG3014" s="64" t="str">
        <f t="shared" si="297"/>
        <v>401</v>
      </c>
      <c r="AI3014" s="197" t="str">
        <f t="shared" si="298"/>
        <v>-</v>
      </c>
      <c r="AJ3014" s="64" t="str">
        <f t="shared" si="299"/>
        <v>-</v>
      </c>
    </row>
    <row r="3015" spans="13:36">
      <c r="M3015" s="18"/>
      <c r="N3015" s="18"/>
      <c r="P3015" s="18"/>
      <c r="Q3015" s="18"/>
      <c r="R3015" s="18"/>
      <c r="S3015" s="173" t="s">
        <v>243</v>
      </c>
      <c r="T3015" s="17" t="s">
        <v>244</v>
      </c>
      <c r="AA3015" s="182" t="s">
        <v>13800</v>
      </c>
      <c r="AC3015" s="197" t="str">
        <f t="shared" ref="AC3015:AC3078" si="300">CodesFormula_1</f>
        <v>CELS</v>
      </c>
      <c r="AD3015" s="263" t="str">
        <f t="shared" ref="AD3015:AD3078" si="301">CodesFormula_2</f>
        <v>CELS-401</v>
      </c>
      <c r="AE3015" s="263" t="str">
        <f t="shared" ref="AE3015:AE3078" si="302">CodesFormula_3</f>
        <v>CELS-401-42</v>
      </c>
      <c r="AF3015" s="119" t="s">
        <v>13800</v>
      </c>
      <c r="AG3015" s="64" t="str">
        <f t="shared" ref="AG3015:AG3078" si="303">CodesFormula_4</f>
        <v>401</v>
      </c>
      <c r="AI3015" s="197" t="str">
        <f t="shared" ref="AI3015:AI3078" si="304">CodesFormula_5</f>
        <v>-</v>
      </c>
      <c r="AJ3015" s="64" t="str">
        <f t="shared" ref="AJ3015:AJ3078" si="305">CodesFormula_6</f>
        <v>-</v>
      </c>
    </row>
    <row r="3016" spans="13:36">
      <c r="M3016" s="18"/>
      <c r="N3016" s="18"/>
      <c r="P3016" s="18"/>
      <c r="Q3016" s="18"/>
      <c r="R3016" s="18"/>
      <c r="S3016" s="173" t="s">
        <v>245</v>
      </c>
      <c r="T3016" s="17" t="s">
        <v>246</v>
      </c>
      <c r="AA3016" s="182" t="s">
        <v>14839</v>
      </c>
      <c r="AC3016" s="197" t="str">
        <f t="shared" si="300"/>
        <v>CELS</v>
      </c>
      <c r="AD3016" s="263" t="str">
        <f t="shared" si="301"/>
        <v>CELS-401</v>
      </c>
      <c r="AE3016" s="263" t="str">
        <f t="shared" si="302"/>
        <v>CELS-401-43</v>
      </c>
      <c r="AF3016" s="119" t="s">
        <v>14839</v>
      </c>
      <c r="AG3016" s="64" t="str">
        <f t="shared" si="303"/>
        <v>401</v>
      </c>
      <c r="AI3016" s="197" t="str">
        <f t="shared" si="304"/>
        <v>-</v>
      </c>
      <c r="AJ3016" s="64" t="str">
        <f t="shared" si="305"/>
        <v>-</v>
      </c>
    </row>
    <row r="3017" spans="13:36">
      <c r="M3017" s="18"/>
      <c r="N3017" s="18"/>
      <c r="P3017" s="18"/>
      <c r="Q3017" s="18"/>
      <c r="R3017" s="18"/>
      <c r="S3017" s="173" t="s">
        <v>247</v>
      </c>
      <c r="T3017" s="17" t="s">
        <v>248</v>
      </c>
      <c r="AA3017" s="182" t="s">
        <v>12764</v>
      </c>
      <c r="AC3017" s="197" t="str">
        <f t="shared" si="300"/>
        <v>CELS</v>
      </c>
      <c r="AD3017" s="263" t="str">
        <f t="shared" si="301"/>
        <v>CELS-401</v>
      </c>
      <c r="AE3017" s="263" t="str">
        <f t="shared" si="302"/>
        <v>CELS-401-44</v>
      </c>
      <c r="AF3017" s="119" t="s">
        <v>12764</v>
      </c>
      <c r="AG3017" s="64" t="str">
        <f t="shared" si="303"/>
        <v>401</v>
      </c>
      <c r="AI3017" s="197" t="str">
        <f t="shared" si="304"/>
        <v>-</v>
      </c>
      <c r="AJ3017" s="64" t="str">
        <f t="shared" si="305"/>
        <v>-</v>
      </c>
    </row>
    <row r="3018" spans="13:36">
      <c r="M3018" s="18"/>
      <c r="N3018" s="18"/>
      <c r="P3018" s="18"/>
      <c r="Q3018" s="18"/>
      <c r="R3018" s="18"/>
      <c r="S3018" s="173" t="s">
        <v>249</v>
      </c>
      <c r="T3018" s="17" t="s">
        <v>250</v>
      </c>
      <c r="AA3018" s="182" t="s">
        <v>14840</v>
      </c>
      <c r="AC3018" s="197" t="str">
        <f t="shared" si="300"/>
        <v>CELS</v>
      </c>
      <c r="AD3018" s="263" t="str">
        <f t="shared" si="301"/>
        <v>CELS-401</v>
      </c>
      <c r="AE3018" s="263" t="str">
        <f t="shared" si="302"/>
        <v>CELS-401-45</v>
      </c>
      <c r="AF3018" s="119" t="s">
        <v>14840</v>
      </c>
      <c r="AG3018" s="64" t="str">
        <f t="shared" si="303"/>
        <v>401</v>
      </c>
      <c r="AI3018" s="197" t="str">
        <f t="shared" si="304"/>
        <v>-</v>
      </c>
      <c r="AJ3018" s="64" t="str">
        <f t="shared" si="305"/>
        <v>-</v>
      </c>
    </row>
    <row r="3019" spans="13:36">
      <c r="M3019" s="18"/>
      <c r="N3019" s="18"/>
      <c r="P3019" s="18"/>
      <c r="Q3019" s="18"/>
      <c r="R3019" s="18"/>
      <c r="S3019" s="173" t="s">
        <v>251</v>
      </c>
      <c r="T3019" s="17" t="s">
        <v>252</v>
      </c>
      <c r="AA3019" s="182" t="s">
        <v>12765</v>
      </c>
      <c r="AC3019" s="197" t="str">
        <f t="shared" si="300"/>
        <v>CELS</v>
      </c>
      <c r="AD3019" s="263" t="str">
        <f t="shared" si="301"/>
        <v>CELS-401</v>
      </c>
      <c r="AE3019" s="263" t="str">
        <f t="shared" si="302"/>
        <v>CELS-401-46</v>
      </c>
      <c r="AF3019" s="119" t="s">
        <v>12765</v>
      </c>
      <c r="AG3019" s="64" t="str">
        <f t="shared" si="303"/>
        <v>401</v>
      </c>
      <c r="AI3019" s="197" t="str">
        <f t="shared" si="304"/>
        <v>-</v>
      </c>
      <c r="AJ3019" s="64" t="str">
        <f t="shared" si="305"/>
        <v>-</v>
      </c>
    </row>
    <row r="3020" spans="13:36">
      <c r="M3020" s="18"/>
      <c r="N3020" s="18"/>
      <c r="P3020" s="18"/>
      <c r="Q3020" s="18"/>
      <c r="R3020" s="18"/>
      <c r="S3020" s="173" t="s">
        <v>253</v>
      </c>
      <c r="T3020" s="17" t="s">
        <v>254</v>
      </c>
      <c r="AA3020" s="182" t="s">
        <v>14288</v>
      </c>
      <c r="AC3020" s="197" t="str">
        <f t="shared" si="300"/>
        <v>CELS</v>
      </c>
      <c r="AD3020" s="263" t="str">
        <f t="shared" si="301"/>
        <v>CELS-401</v>
      </c>
      <c r="AE3020" s="263" t="str">
        <f t="shared" si="302"/>
        <v>CELS-401-47</v>
      </c>
      <c r="AF3020" s="119" t="s">
        <v>14288</v>
      </c>
      <c r="AG3020" s="64" t="str">
        <f t="shared" si="303"/>
        <v>401</v>
      </c>
      <c r="AI3020" s="197" t="str">
        <f t="shared" si="304"/>
        <v>-</v>
      </c>
      <c r="AJ3020" s="64" t="str">
        <f t="shared" si="305"/>
        <v>-</v>
      </c>
    </row>
    <row r="3021" spans="13:36">
      <c r="M3021" s="18"/>
      <c r="N3021" s="18"/>
      <c r="P3021" s="18"/>
      <c r="Q3021" s="18"/>
      <c r="R3021" s="18"/>
      <c r="S3021" s="173" t="s">
        <v>255</v>
      </c>
      <c r="T3021" s="17" t="s">
        <v>256</v>
      </c>
      <c r="AA3021" s="182" t="s">
        <v>14841</v>
      </c>
      <c r="AC3021" s="197" t="str">
        <f t="shared" si="300"/>
        <v>CELS</v>
      </c>
      <c r="AD3021" s="263" t="str">
        <f t="shared" si="301"/>
        <v>CELS-401</v>
      </c>
      <c r="AE3021" s="263" t="str">
        <f t="shared" si="302"/>
        <v>CELS-401-48</v>
      </c>
      <c r="AF3021" s="119" t="s">
        <v>14841</v>
      </c>
      <c r="AG3021" s="64" t="str">
        <f t="shared" si="303"/>
        <v>401</v>
      </c>
      <c r="AI3021" s="197" t="str">
        <f t="shared" si="304"/>
        <v>-</v>
      </c>
      <c r="AJ3021" s="64" t="str">
        <f t="shared" si="305"/>
        <v>-</v>
      </c>
    </row>
    <row r="3022" spans="13:36">
      <c r="M3022" s="18"/>
      <c r="N3022" s="18"/>
      <c r="P3022" s="18"/>
      <c r="Q3022" s="18"/>
      <c r="R3022" s="18"/>
      <c r="S3022" s="173" t="s">
        <v>257</v>
      </c>
      <c r="T3022" s="17" t="s">
        <v>258</v>
      </c>
      <c r="AA3022" s="182" t="s">
        <v>15753</v>
      </c>
      <c r="AC3022" s="197" t="str">
        <f t="shared" si="300"/>
        <v>CELS</v>
      </c>
      <c r="AD3022" s="263" t="str">
        <f t="shared" si="301"/>
        <v>CELS-401</v>
      </c>
      <c r="AE3022" s="263" t="str">
        <f t="shared" si="302"/>
        <v>CELS-401-49</v>
      </c>
      <c r="AF3022" s="119" t="s">
        <v>15753</v>
      </c>
      <c r="AG3022" s="64" t="str">
        <f t="shared" si="303"/>
        <v>401</v>
      </c>
      <c r="AI3022" s="197" t="str">
        <f t="shared" si="304"/>
        <v>-</v>
      </c>
      <c r="AJ3022" s="64" t="str">
        <f t="shared" si="305"/>
        <v>-</v>
      </c>
    </row>
    <row r="3023" spans="13:36">
      <c r="M3023" s="18"/>
      <c r="N3023" s="18"/>
      <c r="P3023" s="18"/>
      <c r="Q3023" s="18"/>
      <c r="R3023" s="18"/>
      <c r="S3023" s="173" t="s">
        <v>259</v>
      </c>
      <c r="T3023" s="17" t="s">
        <v>260</v>
      </c>
      <c r="AA3023" s="182" t="s">
        <v>5593</v>
      </c>
      <c r="AC3023" s="197" t="str">
        <f t="shared" si="300"/>
        <v>CELS</v>
      </c>
      <c r="AD3023" s="263" t="str">
        <f t="shared" si="301"/>
        <v>CELS-401</v>
      </c>
      <c r="AE3023" s="263" t="str">
        <f t="shared" si="302"/>
        <v>CELS-401-50</v>
      </c>
      <c r="AF3023" s="119" t="s">
        <v>5593</v>
      </c>
      <c r="AG3023" s="64" t="str">
        <f t="shared" si="303"/>
        <v>401</v>
      </c>
      <c r="AI3023" s="197" t="str">
        <f t="shared" si="304"/>
        <v>-</v>
      </c>
      <c r="AJ3023" s="64" t="str">
        <f t="shared" si="305"/>
        <v>-</v>
      </c>
    </row>
    <row r="3024" spans="13:36">
      <c r="M3024" s="18"/>
      <c r="N3024" s="18"/>
      <c r="P3024" s="18"/>
      <c r="Q3024" s="18"/>
      <c r="R3024" s="18"/>
      <c r="S3024" s="173" t="s">
        <v>261</v>
      </c>
      <c r="T3024" s="17" t="s">
        <v>262</v>
      </c>
      <c r="AA3024" s="182" t="s">
        <v>5595</v>
      </c>
      <c r="AC3024" s="197" t="str">
        <f t="shared" si="300"/>
        <v>CELS</v>
      </c>
      <c r="AD3024" s="263" t="str">
        <f t="shared" si="301"/>
        <v>CELS-401</v>
      </c>
      <c r="AE3024" s="263" t="str">
        <f t="shared" si="302"/>
        <v>CELS-401-51</v>
      </c>
      <c r="AF3024" s="119" t="s">
        <v>5595</v>
      </c>
      <c r="AG3024" s="64" t="str">
        <f t="shared" si="303"/>
        <v>401</v>
      </c>
      <c r="AI3024" s="197" t="str">
        <f t="shared" si="304"/>
        <v>-</v>
      </c>
      <c r="AJ3024" s="64" t="str">
        <f t="shared" si="305"/>
        <v>-</v>
      </c>
    </row>
    <row r="3025" spans="16:36">
      <c r="P3025" s="18"/>
      <c r="Q3025" s="18"/>
      <c r="R3025" s="18"/>
      <c r="S3025" s="173" t="s">
        <v>263</v>
      </c>
      <c r="T3025" s="17" t="s">
        <v>264</v>
      </c>
      <c r="AA3025" s="182" t="s">
        <v>5596</v>
      </c>
      <c r="AC3025" s="197" t="str">
        <f t="shared" si="300"/>
        <v>CELS</v>
      </c>
      <c r="AD3025" s="263" t="str">
        <f t="shared" si="301"/>
        <v>CELS-401</v>
      </c>
      <c r="AE3025" s="263" t="str">
        <f t="shared" si="302"/>
        <v>CELS-401-52</v>
      </c>
      <c r="AF3025" s="119" t="s">
        <v>5596</v>
      </c>
      <c r="AG3025" s="64" t="str">
        <f t="shared" si="303"/>
        <v>401</v>
      </c>
      <c r="AI3025" s="197" t="str">
        <f t="shared" si="304"/>
        <v>-</v>
      </c>
      <c r="AJ3025" s="64" t="str">
        <f t="shared" si="305"/>
        <v>-</v>
      </c>
    </row>
    <row r="3026" spans="16:36">
      <c r="P3026" s="18"/>
      <c r="Q3026" s="18"/>
      <c r="R3026" s="18"/>
      <c r="S3026" s="173" t="s">
        <v>265</v>
      </c>
      <c r="T3026" s="17" t="s">
        <v>266</v>
      </c>
      <c r="AA3026" s="182" t="s">
        <v>5598</v>
      </c>
      <c r="AC3026" s="197" t="str">
        <f t="shared" si="300"/>
        <v>CELS</v>
      </c>
      <c r="AD3026" s="263" t="str">
        <f t="shared" si="301"/>
        <v>CELS-401</v>
      </c>
      <c r="AE3026" s="263" t="str">
        <f t="shared" si="302"/>
        <v>CELS-401-53</v>
      </c>
      <c r="AF3026" s="119" t="s">
        <v>5598</v>
      </c>
      <c r="AG3026" s="64" t="str">
        <f t="shared" si="303"/>
        <v>401</v>
      </c>
      <c r="AI3026" s="197" t="str">
        <f t="shared" si="304"/>
        <v>-</v>
      </c>
      <c r="AJ3026" s="64" t="str">
        <f t="shared" si="305"/>
        <v>-</v>
      </c>
    </row>
    <row r="3027" spans="16:36">
      <c r="P3027" s="18"/>
      <c r="Q3027" s="18"/>
      <c r="R3027" s="18"/>
      <c r="S3027" s="173" t="s">
        <v>267</v>
      </c>
      <c r="T3027" s="17" t="s">
        <v>268</v>
      </c>
      <c r="AA3027" s="182" t="s">
        <v>5599</v>
      </c>
      <c r="AC3027" s="197" t="str">
        <f t="shared" si="300"/>
        <v>CELS</v>
      </c>
      <c r="AD3027" s="263" t="str">
        <f t="shared" si="301"/>
        <v>CELS-401</v>
      </c>
      <c r="AE3027" s="263" t="str">
        <f t="shared" si="302"/>
        <v>CELS-401-54</v>
      </c>
      <c r="AF3027" s="119" t="s">
        <v>5599</v>
      </c>
      <c r="AG3027" s="64" t="str">
        <f t="shared" si="303"/>
        <v>401</v>
      </c>
      <c r="AI3027" s="197" t="str">
        <f t="shared" si="304"/>
        <v>-</v>
      </c>
      <c r="AJ3027" s="64" t="str">
        <f t="shared" si="305"/>
        <v>-</v>
      </c>
    </row>
    <row r="3028" spans="16:36">
      <c r="P3028" s="18"/>
      <c r="Q3028" s="18"/>
      <c r="R3028" s="18"/>
      <c r="S3028" s="173" t="s">
        <v>269</v>
      </c>
      <c r="T3028" s="17" t="s">
        <v>270</v>
      </c>
      <c r="AA3028" s="182" t="s">
        <v>5600</v>
      </c>
      <c r="AC3028" s="197" t="str">
        <f t="shared" si="300"/>
        <v>CELS</v>
      </c>
      <c r="AD3028" s="263" t="str">
        <f t="shared" si="301"/>
        <v>CELS-401</v>
      </c>
      <c r="AE3028" s="263" t="str">
        <f t="shared" si="302"/>
        <v>CELS-401-55</v>
      </c>
      <c r="AF3028" s="119" t="s">
        <v>5600</v>
      </c>
      <c r="AG3028" s="64" t="str">
        <f t="shared" si="303"/>
        <v>401</v>
      </c>
      <c r="AI3028" s="197" t="str">
        <f t="shared" si="304"/>
        <v>-</v>
      </c>
      <c r="AJ3028" s="64" t="str">
        <f t="shared" si="305"/>
        <v>-</v>
      </c>
    </row>
    <row r="3029" spans="16:36">
      <c r="P3029" s="18"/>
      <c r="Q3029" s="18"/>
      <c r="R3029" s="18"/>
      <c r="S3029" s="173" t="s">
        <v>271</v>
      </c>
      <c r="T3029" s="17" t="s">
        <v>272</v>
      </c>
      <c r="AA3029" s="182" t="s">
        <v>12157</v>
      </c>
      <c r="AC3029" s="197" t="str">
        <f t="shared" si="300"/>
        <v>CELS</v>
      </c>
      <c r="AD3029" s="263" t="str">
        <f t="shared" si="301"/>
        <v>CELS-401</v>
      </c>
      <c r="AE3029" s="263" t="str">
        <f t="shared" si="302"/>
        <v>CELS-401-56</v>
      </c>
      <c r="AF3029" s="119" t="s">
        <v>12157</v>
      </c>
      <c r="AG3029" s="64" t="str">
        <f t="shared" si="303"/>
        <v>401</v>
      </c>
      <c r="AI3029" s="197" t="str">
        <f t="shared" si="304"/>
        <v>-</v>
      </c>
      <c r="AJ3029" s="64" t="str">
        <f t="shared" si="305"/>
        <v>-</v>
      </c>
    </row>
    <row r="3030" spans="16:36">
      <c r="P3030" s="18"/>
      <c r="Q3030" s="18"/>
      <c r="R3030" s="18"/>
      <c r="S3030" s="173" t="s">
        <v>273</v>
      </c>
      <c r="T3030" s="17" t="s">
        <v>274</v>
      </c>
      <c r="AA3030" s="182" t="s">
        <v>13373</v>
      </c>
      <c r="AC3030" s="197" t="str">
        <f t="shared" si="300"/>
        <v>CELS</v>
      </c>
      <c r="AD3030" s="263" t="str">
        <f t="shared" si="301"/>
        <v>CELS-401</v>
      </c>
      <c r="AE3030" s="263" t="str">
        <f t="shared" si="302"/>
        <v>CELS-401-57</v>
      </c>
      <c r="AF3030" s="119" t="s">
        <v>13373</v>
      </c>
      <c r="AG3030" s="64" t="str">
        <f t="shared" si="303"/>
        <v>401</v>
      </c>
      <c r="AI3030" s="197" t="str">
        <f t="shared" si="304"/>
        <v>-</v>
      </c>
      <c r="AJ3030" s="64" t="str">
        <f t="shared" si="305"/>
        <v>-</v>
      </c>
    </row>
    <row r="3031" spans="16:36">
      <c r="P3031" s="18"/>
      <c r="Q3031" s="18"/>
      <c r="R3031" s="18"/>
      <c r="S3031" s="173" t="s">
        <v>275</v>
      </c>
      <c r="T3031" s="17" t="s">
        <v>276</v>
      </c>
      <c r="AA3031" s="182" t="s">
        <v>15330</v>
      </c>
      <c r="AC3031" s="197" t="str">
        <f t="shared" si="300"/>
        <v>CELS</v>
      </c>
      <c r="AD3031" s="263" t="str">
        <f t="shared" si="301"/>
        <v>CELS-401</v>
      </c>
      <c r="AE3031" s="263" t="str">
        <f t="shared" si="302"/>
        <v>CELS-401-58</v>
      </c>
      <c r="AF3031" s="119" t="s">
        <v>15330</v>
      </c>
      <c r="AG3031" s="64" t="str">
        <f t="shared" si="303"/>
        <v>401</v>
      </c>
      <c r="AI3031" s="197" t="str">
        <f t="shared" si="304"/>
        <v>-</v>
      </c>
      <c r="AJ3031" s="64" t="str">
        <f t="shared" si="305"/>
        <v>-</v>
      </c>
    </row>
    <row r="3032" spans="16:36">
      <c r="P3032" s="18"/>
      <c r="Q3032" s="18"/>
      <c r="R3032" s="18"/>
      <c r="S3032" s="173" t="s">
        <v>277</v>
      </c>
      <c r="T3032" s="17" t="s">
        <v>278</v>
      </c>
      <c r="AA3032" s="182" t="s">
        <v>13374</v>
      </c>
      <c r="AC3032" s="197" t="str">
        <f t="shared" si="300"/>
        <v>CELS</v>
      </c>
      <c r="AD3032" s="263" t="str">
        <f t="shared" si="301"/>
        <v>CELS-401</v>
      </c>
      <c r="AE3032" s="263" t="str">
        <f t="shared" si="302"/>
        <v>CELS-401-59</v>
      </c>
      <c r="AF3032" s="119" t="s">
        <v>13374</v>
      </c>
      <c r="AG3032" s="64" t="str">
        <f t="shared" si="303"/>
        <v>401</v>
      </c>
      <c r="AI3032" s="197" t="str">
        <f t="shared" si="304"/>
        <v>-</v>
      </c>
      <c r="AJ3032" s="64" t="str">
        <f t="shared" si="305"/>
        <v>-</v>
      </c>
    </row>
    <row r="3033" spans="16:36">
      <c r="P3033" s="18"/>
      <c r="Q3033" s="18"/>
      <c r="R3033" s="18"/>
      <c r="S3033" s="173" t="s">
        <v>279</v>
      </c>
      <c r="T3033" s="17" t="s">
        <v>280</v>
      </c>
      <c r="AA3033" s="182" t="s">
        <v>5609</v>
      </c>
      <c r="AC3033" s="197" t="str">
        <f t="shared" si="300"/>
        <v>CELS</v>
      </c>
      <c r="AD3033" s="263" t="str">
        <f t="shared" si="301"/>
        <v>CELS-401</v>
      </c>
      <c r="AE3033" s="263" t="str">
        <f t="shared" si="302"/>
        <v>CELS-401-60</v>
      </c>
      <c r="AF3033" s="119" t="s">
        <v>5609</v>
      </c>
      <c r="AG3033" s="64" t="str">
        <f t="shared" si="303"/>
        <v>401</v>
      </c>
      <c r="AI3033" s="197" t="str">
        <f t="shared" si="304"/>
        <v>-</v>
      </c>
      <c r="AJ3033" s="64" t="str">
        <f t="shared" si="305"/>
        <v>-</v>
      </c>
    </row>
    <row r="3034" spans="16:36">
      <c r="P3034" s="18"/>
      <c r="Q3034" s="18"/>
      <c r="R3034" s="18"/>
      <c r="S3034" s="173" t="s">
        <v>281</v>
      </c>
      <c r="T3034" s="17" t="s">
        <v>282</v>
      </c>
      <c r="AA3034" s="182" t="s">
        <v>1344</v>
      </c>
      <c r="AC3034" s="197" t="str">
        <f t="shared" si="300"/>
        <v>CELS</v>
      </c>
      <c r="AD3034" s="263" t="str">
        <f t="shared" si="301"/>
        <v>CELS-401</v>
      </c>
      <c r="AE3034" s="263" t="str">
        <f t="shared" si="302"/>
        <v>CELS-401-61</v>
      </c>
      <c r="AF3034" s="119" t="s">
        <v>1344</v>
      </c>
      <c r="AG3034" s="64" t="str">
        <f t="shared" si="303"/>
        <v>401</v>
      </c>
      <c r="AI3034" s="197" t="str">
        <f t="shared" si="304"/>
        <v>-</v>
      </c>
      <c r="AJ3034" s="64" t="str">
        <f t="shared" si="305"/>
        <v>-</v>
      </c>
    </row>
    <row r="3035" spans="16:36">
      <c r="P3035" s="18"/>
      <c r="Q3035" s="18"/>
      <c r="R3035" s="18"/>
      <c r="S3035" s="173" t="s">
        <v>283</v>
      </c>
      <c r="T3035" s="17" t="s">
        <v>284</v>
      </c>
      <c r="AA3035" s="182" t="s">
        <v>5615</v>
      </c>
      <c r="AC3035" s="197" t="str">
        <f t="shared" si="300"/>
        <v>CELS</v>
      </c>
      <c r="AD3035" s="263" t="str">
        <f t="shared" si="301"/>
        <v>CELS-401</v>
      </c>
      <c r="AE3035" s="263" t="str">
        <f t="shared" si="302"/>
        <v>CELS-401-62</v>
      </c>
      <c r="AF3035" s="119" t="s">
        <v>5615</v>
      </c>
      <c r="AG3035" s="64" t="str">
        <f t="shared" si="303"/>
        <v>401</v>
      </c>
      <c r="AI3035" s="197" t="str">
        <f t="shared" si="304"/>
        <v>-</v>
      </c>
      <c r="AJ3035" s="64" t="str">
        <f t="shared" si="305"/>
        <v>-</v>
      </c>
    </row>
    <row r="3036" spans="16:36">
      <c r="P3036" s="18"/>
      <c r="Q3036" s="18"/>
      <c r="R3036" s="18"/>
      <c r="S3036" s="173" t="s">
        <v>285</v>
      </c>
      <c r="T3036" s="17" t="s">
        <v>286</v>
      </c>
      <c r="AA3036" s="182" t="s">
        <v>1345</v>
      </c>
      <c r="AC3036" s="197" t="str">
        <f t="shared" si="300"/>
        <v>CELS</v>
      </c>
      <c r="AD3036" s="263" t="str">
        <f t="shared" si="301"/>
        <v>CELS-401</v>
      </c>
      <c r="AE3036" s="263" t="str">
        <f t="shared" si="302"/>
        <v>CELS-401-63</v>
      </c>
      <c r="AF3036" s="119" t="s">
        <v>1345</v>
      </c>
      <c r="AG3036" s="64" t="str">
        <f t="shared" si="303"/>
        <v>401</v>
      </c>
      <c r="AI3036" s="197" t="str">
        <f t="shared" si="304"/>
        <v>-</v>
      </c>
      <c r="AJ3036" s="64" t="str">
        <f t="shared" si="305"/>
        <v>-</v>
      </c>
    </row>
    <row r="3037" spans="16:36">
      <c r="P3037" s="18"/>
      <c r="Q3037" s="18"/>
      <c r="R3037" s="18"/>
      <c r="S3037" s="173" t="s">
        <v>287</v>
      </c>
      <c r="T3037" s="17" t="s">
        <v>288</v>
      </c>
      <c r="AA3037" s="182" t="s">
        <v>1346</v>
      </c>
      <c r="AC3037" s="197" t="str">
        <f t="shared" si="300"/>
        <v>CELS</v>
      </c>
      <c r="AD3037" s="263" t="str">
        <f t="shared" si="301"/>
        <v>CELS-401</v>
      </c>
      <c r="AE3037" s="263" t="str">
        <f t="shared" si="302"/>
        <v>CELS-401-64</v>
      </c>
      <c r="AF3037" s="119" t="s">
        <v>1346</v>
      </c>
      <c r="AG3037" s="64" t="str">
        <f t="shared" si="303"/>
        <v>401</v>
      </c>
      <c r="AI3037" s="197" t="str">
        <f t="shared" si="304"/>
        <v>-</v>
      </c>
      <c r="AJ3037" s="64" t="str">
        <f t="shared" si="305"/>
        <v>-</v>
      </c>
    </row>
    <row r="3038" spans="16:36">
      <c r="P3038" s="18"/>
      <c r="Q3038" s="18"/>
      <c r="R3038" s="18"/>
      <c r="S3038" s="173" t="s">
        <v>289</v>
      </c>
      <c r="T3038" s="17" t="s">
        <v>290</v>
      </c>
      <c r="AA3038" s="182" t="s">
        <v>11493</v>
      </c>
      <c r="AC3038" s="197" t="str">
        <f t="shared" si="300"/>
        <v>CELS</v>
      </c>
      <c r="AD3038" s="263" t="str">
        <f t="shared" si="301"/>
        <v>CELS-401</v>
      </c>
      <c r="AE3038" s="263" t="str">
        <f t="shared" si="302"/>
        <v>CELS-401-65</v>
      </c>
      <c r="AF3038" s="119" t="s">
        <v>11493</v>
      </c>
      <c r="AG3038" s="64" t="str">
        <f t="shared" si="303"/>
        <v>401</v>
      </c>
      <c r="AI3038" s="197" t="str">
        <f t="shared" si="304"/>
        <v>-</v>
      </c>
      <c r="AJ3038" s="64" t="str">
        <f t="shared" si="305"/>
        <v>-</v>
      </c>
    </row>
    <row r="3039" spans="16:36">
      <c r="P3039" s="18"/>
      <c r="Q3039" s="18"/>
      <c r="R3039" s="18"/>
      <c r="S3039" s="173" t="s">
        <v>291</v>
      </c>
      <c r="T3039" s="17" t="s">
        <v>292</v>
      </c>
      <c r="AA3039" s="182" t="s">
        <v>5619</v>
      </c>
      <c r="AC3039" s="197" t="str">
        <f t="shared" si="300"/>
        <v>CELS</v>
      </c>
      <c r="AD3039" s="263" t="str">
        <f t="shared" si="301"/>
        <v>CELS-401</v>
      </c>
      <c r="AE3039" s="263" t="str">
        <f t="shared" si="302"/>
        <v>CELS-401-66</v>
      </c>
      <c r="AF3039" s="119" t="s">
        <v>5619</v>
      </c>
      <c r="AG3039" s="64" t="str">
        <f t="shared" si="303"/>
        <v>401</v>
      </c>
      <c r="AI3039" s="197" t="str">
        <f t="shared" si="304"/>
        <v>-</v>
      </c>
      <c r="AJ3039" s="64" t="str">
        <f t="shared" si="305"/>
        <v>-</v>
      </c>
    </row>
    <row r="3040" spans="16:36">
      <c r="P3040" s="18"/>
      <c r="Q3040" s="18"/>
      <c r="R3040" s="18"/>
      <c r="S3040" s="173" t="s">
        <v>293</v>
      </c>
      <c r="T3040" s="17" t="s">
        <v>294</v>
      </c>
      <c r="AA3040" s="182" t="s">
        <v>1347</v>
      </c>
      <c r="AC3040" s="197" t="str">
        <f t="shared" si="300"/>
        <v>CELS</v>
      </c>
      <c r="AD3040" s="263" t="str">
        <f t="shared" si="301"/>
        <v>CELS-401</v>
      </c>
      <c r="AE3040" s="263" t="str">
        <f t="shared" si="302"/>
        <v>CELS-401-67</v>
      </c>
      <c r="AF3040" s="119" t="s">
        <v>1347</v>
      </c>
      <c r="AG3040" s="64" t="str">
        <f t="shared" si="303"/>
        <v>401</v>
      </c>
      <c r="AI3040" s="197" t="str">
        <f t="shared" si="304"/>
        <v>-</v>
      </c>
      <c r="AJ3040" s="64" t="str">
        <f t="shared" si="305"/>
        <v>-</v>
      </c>
    </row>
    <row r="3041" spans="16:36">
      <c r="P3041" s="18"/>
      <c r="Q3041" s="18"/>
      <c r="R3041" s="18"/>
      <c r="S3041" s="173" t="s">
        <v>295</v>
      </c>
      <c r="T3041" s="17" t="s">
        <v>296</v>
      </c>
      <c r="AA3041" s="182" t="s">
        <v>5621</v>
      </c>
      <c r="AC3041" s="197" t="str">
        <f t="shared" si="300"/>
        <v>CELS</v>
      </c>
      <c r="AD3041" s="263" t="str">
        <f t="shared" si="301"/>
        <v>CELS-401</v>
      </c>
      <c r="AE3041" s="263" t="str">
        <f t="shared" si="302"/>
        <v>CELS-401-68</v>
      </c>
      <c r="AF3041" s="119" t="s">
        <v>5621</v>
      </c>
      <c r="AG3041" s="64" t="str">
        <f t="shared" si="303"/>
        <v>401</v>
      </c>
      <c r="AI3041" s="197" t="str">
        <f t="shared" si="304"/>
        <v>-</v>
      </c>
      <c r="AJ3041" s="64" t="str">
        <f t="shared" si="305"/>
        <v>-</v>
      </c>
    </row>
    <row r="3042" spans="16:36">
      <c r="P3042" s="18"/>
      <c r="Q3042" s="18"/>
      <c r="R3042" s="18"/>
      <c r="S3042" s="173" t="s">
        <v>297</v>
      </c>
      <c r="T3042" s="17" t="s">
        <v>298</v>
      </c>
      <c r="AA3042" s="182" t="s">
        <v>5623</v>
      </c>
      <c r="AC3042" s="197" t="str">
        <f t="shared" si="300"/>
        <v>CELS</v>
      </c>
      <c r="AD3042" s="263" t="str">
        <f t="shared" si="301"/>
        <v>CELS-401</v>
      </c>
      <c r="AE3042" s="263" t="str">
        <f t="shared" si="302"/>
        <v>CELS-401-69</v>
      </c>
      <c r="AF3042" s="119" t="s">
        <v>5623</v>
      </c>
      <c r="AG3042" s="64" t="str">
        <f t="shared" si="303"/>
        <v>401</v>
      </c>
      <c r="AI3042" s="197" t="str">
        <f t="shared" si="304"/>
        <v>-</v>
      </c>
      <c r="AJ3042" s="64" t="str">
        <f t="shared" si="305"/>
        <v>-</v>
      </c>
    </row>
    <row r="3043" spans="16:36">
      <c r="P3043" s="18"/>
      <c r="Q3043" s="18"/>
      <c r="R3043" s="18"/>
      <c r="S3043" s="173" t="s">
        <v>299</v>
      </c>
      <c r="T3043" s="17" t="s">
        <v>300</v>
      </c>
      <c r="AA3043" s="182" t="s">
        <v>5624</v>
      </c>
      <c r="AC3043" s="197" t="str">
        <f t="shared" si="300"/>
        <v>CELS</v>
      </c>
      <c r="AD3043" s="263" t="str">
        <f t="shared" si="301"/>
        <v>CELS-401</v>
      </c>
      <c r="AE3043" s="263" t="str">
        <f t="shared" si="302"/>
        <v>CELS-401-70</v>
      </c>
      <c r="AF3043" s="119" t="s">
        <v>5624</v>
      </c>
      <c r="AG3043" s="64" t="str">
        <f t="shared" si="303"/>
        <v>401</v>
      </c>
      <c r="AI3043" s="197" t="str">
        <f t="shared" si="304"/>
        <v>-</v>
      </c>
      <c r="AJ3043" s="64" t="str">
        <f t="shared" si="305"/>
        <v>-</v>
      </c>
    </row>
    <row r="3044" spans="16:36">
      <c r="P3044" s="18"/>
      <c r="Q3044" s="18"/>
      <c r="R3044" s="18"/>
      <c r="S3044" s="173" t="s">
        <v>301</v>
      </c>
      <c r="T3044" s="17" t="s">
        <v>302</v>
      </c>
      <c r="AA3044" s="182" t="s">
        <v>5627</v>
      </c>
      <c r="AC3044" s="197" t="str">
        <f t="shared" si="300"/>
        <v>CELS</v>
      </c>
      <c r="AD3044" s="263" t="str">
        <f t="shared" si="301"/>
        <v>CELS-401</v>
      </c>
      <c r="AE3044" s="263" t="str">
        <f t="shared" si="302"/>
        <v>CELS-401-71</v>
      </c>
      <c r="AF3044" s="119" t="s">
        <v>5627</v>
      </c>
      <c r="AG3044" s="64" t="str">
        <f t="shared" si="303"/>
        <v>401</v>
      </c>
      <c r="AI3044" s="197" t="str">
        <f t="shared" si="304"/>
        <v>-</v>
      </c>
      <c r="AJ3044" s="64" t="str">
        <f t="shared" si="305"/>
        <v>-</v>
      </c>
    </row>
    <row r="3045" spans="16:36">
      <c r="P3045" s="18"/>
      <c r="Q3045" s="18"/>
      <c r="S3045" s="173" t="s">
        <v>303</v>
      </c>
      <c r="T3045" s="17" t="s">
        <v>304</v>
      </c>
      <c r="AA3045" s="182" t="s">
        <v>1348</v>
      </c>
      <c r="AC3045" s="197" t="str">
        <f t="shared" si="300"/>
        <v>CELS</v>
      </c>
      <c r="AD3045" s="263" t="str">
        <f t="shared" si="301"/>
        <v>CELS-401</v>
      </c>
      <c r="AE3045" s="263" t="str">
        <f t="shared" si="302"/>
        <v>CELS-401-72</v>
      </c>
      <c r="AF3045" s="119" t="s">
        <v>1348</v>
      </c>
      <c r="AG3045" s="64" t="str">
        <f t="shared" si="303"/>
        <v>401</v>
      </c>
      <c r="AI3045" s="197" t="str">
        <f t="shared" si="304"/>
        <v>-</v>
      </c>
      <c r="AJ3045" s="64" t="str">
        <f t="shared" si="305"/>
        <v>-</v>
      </c>
    </row>
    <row r="3046" spans="16:36">
      <c r="P3046" s="18"/>
      <c r="Q3046" s="18"/>
      <c r="S3046" s="173" t="s">
        <v>305</v>
      </c>
      <c r="T3046" s="17" t="s">
        <v>306</v>
      </c>
      <c r="AA3046" s="182" t="s">
        <v>1349</v>
      </c>
      <c r="AC3046" s="197" t="str">
        <f t="shared" si="300"/>
        <v>CELS</v>
      </c>
      <c r="AD3046" s="263" t="str">
        <f t="shared" si="301"/>
        <v>CELS-401</v>
      </c>
      <c r="AE3046" s="263" t="str">
        <f t="shared" si="302"/>
        <v>CELS-401-73</v>
      </c>
      <c r="AF3046" s="119" t="s">
        <v>1349</v>
      </c>
      <c r="AG3046" s="64" t="str">
        <f t="shared" si="303"/>
        <v>401</v>
      </c>
      <c r="AI3046" s="197" t="str">
        <f t="shared" si="304"/>
        <v>-</v>
      </c>
      <c r="AJ3046" s="64" t="str">
        <f t="shared" si="305"/>
        <v>-</v>
      </c>
    </row>
    <row r="3047" spans="16:36">
      <c r="P3047" s="18"/>
      <c r="Q3047" s="18"/>
      <c r="S3047" s="173" t="s">
        <v>307</v>
      </c>
      <c r="T3047" s="17" t="s">
        <v>308</v>
      </c>
      <c r="AA3047" s="182" t="s">
        <v>13375</v>
      </c>
      <c r="AC3047" s="197" t="str">
        <f t="shared" si="300"/>
        <v>CELS</v>
      </c>
      <c r="AD3047" s="263" t="str">
        <f t="shared" si="301"/>
        <v>CELS-401</v>
      </c>
      <c r="AE3047" s="263" t="str">
        <f t="shared" si="302"/>
        <v>CELS-401-74</v>
      </c>
      <c r="AF3047" s="119" t="s">
        <v>13375</v>
      </c>
      <c r="AG3047" s="64" t="str">
        <f t="shared" si="303"/>
        <v>401</v>
      </c>
      <c r="AI3047" s="197" t="str">
        <f t="shared" si="304"/>
        <v>-</v>
      </c>
      <c r="AJ3047" s="64" t="str">
        <f t="shared" si="305"/>
        <v>-</v>
      </c>
    </row>
    <row r="3048" spans="16:36">
      <c r="P3048" s="18"/>
      <c r="Q3048" s="18"/>
      <c r="S3048" s="173" t="s">
        <v>309</v>
      </c>
      <c r="T3048" s="17" t="s">
        <v>310</v>
      </c>
      <c r="AA3048" s="182" t="s">
        <v>5628</v>
      </c>
      <c r="AC3048" s="197" t="str">
        <f t="shared" si="300"/>
        <v>CELS</v>
      </c>
      <c r="AD3048" s="263" t="str">
        <f t="shared" si="301"/>
        <v>CELS-401</v>
      </c>
      <c r="AE3048" s="263" t="str">
        <f t="shared" si="302"/>
        <v>CELS-401-75</v>
      </c>
      <c r="AF3048" s="119" t="s">
        <v>5628</v>
      </c>
      <c r="AG3048" s="64" t="str">
        <f t="shared" si="303"/>
        <v>401</v>
      </c>
      <c r="AI3048" s="197" t="str">
        <f t="shared" si="304"/>
        <v>-</v>
      </c>
      <c r="AJ3048" s="64" t="str">
        <f t="shared" si="305"/>
        <v>-</v>
      </c>
    </row>
    <row r="3049" spans="16:36">
      <c r="P3049" s="18"/>
      <c r="Q3049" s="18"/>
      <c r="S3049" s="173" t="s">
        <v>1184</v>
      </c>
      <c r="T3049" s="17" t="s">
        <v>1185</v>
      </c>
      <c r="AA3049" s="182" t="s">
        <v>5630</v>
      </c>
      <c r="AC3049" s="197" t="str">
        <f t="shared" si="300"/>
        <v>CELS</v>
      </c>
      <c r="AD3049" s="263" t="str">
        <f t="shared" si="301"/>
        <v>CELS-401</v>
      </c>
      <c r="AE3049" s="263" t="str">
        <f t="shared" si="302"/>
        <v>CELS-401-76</v>
      </c>
      <c r="AF3049" s="119" t="s">
        <v>5630</v>
      </c>
      <c r="AG3049" s="64" t="str">
        <f t="shared" si="303"/>
        <v>401</v>
      </c>
      <c r="AI3049" s="197" t="str">
        <f t="shared" si="304"/>
        <v>-</v>
      </c>
      <c r="AJ3049" s="64" t="str">
        <f t="shared" si="305"/>
        <v>-</v>
      </c>
    </row>
    <row r="3050" spans="16:36">
      <c r="P3050" s="18"/>
      <c r="Q3050" s="18"/>
      <c r="S3050" s="173" t="s">
        <v>1186</v>
      </c>
      <c r="T3050" s="17" t="s">
        <v>1187</v>
      </c>
      <c r="AA3050" s="182" t="s">
        <v>5633</v>
      </c>
      <c r="AC3050" s="197" t="str">
        <f t="shared" si="300"/>
        <v>CELS</v>
      </c>
      <c r="AD3050" s="263" t="str">
        <f t="shared" si="301"/>
        <v>CELS-401</v>
      </c>
      <c r="AE3050" s="263" t="str">
        <f t="shared" si="302"/>
        <v>CELS-401-77</v>
      </c>
      <c r="AF3050" s="119" t="s">
        <v>5633</v>
      </c>
      <c r="AG3050" s="64" t="str">
        <f t="shared" si="303"/>
        <v>401</v>
      </c>
      <c r="AI3050" s="197" t="str">
        <f t="shared" si="304"/>
        <v>-</v>
      </c>
      <c r="AJ3050" s="64" t="str">
        <f t="shared" si="305"/>
        <v>-</v>
      </c>
    </row>
    <row r="3051" spans="16:36">
      <c r="P3051" s="18"/>
      <c r="Q3051" s="18"/>
      <c r="S3051" s="173" t="s">
        <v>311</v>
      </c>
      <c r="T3051" s="17" t="s">
        <v>312</v>
      </c>
      <c r="AA3051" s="182" t="s">
        <v>1350</v>
      </c>
      <c r="AC3051" s="197" t="str">
        <f t="shared" si="300"/>
        <v>CELS</v>
      </c>
      <c r="AD3051" s="263" t="str">
        <f t="shared" si="301"/>
        <v>CELS-401</v>
      </c>
      <c r="AE3051" s="263" t="str">
        <f t="shared" si="302"/>
        <v>CELS-401-78</v>
      </c>
      <c r="AF3051" s="119" t="s">
        <v>1350</v>
      </c>
      <c r="AG3051" s="64" t="str">
        <f t="shared" si="303"/>
        <v>401</v>
      </c>
      <c r="AI3051" s="197" t="str">
        <f t="shared" si="304"/>
        <v>-</v>
      </c>
      <c r="AJ3051" s="64" t="str">
        <f t="shared" si="305"/>
        <v>-</v>
      </c>
    </row>
    <row r="3052" spans="16:36">
      <c r="P3052" s="18"/>
      <c r="Q3052" s="18"/>
      <c r="S3052" s="173" t="s">
        <v>313</v>
      </c>
      <c r="T3052" s="17" t="s">
        <v>314</v>
      </c>
      <c r="AA3052" s="182" t="s">
        <v>11155</v>
      </c>
      <c r="AC3052" s="197" t="str">
        <f t="shared" si="300"/>
        <v>CELS</v>
      </c>
      <c r="AD3052" s="263" t="str">
        <f t="shared" si="301"/>
        <v>CELS-401</v>
      </c>
      <c r="AE3052" s="263" t="str">
        <f t="shared" si="302"/>
        <v>CELS-401-79</v>
      </c>
      <c r="AF3052" s="119" t="s">
        <v>11155</v>
      </c>
      <c r="AG3052" s="64" t="str">
        <f t="shared" si="303"/>
        <v>401</v>
      </c>
      <c r="AI3052" s="197" t="str">
        <f t="shared" si="304"/>
        <v>-</v>
      </c>
      <c r="AJ3052" s="64" t="str">
        <f t="shared" si="305"/>
        <v>-</v>
      </c>
    </row>
    <row r="3053" spans="16:36">
      <c r="P3053" s="18"/>
      <c r="Q3053" s="18"/>
      <c r="S3053" s="173" t="s">
        <v>315</v>
      </c>
      <c r="T3053" s="17" t="s">
        <v>316</v>
      </c>
      <c r="AA3053" s="182" t="s">
        <v>1351</v>
      </c>
      <c r="AC3053" s="197" t="str">
        <f t="shared" si="300"/>
        <v>CELS</v>
      </c>
      <c r="AD3053" s="263" t="str">
        <f t="shared" si="301"/>
        <v>CELS-401</v>
      </c>
      <c r="AE3053" s="263" t="str">
        <f t="shared" si="302"/>
        <v>CELS-401-80</v>
      </c>
      <c r="AF3053" s="119" t="s">
        <v>1351</v>
      </c>
      <c r="AG3053" s="64" t="str">
        <f t="shared" si="303"/>
        <v>401</v>
      </c>
      <c r="AI3053" s="197" t="str">
        <f t="shared" si="304"/>
        <v>-</v>
      </c>
      <c r="AJ3053" s="64" t="str">
        <f t="shared" si="305"/>
        <v>-</v>
      </c>
    </row>
    <row r="3054" spans="16:36">
      <c r="P3054" s="18"/>
      <c r="Q3054" s="18"/>
      <c r="S3054" s="173" t="s">
        <v>317</v>
      </c>
      <c r="T3054" s="17" t="s">
        <v>318</v>
      </c>
      <c r="AA3054" s="182" t="s">
        <v>11156</v>
      </c>
      <c r="AC3054" s="197" t="str">
        <f t="shared" si="300"/>
        <v>CELS</v>
      </c>
      <c r="AD3054" s="263" t="str">
        <f t="shared" si="301"/>
        <v>CELS-401</v>
      </c>
      <c r="AE3054" s="263" t="str">
        <f t="shared" si="302"/>
        <v>CELS-401-81</v>
      </c>
      <c r="AF3054" s="119" t="s">
        <v>11156</v>
      </c>
      <c r="AG3054" s="64" t="str">
        <f t="shared" si="303"/>
        <v>401</v>
      </c>
      <c r="AI3054" s="197" t="str">
        <f t="shared" si="304"/>
        <v>-</v>
      </c>
      <c r="AJ3054" s="64" t="str">
        <f t="shared" si="305"/>
        <v>-</v>
      </c>
    </row>
    <row r="3055" spans="16:36">
      <c r="P3055" s="18"/>
      <c r="Q3055" s="18"/>
      <c r="S3055" s="173" t="s">
        <v>319</v>
      </c>
      <c r="T3055" s="17" t="s">
        <v>320</v>
      </c>
      <c r="AA3055" s="182" t="s">
        <v>5636</v>
      </c>
      <c r="AC3055" s="197" t="str">
        <f t="shared" si="300"/>
        <v>CELS</v>
      </c>
      <c r="AD3055" s="263" t="str">
        <f t="shared" si="301"/>
        <v>CELS-401</v>
      </c>
      <c r="AE3055" s="263" t="str">
        <f t="shared" si="302"/>
        <v>CELS-401-82</v>
      </c>
      <c r="AF3055" s="119" t="s">
        <v>5636</v>
      </c>
      <c r="AG3055" s="64" t="str">
        <f t="shared" si="303"/>
        <v>401</v>
      </c>
      <c r="AI3055" s="197" t="str">
        <f t="shared" si="304"/>
        <v>-</v>
      </c>
      <c r="AJ3055" s="64" t="str">
        <f t="shared" si="305"/>
        <v>-</v>
      </c>
    </row>
    <row r="3056" spans="16:36">
      <c r="P3056" s="18"/>
      <c r="Q3056" s="18"/>
      <c r="S3056" s="173" t="s">
        <v>321</v>
      </c>
      <c r="T3056" s="17" t="s">
        <v>322</v>
      </c>
      <c r="AA3056" s="182" t="s">
        <v>5637</v>
      </c>
      <c r="AC3056" s="197" t="str">
        <f t="shared" si="300"/>
        <v>CELS</v>
      </c>
      <c r="AD3056" s="263" t="str">
        <f t="shared" si="301"/>
        <v>CELS-401</v>
      </c>
      <c r="AE3056" s="263" t="str">
        <f t="shared" si="302"/>
        <v>CELS-401-83</v>
      </c>
      <c r="AF3056" s="119" t="s">
        <v>5637</v>
      </c>
      <c r="AG3056" s="64" t="str">
        <f t="shared" si="303"/>
        <v>401</v>
      </c>
      <c r="AI3056" s="197" t="str">
        <f t="shared" si="304"/>
        <v>-</v>
      </c>
      <c r="AJ3056" s="64" t="str">
        <f t="shared" si="305"/>
        <v>-</v>
      </c>
    </row>
    <row r="3057" spans="16:36">
      <c r="P3057" s="18"/>
      <c r="Q3057" s="18"/>
      <c r="S3057" s="173" t="s">
        <v>1188</v>
      </c>
      <c r="T3057" s="17" t="s">
        <v>1189</v>
      </c>
      <c r="AA3057" s="182" t="s">
        <v>1352</v>
      </c>
      <c r="AC3057" s="197" t="str">
        <f t="shared" si="300"/>
        <v>CELS</v>
      </c>
      <c r="AD3057" s="263" t="str">
        <f t="shared" si="301"/>
        <v>CELS-401</v>
      </c>
      <c r="AE3057" s="263" t="str">
        <f t="shared" si="302"/>
        <v>CELS-401-84</v>
      </c>
      <c r="AF3057" s="119" t="s">
        <v>1352</v>
      </c>
      <c r="AG3057" s="64" t="str">
        <f t="shared" si="303"/>
        <v>401</v>
      </c>
      <c r="AI3057" s="197" t="str">
        <f t="shared" si="304"/>
        <v>-</v>
      </c>
      <c r="AJ3057" s="64" t="str">
        <f t="shared" si="305"/>
        <v>-</v>
      </c>
    </row>
    <row r="3058" spans="16:36">
      <c r="P3058" s="18"/>
      <c r="Q3058" s="18"/>
      <c r="S3058" s="173" t="s">
        <v>323</v>
      </c>
      <c r="T3058" s="17" t="s">
        <v>324</v>
      </c>
      <c r="AA3058" s="182" t="s">
        <v>5640</v>
      </c>
      <c r="AC3058" s="197" t="str">
        <f t="shared" si="300"/>
        <v>CELS</v>
      </c>
      <c r="AD3058" s="263" t="str">
        <f t="shared" si="301"/>
        <v>CELS-401</v>
      </c>
      <c r="AE3058" s="263" t="str">
        <f t="shared" si="302"/>
        <v>CELS-401-85</v>
      </c>
      <c r="AF3058" s="119" t="s">
        <v>5640</v>
      </c>
      <c r="AG3058" s="64" t="str">
        <f t="shared" si="303"/>
        <v>401</v>
      </c>
      <c r="AI3058" s="197" t="str">
        <f t="shared" si="304"/>
        <v>-</v>
      </c>
      <c r="AJ3058" s="64" t="str">
        <f t="shared" si="305"/>
        <v>-</v>
      </c>
    </row>
    <row r="3059" spans="16:36">
      <c r="P3059" s="18"/>
      <c r="Q3059" s="18"/>
      <c r="S3059" s="173" t="s">
        <v>325</v>
      </c>
      <c r="T3059" s="17" t="s">
        <v>326</v>
      </c>
      <c r="AA3059" s="182" t="s">
        <v>5641</v>
      </c>
      <c r="AC3059" s="197" t="str">
        <f t="shared" si="300"/>
        <v>CELS</v>
      </c>
      <c r="AD3059" s="263" t="str">
        <f t="shared" si="301"/>
        <v>CELS-401</v>
      </c>
      <c r="AE3059" s="263" t="str">
        <f t="shared" si="302"/>
        <v>CELS-401-86</v>
      </c>
      <c r="AF3059" s="119" t="s">
        <v>5641</v>
      </c>
      <c r="AG3059" s="64" t="str">
        <f t="shared" si="303"/>
        <v>401</v>
      </c>
      <c r="AI3059" s="197" t="str">
        <f t="shared" si="304"/>
        <v>-</v>
      </c>
      <c r="AJ3059" s="64" t="str">
        <f t="shared" si="305"/>
        <v>-</v>
      </c>
    </row>
    <row r="3060" spans="16:36">
      <c r="P3060" s="18"/>
      <c r="Q3060" s="18"/>
      <c r="S3060" s="173" t="s">
        <v>327</v>
      </c>
      <c r="T3060" s="17" t="s">
        <v>328</v>
      </c>
      <c r="AA3060" s="182" t="s">
        <v>1353</v>
      </c>
      <c r="AC3060" s="197" t="str">
        <f t="shared" si="300"/>
        <v>CELS</v>
      </c>
      <c r="AD3060" s="263" t="str">
        <f t="shared" si="301"/>
        <v>CELS-401</v>
      </c>
      <c r="AE3060" s="263" t="str">
        <f t="shared" si="302"/>
        <v>CELS-401-87</v>
      </c>
      <c r="AF3060" s="119" t="s">
        <v>1353</v>
      </c>
      <c r="AG3060" s="64" t="str">
        <f t="shared" si="303"/>
        <v>401</v>
      </c>
      <c r="AI3060" s="197" t="str">
        <f t="shared" si="304"/>
        <v>-</v>
      </c>
      <c r="AJ3060" s="64" t="str">
        <f t="shared" si="305"/>
        <v>-</v>
      </c>
    </row>
    <row r="3061" spans="16:36">
      <c r="P3061" s="18"/>
      <c r="Q3061" s="18"/>
      <c r="S3061" s="173" t="s">
        <v>329</v>
      </c>
      <c r="T3061" s="17" t="s">
        <v>330</v>
      </c>
      <c r="AA3061" s="182" t="s">
        <v>1354</v>
      </c>
      <c r="AC3061" s="197" t="str">
        <f t="shared" si="300"/>
        <v>CELS</v>
      </c>
      <c r="AD3061" s="263" t="str">
        <f t="shared" si="301"/>
        <v>CELS-401</v>
      </c>
      <c r="AE3061" s="263" t="str">
        <f t="shared" si="302"/>
        <v>CELS-401-88</v>
      </c>
      <c r="AF3061" s="119" t="s">
        <v>1354</v>
      </c>
      <c r="AG3061" s="64" t="str">
        <f t="shared" si="303"/>
        <v>401</v>
      </c>
      <c r="AI3061" s="197" t="str">
        <f t="shared" si="304"/>
        <v>-</v>
      </c>
      <c r="AJ3061" s="64" t="str">
        <f t="shared" si="305"/>
        <v>-</v>
      </c>
    </row>
    <row r="3062" spans="16:36">
      <c r="P3062" s="18"/>
      <c r="Q3062" s="18"/>
      <c r="S3062" s="173" t="s">
        <v>331</v>
      </c>
      <c r="T3062" s="17" t="s">
        <v>332</v>
      </c>
      <c r="AA3062" s="182" t="s">
        <v>5643</v>
      </c>
      <c r="AC3062" s="197" t="str">
        <f t="shared" si="300"/>
        <v>CELS</v>
      </c>
      <c r="AD3062" s="263" t="str">
        <f t="shared" si="301"/>
        <v>CELS-401</v>
      </c>
      <c r="AE3062" s="263" t="str">
        <f t="shared" si="302"/>
        <v>CELS-401-89</v>
      </c>
      <c r="AF3062" s="119" t="s">
        <v>5643</v>
      </c>
      <c r="AG3062" s="64" t="str">
        <f t="shared" si="303"/>
        <v>401</v>
      </c>
      <c r="AI3062" s="197" t="str">
        <f t="shared" si="304"/>
        <v>-</v>
      </c>
      <c r="AJ3062" s="64" t="str">
        <f t="shared" si="305"/>
        <v>-</v>
      </c>
    </row>
    <row r="3063" spans="16:36">
      <c r="P3063" s="18"/>
      <c r="Q3063" s="18"/>
      <c r="S3063" s="173" t="s">
        <v>333</v>
      </c>
      <c r="T3063" s="17" t="s">
        <v>334</v>
      </c>
      <c r="AA3063" s="182" t="s">
        <v>5646</v>
      </c>
      <c r="AC3063" s="197" t="str">
        <f t="shared" si="300"/>
        <v>CELS</v>
      </c>
      <c r="AD3063" s="263" t="str">
        <f t="shared" si="301"/>
        <v>CELS-401</v>
      </c>
      <c r="AE3063" s="263" t="str">
        <f t="shared" si="302"/>
        <v>CELS-401-90</v>
      </c>
      <c r="AF3063" s="119" t="s">
        <v>5646</v>
      </c>
      <c r="AG3063" s="64" t="str">
        <f t="shared" si="303"/>
        <v>401</v>
      </c>
      <c r="AI3063" s="197" t="str">
        <f t="shared" si="304"/>
        <v>-</v>
      </c>
      <c r="AJ3063" s="64" t="str">
        <f t="shared" si="305"/>
        <v>-</v>
      </c>
    </row>
    <row r="3064" spans="16:36">
      <c r="P3064" s="18"/>
      <c r="Q3064" s="18"/>
      <c r="S3064" s="173" t="s">
        <v>335</v>
      </c>
      <c r="T3064" s="17" t="s">
        <v>336</v>
      </c>
      <c r="AA3064" s="182" t="s">
        <v>699</v>
      </c>
      <c r="AC3064" s="197" t="str">
        <f t="shared" si="300"/>
        <v>CELS</v>
      </c>
      <c r="AD3064" s="263" t="str">
        <f t="shared" si="301"/>
        <v>CELS-401</v>
      </c>
      <c r="AE3064" s="263" t="str">
        <f t="shared" si="302"/>
        <v>CELS-401-91</v>
      </c>
      <c r="AF3064" s="119" t="s">
        <v>699</v>
      </c>
      <c r="AG3064" s="64" t="str">
        <f t="shared" si="303"/>
        <v>401</v>
      </c>
      <c r="AI3064" s="197" t="str">
        <f t="shared" si="304"/>
        <v>-</v>
      </c>
      <c r="AJ3064" s="64" t="str">
        <f t="shared" si="305"/>
        <v>-</v>
      </c>
    </row>
    <row r="3065" spans="16:36">
      <c r="P3065" s="18"/>
      <c r="Q3065" s="18"/>
      <c r="S3065" s="173" t="s">
        <v>855</v>
      </c>
      <c r="T3065" s="17" t="s">
        <v>856</v>
      </c>
      <c r="AA3065" s="182" t="s">
        <v>5647</v>
      </c>
      <c r="AC3065" s="197" t="str">
        <f t="shared" si="300"/>
        <v>CELS</v>
      </c>
      <c r="AD3065" s="263" t="str">
        <f t="shared" si="301"/>
        <v>CELS-401</v>
      </c>
      <c r="AE3065" s="263" t="str">
        <f t="shared" si="302"/>
        <v>CELS-401-92</v>
      </c>
      <c r="AF3065" s="119" t="s">
        <v>5647</v>
      </c>
      <c r="AG3065" s="64" t="str">
        <f t="shared" si="303"/>
        <v>401</v>
      </c>
      <c r="AI3065" s="197" t="str">
        <f t="shared" si="304"/>
        <v>-</v>
      </c>
      <c r="AJ3065" s="64" t="str">
        <f t="shared" si="305"/>
        <v>-</v>
      </c>
    </row>
    <row r="3066" spans="16:36">
      <c r="P3066" s="18"/>
      <c r="Q3066" s="18"/>
      <c r="S3066" s="173" t="s">
        <v>1190</v>
      </c>
      <c r="T3066" s="17" t="s">
        <v>1191</v>
      </c>
      <c r="AA3066" s="182" t="s">
        <v>5650</v>
      </c>
      <c r="AC3066" s="197" t="str">
        <f t="shared" si="300"/>
        <v>CELS</v>
      </c>
      <c r="AD3066" s="263" t="str">
        <f t="shared" si="301"/>
        <v>CELS-401</v>
      </c>
      <c r="AE3066" s="263" t="str">
        <f t="shared" si="302"/>
        <v>CELS-401-93</v>
      </c>
      <c r="AF3066" s="119" t="s">
        <v>5650</v>
      </c>
      <c r="AG3066" s="64" t="str">
        <f t="shared" si="303"/>
        <v>401</v>
      </c>
      <c r="AI3066" s="197" t="str">
        <f t="shared" si="304"/>
        <v>-</v>
      </c>
      <c r="AJ3066" s="64" t="str">
        <f t="shared" si="305"/>
        <v>-</v>
      </c>
    </row>
    <row r="3067" spans="16:36">
      <c r="P3067" s="18"/>
      <c r="Q3067" s="18"/>
      <c r="S3067" s="173" t="s">
        <v>337</v>
      </c>
      <c r="T3067" s="17" t="s">
        <v>338</v>
      </c>
      <c r="AA3067" s="182" t="s">
        <v>5651</v>
      </c>
      <c r="AC3067" s="197" t="str">
        <f t="shared" si="300"/>
        <v>CELS</v>
      </c>
      <c r="AD3067" s="263" t="str">
        <f t="shared" si="301"/>
        <v>CELS-401</v>
      </c>
      <c r="AE3067" s="263" t="str">
        <f t="shared" si="302"/>
        <v>CELS-401-94</v>
      </c>
      <c r="AF3067" s="119" t="s">
        <v>5651</v>
      </c>
      <c r="AG3067" s="64" t="str">
        <f t="shared" si="303"/>
        <v>401</v>
      </c>
      <c r="AI3067" s="197" t="str">
        <f t="shared" si="304"/>
        <v>-</v>
      </c>
      <c r="AJ3067" s="64" t="str">
        <f t="shared" si="305"/>
        <v>-</v>
      </c>
    </row>
    <row r="3068" spans="16:36">
      <c r="P3068" s="18"/>
      <c r="Q3068" s="18"/>
      <c r="S3068" s="173" t="s">
        <v>857</v>
      </c>
      <c r="T3068" s="17" t="s">
        <v>11769</v>
      </c>
      <c r="AA3068" s="182" t="s">
        <v>5654</v>
      </c>
      <c r="AC3068" s="197" t="str">
        <f t="shared" si="300"/>
        <v>CELS</v>
      </c>
      <c r="AD3068" s="263" t="str">
        <f t="shared" si="301"/>
        <v>CELS-401</v>
      </c>
      <c r="AE3068" s="263" t="str">
        <f t="shared" si="302"/>
        <v>CELS-401-95</v>
      </c>
      <c r="AF3068" s="119" t="s">
        <v>5654</v>
      </c>
      <c r="AG3068" s="64" t="str">
        <f t="shared" si="303"/>
        <v>401</v>
      </c>
      <c r="AI3068" s="197" t="str">
        <f t="shared" si="304"/>
        <v>-</v>
      </c>
      <c r="AJ3068" s="64" t="str">
        <f t="shared" si="305"/>
        <v>-</v>
      </c>
    </row>
    <row r="3069" spans="16:36">
      <c r="P3069" s="18"/>
      <c r="Q3069" s="18"/>
      <c r="S3069" s="173" t="s">
        <v>10404</v>
      </c>
      <c r="T3069" s="17" t="s">
        <v>10405</v>
      </c>
      <c r="AA3069" s="182" t="s">
        <v>5657</v>
      </c>
      <c r="AC3069" s="197" t="str">
        <f t="shared" si="300"/>
        <v>CELS</v>
      </c>
      <c r="AD3069" s="263" t="str">
        <f t="shared" si="301"/>
        <v>CELS-401</v>
      </c>
      <c r="AE3069" s="263" t="str">
        <f t="shared" si="302"/>
        <v>CELS-401-96</v>
      </c>
      <c r="AF3069" s="119" t="s">
        <v>5657</v>
      </c>
      <c r="AG3069" s="64" t="str">
        <f t="shared" si="303"/>
        <v>401</v>
      </c>
      <c r="AI3069" s="197" t="str">
        <f t="shared" si="304"/>
        <v>-</v>
      </c>
      <c r="AJ3069" s="64" t="str">
        <f t="shared" si="305"/>
        <v>-</v>
      </c>
    </row>
    <row r="3070" spans="16:36">
      <c r="P3070" s="18"/>
      <c r="Q3070" s="18"/>
      <c r="S3070" s="173" t="s">
        <v>339</v>
      </c>
      <c r="T3070" s="17" t="s">
        <v>340</v>
      </c>
      <c r="AA3070" s="182" t="s">
        <v>14289</v>
      </c>
      <c r="AC3070" s="197" t="str">
        <f t="shared" si="300"/>
        <v>CELS</v>
      </c>
      <c r="AD3070" s="263" t="str">
        <f t="shared" si="301"/>
        <v>CELS-401</v>
      </c>
      <c r="AE3070" s="263" t="str">
        <f t="shared" si="302"/>
        <v>CELS-401-97</v>
      </c>
      <c r="AF3070" s="119" t="s">
        <v>14289</v>
      </c>
      <c r="AG3070" s="64" t="str">
        <f t="shared" si="303"/>
        <v>401</v>
      </c>
      <c r="AI3070" s="197" t="str">
        <f t="shared" si="304"/>
        <v>-</v>
      </c>
      <c r="AJ3070" s="64" t="str">
        <f t="shared" si="305"/>
        <v>-</v>
      </c>
    </row>
    <row r="3071" spans="16:36">
      <c r="P3071" s="18"/>
      <c r="Q3071" s="18"/>
      <c r="S3071" s="173" t="s">
        <v>341</v>
      </c>
      <c r="T3071" s="17" t="s">
        <v>342</v>
      </c>
      <c r="AA3071" s="182" t="s">
        <v>5658</v>
      </c>
      <c r="AC3071" s="197" t="str">
        <f t="shared" si="300"/>
        <v>CELS</v>
      </c>
      <c r="AD3071" s="263" t="str">
        <f t="shared" si="301"/>
        <v>CELS-401</v>
      </c>
      <c r="AE3071" s="263" t="str">
        <f t="shared" si="302"/>
        <v>CELS-401-98</v>
      </c>
      <c r="AF3071" s="119" t="s">
        <v>5658</v>
      </c>
      <c r="AG3071" s="64" t="str">
        <f t="shared" si="303"/>
        <v>401</v>
      </c>
      <c r="AI3071" s="197" t="str">
        <f t="shared" si="304"/>
        <v>-</v>
      </c>
      <c r="AJ3071" s="64" t="str">
        <f t="shared" si="305"/>
        <v>-</v>
      </c>
    </row>
    <row r="3072" spans="16:36">
      <c r="P3072" s="18"/>
      <c r="Q3072" s="18"/>
      <c r="S3072" s="173" t="s">
        <v>10406</v>
      </c>
      <c r="T3072" s="17" t="s">
        <v>10407</v>
      </c>
      <c r="AA3072" s="182" t="s">
        <v>5661</v>
      </c>
      <c r="AC3072" s="197" t="str">
        <f t="shared" si="300"/>
        <v>CELS</v>
      </c>
      <c r="AD3072" s="263" t="str">
        <f t="shared" si="301"/>
        <v>CELS-401</v>
      </c>
      <c r="AE3072" s="263" t="str">
        <f t="shared" si="302"/>
        <v>CELS-401-99</v>
      </c>
      <c r="AF3072" s="119" t="s">
        <v>5661</v>
      </c>
      <c r="AG3072" s="64" t="str">
        <f t="shared" si="303"/>
        <v>401</v>
      </c>
      <c r="AI3072" s="197" t="str">
        <f t="shared" si="304"/>
        <v>-</v>
      </c>
      <c r="AJ3072" s="64" t="str">
        <f t="shared" si="305"/>
        <v>-</v>
      </c>
    </row>
    <row r="3073" spans="16:36">
      <c r="P3073" s="18"/>
      <c r="Q3073" s="18"/>
      <c r="S3073" s="173" t="s">
        <v>1192</v>
      </c>
      <c r="T3073" s="17" t="s">
        <v>1193</v>
      </c>
      <c r="AA3073" s="182" t="s">
        <v>5662</v>
      </c>
      <c r="AC3073" s="197" t="str">
        <f t="shared" si="300"/>
        <v>CELS</v>
      </c>
      <c r="AD3073" s="263" t="str">
        <f t="shared" si="301"/>
        <v>CELS-401</v>
      </c>
      <c r="AE3073" s="263" t="str">
        <f t="shared" si="302"/>
        <v>CELS-401-100</v>
      </c>
      <c r="AF3073" s="119" t="s">
        <v>5662</v>
      </c>
      <c r="AG3073" s="64" t="str">
        <f t="shared" si="303"/>
        <v>401</v>
      </c>
      <c r="AI3073" s="197" t="str">
        <f t="shared" si="304"/>
        <v>-</v>
      </c>
      <c r="AJ3073" s="64" t="str">
        <f t="shared" si="305"/>
        <v>-</v>
      </c>
    </row>
    <row r="3074" spans="16:36">
      <c r="P3074" s="18"/>
      <c r="Q3074" s="18"/>
      <c r="S3074" s="173" t="s">
        <v>343</v>
      </c>
      <c r="T3074" s="17" t="s">
        <v>344</v>
      </c>
      <c r="AA3074" s="182" t="s">
        <v>5664</v>
      </c>
      <c r="AC3074" s="197" t="str">
        <f t="shared" si="300"/>
        <v>CELS</v>
      </c>
      <c r="AD3074" s="263" t="str">
        <f t="shared" si="301"/>
        <v>CELS-401</v>
      </c>
      <c r="AE3074" s="263" t="str">
        <f t="shared" si="302"/>
        <v>CELS-401-101</v>
      </c>
      <c r="AF3074" s="119" t="s">
        <v>5664</v>
      </c>
      <c r="AG3074" s="64" t="str">
        <f t="shared" si="303"/>
        <v>401</v>
      </c>
      <c r="AI3074" s="197" t="str">
        <f t="shared" si="304"/>
        <v>-</v>
      </c>
      <c r="AJ3074" s="64" t="str">
        <f t="shared" si="305"/>
        <v>-</v>
      </c>
    </row>
    <row r="3075" spans="16:36">
      <c r="P3075" s="18"/>
      <c r="Q3075" s="18"/>
      <c r="S3075" s="173" t="s">
        <v>345</v>
      </c>
      <c r="T3075" s="17" t="s">
        <v>13104</v>
      </c>
      <c r="AA3075" s="182" t="s">
        <v>5665</v>
      </c>
      <c r="AC3075" s="197" t="str">
        <f t="shared" si="300"/>
        <v>CELS</v>
      </c>
      <c r="AD3075" s="263" t="str">
        <f t="shared" si="301"/>
        <v>CELS-401</v>
      </c>
      <c r="AE3075" s="263" t="str">
        <f t="shared" si="302"/>
        <v>CELS-401-102</v>
      </c>
      <c r="AF3075" s="119" t="s">
        <v>5665</v>
      </c>
      <c r="AG3075" s="64" t="str">
        <f t="shared" si="303"/>
        <v>401</v>
      </c>
      <c r="AI3075" s="197" t="str">
        <f t="shared" si="304"/>
        <v>-</v>
      </c>
      <c r="AJ3075" s="64" t="str">
        <f t="shared" si="305"/>
        <v>-</v>
      </c>
    </row>
    <row r="3076" spans="16:36">
      <c r="P3076" s="18"/>
      <c r="Q3076" s="18"/>
      <c r="S3076" s="173" t="s">
        <v>346</v>
      </c>
      <c r="T3076" s="17" t="s">
        <v>347</v>
      </c>
      <c r="AA3076" s="182" t="s">
        <v>5668</v>
      </c>
      <c r="AC3076" s="197" t="str">
        <f t="shared" si="300"/>
        <v>CELS</v>
      </c>
      <c r="AD3076" s="263" t="str">
        <f t="shared" si="301"/>
        <v>CELS-401</v>
      </c>
      <c r="AE3076" s="263" t="str">
        <f t="shared" si="302"/>
        <v>CELS-401-103</v>
      </c>
      <c r="AF3076" s="119" t="s">
        <v>5668</v>
      </c>
      <c r="AG3076" s="64" t="str">
        <f t="shared" si="303"/>
        <v>401</v>
      </c>
      <c r="AI3076" s="197" t="str">
        <f t="shared" si="304"/>
        <v>-</v>
      </c>
      <c r="AJ3076" s="64" t="str">
        <f t="shared" si="305"/>
        <v>-</v>
      </c>
    </row>
    <row r="3077" spans="16:36">
      <c r="P3077" s="18"/>
      <c r="Q3077" s="18"/>
      <c r="S3077" s="173" t="s">
        <v>348</v>
      </c>
      <c r="T3077" s="17" t="s">
        <v>349</v>
      </c>
      <c r="AA3077" s="182" t="s">
        <v>5669</v>
      </c>
      <c r="AC3077" s="197" t="str">
        <f t="shared" si="300"/>
        <v>CELS</v>
      </c>
      <c r="AD3077" s="263" t="str">
        <f t="shared" si="301"/>
        <v>CELS-401</v>
      </c>
      <c r="AE3077" s="263" t="str">
        <f t="shared" si="302"/>
        <v>CELS-401-104</v>
      </c>
      <c r="AF3077" s="119" t="s">
        <v>5669</v>
      </c>
      <c r="AG3077" s="64" t="str">
        <f t="shared" si="303"/>
        <v>401</v>
      </c>
      <c r="AI3077" s="197" t="str">
        <f t="shared" si="304"/>
        <v>-</v>
      </c>
      <c r="AJ3077" s="64" t="str">
        <f t="shared" si="305"/>
        <v>-</v>
      </c>
    </row>
    <row r="3078" spans="16:36">
      <c r="P3078" s="18"/>
      <c r="Q3078" s="18"/>
      <c r="S3078" s="173" t="s">
        <v>350</v>
      </c>
      <c r="T3078" s="17" t="s">
        <v>351</v>
      </c>
      <c r="AA3078" s="182" t="s">
        <v>5672</v>
      </c>
      <c r="AC3078" s="197" t="str">
        <f t="shared" si="300"/>
        <v>CELS</v>
      </c>
      <c r="AD3078" s="263" t="str">
        <f t="shared" si="301"/>
        <v>CELS-401</v>
      </c>
      <c r="AE3078" s="263" t="str">
        <f t="shared" si="302"/>
        <v>CELS-401-105</v>
      </c>
      <c r="AF3078" s="119" t="s">
        <v>5672</v>
      </c>
      <c r="AG3078" s="64" t="str">
        <f t="shared" si="303"/>
        <v>401</v>
      </c>
      <c r="AI3078" s="197" t="str">
        <f t="shared" si="304"/>
        <v>-</v>
      </c>
      <c r="AJ3078" s="64" t="str">
        <f t="shared" si="305"/>
        <v>-</v>
      </c>
    </row>
    <row r="3079" spans="16:36">
      <c r="P3079" s="18"/>
      <c r="Q3079" s="18"/>
      <c r="S3079" s="173" t="s">
        <v>1194</v>
      </c>
      <c r="T3079" s="17" t="s">
        <v>1195</v>
      </c>
      <c r="AA3079" s="182" t="s">
        <v>5673</v>
      </c>
      <c r="AC3079" s="197" t="str">
        <f t="shared" ref="AC3079:AC3142" si="306">CodesFormula_1</f>
        <v>CELS</v>
      </c>
      <c r="AD3079" s="263" t="str">
        <f t="shared" ref="AD3079:AD3142" si="307">CodesFormula_2</f>
        <v>CELS-401</v>
      </c>
      <c r="AE3079" s="263" t="str">
        <f t="shared" ref="AE3079:AE3142" si="308">CodesFormula_3</f>
        <v>CELS-401-106</v>
      </c>
      <c r="AF3079" s="119" t="s">
        <v>5673</v>
      </c>
      <c r="AG3079" s="64" t="str">
        <f t="shared" ref="AG3079:AG3142" si="309">CodesFormula_4</f>
        <v>401</v>
      </c>
      <c r="AI3079" s="197" t="str">
        <f t="shared" ref="AI3079:AI3142" si="310">CodesFormula_5</f>
        <v>-</v>
      </c>
      <c r="AJ3079" s="64" t="str">
        <f t="shared" ref="AJ3079:AJ3142" si="311">CodesFormula_6</f>
        <v>-</v>
      </c>
    </row>
    <row r="3080" spans="16:36">
      <c r="P3080" s="18"/>
      <c r="Q3080" s="18"/>
      <c r="S3080" s="173" t="s">
        <v>352</v>
      </c>
      <c r="T3080" s="17" t="s">
        <v>353</v>
      </c>
      <c r="AA3080" s="182" t="s">
        <v>5675</v>
      </c>
      <c r="AC3080" s="197" t="str">
        <f t="shared" si="306"/>
        <v>CELS</v>
      </c>
      <c r="AD3080" s="263" t="str">
        <f t="shared" si="307"/>
        <v>CELS-401</v>
      </c>
      <c r="AE3080" s="263" t="str">
        <f t="shared" si="308"/>
        <v>CELS-401-107</v>
      </c>
      <c r="AF3080" s="119" t="s">
        <v>5675</v>
      </c>
      <c r="AG3080" s="64" t="str">
        <f t="shared" si="309"/>
        <v>401</v>
      </c>
      <c r="AI3080" s="197" t="str">
        <f t="shared" si="310"/>
        <v>-</v>
      </c>
      <c r="AJ3080" s="64" t="str">
        <f t="shared" si="311"/>
        <v>-</v>
      </c>
    </row>
    <row r="3081" spans="16:36">
      <c r="P3081" s="18"/>
      <c r="Q3081" s="18"/>
      <c r="S3081" s="173" t="s">
        <v>354</v>
      </c>
      <c r="T3081" s="17" t="s">
        <v>355</v>
      </c>
      <c r="AA3081" s="182" t="s">
        <v>5676</v>
      </c>
      <c r="AC3081" s="197" t="str">
        <f t="shared" si="306"/>
        <v>CELS</v>
      </c>
      <c r="AD3081" s="263" t="str">
        <f t="shared" si="307"/>
        <v>CELS-401</v>
      </c>
      <c r="AE3081" s="263" t="str">
        <f t="shared" si="308"/>
        <v>CELS-401-108</v>
      </c>
      <c r="AF3081" s="119" t="s">
        <v>5676</v>
      </c>
      <c r="AG3081" s="64" t="str">
        <f t="shared" si="309"/>
        <v>401</v>
      </c>
      <c r="AI3081" s="197" t="str">
        <f t="shared" si="310"/>
        <v>-</v>
      </c>
      <c r="AJ3081" s="64" t="str">
        <f t="shared" si="311"/>
        <v>-</v>
      </c>
    </row>
    <row r="3082" spans="16:36">
      <c r="P3082" s="18"/>
      <c r="Q3082" s="18"/>
      <c r="S3082" s="173" t="s">
        <v>356</v>
      </c>
      <c r="T3082" s="17" t="s">
        <v>357</v>
      </c>
      <c r="AA3082" s="182" t="s">
        <v>5678</v>
      </c>
      <c r="AC3082" s="197" t="str">
        <f t="shared" si="306"/>
        <v>CELS</v>
      </c>
      <c r="AD3082" s="263" t="str">
        <f t="shared" si="307"/>
        <v>CELS-401</v>
      </c>
      <c r="AE3082" s="263" t="str">
        <f t="shared" si="308"/>
        <v>CELS-401-109</v>
      </c>
      <c r="AF3082" s="119" t="s">
        <v>5678</v>
      </c>
      <c r="AG3082" s="64" t="str">
        <f t="shared" si="309"/>
        <v>401</v>
      </c>
      <c r="AI3082" s="197" t="str">
        <f t="shared" si="310"/>
        <v>-</v>
      </c>
      <c r="AJ3082" s="64" t="str">
        <f t="shared" si="311"/>
        <v>-</v>
      </c>
    </row>
    <row r="3083" spans="16:36">
      <c r="P3083" s="18"/>
      <c r="Q3083" s="18"/>
      <c r="S3083" s="173" t="s">
        <v>358</v>
      </c>
      <c r="T3083" s="17" t="s">
        <v>359</v>
      </c>
      <c r="AA3083" s="182" t="s">
        <v>1355</v>
      </c>
      <c r="AC3083" s="197" t="str">
        <f t="shared" si="306"/>
        <v>CELS</v>
      </c>
      <c r="AD3083" s="263" t="str">
        <f t="shared" si="307"/>
        <v>CELS-401</v>
      </c>
      <c r="AE3083" s="263" t="str">
        <f t="shared" si="308"/>
        <v>CELS-401-110</v>
      </c>
      <c r="AF3083" s="119" t="s">
        <v>1355</v>
      </c>
      <c r="AG3083" s="64" t="str">
        <f t="shared" si="309"/>
        <v>401</v>
      </c>
      <c r="AI3083" s="197" t="str">
        <f t="shared" si="310"/>
        <v>-</v>
      </c>
      <c r="AJ3083" s="64" t="str">
        <f t="shared" si="311"/>
        <v>-</v>
      </c>
    </row>
    <row r="3084" spans="16:36">
      <c r="P3084" s="18"/>
      <c r="Q3084" s="18"/>
      <c r="S3084" s="173" t="s">
        <v>360</v>
      </c>
      <c r="T3084" s="17" t="s">
        <v>361</v>
      </c>
      <c r="AA3084" s="182" t="s">
        <v>5679</v>
      </c>
      <c r="AC3084" s="197" t="str">
        <f t="shared" si="306"/>
        <v>CELS</v>
      </c>
      <c r="AD3084" s="263" t="str">
        <f t="shared" si="307"/>
        <v>CELS-401</v>
      </c>
      <c r="AE3084" s="263" t="str">
        <f t="shared" si="308"/>
        <v>CELS-401-111</v>
      </c>
      <c r="AF3084" s="119" t="s">
        <v>5679</v>
      </c>
      <c r="AG3084" s="64" t="str">
        <f t="shared" si="309"/>
        <v>401</v>
      </c>
      <c r="AI3084" s="197" t="str">
        <f t="shared" si="310"/>
        <v>-</v>
      </c>
      <c r="AJ3084" s="64" t="str">
        <f t="shared" si="311"/>
        <v>-</v>
      </c>
    </row>
    <row r="3085" spans="16:36">
      <c r="P3085" s="18"/>
      <c r="Q3085" s="18"/>
      <c r="S3085" s="173" t="s">
        <v>362</v>
      </c>
      <c r="T3085" s="17" t="s">
        <v>363</v>
      </c>
      <c r="AA3085" s="182" t="s">
        <v>5681</v>
      </c>
      <c r="AC3085" s="197" t="str">
        <f t="shared" si="306"/>
        <v>CELS</v>
      </c>
      <c r="AD3085" s="263" t="str">
        <f t="shared" si="307"/>
        <v>CELS-401</v>
      </c>
      <c r="AE3085" s="263" t="str">
        <f t="shared" si="308"/>
        <v>CELS-401-112</v>
      </c>
      <c r="AF3085" s="119" t="s">
        <v>5681</v>
      </c>
      <c r="AG3085" s="64" t="str">
        <f t="shared" si="309"/>
        <v>401</v>
      </c>
      <c r="AI3085" s="197" t="str">
        <f t="shared" si="310"/>
        <v>-</v>
      </c>
      <c r="AJ3085" s="64" t="str">
        <f t="shared" si="311"/>
        <v>-</v>
      </c>
    </row>
    <row r="3086" spans="16:36">
      <c r="P3086" s="18"/>
      <c r="Q3086" s="18"/>
      <c r="S3086" s="173" t="s">
        <v>364</v>
      </c>
      <c r="T3086" s="17" t="s">
        <v>12322</v>
      </c>
      <c r="AA3086" s="182" t="s">
        <v>5683</v>
      </c>
      <c r="AC3086" s="197" t="str">
        <f t="shared" si="306"/>
        <v>CELS</v>
      </c>
      <c r="AD3086" s="263" t="str">
        <f t="shared" si="307"/>
        <v>CELS-401</v>
      </c>
      <c r="AE3086" s="263" t="str">
        <f t="shared" si="308"/>
        <v>CELS-401-113</v>
      </c>
      <c r="AF3086" s="119" t="s">
        <v>5683</v>
      </c>
      <c r="AG3086" s="64" t="str">
        <f t="shared" si="309"/>
        <v>401</v>
      </c>
      <c r="AI3086" s="197" t="str">
        <f t="shared" si="310"/>
        <v>-</v>
      </c>
      <c r="AJ3086" s="64" t="str">
        <f t="shared" si="311"/>
        <v>-</v>
      </c>
    </row>
    <row r="3087" spans="16:36">
      <c r="P3087" s="18"/>
      <c r="Q3087" s="18"/>
      <c r="S3087" s="173" t="s">
        <v>14478</v>
      </c>
      <c r="T3087" s="17" t="s">
        <v>14479</v>
      </c>
      <c r="AA3087" s="182" t="s">
        <v>700</v>
      </c>
      <c r="AC3087" s="197" t="str">
        <f t="shared" si="306"/>
        <v>CELS</v>
      </c>
      <c r="AD3087" s="263" t="str">
        <f t="shared" si="307"/>
        <v>CELS-401</v>
      </c>
      <c r="AE3087" s="263" t="str">
        <f t="shared" si="308"/>
        <v>CELS-401-114</v>
      </c>
      <c r="AF3087" s="119" t="s">
        <v>700</v>
      </c>
      <c r="AG3087" s="64" t="str">
        <f t="shared" si="309"/>
        <v>401</v>
      </c>
      <c r="AI3087" s="197" t="str">
        <f t="shared" si="310"/>
        <v>-</v>
      </c>
      <c r="AJ3087" s="64" t="str">
        <f t="shared" si="311"/>
        <v>-</v>
      </c>
    </row>
    <row r="3088" spans="16:36">
      <c r="P3088" s="18"/>
      <c r="Q3088" s="18"/>
      <c r="S3088" s="173" t="s">
        <v>365</v>
      </c>
      <c r="T3088" s="17" t="s">
        <v>366</v>
      </c>
      <c r="AA3088" s="182" t="s">
        <v>5684</v>
      </c>
      <c r="AC3088" s="197" t="str">
        <f t="shared" si="306"/>
        <v>CELS</v>
      </c>
      <c r="AD3088" s="263" t="str">
        <f t="shared" si="307"/>
        <v>CELS-401</v>
      </c>
      <c r="AE3088" s="263" t="str">
        <f t="shared" si="308"/>
        <v>CELS-401-115</v>
      </c>
      <c r="AF3088" s="119" t="s">
        <v>5684</v>
      </c>
      <c r="AG3088" s="64" t="str">
        <f t="shared" si="309"/>
        <v>401</v>
      </c>
      <c r="AI3088" s="197" t="str">
        <f t="shared" si="310"/>
        <v>-</v>
      </c>
      <c r="AJ3088" s="64" t="str">
        <f t="shared" si="311"/>
        <v>-</v>
      </c>
    </row>
    <row r="3089" spans="16:36">
      <c r="P3089" s="18"/>
      <c r="Q3089" s="18"/>
      <c r="S3089" s="173" t="s">
        <v>1196</v>
      </c>
      <c r="T3089" s="17" t="s">
        <v>1197</v>
      </c>
      <c r="AA3089" s="182" t="s">
        <v>5686</v>
      </c>
      <c r="AC3089" s="197" t="str">
        <f t="shared" si="306"/>
        <v>CELS</v>
      </c>
      <c r="AD3089" s="263" t="str">
        <f t="shared" si="307"/>
        <v>CELS-401</v>
      </c>
      <c r="AE3089" s="263" t="str">
        <f t="shared" si="308"/>
        <v>CELS-401-116</v>
      </c>
      <c r="AF3089" s="119" t="s">
        <v>5686</v>
      </c>
      <c r="AG3089" s="64" t="str">
        <f t="shared" si="309"/>
        <v>401</v>
      </c>
      <c r="AI3089" s="197" t="str">
        <f t="shared" si="310"/>
        <v>-</v>
      </c>
      <c r="AJ3089" s="64" t="str">
        <f t="shared" si="311"/>
        <v>-</v>
      </c>
    </row>
    <row r="3090" spans="16:36">
      <c r="P3090" s="18"/>
      <c r="Q3090" s="18"/>
      <c r="S3090" s="173" t="s">
        <v>367</v>
      </c>
      <c r="T3090" s="17" t="s">
        <v>368</v>
      </c>
      <c r="AA3090" s="182" t="s">
        <v>5687</v>
      </c>
      <c r="AC3090" s="197" t="str">
        <f t="shared" si="306"/>
        <v>CELS</v>
      </c>
      <c r="AD3090" s="263" t="str">
        <f t="shared" si="307"/>
        <v>CELS-401</v>
      </c>
      <c r="AE3090" s="263" t="str">
        <f t="shared" si="308"/>
        <v>CELS-401-117</v>
      </c>
      <c r="AF3090" s="119" t="s">
        <v>5687</v>
      </c>
      <c r="AG3090" s="64" t="str">
        <f t="shared" si="309"/>
        <v>401</v>
      </c>
      <c r="AI3090" s="197" t="str">
        <f t="shared" si="310"/>
        <v>-</v>
      </c>
      <c r="AJ3090" s="64" t="str">
        <f t="shared" si="311"/>
        <v>-</v>
      </c>
    </row>
    <row r="3091" spans="16:36">
      <c r="P3091" s="18"/>
      <c r="Q3091" s="18"/>
      <c r="S3091" s="173" t="s">
        <v>369</v>
      </c>
      <c r="T3091" s="17" t="s">
        <v>370</v>
      </c>
      <c r="AA3091" s="182" t="s">
        <v>5688</v>
      </c>
      <c r="AC3091" s="197" t="str">
        <f t="shared" si="306"/>
        <v>CELS</v>
      </c>
      <c r="AD3091" s="263" t="str">
        <f t="shared" si="307"/>
        <v>CELS-401</v>
      </c>
      <c r="AE3091" s="263" t="str">
        <f t="shared" si="308"/>
        <v>CELS-401-118</v>
      </c>
      <c r="AF3091" s="119" t="s">
        <v>5688</v>
      </c>
      <c r="AG3091" s="64" t="str">
        <f t="shared" si="309"/>
        <v>401</v>
      </c>
      <c r="AI3091" s="197" t="str">
        <f t="shared" si="310"/>
        <v>-</v>
      </c>
      <c r="AJ3091" s="64" t="str">
        <f t="shared" si="311"/>
        <v>-</v>
      </c>
    </row>
    <row r="3092" spans="16:36">
      <c r="P3092" s="18"/>
      <c r="Q3092" s="18"/>
      <c r="S3092" s="173" t="s">
        <v>371</v>
      </c>
      <c r="T3092" s="17" t="s">
        <v>372</v>
      </c>
      <c r="AA3092" s="182" t="s">
        <v>5689</v>
      </c>
      <c r="AC3092" s="197" t="str">
        <f t="shared" si="306"/>
        <v>CELS</v>
      </c>
      <c r="AD3092" s="263" t="str">
        <f t="shared" si="307"/>
        <v>CELS-401</v>
      </c>
      <c r="AE3092" s="263" t="str">
        <f t="shared" si="308"/>
        <v>CELS-401-119</v>
      </c>
      <c r="AF3092" s="119" t="s">
        <v>5689</v>
      </c>
      <c r="AG3092" s="64" t="str">
        <f t="shared" si="309"/>
        <v>401</v>
      </c>
      <c r="AI3092" s="197" t="str">
        <f t="shared" si="310"/>
        <v>-</v>
      </c>
      <c r="AJ3092" s="64" t="str">
        <f t="shared" si="311"/>
        <v>-</v>
      </c>
    </row>
    <row r="3093" spans="16:36">
      <c r="P3093" s="18"/>
      <c r="Q3093" s="18"/>
      <c r="S3093" s="173" t="s">
        <v>373</v>
      </c>
      <c r="T3093" s="17" t="s">
        <v>374</v>
      </c>
      <c r="AA3093" s="182" t="s">
        <v>5692</v>
      </c>
      <c r="AC3093" s="197" t="str">
        <f t="shared" si="306"/>
        <v>CELS</v>
      </c>
      <c r="AD3093" s="263" t="str">
        <f t="shared" si="307"/>
        <v>CELS-401</v>
      </c>
      <c r="AE3093" s="263" t="str">
        <f t="shared" si="308"/>
        <v>CELS-401-120</v>
      </c>
      <c r="AF3093" s="119" t="s">
        <v>5692</v>
      </c>
      <c r="AG3093" s="64" t="str">
        <f t="shared" si="309"/>
        <v>401</v>
      </c>
      <c r="AI3093" s="197" t="str">
        <f t="shared" si="310"/>
        <v>-</v>
      </c>
      <c r="AJ3093" s="64" t="str">
        <f t="shared" si="311"/>
        <v>-</v>
      </c>
    </row>
    <row r="3094" spans="16:36">
      <c r="P3094" s="18"/>
      <c r="Q3094" s="18"/>
      <c r="S3094" s="173" t="s">
        <v>10408</v>
      </c>
      <c r="T3094" s="17" t="s">
        <v>10409</v>
      </c>
      <c r="AA3094" s="182" t="s">
        <v>5693</v>
      </c>
      <c r="AC3094" s="197" t="str">
        <f t="shared" si="306"/>
        <v>CELS</v>
      </c>
      <c r="AD3094" s="263" t="str">
        <f t="shared" si="307"/>
        <v>CELS-401</v>
      </c>
      <c r="AE3094" s="263" t="str">
        <f t="shared" si="308"/>
        <v>CELS-401-121</v>
      </c>
      <c r="AF3094" s="119" t="s">
        <v>5693</v>
      </c>
      <c r="AG3094" s="64" t="str">
        <f t="shared" si="309"/>
        <v>401</v>
      </c>
      <c r="AI3094" s="197" t="str">
        <f t="shared" si="310"/>
        <v>-</v>
      </c>
      <c r="AJ3094" s="64" t="str">
        <f t="shared" si="311"/>
        <v>-</v>
      </c>
    </row>
    <row r="3095" spans="16:36">
      <c r="S3095" s="173" t="s">
        <v>375</v>
      </c>
      <c r="T3095" s="17" t="s">
        <v>376</v>
      </c>
      <c r="AA3095" s="182" t="s">
        <v>11157</v>
      </c>
      <c r="AC3095" s="197" t="str">
        <f t="shared" si="306"/>
        <v>CELS</v>
      </c>
      <c r="AD3095" s="263" t="str">
        <f t="shared" si="307"/>
        <v>CELS-401</v>
      </c>
      <c r="AE3095" s="263" t="str">
        <f t="shared" si="308"/>
        <v>CELS-401-122</v>
      </c>
      <c r="AF3095" s="119" t="s">
        <v>11157</v>
      </c>
      <c r="AG3095" s="64" t="str">
        <f t="shared" si="309"/>
        <v>401</v>
      </c>
      <c r="AI3095" s="197" t="str">
        <f t="shared" si="310"/>
        <v>-</v>
      </c>
      <c r="AJ3095" s="64" t="str">
        <f t="shared" si="311"/>
        <v>-</v>
      </c>
    </row>
    <row r="3096" spans="16:36">
      <c r="S3096" s="173" t="s">
        <v>377</v>
      </c>
      <c r="T3096" s="17" t="s">
        <v>378</v>
      </c>
      <c r="AA3096" s="182" t="s">
        <v>11158</v>
      </c>
      <c r="AC3096" s="197" t="str">
        <f t="shared" si="306"/>
        <v>CELS</v>
      </c>
      <c r="AD3096" s="263" t="str">
        <f t="shared" si="307"/>
        <v>CELS-401</v>
      </c>
      <c r="AE3096" s="263" t="str">
        <f t="shared" si="308"/>
        <v>CELS-401-123</v>
      </c>
      <c r="AF3096" s="119" t="s">
        <v>11158</v>
      </c>
      <c r="AG3096" s="64" t="str">
        <f t="shared" si="309"/>
        <v>401</v>
      </c>
      <c r="AI3096" s="197" t="str">
        <f t="shared" si="310"/>
        <v>-</v>
      </c>
      <c r="AJ3096" s="64" t="str">
        <f t="shared" si="311"/>
        <v>-</v>
      </c>
    </row>
    <row r="3097" spans="16:36">
      <c r="S3097" s="173" t="s">
        <v>379</v>
      </c>
      <c r="T3097" s="17" t="s">
        <v>380</v>
      </c>
      <c r="AA3097" s="182" t="s">
        <v>1356</v>
      </c>
      <c r="AC3097" s="197" t="str">
        <f t="shared" si="306"/>
        <v>CELS</v>
      </c>
      <c r="AD3097" s="263" t="str">
        <f t="shared" si="307"/>
        <v>CELS-401</v>
      </c>
      <c r="AE3097" s="263" t="str">
        <f t="shared" si="308"/>
        <v>CELS-401-124</v>
      </c>
      <c r="AF3097" s="119" t="s">
        <v>1356</v>
      </c>
      <c r="AG3097" s="64" t="str">
        <f t="shared" si="309"/>
        <v>401</v>
      </c>
      <c r="AI3097" s="197" t="str">
        <f t="shared" si="310"/>
        <v>-</v>
      </c>
      <c r="AJ3097" s="64" t="str">
        <f t="shared" si="311"/>
        <v>-</v>
      </c>
    </row>
    <row r="3098" spans="16:36">
      <c r="S3098" s="173" t="s">
        <v>1198</v>
      </c>
      <c r="T3098" s="17" t="s">
        <v>1199</v>
      </c>
      <c r="AA3098" s="182" t="s">
        <v>1357</v>
      </c>
      <c r="AC3098" s="197" t="str">
        <f t="shared" si="306"/>
        <v>CELS</v>
      </c>
      <c r="AD3098" s="263" t="str">
        <f t="shared" si="307"/>
        <v>CELS-401</v>
      </c>
      <c r="AE3098" s="263" t="str">
        <f t="shared" si="308"/>
        <v>CELS-401-125</v>
      </c>
      <c r="AF3098" s="119" t="s">
        <v>1357</v>
      </c>
      <c r="AG3098" s="64" t="str">
        <f t="shared" si="309"/>
        <v>401</v>
      </c>
      <c r="AI3098" s="197" t="str">
        <f t="shared" si="310"/>
        <v>-</v>
      </c>
      <c r="AJ3098" s="64" t="str">
        <f t="shared" si="311"/>
        <v>-</v>
      </c>
    </row>
    <row r="3099" spans="16:36">
      <c r="S3099" s="173" t="s">
        <v>381</v>
      </c>
      <c r="T3099" s="17" t="s">
        <v>382</v>
      </c>
      <c r="AA3099" s="182" t="s">
        <v>5695</v>
      </c>
      <c r="AC3099" s="197" t="str">
        <f t="shared" si="306"/>
        <v>CELS</v>
      </c>
      <c r="AD3099" s="263" t="str">
        <f t="shared" si="307"/>
        <v>CELS-401</v>
      </c>
      <c r="AE3099" s="263" t="str">
        <f t="shared" si="308"/>
        <v>CELS-401-126</v>
      </c>
      <c r="AF3099" s="119" t="s">
        <v>5695</v>
      </c>
      <c r="AG3099" s="64" t="str">
        <f t="shared" si="309"/>
        <v>401</v>
      </c>
      <c r="AI3099" s="197" t="str">
        <f t="shared" si="310"/>
        <v>-</v>
      </c>
      <c r="AJ3099" s="64" t="str">
        <f t="shared" si="311"/>
        <v>-</v>
      </c>
    </row>
    <row r="3100" spans="16:36">
      <c r="S3100" s="173" t="s">
        <v>383</v>
      </c>
      <c r="T3100" s="17" t="s">
        <v>384</v>
      </c>
      <c r="AA3100" s="182" t="s">
        <v>5696</v>
      </c>
      <c r="AC3100" s="197" t="str">
        <f t="shared" si="306"/>
        <v>CELS</v>
      </c>
      <c r="AD3100" s="263" t="str">
        <f t="shared" si="307"/>
        <v>CELS-401</v>
      </c>
      <c r="AE3100" s="263" t="str">
        <f t="shared" si="308"/>
        <v>CELS-401-127</v>
      </c>
      <c r="AF3100" s="119" t="s">
        <v>5696</v>
      </c>
      <c r="AG3100" s="64" t="str">
        <f t="shared" si="309"/>
        <v>401</v>
      </c>
      <c r="AI3100" s="197" t="str">
        <f t="shared" si="310"/>
        <v>-</v>
      </c>
      <c r="AJ3100" s="64" t="str">
        <f t="shared" si="311"/>
        <v>-</v>
      </c>
    </row>
    <row r="3101" spans="16:36">
      <c r="S3101" s="173" t="s">
        <v>385</v>
      </c>
      <c r="T3101" s="17" t="s">
        <v>386</v>
      </c>
      <c r="AA3101" s="182" t="s">
        <v>5697</v>
      </c>
      <c r="AC3101" s="197" t="str">
        <f t="shared" si="306"/>
        <v>CELS</v>
      </c>
      <c r="AD3101" s="263" t="str">
        <f t="shared" si="307"/>
        <v>CELS-401</v>
      </c>
      <c r="AE3101" s="263" t="str">
        <f t="shared" si="308"/>
        <v>CELS-401-128</v>
      </c>
      <c r="AF3101" s="119" t="s">
        <v>5697</v>
      </c>
      <c r="AG3101" s="64" t="str">
        <f t="shared" si="309"/>
        <v>401</v>
      </c>
      <c r="AI3101" s="197" t="str">
        <f t="shared" si="310"/>
        <v>-</v>
      </c>
      <c r="AJ3101" s="64" t="str">
        <f t="shared" si="311"/>
        <v>-</v>
      </c>
    </row>
    <row r="3102" spans="16:36">
      <c r="S3102" s="173" t="s">
        <v>387</v>
      </c>
      <c r="T3102" s="17" t="s">
        <v>388</v>
      </c>
      <c r="AA3102" s="182" t="s">
        <v>5700</v>
      </c>
      <c r="AC3102" s="197" t="str">
        <f t="shared" si="306"/>
        <v>CELS</v>
      </c>
      <c r="AD3102" s="263" t="str">
        <f t="shared" si="307"/>
        <v>CELS-401</v>
      </c>
      <c r="AE3102" s="263" t="str">
        <f t="shared" si="308"/>
        <v>CELS-401-129</v>
      </c>
      <c r="AF3102" s="119" t="s">
        <v>5700</v>
      </c>
      <c r="AG3102" s="64" t="str">
        <f t="shared" si="309"/>
        <v>401</v>
      </c>
      <c r="AI3102" s="197" t="str">
        <f t="shared" si="310"/>
        <v>-</v>
      </c>
      <c r="AJ3102" s="64" t="str">
        <f t="shared" si="311"/>
        <v>-</v>
      </c>
    </row>
    <row r="3103" spans="16:36">
      <c r="S3103" s="173" t="s">
        <v>389</v>
      </c>
      <c r="T3103" s="17" t="s">
        <v>390</v>
      </c>
      <c r="AA3103" s="182" t="s">
        <v>5701</v>
      </c>
      <c r="AC3103" s="197" t="str">
        <f t="shared" si="306"/>
        <v>CELS</v>
      </c>
      <c r="AD3103" s="263" t="str">
        <f t="shared" si="307"/>
        <v>CELS-401</v>
      </c>
      <c r="AE3103" s="263" t="str">
        <f t="shared" si="308"/>
        <v>CELS-401-130</v>
      </c>
      <c r="AF3103" s="119" t="s">
        <v>5701</v>
      </c>
      <c r="AG3103" s="64" t="str">
        <f t="shared" si="309"/>
        <v>401</v>
      </c>
      <c r="AI3103" s="197" t="str">
        <f t="shared" si="310"/>
        <v>-</v>
      </c>
      <c r="AJ3103" s="64" t="str">
        <f t="shared" si="311"/>
        <v>-</v>
      </c>
    </row>
    <row r="3104" spans="16:36">
      <c r="S3104" s="173" t="s">
        <v>391</v>
      </c>
      <c r="T3104" s="17" t="s">
        <v>392</v>
      </c>
      <c r="AA3104" s="182" t="s">
        <v>5704</v>
      </c>
      <c r="AC3104" s="197" t="str">
        <f t="shared" si="306"/>
        <v>CELS</v>
      </c>
      <c r="AD3104" s="263" t="str">
        <f t="shared" si="307"/>
        <v>CELS-401</v>
      </c>
      <c r="AE3104" s="263" t="str">
        <f t="shared" si="308"/>
        <v>CELS-401-131</v>
      </c>
      <c r="AF3104" s="119" t="s">
        <v>5704</v>
      </c>
      <c r="AG3104" s="64" t="str">
        <f t="shared" si="309"/>
        <v>401</v>
      </c>
      <c r="AI3104" s="197" t="str">
        <f t="shared" si="310"/>
        <v>-</v>
      </c>
      <c r="AJ3104" s="64" t="str">
        <f t="shared" si="311"/>
        <v>-</v>
      </c>
    </row>
    <row r="3105" spans="19:36">
      <c r="S3105" s="173" t="s">
        <v>393</v>
      </c>
      <c r="T3105" s="17" t="s">
        <v>394</v>
      </c>
      <c r="AA3105" s="182" t="s">
        <v>5706</v>
      </c>
      <c r="AC3105" s="197" t="str">
        <f t="shared" si="306"/>
        <v>CELS</v>
      </c>
      <c r="AD3105" s="263" t="str">
        <f t="shared" si="307"/>
        <v>CELS-401</v>
      </c>
      <c r="AE3105" s="263" t="str">
        <f t="shared" si="308"/>
        <v>CELS-401-132</v>
      </c>
      <c r="AF3105" s="119" t="s">
        <v>5706</v>
      </c>
      <c r="AG3105" s="64" t="str">
        <f t="shared" si="309"/>
        <v>401</v>
      </c>
      <c r="AI3105" s="197" t="str">
        <f t="shared" si="310"/>
        <v>-</v>
      </c>
      <c r="AJ3105" s="64" t="str">
        <f t="shared" si="311"/>
        <v>-</v>
      </c>
    </row>
    <row r="3106" spans="19:36">
      <c r="S3106" s="173" t="s">
        <v>395</v>
      </c>
      <c r="T3106" s="17" t="s">
        <v>396</v>
      </c>
      <c r="AA3106" s="182" t="s">
        <v>5709</v>
      </c>
      <c r="AC3106" s="197" t="str">
        <f t="shared" si="306"/>
        <v>CELS</v>
      </c>
      <c r="AD3106" s="263" t="str">
        <f t="shared" si="307"/>
        <v>CELS-401</v>
      </c>
      <c r="AE3106" s="263" t="str">
        <f t="shared" si="308"/>
        <v>CELS-401-133</v>
      </c>
      <c r="AF3106" s="119" t="s">
        <v>5709</v>
      </c>
      <c r="AG3106" s="64" t="str">
        <f t="shared" si="309"/>
        <v>401</v>
      </c>
      <c r="AI3106" s="197" t="str">
        <f t="shared" si="310"/>
        <v>-</v>
      </c>
      <c r="AJ3106" s="64" t="str">
        <f t="shared" si="311"/>
        <v>-</v>
      </c>
    </row>
    <row r="3107" spans="19:36">
      <c r="S3107" s="173" t="s">
        <v>397</v>
      </c>
      <c r="T3107" s="17" t="s">
        <v>398</v>
      </c>
      <c r="AA3107" s="182" t="s">
        <v>14290</v>
      </c>
      <c r="AC3107" s="197" t="str">
        <f t="shared" si="306"/>
        <v>CELS</v>
      </c>
      <c r="AD3107" s="263" t="str">
        <f t="shared" si="307"/>
        <v>CELS-401</v>
      </c>
      <c r="AE3107" s="263" t="str">
        <f t="shared" si="308"/>
        <v>CELS-401-134</v>
      </c>
      <c r="AF3107" s="119" t="s">
        <v>14290</v>
      </c>
      <c r="AG3107" s="64" t="str">
        <f t="shared" si="309"/>
        <v>401</v>
      </c>
      <c r="AI3107" s="197" t="str">
        <f t="shared" si="310"/>
        <v>-</v>
      </c>
      <c r="AJ3107" s="64" t="str">
        <f t="shared" si="311"/>
        <v>-</v>
      </c>
    </row>
    <row r="3108" spans="19:36">
      <c r="S3108" s="173" t="s">
        <v>399</v>
      </c>
      <c r="T3108" s="17" t="s">
        <v>400</v>
      </c>
      <c r="AA3108" s="182" t="s">
        <v>5711</v>
      </c>
      <c r="AC3108" s="197" t="str">
        <f t="shared" si="306"/>
        <v>CELS</v>
      </c>
      <c r="AD3108" s="263" t="str">
        <f t="shared" si="307"/>
        <v>CELS-401</v>
      </c>
      <c r="AE3108" s="263" t="str">
        <f t="shared" si="308"/>
        <v>CELS-401-135</v>
      </c>
      <c r="AF3108" s="119" t="s">
        <v>5711</v>
      </c>
      <c r="AG3108" s="64" t="str">
        <f t="shared" si="309"/>
        <v>401</v>
      </c>
      <c r="AI3108" s="197" t="str">
        <f t="shared" si="310"/>
        <v>-</v>
      </c>
      <c r="AJ3108" s="64" t="str">
        <f t="shared" si="311"/>
        <v>-</v>
      </c>
    </row>
    <row r="3109" spans="19:36">
      <c r="S3109" s="173" t="s">
        <v>401</v>
      </c>
      <c r="T3109" s="17" t="s">
        <v>402</v>
      </c>
      <c r="AA3109" s="182" t="s">
        <v>5713</v>
      </c>
      <c r="AC3109" s="197" t="str">
        <f t="shared" si="306"/>
        <v>CELS</v>
      </c>
      <c r="AD3109" s="263" t="str">
        <f t="shared" si="307"/>
        <v>CELS-401</v>
      </c>
      <c r="AE3109" s="263" t="str">
        <f t="shared" si="308"/>
        <v>CELS-401-136</v>
      </c>
      <c r="AF3109" s="119" t="s">
        <v>5713</v>
      </c>
      <c r="AG3109" s="64" t="str">
        <f t="shared" si="309"/>
        <v>401</v>
      </c>
      <c r="AI3109" s="197" t="str">
        <f t="shared" si="310"/>
        <v>-</v>
      </c>
      <c r="AJ3109" s="64" t="str">
        <f t="shared" si="311"/>
        <v>-</v>
      </c>
    </row>
    <row r="3110" spans="19:36">
      <c r="S3110" s="173" t="s">
        <v>403</v>
      </c>
      <c r="T3110" s="17" t="s">
        <v>404</v>
      </c>
      <c r="AA3110" s="182" t="s">
        <v>5715</v>
      </c>
      <c r="AC3110" s="197" t="str">
        <f t="shared" si="306"/>
        <v>CELS</v>
      </c>
      <c r="AD3110" s="263" t="str">
        <f t="shared" si="307"/>
        <v>CELS-401</v>
      </c>
      <c r="AE3110" s="263" t="str">
        <f t="shared" si="308"/>
        <v>CELS-401-137</v>
      </c>
      <c r="AF3110" s="119" t="s">
        <v>5715</v>
      </c>
      <c r="AG3110" s="64" t="str">
        <f t="shared" si="309"/>
        <v>401</v>
      </c>
      <c r="AI3110" s="197" t="str">
        <f t="shared" si="310"/>
        <v>-</v>
      </c>
      <c r="AJ3110" s="64" t="str">
        <f t="shared" si="311"/>
        <v>-</v>
      </c>
    </row>
    <row r="3111" spans="19:36">
      <c r="S3111" s="173" t="s">
        <v>405</v>
      </c>
      <c r="T3111" s="17" t="s">
        <v>406</v>
      </c>
      <c r="AA3111" s="182" t="s">
        <v>5718</v>
      </c>
      <c r="AC3111" s="197" t="str">
        <f t="shared" si="306"/>
        <v>CELS</v>
      </c>
      <c r="AD3111" s="263" t="str">
        <f t="shared" si="307"/>
        <v>CELS-401</v>
      </c>
      <c r="AE3111" s="263" t="str">
        <f t="shared" si="308"/>
        <v>CELS-401-138</v>
      </c>
      <c r="AF3111" s="119" t="s">
        <v>5718</v>
      </c>
      <c r="AG3111" s="64" t="str">
        <f t="shared" si="309"/>
        <v>401</v>
      </c>
      <c r="AI3111" s="197" t="str">
        <f t="shared" si="310"/>
        <v>-</v>
      </c>
      <c r="AJ3111" s="64" t="str">
        <f t="shared" si="311"/>
        <v>-</v>
      </c>
    </row>
    <row r="3112" spans="19:36">
      <c r="S3112" s="173" t="s">
        <v>1200</v>
      </c>
      <c r="T3112" s="17" t="s">
        <v>1201</v>
      </c>
      <c r="AA3112" s="182" t="s">
        <v>5721</v>
      </c>
      <c r="AC3112" s="197" t="str">
        <f t="shared" si="306"/>
        <v>CELS</v>
      </c>
      <c r="AD3112" s="263" t="str">
        <f t="shared" si="307"/>
        <v>CELS-401</v>
      </c>
      <c r="AE3112" s="263" t="str">
        <f t="shared" si="308"/>
        <v>CELS-401-139</v>
      </c>
      <c r="AF3112" s="119" t="s">
        <v>5721</v>
      </c>
      <c r="AG3112" s="64" t="str">
        <f t="shared" si="309"/>
        <v>401</v>
      </c>
      <c r="AI3112" s="197" t="str">
        <f t="shared" si="310"/>
        <v>-</v>
      </c>
      <c r="AJ3112" s="64" t="str">
        <f t="shared" si="311"/>
        <v>-</v>
      </c>
    </row>
    <row r="3113" spans="19:36">
      <c r="S3113" s="173" t="s">
        <v>858</v>
      </c>
      <c r="T3113" s="17" t="s">
        <v>859</v>
      </c>
      <c r="AA3113" s="182" t="s">
        <v>5722</v>
      </c>
      <c r="AC3113" s="197" t="str">
        <f t="shared" si="306"/>
        <v>CELS</v>
      </c>
      <c r="AD3113" s="263" t="str">
        <f t="shared" si="307"/>
        <v>CELS-401</v>
      </c>
      <c r="AE3113" s="263" t="str">
        <f t="shared" si="308"/>
        <v>CELS-401-140</v>
      </c>
      <c r="AF3113" s="119" t="s">
        <v>5722</v>
      </c>
      <c r="AG3113" s="64" t="str">
        <f t="shared" si="309"/>
        <v>401</v>
      </c>
      <c r="AI3113" s="197" t="str">
        <f t="shared" si="310"/>
        <v>-</v>
      </c>
      <c r="AJ3113" s="64" t="str">
        <f t="shared" si="311"/>
        <v>-</v>
      </c>
    </row>
    <row r="3114" spans="19:36">
      <c r="S3114" s="173" t="s">
        <v>407</v>
      </c>
      <c r="T3114" s="17" t="s">
        <v>408</v>
      </c>
      <c r="AA3114" s="182" t="s">
        <v>5725</v>
      </c>
      <c r="AC3114" s="197" t="str">
        <f t="shared" si="306"/>
        <v>CELS</v>
      </c>
      <c r="AD3114" s="263" t="str">
        <f t="shared" si="307"/>
        <v>CELS-401</v>
      </c>
      <c r="AE3114" s="263" t="str">
        <f t="shared" si="308"/>
        <v>CELS-401-141</v>
      </c>
      <c r="AF3114" s="119" t="s">
        <v>5725</v>
      </c>
      <c r="AG3114" s="64" t="str">
        <f t="shared" si="309"/>
        <v>401</v>
      </c>
      <c r="AI3114" s="197" t="str">
        <f t="shared" si="310"/>
        <v>-</v>
      </c>
      <c r="AJ3114" s="64" t="str">
        <f t="shared" si="311"/>
        <v>-</v>
      </c>
    </row>
    <row r="3115" spans="19:36">
      <c r="S3115" s="173" t="s">
        <v>409</v>
      </c>
      <c r="T3115" s="17" t="s">
        <v>410</v>
      </c>
      <c r="AA3115" s="182" t="s">
        <v>5726</v>
      </c>
      <c r="AC3115" s="197" t="str">
        <f t="shared" si="306"/>
        <v>CELS</v>
      </c>
      <c r="AD3115" s="263" t="str">
        <f t="shared" si="307"/>
        <v>CELS-401</v>
      </c>
      <c r="AE3115" s="263" t="str">
        <f t="shared" si="308"/>
        <v>CELS-401-142</v>
      </c>
      <c r="AF3115" s="119" t="s">
        <v>5726</v>
      </c>
      <c r="AG3115" s="64" t="str">
        <f t="shared" si="309"/>
        <v>401</v>
      </c>
      <c r="AI3115" s="197" t="str">
        <f t="shared" si="310"/>
        <v>-</v>
      </c>
      <c r="AJ3115" s="64" t="str">
        <f t="shared" si="311"/>
        <v>-</v>
      </c>
    </row>
    <row r="3116" spans="19:36">
      <c r="S3116" s="173" t="s">
        <v>411</v>
      </c>
      <c r="T3116" s="17" t="s">
        <v>412</v>
      </c>
      <c r="AA3116" s="182" t="s">
        <v>5729</v>
      </c>
      <c r="AC3116" s="197" t="str">
        <f t="shared" si="306"/>
        <v>CELS</v>
      </c>
      <c r="AD3116" s="263" t="str">
        <f t="shared" si="307"/>
        <v>CELS-401</v>
      </c>
      <c r="AE3116" s="263" t="str">
        <f t="shared" si="308"/>
        <v>CELS-401-143</v>
      </c>
      <c r="AF3116" s="119" t="s">
        <v>5729</v>
      </c>
      <c r="AG3116" s="64" t="str">
        <f t="shared" si="309"/>
        <v>401</v>
      </c>
      <c r="AI3116" s="197" t="str">
        <f t="shared" si="310"/>
        <v>-</v>
      </c>
      <c r="AJ3116" s="64" t="str">
        <f t="shared" si="311"/>
        <v>-</v>
      </c>
    </row>
    <row r="3117" spans="19:36">
      <c r="S3117" s="173" t="s">
        <v>413</v>
      </c>
      <c r="T3117" s="17" t="s">
        <v>414</v>
      </c>
      <c r="AA3117" s="182" t="s">
        <v>5730</v>
      </c>
      <c r="AC3117" s="197" t="str">
        <f t="shared" si="306"/>
        <v>CELS</v>
      </c>
      <c r="AD3117" s="263" t="str">
        <f t="shared" si="307"/>
        <v>CELS-401</v>
      </c>
      <c r="AE3117" s="263" t="str">
        <f t="shared" si="308"/>
        <v>CELS-401-144</v>
      </c>
      <c r="AF3117" s="119" t="s">
        <v>5730</v>
      </c>
      <c r="AG3117" s="64" t="str">
        <f t="shared" si="309"/>
        <v>401</v>
      </c>
      <c r="AI3117" s="197" t="str">
        <f t="shared" si="310"/>
        <v>-</v>
      </c>
      <c r="AJ3117" s="64" t="str">
        <f t="shared" si="311"/>
        <v>-</v>
      </c>
    </row>
    <row r="3118" spans="19:36">
      <c r="S3118" s="173" t="s">
        <v>415</v>
      </c>
      <c r="T3118" s="17" t="s">
        <v>416</v>
      </c>
      <c r="AA3118" s="182" t="s">
        <v>5732</v>
      </c>
      <c r="AC3118" s="197" t="str">
        <f t="shared" si="306"/>
        <v>CELS</v>
      </c>
      <c r="AD3118" s="263" t="str">
        <f t="shared" si="307"/>
        <v>CELS-401</v>
      </c>
      <c r="AE3118" s="263" t="str">
        <f t="shared" si="308"/>
        <v>CELS-401-145</v>
      </c>
      <c r="AF3118" s="119" t="s">
        <v>5732</v>
      </c>
      <c r="AG3118" s="64" t="str">
        <f t="shared" si="309"/>
        <v>401</v>
      </c>
      <c r="AI3118" s="197" t="str">
        <f t="shared" si="310"/>
        <v>-</v>
      </c>
      <c r="AJ3118" s="64" t="str">
        <f t="shared" si="311"/>
        <v>-</v>
      </c>
    </row>
    <row r="3119" spans="19:36">
      <c r="S3119" s="173" t="s">
        <v>417</v>
      </c>
      <c r="T3119" s="17" t="s">
        <v>418</v>
      </c>
      <c r="AA3119" s="182" t="s">
        <v>5733</v>
      </c>
      <c r="AC3119" s="197" t="str">
        <f t="shared" si="306"/>
        <v>CELS</v>
      </c>
      <c r="AD3119" s="263" t="str">
        <f t="shared" si="307"/>
        <v>CELS-401</v>
      </c>
      <c r="AE3119" s="263" t="str">
        <f t="shared" si="308"/>
        <v>CELS-401-146</v>
      </c>
      <c r="AF3119" s="119" t="s">
        <v>5733</v>
      </c>
      <c r="AG3119" s="64" t="str">
        <f t="shared" si="309"/>
        <v>401</v>
      </c>
      <c r="AI3119" s="197" t="str">
        <f t="shared" si="310"/>
        <v>-</v>
      </c>
      <c r="AJ3119" s="64" t="str">
        <f t="shared" si="311"/>
        <v>-</v>
      </c>
    </row>
    <row r="3120" spans="19:36">
      <c r="S3120" s="173" t="s">
        <v>419</v>
      </c>
      <c r="T3120" s="17" t="s">
        <v>420</v>
      </c>
      <c r="AA3120" s="182" t="s">
        <v>5735</v>
      </c>
      <c r="AC3120" s="197" t="str">
        <f t="shared" si="306"/>
        <v>CELS</v>
      </c>
      <c r="AD3120" s="263" t="str">
        <f t="shared" si="307"/>
        <v>CELS-401</v>
      </c>
      <c r="AE3120" s="263" t="str">
        <f t="shared" si="308"/>
        <v>CELS-401-147</v>
      </c>
      <c r="AF3120" s="119" t="s">
        <v>5735</v>
      </c>
      <c r="AG3120" s="64" t="str">
        <f t="shared" si="309"/>
        <v>401</v>
      </c>
      <c r="AI3120" s="197" t="str">
        <f t="shared" si="310"/>
        <v>-</v>
      </c>
      <c r="AJ3120" s="64" t="str">
        <f t="shared" si="311"/>
        <v>-</v>
      </c>
    </row>
    <row r="3121" spans="19:36">
      <c r="S3121" s="173" t="s">
        <v>421</v>
      </c>
      <c r="T3121" s="17" t="s">
        <v>422</v>
      </c>
      <c r="AA3121" s="182" t="s">
        <v>5736</v>
      </c>
      <c r="AC3121" s="197" t="str">
        <f t="shared" si="306"/>
        <v>CELS</v>
      </c>
      <c r="AD3121" s="263" t="str">
        <f t="shared" si="307"/>
        <v>CELS-401</v>
      </c>
      <c r="AE3121" s="263" t="str">
        <f t="shared" si="308"/>
        <v>CELS-401-148</v>
      </c>
      <c r="AF3121" s="119" t="s">
        <v>5736</v>
      </c>
      <c r="AG3121" s="64" t="str">
        <f t="shared" si="309"/>
        <v>401</v>
      </c>
      <c r="AI3121" s="197" t="str">
        <f t="shared" si="310"/>
        <v>-</v>
      </c>
      <c r="AJ3121" s="64" t="str">
        <f t="shared" si="311"/>
        <v>-</v>
      </c>
    </row>
    <row r="3122" spans="19:36">
      <c r="S3122" s="173" t="s">
        <v>423</v>
      </c>
      <c r="T3122" s="17" t="s">
        <v>424</v>
      </c>
      <c r="AA3122" s="182" t="s">
        <v>5737</v>
      </c>
      <c r="AC3122" s="197" t="str">
        <f t="shared" si="306"/>
        <v>CELS</v>
      </c>
      <c r="AD3122" s="263" t="str">
        <f t="shared" si="307"/>
        <v>CELS-401</v>
      </c>
      <c r="AE3122" s="263" t="str">
        <f t="shared" si="308"/>
        <v>CELS-401-149</v>
      </c>
      <c r="AF3122" s="119" t="s">
        <v>5737</v>
      </c>
      <c r="AG3122" s="64" t="str">
        <f t="shared" si="309"/>
        <v>401</v>
      </c>
      <c r="AI3122" s="197" t="str">
        <f t="shared" si="310"/>
        <v>-</v>
      </c>
      <c r="AJ3122" s="64" t="str">
        <f t="shared" si="311"/>
        <v>-</v>
      </c>
    </row>
    <row r="3123" spans="19:36">
      <c r="S3123" s="173" t="s">
        <v>425</v>
      </c>
      <c r="T3123" s="17" t="s">
        <v>591</v>
      </c>
      <c r="AA3123" s="182" t="s">
        <v>5738</v>
      </c>
      <c r="AC3123" s="197" t="str">
        <f t="shared" si="306"/>
        <v>CELS</v>
      </c>
      <c r="AD3123" s="263" t="str">
        <f t="shared" si="307"/>
        <v>CELS-401</v>
      </c>
      <c r="AE3123" s="263" t="str">
        <f t="shared" si="308"/>
        <v>CELS-401-150</v>
      </c>
      <c r="AF3123" s="119" t="s">
        <v>5738</v>
      </c>
      <c r="AG3123" s="64" t="str">
        <f t="shared" si="309"/>
        <v>401</v>
      </c>
      <c r="AI3123" s="197" t="str">
        <f t="shared" si="310"/>
        <v>-</v>
      </c>
      <c r="AJ3123" s="64" t="str">
        <f t="shared" si="311"/>
        <v>-</v>
      </c>
    </row>
    <row r="3124" spans="19:36">
      <c r="S3124" s="173" t="s">
        <v>426</v>
      </c>
      <c r="T3124" s="17" t="s">
        <v>427</v>
      </c>
      <c r="AA3124" s="182" t="s">
        <v>5739</v>
      </c>
      <c r="AC3124" s="197" t="str">
        <f t="shared" si="306"/>
        <v>CELS</v>
      </c>
      <c r="AD3124" s="263" t="str">
        <f t="shared" si="307"/>
        <v>CELS-401</v>
      </c>
      <c r="AE3124" s="263" t="str">
        <f t="shared" si="308"/>
        <v>CELS-401-151</v>
      </c>
      <c r="AF3124" s="119" t="s">
        <v>5739</v>
      </c>
      <c r="AG3124" s="64" t="str">
        <f t="shared" si="309"/>
        <v>401</v>
      </c>
      <c r="AI3124" s="197" t="str">
        <f t="shared" si="310"/>
        <v>-</v>
      </c>
      <c r="AJ3124" s="64" t="str">
        <f t="shared" si="311"/>
        <v>-</v>
      </c>
    </row>
    <row r="3125" spans="19:36">
      <c r="S3125" s="173" t="s">
        <v>428</v>
      </c>
      <c r="T3125" s="17" t="s">
        <v>429</v>
      </c>
      <c r="AA3125" s="182" t="s">
        <v>5740</v>
      </c>
      <c r="AC3125" s="197" t="str">
        <f t="shared" si="306"/>
        <v>CELS</v>
      </c>
      <c r="AD3125" s="263" t="str">
        <f t="shared" si="307"/>
        <v>CELS-401</v>
      </c>
      <c r="AE3125" s="263" t="str">
        <f t="shared" si="308"/>
        <v>CELS-401-152</v>
      </c>
      <c r="AF3125" s="119" t="s">
        <v>5740</v>
      </c>
      <c r="AG3125" s="64" t="str">
        <f t="shared" si="309"/>
        <v>401</v>
      </c>
      <c r="AI3125" s="197" t="str">
        <f t="shared" si="310"/>
        <v>-</v>
      </c>
      <c r="AJ3125" s="64" t="str">
        <f t="shared" si="311"/>
        <v>-</v>
      </c>
    </row>
    <row r="3126" spans="19:36">
      <c r="S3126" s="173" t="s">
        <v>1202</v>
      </c>
      <c r="T3126" s="17" t="s">
        <v>1203</v>
      </c>
      <c r="AA3126" s="182" t="s">
        <v>5742</v>
      </c>
      <c r="AC3126" s="197" t="str">
        <f t="shared" si="306"/>
        <v>CELS</v>
      </c>
      <c r="AD3126" s="263" t="str">
        <f t="shared" si="307"/>
        <v>CELS-401</v>
      </c>
      <c r="AE3126" s="263" t="str">
        <f t="shared" si="308"/>
        <v>CELS-401-153</v>
      </c>
      <c r="AF3126" s="119" t="s">
        <v>5742</v>
      </c>
      <c r="AG3126" s="64" t="str">
        <f t="shared" si="309"/>
        <v>401</v>
      </c>
      <c r="AI3126" s="197" t="str">
        <f t="shared" si="310"/>
        <v>-</v>
      </c>
      <c r="AJ3126" s="64" t="str">
        <f t="shared" si="311"/>
        <v>-</v>
      </c>
    </row>
    <row r="3127" spans="19:36">
      <c r="S3127" s="173" t="s">
        <v>430</v>
      </c>
      <c r="T3127" s="17" t="s">
        <v>431</v>
      </c>
      <c r="AA3127" s="182" t="s">
        <v>5743</v>
      </c>
      <c r="AC3127" s="197" t="str">
        <f t="shared" si="306"/>
        <v>CELS</v>
      </c>
      <c r="AD3127" s="263" t="str">
        <f t="shared" si="307"/>
        <v>CELS-401</v>
      </c>
      <c r="AE3127" s="263" t="str">
        <f t="shared" si="308"/>
        <v>CELS-401-154</v>
      </c>
      <c r="AF3127" s="119" t="s">
        <v>5743</v>
      </c>
      <c r="AG3127" s="64" t="str">
        <f t="shared" si="309"/>
        <v>401</v>
      </c>
      <c r="AI3127" s="197" t="str">
        <f t="shared" si="310"/>
        <v>-</v>
      </c>
      <c r="AJ3127" s="64" t="str">
        <f t="shared" si="311"/>
        <v>-</v>
      </c>
    </row>
    <row r="3128" spans="19:36">
      <c r="S3128" s="173" t="s">
        <v>432</v>
      </c>
      <c r="T3128" s="17" t="s">
        <v>433</v>
      </c>
      <c r="AA3128" s="182" t="s">
        <v>1358</v>
      </c>
      <c r="AC3128" s="197" t="str">
        <f t="shared" si="306"/>
        <v>CELS</v>
      </c>
      <c r="AD3128" s="263" t="str">
        <f t="shared" si="307"/>
        <v>CELS-401</v>
      </c>
      <c r="AE3128" s="263" t="str">
        <f t="shared" si="308"/>
        <v>CELS-401-155</v>
      </c>
      <c r="AF3128" s="119" t="s">
        <v>1358</v>
      </c>
      <c r="AG3128" s="64" t="str">
        <f t="shared" si="309"/>
        <v>401</v>
      </c>
      <c r="AI3128" s="197" t="str">
        <f t="shared" si="310"/>
        <v>-</v>
      </c>
      <c r="AJ3128" s="64" t="str">
        <f t="shared" si="311"/>
        <v>-</v>
      </c>
    </row>
    <row r="3129" spans="19:36">
      <c r="S3129" s="173" t="s">
        <v>434</v>
      </c>
      <c r="T3129" s="17" t="s">
        <v>435</v>
      </c>
      <c r="AA3129" s="182" t="s">
        <v>1359</v>
      </c>
      <c r="AC3129" s="197" t="str">
        <f t="shared" si="306"/>
        <v>CELS</v>
      </c>
      <c r="AD3129" s="263" t="str">
        <f t="shared" si="307"/>
        <v>CELS-401</v>
      </c>
      <c r="AE3129" s="263" t="str">
        <f t="shared" si="308"/>
        <v>CELS-401-156</v>
      </c>
      <c r="AF3129" s="119" t="s">
        <v>1359</v>
      </c>
      <c r="AG3129" s="64" t="str">
        <f t="shared" si="309"/>
        <v>401</v>
      </c>
      <c r="AI3129" s="197" t="str">
        <f t="shared" si="310"/>
        <v>-</v>
      </c>
      <c r="AJ3129" s="64" t="str">
        <f t="shared" si="311"/>
        <v>-</v>
      </c>
    </row>
    <row r="3130" spans="19:36">
      <c r="S3130" s="173" t="s">
        <v>10410</v>
      </c>
      <c r="T3130" s="17" t="s">
        <v>10411</v>
      </c>
      <c r="AA3130" s="182" t="s">
        <v>5744</v>
      </c>
      <c r="AC3130" s="197" t="str">
        <f t="shared" si="306"/>
        <v>CELS</v>
      </c>
      <c r="AD3130" s="263" t="str">
        <f t="shared" si="307"/>
        <v>CELS-401</v>
      </c>
      <c r="AE3130" s="263" t="str">
        <f t="shared" si="308"/>
        <v>CELS-401-157</v>
      </c>
      <c r="AF3130" s="119" t="s">
        <v>5744</v>
      </c>
      <c r="AG3130" s="64" t="str">
        <f t="shared" si="309"/>
        <v>401</v>
      </c>
      <c r="AI3130" s="197" t="str">
        <f t="shared" si="310"/>
        <v>-</v>
      </c>
      <c r="AJ3130" s="64" t="str">
        <f t="shared" si="311"/>
        <v>-</v>
      </c>
    </row>
    <row r="3131" spans="19:36">
      <c r="S3131" s="173" t="s">
        <v>860</v>
      </c>
      <c r="T3131" s="17" t="s">
        <v>861</v>
      </c>
      <c r="AA3131" s="182" t="s">
        <v>12766</v>
      </c>
      <c r="AC3131" s="197" t="str">
        <f t="shared" si="306"/>
        <v>CELS</v>
      </c>
      <c r="AD3131" s="263" t="str">
        <f t="shared" si="307"/>
        <v>CELS-401</v>
      </c>
      <c r="AE3131" s="263" t="str">
        <f t="shared" si="308"/>
        <v>CELS-401-158</v>
      </c>
      <c r="AF3131" s="119" t="s">
        <v>12766</v>
      </c>
      <c r="AG3131" s="64" t="str">
        <f t="shared" si="309"/>
        <v>401</v>
      </c>
      <c r="AI3131" s="197" t="str">
        <f t="shared" si="310"/>
        <v>-</v>
      </c>
      <c r="AJ3131" s="64" t="str">
        <f t="shared" si="311"/>
        <v>-</v>
      </c>
    </row>
    <row r="3132" spans="19:36">
      <c r="S3132" s="173" t="s">
        <v>862</v>
      </c>
      <c r="T3132" s="17" t="s">
        <v>863</v>
      </c>
      <c r="AA3132" s="182" t="s">
        <v>5745</v>
      </c>
      <c r="AC3132" s="197" t="str">
        <f t="shared" si="306"/>
        <v>CELS</v>
      </c>
      <c r="AD3132" s="263" t="str">
        <f t="shared" si="307"/>
        <v>CELS-401</v>
      </c>
      <c r="AE3132" s="263" t="str">
        <f t="shared" si="308"/>
        <v>CELS-401-159</v>
      </c>
      <c r="AF3132" s="119" t="s">
        <v>5745</v>
      </c>
      <c r="AG3132" s="64" t="str">
        <f t="shared" si="309"/>
        <v>401</v>
      </c>
      <c r="AI3132" s="197" t="str">
        <f t="shared" si="310"/>
        <v>-</v>
      </c>
      <c r="AJ3132" s="64" t="str">
        <f t="shared" si="311"/>
        <v>-</v>
      </c>
    </row>
    <row r="3133" spans="19:36">
      <c r="S3133" s="173" t="s">
        <v>10412</v>
      </c>
      <c r="T3133" s="17" t="s">
        <v>10413</v>
      </c>
      <c r="AA3133" s="182" t="s">
        <v>1360</v>
      </c>
      <c r="AC3133" s="197" t="str">
        <f t="shared" si="306"/>
        <v>CELS</v>
      </c>
      <c r="AD3133" s="263" t="str">
        <f t="shared" si="307"/>
        <v>CELS-401</v>
      </c>
      <c r="AE3133" s="263" t="str">
        <f t="shared" si="308"/>
        <v>CELS-401-160</v>
      </c>
      <c r="AF3133" s="119" t="s">
        <v>1360</v>
      </c>
      <c r="AG3133" s="64" t="str">
        <f t="shared" si="309"/>
        <v>401</v>
      </c>
      <c r="AI3133" s="197" t="str">
        <f t="shared" si="310"/>
        <v>-</v>
      </c>
      <c r="AJ3133" s="64" t="str">
        <f t="shared" si="311"/>
        <v>-</v>
      </c>
    </row>
    <row r="3134" spans="19:36">
      <c r="S3134" s="173" t="s">
        <v>10414</v>
      </c>
      <c r="T3134" s="17" t="s">
        <v>10415</v>
      </c>
      <c r="AA3134" s="182" t="s">
        <v>1361</v>
      </c>
      <c r="AC3134" s="197" t="str">
        <f t="shared" si="306"/>
        <v>CELS</v>
      </c>
      <c r="AD3134" s="263" t="str">
        <f t="shared" si="307"/>
        <v>CELS-401</v>
      </c>
      <c r="AE3134" s="263" t="str">
        <f t="shared" si="308"/>
        <v>CELS-401-161</v>
      </c>
      <c r="AF3134" s="119" t="s">
        <v>1361</v>
      </c>
      <c r="AG3134" s="64" t="str">
        <f t="shared" si="309"/>
        <v>401</v>
      </c>
      <c r="AI3134" s="197" t="str">
        <f t="shared" si="310"/>
        <v>-</v>
      </c>
      <c r="AJ3134" s="64" t="str">
        <f t="shared" si="311"/>
        <v>-</v>
      </c>
    </row>
    <row r="3135" spans="19:36">
      <c r="S3135" s="173" t="s">
        <v>864</v>
      </c>
      <c r="T3135" s="17" t="s">
        <v>11770</v>
      </c>
      <c r="AA3135" s="182" t="s">
        <v>14842</v>
      </c>
      <c r="AC3135" s="197" t="str">
        <f t="shared" si="306"/>
        <v>CELS</v>
      </c>
      <c r="AD3135" s="263" t="str">
        <f t="shared" si="307"/>
        <v>CELS-401</v>
      </c>
      <c r="AE3135" s="263" t="str">
        <f t="shared" si="308"/>
        <v>CELS-401-162</v>
      </c>
      <c r="AF3135" s="119" t="s">
        <v>14842</v>
      </c>
      <c r="AG3135" s="64" t="str">
        <f t="shared" si="309"/>
        <v>401</v>
      </c>
      <c r="AI3135" s="197" t="str">
        <f t="shared" si="310"/>
        <v>-</v>
      </c>
      <c r="AJ3135" s="64" t="str">
        <f t="shared" si="311"/>
        <v>-</v>
      </c>
    </row>
    <row r="3136" spans="19:36">
      <c r="S3136" s="173" t="s">
        <v>865</v>
      </c>
      <c r="T3136" s="17" t="s">
        <v>866</v>
      </c>
      <c r="AA3136" s="182" t="s">
        <v>12158</v>
      </c>
      <c r="AC3136" s="197" t="str">
        <f t="shared" si="306"/>
        <v>CELS</v>
      </c>
      <c r="AD3136" s="263" t="str">
        <f t="shared" si="307"/>
        <v>CELS-401</v>
      </c>
      <c r="AE3136" s="263" t="str">
        <f t="shared" si="308"/>
        <v>CELS-401-163</v>
      </c>
      <c r="AF3136" s="119" t="s">
        <v>12158</v>
      </c>
      <c r="AG3136" s="64" t="str">
        <f t="shared" si="309"/>
        <v>401</v>
      </c>
      <c r="AI3136" s="197" t="str">
        <f t="shared" si="310"/>
        <v>-</v>
      </c>
      <c r="AJ3136" s="64" t="str">
        <f t="shared" si="311"/>
        <v>-</v>
      </c>
    </row>
    <row r="3137" spans="19:36">
      <c r="S3137" s="173" t="s">
        <v>867</v>
      </c>
      <c r="T3137" s="17" t="s">
        <v>868</v>
      </c>
      <c r="AA3137" s="182" t="s">
        <v>5747</v>
      </c>
      <c r="AC3137" s="197" t="str">
        <f t="shared" si="306"/>
        <v>CELS</v>
      </c>
      <c r="AD3137" s="263" t="str">
        <f t="shared" si="307"/>
        <v>CELS-401</v>
      </c>
      <c r="AE3137" s="263" t="str">
        <f t="shared" si="308"/>
        <v>CELS-401-164</v>
      </c>
      <c r="AF3137" s="119" t="s">
        <v>5747</v>
      </c>
      <c r="AG3137" s="64" t="str">
        <f t="shared" si="309"/>
        <v>401</v>
      </c>
      <c r="AI3137" s="197" t="str">
        <f t="shared" si="310"/>
        <v>-</v>
      </c>
      <c r="AJ3137" s="64" t="str">
        <f t="shared" si="311"/>
        <v>-</v>
      </c>
    </row>
    <row r="3138" spans="19:36">
      <c r="S3138" s="173" t="s">
        <v>10416</v>
      </c>
      <c r="T3138" s="17" t="s">
        <v>10417</v>
      </c>
      <c r="AA3138" s="182" t="s">
        <v>11159</v>
      </c>
      <c r="AC3138" s="197" t="str">
        <f t="shared" si="306"/>
        <v>CELS</v>
      </c>
      <c r="AD3138" s="263" t="str">
        <f t="shared" si="307"/>
        <v>CELS-401</v>
      </c>
      <c r="AE3138" s="263" t="str">
        <f t="shared" si="308"/>
        <v>CELS-401-165</v>
      </c>
      <c r="AF3138" s="119" t="s">
        <v>11159</v>
      </c>
      <c r="AG3138" s="64" t="str">
        <f t="shared" si="309"/>
        <v>401</v>
      </c>
      <c r="AI3138" s="197" t="str">
        <f t="shared" si="310"/>
        <v>-</v>
      </c>
      <c r="AJ3138" s="64" t="str">
        <f t="shared" si="311"/>
        <v>-</v>
      </c>
    </row>
    <row r="3139" spans="19:36">
      <c r="S3139" s="173" t="s">
        <v>869</v>
      </c>
      <c r="T3139" s="17" t="s">
        <v>870</v>
      </c>
      <c r="AA3139" s="182" t="s">
        <v>5748</v>
      </c>
      <c r="AC3139" s="197" t="str">
        <f t="shared" si="306"/>
        <v>CELS</v>
      </c>
      <c r="AD3139" s="263" t="str">
        <f t="shared" si="307"/>
        <v>CELS-401</v>
      </c>
      <c r="AE3139" s="263" t="str">
        <f t="shared" si="308"/>
        <v>CELS-401-166</v>
      </c>
      <c r="AF3139" s="119" t="s">
        <v>5748</v>
      </c>
      <c r="AG3139" s="64" t="str">
        <f t="shared" si="309"/>
        <v>401</v>
      </c>
      <c r="AI3139" s="197" t="str">
        <f t="shared" si="310"/>
        <v>-</v>
      </c>
      <c r="AJ3139" s="64" t="str">
        <f t="shared" si="311"/>
        <v>-</v>
      </c>
    </row>
    <row r="3140" spans="19:36">
      <c r="S3140" s="173" t="s">
        <v>871</v>
      </c>
      <c r="T3140" s="17" t="s">
        <v>872</v>
      </c>
      <c r="AA3140" s="182" t="s">
        <v>5749</v>
      </c>
      <c r="AC3140" s="197" t="str">
        <f t="shared" si="306"/>
        <v>CELS</v>
      </c>
      <c r="AD3140" s="263" t="str">
        <f t="shared" si="307"/>
        <v>CELS-401</v>
      </c>
      <c r="AE3140" s="263" t="str">
        <f t="shared" si="308"/>
        <v>CELS-401-167</v>
      </c>
      <c r="AF3140" s="119" t="s">
        <v>5749</v>
      </c>
      <c r="AG3140" s="64" t="str">
        <f t="shared" si="309"/>
        <v>401</v>
      </c>
      <c r="AI3140" s="197" t="str">
        <f t="shared" si="310"/>
        <v>-</v>
      </c>
      <c r="AJ3140" s="64" t="str">
        <f t="shared" si="311"/>
        <v>-</v>
      </c>
    </row>
    <row r="3141" spans="19:36">
      <c r="S3141" s="173" t="s">
        <v>873</v>
      </c>
      <c r="T3141" s="17" t="s">
        <v>874</v>
      </c>
      <c r="AA3141" s="182" t="s">
        <v>5753</v>
      </c>
      <c r="AC3141" s="197" t="str">
        <f t="shared" si="306"/>
        <v>CELS</v>
      </c>
      <c r="AD3141" s="263" t="str">
        <f t="shared" si="307"/>
        <v>CELS-401</v>
      </c>
      <c r="AE3141" s="263" t="str">
        <f t="shared" si="308"/>
        <v>CELS-401-168</v>
      </c>
      <c r="AF3141" s="119" t="s">
        <v>5753</v>
      </c>
      <c r="AG3141" s="64" t="str">
        <f t="shared" si="309"/>
        <v>401</v>
      </c>
      <c r="AI3141" s="197" t="str">
        <f t="shared" si="310"/>
        <v>-</v>
      </c>
      <c r="AJ3141" s="64" t="str">
        <f t="shared" si="311"/>
        <v>-</v>
      </c>
    </row>
    <row r="3142" spans="19:36">
      <c r="S3142" s="173" t="s">
        <v>1204</v>
      </c>
      <c r="T3142" s="17" t="s">
        <v>1205</v>
      </c>
      <c r="AA3142" s="182" t="s">
        <v>5755</v>
      </c>
      <c r="AC3142" s="197" t="str">
        <f t="shared" si="306"/>
        <v>CELS</v>
      </c>
      <c r="AD3142" s="263" t="str">
        <f t="shared" si="307"/>
        <v>CELS-401</v>
      </c>
      <c r="AE3142" s="263" t="str">
        <f t="shared" si="308"/>
        <v>CELS-401-169</v>
      </c>
      <c r="AF3142" s="119" t="s">
        <v>5755</v>
      </c>
      <c r="AG3142" s="64" t="str">
        <f t="shared" si="309"/>
        <v>401</v>
      </c>
      <c r="AI3142" s="197" t="str">
        <f t="shared" si="310"/>
        <v>-</v>
      </c>
      <c r="AJ3142" s="64" t="str">
        <f t="shared" si="311"/>
        <v>-</v>
      </c>
    </row>
    <row r="3143" spans="19:36">
      <c r="S3143" s="173" t="s">
        <v>1206</v>
      </c>
      <c r="T3143" s="17" t="s">
        <v>1207</v>
      </c>
      <c r="AA3143" s="182" t="s">
        <v>5758</v>
      </c>
      <c r="AC3143" s="197" t="str">
        <f t="shared" ref="AC3143:AC3206" si="312">CodesFormula_1</f>
        <v>CELS</v>
      </c>
      <c r="AD3143" s="263" t="str">
        <f t="shared" ref="AD3143:AD3206" si="313">CodesFormula_2</f>
        <v>CELS-401</v>
      </c>
      <c r="AE3143" s="263" t="str">
        <f t="shared" ref="AE3143:AE3206" si="314">CodesFormula_3</f>
        <v>CELS-401-170</v>
      </c>
      <c r="AF3143" s="119" t="s">
        <v>5758</v>
      </c>
      <c r="AG3143" s="64" t="str">
        <f t="shared" ref="AG3143:AG3206" si="315">CodesFormula_4</f>
        <v>401</v>
      </c>
      <c r="AI3143" s="197" t="str">
        <f t="shared" ref="AI3143:AI3206" si="316">CodesFormula_5</f>
        <v>-</v>
      </c>
      <c r="AJ3143" s="64" t="str">
        <f t="shared" ref="AJ3143:AJ3206" si="317">CodesFormula_6</f>
        <v>-</v>
      </c>
    </row>
    <row r="3144" spans="19:36">
      <c r="S3144" s="173" t="s">
        <v>10418</v>
      </c>
      <c r="T3144" s="17" t="s">
        <v>10419</v>
      </c>
      <c r="AA3144" s="182" t="s">
        <v>5760</v>
      </c>
      <c r="AC3144" s="197" t="str">
        <f t="shared" si="312"/>
        <v>CELS</v>
      </c>
      <c r="AD3144" s="263" t="str">
        <f t="shared" si="313"/>
        <v>CELS-401</v>
      </c>
      <c r="AE3144" s="263" t="str">
        <f t="shared" si="314"/>
        <v>CELS-401-171</v>
      </c>
      <c r="AF3144" s="119" t="s">
        <v>5760</v>
      </c>
      <c r="AG3144" s="64" t="str">
        <f t="shared" si="315"/>
        <v>401</v>
      </c>
      <c r="AI3144" s="197" t="str">
        <f t="shared" si="316"/>
        <v>-</v>
      </c>
      <c r="AJ3144" s="64" t="str">
        <f t="shared" si="317"/>
        <v>-</v>
      </c>
    </row>
    <row r="3145" spans="19:36">
      <c r="S3145" s="173" t="s">
        <v>1208</v>
      </c>
      <c r="T3145" s="17" t="s">
        <v>1209</v>
      </c>
      <c r="AA3145" s="182" t="s">
        <v>5763</v>
      </c>
      <c r="AC3145" s="197" t="str">
        <f t="shared" si="312"/>
        <v>CELS</v>
      </c>
      <c r="AD3145" s="263" t="str">
        <f t="shared" si="313"/>
        <v>CELS-401</v>
      </c>
      <c r="AE3145" s="263" t="str">
        <f t="shared" si="314"/>
        <v>CELS-401-172</v>
      </c>
      <c r="AF3145" s="119" t="s">
        <v>5763</v>
      </c>
      <c r="AG3145" s="64" t="str">
        <f t="shared" si="315"/>
        <v>401</v>
      </c>
      <c r="AI3145" s="197" t="str">
        <f t="shared" si="316"/>
        <v>-</v>
      </c>
      <c r="AJ3145" s="64" t="str">
        <f t="shared" si="317"/>
        <v>-</v>
      </c>
    </row>
    <row r="3146" spans="19:36">
      <c r="S3146" s="173" t="s">
        <v>1210</v>
      </c>
      <c r="T3146" s="17" t="s">
        <v>1211</v>
      </c>
      <c r="AA3146" s="182" t="s">
        <v>5764</v>
      </c>
      <c r="AC3146" s="197" t="str">
        <f t="shared" si="312"/>
        <v>CELS</v>
      </c>
      <c r="AD3146" s="263" t="str">
        <f t="shared" si="313"/>
        <v>CELS-401</v>
      </c>
      <c r="AE3146" s="263" t="str">
        <f t="shared" si="314"/>
        <v>CELS-401-173</v>
      </c>
      <c r="AF3146" s="119" t="s">
        <v>5764</v>
      </c>
      <c r="AG3146" s="64" t="str">
        <f t="shared" si="315"/>
        <v>401</v>
      </c>
      <c r="AI3146" s="197" t="str">
        <f t="shared" si="316"/>
        <v>-</v>
      </c>
      <c r="AJ3146" s="64" t="str">
        <f t="shared" si="317"/>
        <v>-</v>
      </c>
    </row>
    <row r="3147" spans="19:36">
      <c r="S3147" s="173" t="s">
        <v>10420</v>
      </c>
      <c r="T3147" s="17" t="s">
        <v>10421</v>
      </c>
      <c r="AA3147" s="182" t="s">
        <v>5768</v>
      </c>
      <c r="AC3147" s="197" t="str">
        <f t="shared" si="312"/>
        <v>CELS</v>
      </c>
      <c r="AD3147" s="263" t="str">
        <f t="shared" si="313"/>
        <v>CELS-401</v>
      </c>
      <c r="AE3147" s="263" t="str">
        <f t="shared" si="314"/>
        <v>CELS-401-174</v>
      </c>
      <c r="AF3147" s="119" t="s">
        <v>5768</v>
      </c>
      <c r="AG3147" s="64" t="str">
        <f t="shared" si="315"/>
        <v>401</v>
      </c>
      <c r="AI3147" s="197" t="str">
        <f t="shared" si="316"/>
        <v>-</v>
      </c>
      <c r="AJ3147" s="64" t="str">
        <f t="shared" si="317"/>
        <v>-</v>
      </c>
    </row>
    <row r="3148" spans="19:36">
      <c r="S3148" s="173" t="s">
        <v>10422</v>
      </c>
      <c r="T3148" s="17" t="s">
        <v>10423</v>
      </c>
      <c r="AA3148" s="182" t="s">
        <v>5769</v>
      </c>
      <c r="AC3148" s="197" t="str">
        <f t="shared" si="312"/>
        <v>CELS</v>
      </c>
      <c r="AD3148" s="263" t="str">
        <f t="shared" si="313"/>
        <v>CELS-401</v>
      </c>
      <c r="AE3148" s="263" t="str">
        <f t="shared" si="314"/>
        <v>CELS-401-175</v>
      </c>
      <c r="AF3148" s="119" t="s">
        <v>5769</v>
      </c>
      <c r="AG3148" s="64" t="str">
        <f t="shared" si="315"/>
        <v>401</v>
      </c>
      <c r="AI3148" s="197" t="str">
        <f t="shared" si="316"/>
        <v>-</v>
      </c>
      <c r="AJ3148" s="64" t="str">
        <f t="shared" si="317"/>
        <v>-</v>
      </c>
    </row>
    <row r="3149" spans="19:36">
      <c r="S3149" s="173" t="s">
        <v>10424</v>
      </c>
      <c r="T3149" s="17" t="s">
        <v>10425</v>
      </c>
      <c r="AA3149" s="182" t="s">
        <v>5772</v>
      </c>
      <c r="AC3149" s="197" t="str">
        <f t="shared" si="312"/>
        <v>CELS</v>
      </c>
      <c r="AD3149" s="263" t="str">
        <f t="shared" si="313"/>
        <v>CELS-401</v>
      </c>
      <c r="AE3149" s="263" t="str">
        <f t="shared" si="314"/>
        <v>CELS-401-176</v>
      </c>
      <c r="AF3149" s="119" t="s">
        <v>5772</v>
      </c>
      <c r="AG3149" s="64" t="str">
        <f t="shared" si="315"/>
        <v>401</v>
      </c>
      <c r="AI3149" s="197" t="str">
        <f t="shared" si="316"/>
        <v>-</v>
      </c>
      <c r="AJ3149" s="64" t="str">
        <f t="shared" si="317"/>
        <v>-</v>
      </c>
    </row>
    <row r="3150" spans="19:36">
      <c r="S3150" s="173" t="s">
        <v>11528</v>
      </c>
      <c r="T3150" s="17" t="s">
        <v>11529</v>
      </c>
      <c r="AA3150" s="182" t="s">
        <v>5773</v>
      </c>
      <c r="AC3150" s="197" t="str">
        <f t="shared" si="312"/>
        <v>CELS</v>
      </c>
      <c r="AD3150" s="263" t="str">
        <f t="shared" si="313"/>
        <v>CELS-401</v>
      </c>
      <c r="AE3150" s="263" t="str">
        <f t="shared" si="314"/>
        <v>CELS-401-177</v>
      </c>
      <c r="AF3150" s="119" t="s">
        <v>5773</v>
      </c>
      <c r="AG3150" s="64" t="str">
        <f t="shared" si="315"/>
        <v>401</v>
      </c>
      <c r="AI3150" s="197" t="str">
        <f t="shared" si="316"/>
        <v>-</v>
      </c>
      <c r="AJ3150" s="64" t="str">
        <f t="shared" si="317"/>
        <v>-</v>
      </c>
    </row>
    <row r="3151" spans="19:36">
      <c r="S3151" s="173" t="s">
        <v>10426</v>
      </c>
      <c r="T3151" s="17" t="s">
        <v>10427</v>
      </c>
      <c r="AA3151" s="182" t="s">
        <v>5775</v>
      </c>
      <c r="AC3151" s="197" t="str">
        <f t="shared" si="312"/>
        <v>CELS</v>
      </c>
      <c r="AD3151" s="263" t="str">
        <f t="shared" si="313"/>
        <v>CELS-401</v>
      </c>
      <c r="AE3151" s="263" t="str">
        <f t="shared" si="314"/>
        <v>CELS-401-178</v>
      </c>
      <c r="AF3151" s="119" t="s">
        <v>5775</v>
      </c>
      <c r="AG3151" s="64" t="str">
        <f t="shared" si="315"/>
        <v>401</v>
      </c>
      <c r="AI3151" s="197" t="str">
        <f t="shared" si="316"/>
        <v>-</v>
      </c>
      <c r="AJ3151" s="64" t="str">
        <f t="shared" si="317"/>
        <v>-</v>
      </c>
    </row>
    <row r="3152" spans="19:36">
      <c r="S3152" s="173" t="s">
        <v>10428</v>
      </c>
      <c r="T3152" s="17" t="s">
        <v>10429</v>
      </c>
      <c r="AA3152" s="182" t="s">
        <v>5777</v>
      </c>
      <c r="AC3152" s="197" t="str">
        <f t="shared" si="312"/>
        <v>CELS</v>
      </c>
      <c r="AD3152" s="263" t="str">
        <f t="shared" si="313"/>
        <v>CELS-401</v>
      </c>
      <c r="AE3152" s="263" t="str">
        <f t="shared" si="314"/>
        <v>CELS-401-179</v>
      </c>
      <c r="AF3152" s="119" t="s">
        <v>5777</v>
      </c>
      <c r="AG3152" s="64" t="str">
        <f t="shared" si="315"/>
        <v>401</v>
      </c>
      <c r="AI3152" s="197" t="str">
        <f t="shared" si="316"/>
        <v>-</v>
      </c>
      <c r="AJ3152" s="64" t="str">
        <f t="shared" si="317"/>
        <v>-</v>
      </c>
    </row>
    <row r="3153" spans="19:36">
      <c r="S3153" s="173" t="s">
        <v>10430</v>
      </c>
      <c r="T3153" s="17" t="s">
        <v>10431</v>
      </c>
      <c r="AA3153" s="182" t="s">
        <v>5780</v>
      </c>
      <c r="AC3153" s="197" t="str">
        <f t="shared" si="312"/>
        <v>CELS</v>
      </c>
      <c r="AD3153" s="263" t="str">
        <f t="shared" si="313"/>
        <v>CELS-401</v>
      </c>
      <c r="AE3153" s="263" t="str">
        <f t="shared" si="314"/>
        <v>CELS-401-180</v>
      </c>
      <c r="AF3153" s="119" t="s">
        <v>5780</v>
      </c>
      <c r="AG3153" s="64" t="str">
        <f t="shared" si="315"/>
        <v>401</v>
      </c>
      <c r="AI3153" s="197" t="str">
        <f t="shared" si="316"/>
        <v>-</v>
      </c>
      <c r="AJ3153" s="64" t="str">
        <f t="shared" si="317"/>
        <v>-</v>
      </c>
    </row>
    <row r="3154" spans="19:36">
      <c r="S3154" s="173" t="s">
        <v>10432</v>
      </c>
      <c r="T3154" s="17" t="s">
        <v>10433</v>
      </c>
      <c r="AA3154" s="182" t="s">
        <v>5781</v>
      </c>
      <c r="AC3154" s="197" t="str">
        <f t="shared" si="312"/>
        <v>CELS</v>
      </c>
      <c r="AD3154" s="263" t="str">
        <f t="shared" si="313"/>
        <v>CELS-401</v>
      </c>
      <c r="AE3154" s="263" t="str">
        <f t="shared" si="314"/>
        <v>CELS-401-181</v>
      </c>
      <c r="AF3154" s="119" t="s">
        <v>5781</v>
      </c>
      <c r="AG3154" s="64" t="str">
        <f t="shared" si="315"/>
        <v>401</v>
      </c>
      <c r="AI3154" s="197" t="str">
        <f t="shared" si="316"/>
        <v>-</v>
      </c>
      <c r="AJ3154" s="64" t="str">
        <f t="shared" si="317"/>
        <v>-</v>
      </c>
    </row>
    <row r="3155" spans="19:36">
      <c r="S3155" s="173" t="s">
        <v>10434</v>
      </c>
      <c r="T3155" s="17" t="s">
        <v>10435</v>
      </c>
      <c r="AA3155" s="182" t="s">
        <v>5783</v>
      </c>
      <c r="AC3155" s="197" t="str">
        <f t="shared" si="312"/>
        <v>CELS</v>
      </c>
      <c r="AD3155" s="263" t="str">
        <f t="shared" si="313"/>
        <v>CELS-401</v>
      </c>
      <c r="AE3155" s="263" t="str">
        <f t="shared" si="314"/>
        <v>CELS-401-182</v>
      </c>
      <c r="AF3155" s="119" t="s">
        <v>5783</v>
      </c>
      <c r="AG3155" s="64" t="str">
        <f t="shared" si="315"/>
        <v>401</v>
      </c>
      <c r="AI3155" s="197" t="str">
        <f t="shared" si="316"/>
        <v>-</v>
      </c>
      <c r="AJ3155" s="64" t="str">
        <f t="shared" si="317"/>
        <v>-</v>
      </c>
    </row>
    <row r="3156" spans="19:36">
      <c r="S3156" s="173" t="s">
        <v>10436</v>
      </c>
      <c r="T3156" s="17" t="s">
        <v>10437</v>
      </c>
      <c r="AA3156" s="182" t="s">
        <v>5784</v>
      </c>
      <c r="AC3156" s="197" t="str">
        <f t="shared" si="312"/>
        <v>CELS</v>
      </c>
      <c r="AD3156" s="263" t="str">
        <f t="shared" si="313"/>
        <v>CELS-401</v>
      </c>
      <c r="AE3156" s="263" t="str">
        <f t="shared" si="314"/>
        <v>CELS-401-183</v>
      </c>
      <c r="AF3156" s="119" t="s">
        <v>5784</v>
      </c>
      <c r="AG3156" s="64" t="str">
        <f t="shared" si="315"/>
        <v>401</v>
      </c>
      <c r="AI3156" s="197" t="str">
        <f t="shared" si="316"/>
        <v>-</v>
      </c>
      <c r="AJ3156" s="64" t="str">
        <f t="shared" si="317"/>
        <v>-</v>
      </c>
    </row>
    <row r="3157" spans="19:36">
      <c r="S3157" s="173" t="s">
        <v>10438</v>
      </c>
      <c r="T3157" s="17" t="s">
        <v>10439</v>
      </c>
      <c r="AA3157" s="182" t="s">
        <v>5787</v>
      </c>
      <c r="AC3157" s="197" t="str">
        <f t="shared" si="312"/>
        <v>CELS</v>
      </c>
      <c r="AD3157" s="263" t="str">
        <f t="shared" si="313"/>
        <v>CELS-401</v>
      </c>
      <c r="AE3157" s="263" t="str">
        <f t="shared" si="314"/>
        <v>CELS-401-184</v>
      </c>
      <c r="AF3157" s="119" t="s">
        <v>5787</v>
      </c>
      <c r="AG3157" s="64" t="str">
        <f t="shared" si="315"/>
        <v>401</v>
      </c>
      <c r="AI3157" s="197" t="str">
        <f t="shared" si="316"/>
        <v>-</v>
      </c>
      <c r="AJ3157" s="64" t="str">
        <f t="shared" si="317"/>
        <v>-</v>
      </c>
    </row>
    <row r="3158" spans="19:36">
      <c r="S3158" s="173" t="s">
        <v>10440</v>
      </c>
      <c r="T3158" s="17" t="s">
        <v>10441</v>
      </c>
      <c r="AA3158" s="182" t="s">
        <v>5790</v>
      </c>
      <c r="AC3158" s="197" t="str">
        <f t="shared" si="312"/>
        <v>CELS</v>
      </c>
      <c r="AD3158" s="263" t="str">
        <f t="shared" si="313"/>
        <v>CELS-401</v>
      </c>
      <c r="AE3158" s="263" t="str">
        <f t="shared" si="314"/>
        <v>CELS-401-185</v>
      </c>
      <c r="AF3158" s="119" t="s">
        <v>5790</v>
      </c>
      <c r="AG3158" s="64" t="str">
        <f t="shared" si="315"/>
        <v>401</v>
      </c>
      <c r="AI3158" s="197" t="str">
        <f t="shared" si="316"/>
        <v>-</v>
      </c>
      <c r="AJ3158" s="64" t="str">
        <f t="shared" si="317"/>
        <v>-</v>
      </c>
    </row>
    <row r="3159" spans="19:36">
      <c r="S3159" s="173" t="s">
        <v>10442</v>
      </c>
      <c r="T3159" s="17" t="s">
        <v>10443</v>
      </c>
      <c r="AA3159" s="182" t="s">
        <v>5791</v>
      </c>
      <c r="AC3159" s="197" t="str">
        <f t="shared" si="312"/>
        <v>CELS</v>
      </c>
      <c r="AD3159" s="263" t="str">
        <f t="shared" si="313"/>
        <v>CELS-401</v>
      </c>
      <c r="AE3159" s="263" t="str">
        <f t="shared" si="314"/>
        <v>CELS-401-186</v>
      </c>
      <c r="AF3159" s="119" t="s">
        <v>5791</v>
      </c>
      <c r="AG3159" s="64" t="str">
        <f t="shared" si="315"/>
        <v>401</v>
      </c>
      <c r="AI3159" s="197" t="str">
        <f t="shared" si="316"/>
        <v>-</v>
      </c>
      <c r="AJ3159" s="64" t="str">
        <f t="shared" si="317"/>
        <v>-</v>
      </c>
    </row>
    <row r="3160" spans="19:36">
      <c r="S3160" s="173" t="s">
        <v>10444</v>
      </c>
      <c r="T3160" s="17" t="s">
        <v>10445</v>
      </c>
      <c r="AA3160" s="182" t="s">
        <v>5794</v>
      </c>
      <c r="AC3160" s="197" t="str">
        <f t="shared" si="312"/>
        <v>CELS</v>
      </c>
      <c r="AD3160" s="263" t="str">
        <f t="shared" si="313"/>
        <v>CELS-401</v>
      </c>
      <c r="AE3160" s="263" t="str">
        <f t="shared" si="314"/>
        <v>CELS-401-187</v>
      </c>
      <c r="AF3160" s="119" t="s">
        <v>5794</v>
      </c>
      <c r="AG3160" s="64" t="str">
        <f t="shared" si="315"/>
        <v>401</v>
      </c>
      <c r="AI3160" s="197" t="str">
        <f t="shared" si="316"/>
        <v>-</v>
      </c>
      <c r="AJ3160" s="64" t="str">
        <f t="shared" si="317"/>
        <v>-</v>
      </c>
    </row>
    <row r="3161" spans="19:36">
      <c r="S3161" s="173" t="s">
        <v>11771</v>
      </c>
      <c r="T3161" s="17" t="s">
        <v>11772</v>
      </c>
      <c r="AA3161" s="182" t="s">
        <v>5797</v>
      </c>
      <c r="AC3161" s="197" t="str">
        <f t="shared" si="312"/>
        <v>CELS</v>
      </c>
      <c r="AD3161" s="263" t="str">
        <f t="shared" si="313"/>
        <v>CELS-401</v>
      </c>
      <c r="AE3161" s="263" t="str">
        <f t="shared" si="314"/>
        <v>CELS-401-188</v>
      </c>
      <c r="AF3161" s="119" t="s">
        <v>5797</v>
      </c>
      <c r="AG3161" s="64" t="str">
        <f t="shared" si="315"/>
        <v>401</v>
      </c>
      <c r="AI3161" s="197" t="str">
        <f t="shared" si="316"/>
        <v>-</v>
      </c>
      <c r="AJ3161" s="64" t="str">
        <f t="shared" si="317"/>
        <v>-</v>
      </c>
    </row>
    <row r="3162" spans="19:36">
      <c r="S3162" s="173" t="s">
        <v>10446</v>
      </c>
      <c r="T3162" s="17" t="s">
        <v>10447</v>
      </c>
      <c r="AA3162" s="182" t="s">
        <v>5798</v>
      </c>
      <c r="AC3162" s="197" t="str">
        <f t="shared" si="312"/>
        <v>CELS</v>
      </c>
      <c r="AD3162" s="263" t="str">
        <f t="shared" si="313"/>
        <v>CELS-401</v>
      </c>
      <c r="AE3162" s="263" t="str">
        <f t="shared" si="314"/>
        <v>CELS-401-189</v>
      </c>
      <c r="AF3162" s="119" t="s">
        <v>5798</v>
      </c>
      <c r="AG3162" s="64" t="str">
        <f t="shared" si="315"/>
        <v>401</v>
      </c>
      <c r="AI3162" s="197" t="str">
        <f t="shared" si="316"/>
        <v>-</v>
      </c>
      <c r="AJ3162" s="64" t="str">
        <f t="shared" si="317"/>
        <v>-</v>
      </c>
    </row>
    <row r="3163" spans="19:36">
      <c r="S3163" s="173" t="s">
        <v>11530</v>
      </c>
      <c r="T3163" s="17" t="s">
        <v>11531</v>
      </c>
      <c r="AA3163" s="182" t="s">
        <v>3233</v>
      </c>
      <c r="AC3163" s="197" t="str">
        <f t="shared" si="312"/>
        <v>CELS</v>
      </c>
      <c r="AD3163" s="263" t="str">
        <f t="shared" si="313"/>
        <v>CELS-401</v>
      </c>
      <c r="AE3163" s="263" t="str">
        <f t="shared" si="314"/>
        <v>CELS-401-190</v>
      </c>
      <c r="AF3163" s="119" t="s">
        <v>3233</v>
      </c>
      <c r="AG3163" s="64" t="str">
        <f t="shared" si="315"/>
        <v>401</v>
      </c>
      <c r="AI3163" s="197" t="str">
        <f t="shared" si="316"/>
        <v>-</v>
      </c>
      <c r="AJ3163" s="64" t="str">
        <f t="shared" si="317"/>
        <v>-</v>
      </c>
    </row>
    <row r="3164" spans="19:36">
      <c r="S3164" s="173" t="s">
        <v>10448</v>
      </c>
      <c r="T3164" s="17" t="s">
        <v>10449</v>
      </c>
      <c r="AA3164" s="182" t="s">
        <v>14291</v>
      </c>
      <c r="AC3164" s="197" t="str">
        <f t="shared" si="312"/>
        <v>CELS</v>
      </c>
      <c r="AD3164" s="263" t="str">
        <f t="shared" si="313"/>
        <v>CELS-401</v>
      </c>
      <c r="AE3164" s="263" t="str">
        <f t="shared" si="314"/>
        <v>CELS-401-191</v>
      </c>
      <c r="AF3164" s="119" t="s">
        <v>14291</v>
      </c>
      <c r="AG3164" s="64" t="str">
        <f t="shared" si="315"/>
        <v>401</v>
      </c>
      <c r="AI3164" s="197" t="str">
        <f t="shared" si="316"/>
        <v>-</v>
      </c>
      <c r="AJ3164" s="64" t="str">
        <f t="shared" si="317"/>
        <v>-</v>
      </c>
    </row>
    <row r="3165" spans="19:36">
      <c r="S3165" s="173" t="s">
        <v>11773</v>
      </c>
      <c r="T3165" s="17" t="s">
        <v>11774</v>
      </c>
      <c r="AA3165" s="182" t="s">
        <v>3235</v>
      </c>
      <c r="AC3165" s="197" t="str">
        <f t="shared" si="312"/>
        <v>CELS</v>
      </c>
      <c r="AD3165" s="263" t="str">
        <f t="shared" si="313"/>
        <v>CELS-401</v>
      </c>
      <c r="AE3165" s="263" t="str">
        <f t="shared" si="314"/>
        <v>CELS-401-192</v>
      </c>
      <c r="AF3165" s="119" t="s">
        <v>3235</v>
      </c>
      <c r="AG3165" s="64" t="str">
        <f t="shared" si="315"/>
        <v>401</v>
      </c>
      <c r="AI3165" s="197" t="str">
        <f t="shared" si="316"/>
        <v>-</v>
      </c>
      <c r="AJ3165" s="64" t="str">
        <f t="shared" si="317"/>
        <v>-</v>
      </c>
    </row>
    <row r="3166" spans="19:36">
      <c r="S3166" s="173" t="s">
        <v>10450</v>
      </c>
      <c r="T3166" s="17" t="s">
        <v>10451</v>
      </c>
      <c r="AA3166" s="182" t="s">
        <v>3237</v>
      </c>
      <c r="AC3166" s="197" t="str">
        <f t="shared" si="312"/>
        <v>CELS</v>
      </c>
      <c r="AD3166" s="263" t="str">
        <f t="shared" si="313"/>
        <v>CELS-401</v>
      </c>
      <c r="AE3166" s="263" t="str">
        <f t="shared" si="314"/>
        <v>CELS-401-193</v>
      </c>
      <c r="AF3166" s="119" t="s">
        <v>3237</v>
      </c>
      <c r="AG3166" s="64" t="str">
        <f t="shared" si="315"/>
        <v>401</v>
      </c>
      <c r="AI3166" s="197" t="str">
        <f t="shared" si="316"/>
        <v>-</v>
      </c>
      <c r="AJ3166" s="64" t="str">
        <f t="shared" si="317"/>
        <v>-</v>
      </c>
    </row>
    <row r="3167" spans="19:36">
      <c r="S3167" s="173" t="s">
        <v>10452</v>
      </c>
      <c r="T3167" s="17" t="s">
        <v>10453</v>
      </c>
      <c r="AA3167" s="182" t="s">
        <v>3239</v>
      </c>
      <c r="AC3167" s="197" t="str">
        <f t="shared" si="312"/>
        <v>CELS</v>
      </c>
      <c r="AD3167" s="263" t="str">
        <f t="shared" si="313"/>
        <v>CELS-401</v>
      </c>
      <c r="AE3167" s="263" t="str">
        <f t="shared" si="314"/>
        <v>CELS-401-194</v>
      </c>
      <c r="AF3167" s="119" t="s">
        <v>3239</v>
      </c>
      <c r="AG3167" s="64" t="str">
        <f t="shared" si="315"/>
        <v>401</v>
      </c>
      <c r="AI3167" s="197" t="str">
        <f t="shared" si="316"/>
        <v>-</v>
      </c>
      <c r="AJ3167" s="64" t="str">
        <f t="shared" si="317"/>
        <v>-</v>
      </c>
    </row>
    <row r="3168" spans="19:36">
      <c r="S3168" s="173" t="s">
        <v>12323</v>
      </c>
      <c r="T3168" s="17" t="s">
        <v>12324</v>
      </c>
      <c r="AA3168" s="182" t="s">
        <v>3242</v>
      </c>
      <c r="AC3168" s="197" t="str">
        <f t="shared" si="312"/>
        <v>CELS</v>
      </c>
      <c r="AD3168" s="263" t="str">
        <f t="shared" si="313"/>
        <v>CELS-401</v>
      </c>
      <c r="AE3168" s="263" t="str">
        <f t="shared" si="314"/>
        <v>CELS-401-195</v>
      </c>
      <c r="AF3168" s="119" t="s">
        <v>3242</v>
      </c>
      <c r="AG3168" s="64" t="str">
        <f t="shared" si="315"/>
        <v>401</v>
      </c>
      <c r="AI3168" s="197" t="str">
        <f t="shared" si="316"/>
        <v>-</v>
      </c>
      <c r="AJ3168" s="64" t="str">
        <f t="shared" si="317"/>
        <v>-</v>
      </c>
    </row>
    <row r="3169" spans="19:36">
      <c r="S3169" s="173" t="s">
        <v>10454</v>
      </c>
      <c r="T3169" s="17" t="s">
        <v>10455</v>
      </c>
      <c r="AA3169" s="182" t="s">
        <v>12159</v>
      </c>
      <c r="AC3169" s="197" t="str">
        <f t="shared" si="312"/>
        <v>CELS</v>
      </c>
      <c r="AD3169" s="263" t="str">
        <f t="shared" si="313"/>
        <v>CELS-401</v>
      </c>
      <c r="AE3169" s="263" t="str">
        <f t="shared" si="314"/>
        <v>CELS-401-196</v>
      </c>
      <c r="AF3169" s="119" t="s">
        <v>12159</v>
      </c>
      <c r="AG3169" s="64" t="str">
        <f t="shared" si="315"/>
        <v>401</v>
      </c>
      <c r="AI3169" s="197" t="str">
        <f t="shared" si="316"/>
        <v>-</v>
      </c>
      <c r="AJ3169" s="64" t="str">
        <f t="shared" si="317"/>
        <v>-</v>
      </c>
    </row>
    <row r="3170" spans="19:36">
      <c r="S3170" s="173" t="s">
        <v>10456</v>
      </c>
      <c r="T3170" s="17" t="s">
        <v>10457</v>
      </c>
      <c r="AA3170" s="182" t="s">
        <v>3243</v>
      </c>
      <c r="AC3170" s="197" t="str">
        <f t="shared" si="312"/>
        <v>CELS</v>
      </c>
      <c r="AD3170" s="263" t="str">
        <f t="shared" si="313"/>
        <v>CELS-401</v>
      </c>
      <c r="AE3170" s="263" t="str">
        <f t="shared" si="314"/>
        <v>CELS-401-197</v>
      </c>
      <c r="AF3170" s="119" t="s">
        <v>3243</v>
      </c>
      <c r="AG3170" s="64" t="str">
        <f t="shared" si="315"/>
        <v>401</v>
      </c>
      <c r="AI3170" s="197" t="str">
        <f t="shared" si="316"/>
        <v>-</v>
      </c>
      <c r="AJ3170" s="64" t="str">
        <f t="shared" si="317"/>
        <v>-</v>
      </c>
    </row>
    <row r="3171" spans="19:36">
      <c r="S3171" s="173" t="s">
        <v>11775</v>
      </c>
      <c r="T3171" s="17" t="s">
        <v>11776</v>
      </c>
      <c r="AA3171" s="182" t="s">
        <v>3246</v>
      </c>
      <c r="AC3171" s="197" t="str">
        <f t="shared" si="312"/>
        <v>CELS</v>
      </c>
      <c r="AD3171" s="263" t="str">
        <f t="shared" si="313"/>
        <v>CELS-401</v>
      </c>
      <c r="AE3171" s="263" t="str">
        <f t="shared" si="314"/>
        <v>CELS-401-198</v>
      </c>
      <c r="AF3171" s="119" t="s">
        <v>3246</v>
      </c>
      <c r="AG3171" s="64" t="str">
        <f t="shared" si="315"/>
        <v>401</v>
      </c>
      <c r="AI3171" s="197" t="str">
        <f t="shared" si="316"/>
        <v>-</v>
      </c>
      <c r="AJ3171" s="64" t="str">
        <f t="shared" si="317"/>
        <v>-</v>
      </c>
    </row>
    <row r="3172" spans="19:36">
      <c r="S3172" s="173" t="s">
        <v>10458</v>
      </c>
      <c r="T3172" s="17" t="s">
        <v>10459</v>
      </c>
      <c r="AA3172" s="182" t="s">
        <v>3247</v>
      </c>
      <c r="AC3172" s="197" t="str">
        <f t="shared" si="312"/>
        <v>CELS</v>
      </c>
      <c r="AD3172" s="263" t="str">
        <f t="shared" si="313"/>
        <v>CELS-401</v>
      </c>
      <c r="AE3172" s="263" t="str">
        <f t="shared" si="314"/>
        <v>CELS-401-199</v>
      </c>
      <c r="AF3172" s="119" t="s">
        <v>3247</v>
      </c>
      <c r="AG3172" s="64" t="str">
        <f t="shared" si="315"/>
        <v>401</v>
      </c>
      <c r="AI3172" s="197" t="str">
        <f t="shared" si="316"/>
        <v>-</v>
      </c>
      <c r="AJ3172" s="64" t="str">
        <f t="shared" si="317"/>
        <v>-</v>
      </c>
    </row>
    <row r="3173" spans="19:36">
      <c r="S3173" s="173" t="s">
        <v>10460</v>
      </c>
      <c r="T3173" s="17" t="s">
        <v>10461</v>
      </c>
      <c r="AA3173" s="182" t="s">
        <v>12160</v>
      </c>
      <c r="AC3173" s="197" t="str">
        <f t="shared" si="312"/>
        <v>CELS</v>
      </c>
      <c r="AD3173" s="263" t="str">
        <f t="shared" si="313"/>
        <v>CELS-401</v>
      </c>
      <c r="AE3173" s="263" t="str">
        <f t="shared" si="314"/>
        <v>CELS-401-200</v>
      </c>
      <c r="AF3173" s="119" t="s">
        <v>12160</v>
      </c>
      <c r="AG3173" s="64" t="str">
        <f t="shared" si="315"/>
        <v>401</v>
      </c>
      <c r="AI3173" s="197" t="str">
        <f t="shared" si="316"/>
        <v>-</v>
      </c>
      <c r="AJ3173" s="64" t="str">
        <f t="shared" si="317"/>
        <v>-</v>
      </c>
    </row>
    <row r="3174" spans="19:36">
      <c r="S3174" s="173" t="s">
        <v>10462</v>
      </c>
      <c r="T3174" s="17" t="s">
        <v>10463</v>
      </c>
      <c r="AA3174" s="182" t="s">
        <v>15754</v>
      </c>
      <c r="AC3174" s="197" t="str">
        <f t="shared" si="312"/>
        <v>CELS</v>
      </c>
      <c r="AD3174" s="263" t="str">
        <f t="shared" si="313"/>
        <v>CELS-401</v>
      </c>
      <c r="AE3174" s="263" t="str">
        <f t="shared" si="314"/>
        <v>CELS-401-201</v>
      </c>
      <c r="AF3174" s="119" t="s">
        <v>15754</v>
      </c>
      <c r="AG3174" s="64" t="str">
        <f t="shared" si="315"/>
        <v>401</v>
      </c>
      <c r="AI3174" s="197" t="str">
        <f t="shared" si="316"/>
        <v>-</v>
      </c>
      <c r="AJ3174" s="64" t="str">
        <f t="shared" si="317"/>
        <v>-</v>
      </c>
    </row>
    <row r="3175" spans="19:36">
      <c r="S3175" s="173" t="s">
        <v>10464</v>
      </c>
      <c r="T3175" s="17" t="s">
        <v>10465</v>
      </c>
      <c r="AA3175" s="182" t="s">
        <v>13801</v>
      </c>
      <c r="AC3175" s="197" t="str">
        <f t="shared" si="312"/>
        <v>CELS</v>
      </c>
      <c r="AD3175" s="263" t="str">
        <f t="shared" si="313"/>
        <v>CELS-401</v>
      </c>
      <c r="AE3175" s="263" t="str">
        <f t="shared" si="314"/>
        <v>CELS-401-202</v>
      </c>
      <c r="AF3175" s="119" t="s">
        <v>13801</v>
      </c>
      <c r="AG3175" s="64" t="str">
        <f t="shared" si="315"/>
        <v>401</v>
      </c>
      <c r="AI3175" s="197" t="str">
        <f t="shared" si="316"/>
        <v>-</v>
      </c>
      <c r="AJ3175" s="64" t="str">
        <f t="shared" si="317"/>
        <v>-</v>
      </c>
    </row>
    <row r="3176" spans="19:36">
      <c r="S3176" s="173" t="s">
        <v>15497</v>
      </c>
      <c r="T3176" s="17" t="s">
        <v>15498</v>
      </c>
      <c r="AA3176" s="182" t="s">
        <v>13802</v>
      </c>
      <c r="AC3176" s="197" t="str">
        <f t="shared" si="312"/>
        <v>CELS</v>
      </c>
      <c r="AD3176" s="263" t="str">
        <f t="shared" si="313"/>
        <v>CELS-401</v>
      </c>
      <c r="AE3176" s="263" t="str">
        <f t="shared" si="314"/>
        <v>CELS-401-203</v>
      </c>
      <c r="AF3176" s="119" t="s">
        <v>13802</v>
      </c>
      <c r="AG3176" s="64" t="str">
        <f t="shared" si="315"/>
        <v>401</v>
      </c>
      <c r="AI3176" s="197" t="str">
        <f t="shared" si="316"/>
        <v>-</v>
      </c>
      <c r="AJ3176" s="64" t="str">
        <f t="shared" si="317"/>
        <v>-</v>
      </c>
    </row>
    <row r="3177" spans="19:36">
      <c r="S3177" s="173" t="s">
        <v>10466</v>
      </c>
      <c r="T3177" s="17" t="s">
        <v>10467</v>
      </c>
      <c r="AA3177" s="182" t="s">
        <v>14843</v>
      </c>
      <c r="AC3177" s="197" t="str">
        <f t="shared" si="312"/>
        <v>CELS</v>
      </c>
      <c r="AD3177" s="263" t="str">
        <f t="shared" si="313"/>
        <v>CELS-401</v>
      </c>
      <c r="AE3177" s="263" t="str">
        <f t="shared" si="314"/>
        <v>CELS-401-204</v>
      </c>
      <c r="AF3177" s="119" t="s">
        <v>14843</v>
      </c>
      <c r="AG3177" s="64" t="str">
        <f t="shared" si="315"/>
        <v>401</v>
      </c>
      <c r="AI3177" s="197" t="str">
        <f t="shared" si="316"/>
        <v>-</v>
      </c>
      <c r="AJ3177" s="64" t="str">
        <f t="shared" si="317"/>
        <v>-</v>
      </c>
    </row>
    <row r="3178" spans="19:36">
      <c r="S3178" s="173" t="s">
        <v>10468</v>
      </c>
      <c r="T3178" s="17" t="s">
        <v>10469</v>
      </c>
      <c r="AA3178" s="182" t="s">
        <v>14844</v>
      </c>
      <c r="AC3178" s="197" t="str">
        <f t="shared" si="312"/>
        <v>CELS</v>
      </c>
      <c r="AD3178" s="263" t="str">
        <f t="shared" si="313"/>
        <v>CELS-401</v>
      </c>
      <c r="AE3178" s="263" t="str">
        <f t="shared" si="314"/>
        <v>CELS-401-205</v>
      </c>
      <c r="AF3178" s="119" t="s">
        <v>14844</v>
      </c>
      <c r="AG3178" s="64" t="str">
        <f t="shared" si="315"/>
        <v>401</v>
      </c>
      <c r="AI3178" s="197" t="str">
        <f t="shared" si="316"/>
        <v>-</v>
      </c>
      <c r="AJ3178" s="64" t="str">
        <f t="shared" si="317"/>
        <v>-</v>
      </c>
    </row>
    <row r="3179" spans="19:36">
      <c r="S3179" s="173" t="s">
        <v>10470</v>
      </c>
      <c r="T3179" s="17" t="s">
        <v>10471</v>
      </c>
      <c r="AA3179" s="182" t="s">
        <v>14845</v>
      </c>
      <c r="AC3179" s="197" t="str">
        <f t="shared" si="312"/>
        <v>CELS</v>
      </c>
      <c r="AD3179" s="263" t="str">
        <f t="shared" si="313"/>
        <v>CELS-401</v>
      </c>
      <c r="AE3179" s="263" t="str">
        <f t="shared" si="314"/>
        <v>CELS-401-206</v>
      </c>
      <c r="AF3179" s="119" t="s">
        <v>14845</v>
      </c>
      <c r="AG3179" s="64" t="str">
        <f t="shared" si="315"/>
        <v>401</v>
      </c>
      <c r="AI3179" s="197" t="str">
        <f t="shared" si="316"/>
        <v>-</v>
      </c>
      <c r="AJ3179" s="64" t="str">
        <f t="shared" si="317"/>
        <v>-</v>
      </c>
    </row>
    <row r="3180" spans="19:36">
      <c r="S3180" s="173" t="s">
        <v>10472</v>
      </c>
      <c r="T3180" s="17" t="s">
        <v>10473</v>
      </c>
      <c r="AA3180" s="182" t="s">
        <v>11160</v>
      </c>
      <c r="AC3180" s="197" t="str">
        <f t="shared" si="312"/>
        <v>CELS</v>
      </c>
      <c r="AD3180" s="263" t="str">
        <f t="shared" si="313"/>
        <v>CELS-401</v>
      </c>
      <c r="AE3180" s="263" t="str">
        <f t="shared" si="314"/>
        <v>CELS-401-207</v>
      </c>
      <c r="AF3180" s="119" t="s">
        <v>11160</v>
      </c>
      <c r="AG3180" s="64" t="str">
        <f t="shared" si="315"/>
        <v>401</v>
      </c>
      <c r="AI3180" s="197" t="str">
        <f t="shared" si="316"/>
        <v>-</v>
      </c>
      <c r="AJ3180" s="64" t="str">
        <f t="shared" si="317"/>
        <v>-</v>
      </c>
    </row>
    <row r="3181" spans="19:36">
      <c r="S3181" s="173" t="s">
        <v>10474</v>
      </c>
      <c r="T3181" s="17" t="s">
        <v>10475</v>
      </c>
      <c r="AA3181" s="182" t="s">
        <v>11494</v>
      </c>
      <c r="AC3181" s="197" t="str">
        <f t="shared" si="312"/>
        <v>CELS</v>
      </c>
      <c r="AD3181" s="263" t="str">
        <f t="shared" si="313"/>
        <v>CELS-401</v>
      </c>
      <c r="AE3181" s="263" t="str">
        <f t="shared" si="314"/>
        <v>CELS-401-208</v>
      </c>
      <c r="AF3181" s="119" t="s">
        <v>11494</v>
      </c>
      <c r="AG3181" s="64" t="str">
        <f t="shared" si="315"/>
        <v>401</v>
      </c>
      <c r="AI3181" s="197" t="str">
        <f t="shared" si="316"/>
        <v>-</v>
      </c>
      <c r="AJ3181" s="64" t="str">
        <f t="shared" si="317"/>
        <v>-</v>
      </c>
    </row>
    <row r="3182" spans="19:36">
      <c r="S3182" s="173" t="s">
        <v>10476</v>
      </c>
      <c r="T3182" s="17" t="s">
        <v>10477</v>
      </c>
      <c r="AA3182" s="182" t="s">
        <v>13376</v>
      </c>
      <c r="AC3182" s="197" t="str">
        <f t="shared" si="312"/>
        <v>CELS</v>
      </c>
      <c r="AD3182" s="263" t="str">
        <f t="shared" si="313"/>
        <v>CELS-401</v>
      </c>
      <c r="AE3182" s="263" t="str">
        <f t="shared" si="314"/>
        <v>CELS-401-209</v>
      </c>
      <c r="AF3182" s="119" t="s">
        <v>13376</v>
      </c>
      <c r="AG3182" s="64" t="str">
        <f t="shared" si="315"/>
        <v>401</v>
      </c>
      <c r="AI3182" s="197" t="str">
        <f t="shared" si="316"/>
        <v>-</v>
      </c>
      <c r="AJ3182" s="64" t="str">
        <f t="shared" si="317"/>
        <v>-</v>
      </c>
    </row>
    <row r="3183" spans="19:36">
      <c r="S3183" s="173" t="s">
        <v>10478</v>
      </c>
      <c r="T3183" s="17" t="s">
        <v>10479</v>
      </c>
      <c r="AA3183" s="182" t="s">
        <v>13803</v>
      </c>
      <c r="AC3183" s="197" t="str">
        <f t="shared" si="312"/>
        <v>CELS</v>
      </c>
      <c r="AD3183" s="263" t="str">
        <f t="shared" si="313"/>
        <v>CELS-401</v>
      </c>
      <c r="AE3183" s="263" t="str">
        <f t="shared" si="314"/>
        <v>CELS-401-210</v>
      </c>
      <c r="AF3183" s="119" t="s">
        <v>13803</v>
      </c>
      <c r="AG3183" s="64" t="str">
        <f t="shared" si="315"/>
        <v>401</v>
      </c>
      <c r="AI3183" s="197" t="str">
        <f t="shared" si="316"/>
        <v>-</v>
      </c>
      <c r="AJ3183" s="64" t="str">
        <f t="shared" si="317"/>
        <v>-</v>
      </c>
    </row>
    <row r="3184" spans="19:36">
      <c r="S3184" s="173" t="s">
        <v>11777</v>
      </c>
      <c r="T3184" s="17" t="s">
        <v>11778</v>
      </c>
      <c r="AA3184" s="182" t="s">
        <v>13804</v>
      </c>
      <c r="AC3184" s="197" t="str">
        <f t="shared" si="312"/>
        <v>CELS</v>
      </c>
      <c r="AD3184" s="263" t="str">
        <f t="shared" si="313"/>
        <v>CELS-401</v>
      </c>
      <c r="AE3184" s="263" t="str">
        <f t="shared" si="314"/>
        <v>CELS-401-211</v>
      </c>
      <c r="AF3184" s="119" t="s">
        <v>13804</v>
      </c>
      <c r="AG3184" s="64" t="str">
        <f t="shared" si="315"/>
        <v>401</v>
      </c>
      <c r="AI3184" s="197" t="str">
        <f t="shared" si="316"/>
        <v>-</v>
      </c>
      <c r="AJ3184" s="64" t="str">
        <f t="shared" si="317"/>
        <v>-</v>
      </c>
    </row>
    <row r="3185" spans="19:36">
      <c r="S3185" s="173" t="s">
        <v>11779</v>
      </c>
      <c r="T3185" s="17" t="s">
        <v>11780</v>
      </c>
      <c r="AA3185" s="182" t="s">
        <v>14846</v>
      </c>
      <c r="AC3185" s="197" t="str">
        <f t="shared" si="312"/>
        <v>CELS</v>
      </c>
      <c r="AD3185" s="263" t="str">
        <f t="shared" si="313"/>
        <v>CELS-401</v>
      </c>
      <c r="AE3185" s="263" t="str">
        <f t="shared" si="314"/>
        <v>CELS-401-212</v>
      </c>
      <c r="AF3185" s="119" t="s">
        <v>14846</v>
      </c>
      <c r="AG3185" s="64" t="str">
        <f t="shared" si="315"/>
        <v>401</v>
      </c>
      <c r="AI3185" s="197" t="str">
        <f t="shared" si="316"/>
        <v>-</v>
      </c>
      <c r="AJ3185" s="64" t="str">
        <f t="shared" si="317"/>
        <v>-</v>
      </c>
    </row>
    <row r="3186" spans="19:36">
      <c r="S3186" s="173" t="s">
        <v>11532</v>
      </c>
      <c r="T3186" s="17" t="s">
        <v>11533</v>
      </c>
      <c r="AA3186" s="182" t="s">
        <v>14847</v>
      </c>
      <c r="AC3186" s="197" t="str">
        <f t="shared" si="312"/>
        <v>CELS</v>
      </c>
      <c r="AD3186" s="263" t="str">
        <f t="shared" si="313"/>
        <v>CELS-401</v>
      </c>
      <c r="AE3186" s="263" t="str">
        <f t="shared" si="314"/>
        <v>CELS-401-213</v>
      </c>
      <c r="AF3186" s="119" t="s">
        <v>14847</v>
      </c>
      <c r="AG3186" s="64" t="str">
        <f t="shared" si="315"/>
        <v>401</v>
      </c>
      <c r="AI3186" s="197" t="str">
        <f t="shared" si="316"/>
        <v>-</v>
      </c>
      <c r="AJ3186" s="64" t="str">
        <f t="shared" si="317"/>
        <v>-</v>
      </c>
    </row>
    <row r="3187" spans="19:36">
      <c r="S3187" s="173" t="s">
        <v>11534</v>
      </c>
      <c r="T3187" s="17" t="s">
        <v>11535</v>
      </c>
      <c r="AA3187" s="182" t="s">
        <v>14848</v>
      </c>
      <c r="AC3187" s="197" t="str">
        <f t="shared" si="312"/>
        <v>CELS</v>
      </c>
      <c r="AD3187" s="263" t="str">
        <f t="shared" si="313"/>
        <v>CELS-401</v>
      </c>
      <c r="AE3187" s="263" t="str">
        <f t="shared" si="314"/>
        <v>CELS-401-214</v>
      </c>
      <c r="AF3187" s="119" t="s">
        <v>14848</v>
      </c>
      <c r="AG3187" s="64" t="str">
        <f t="shared" si="315"/>
        <v>401</v>
      </c>
      <c r="AI3187" s="197" t="str">
        <f t="shared" si="316"/>
        <v>-</v>
      </c>
      <c r="AJ3187" s="64" t="str">
        <f t="shared" si="317"/>
        <v>-</v>
      </c>
    </row>
    <row r="3188" spans="19:36">
      <c r="S3188" s="173" t="s">
        <v>11781</v>
      </c>
      <c r="T3188" s="17" t="s">
        <v>11782</v>
      </c>
      <c r="AA3188" s="182" t="s">
        <v>14849</v>
      </c>
      <c r="AC3188" s="197" t="str">
        <f t="shared" si="312"/>
        <v>CELS</v>
      </c>
      <c r="AD3188" s="263" t="str">
        <f t="shared" si="313"/>
        <v>CELS-401</v>
      </c>
      <c r="AE3188" s="263" t="str">
        <f t="shared" si="314"/>
        <v>CELS-401-215</v>
      </c>
      <c r="AF3188" s="119" t="s">
        <v>14849</v>
      </c>
      <c r="AG3188" s="64" t="str">
        <f t="shared" si="315"/>
        <v>401</v>
      </c>
      <c r="AI3188" s="197" t="str">
        <f t="shared" si="316"/>
        <v>-</v>
      </c>
      <c r="AJ3188" s="64" t="str">
        <f t="shared" si="317"/>
        <v>-</v>
      </c>
    </row>
    <row r="3189" spans="19:36">
      <c r="S3189" s="173" t="s">
        <v>11353</v>
      </c>
      <c r="T3189" s="17" t="s">
        <v>11536</v>
      </c>
      <c r="AA3189" s="182" t="s">
        <v>14850</v>
      </c>
      <c r="AC3189" s="197" t="str">
        <f t="shared" si="312"/>
        <v>CELS</v>
      </c>
      <c r="AD3189" s="263" t="str">
        <f t="shared" si="313"/>
        <v>CELS-401</v>
      </c>
      <c r="AE3189" s="263" t="str">
        <f t="shared" si="314"/>
        <v>CELS-401-216</v>
      </c>
      <c r="AF3189" s="119" t="s">
        <v>14850</v>
      </c>
      <c r="AG3189" s="64" t="str">
        <f t="shared" si="315"/>
        <v>401</v>
      </c>
      <c r="AI3189" s="197" t="str">
        <f t="shared" si="316"/>
        <v>-</v>
      </c>
      <c r="AJ3189" s="64" t="str">
        <f t="shared" si="317"/>
        <v>-</v>
      </c>
    </row>
    <row r="3190" spans="19:36">
      <c r="S3190" s="173" t="s">
        <v>12325</v>
      </c>
      <c r="T3190" s="17" t="s">
        <v>12326</v>
      </c>
      <c r="AA3190" s="182" t="s">
        <v>14851</v>
      </c>
      <c r="AC3190" s="197" t="str">
        <f t="shared" si="312"/>
        <v>CELS</v>
      </c>
      <c r="AD3190" s="263" t="str">
        <f t="shared" si="313"/>
        <v>CELS-401</v>
      </c>
      <c r="AE3190" s="263" t="str">
        <f t="shared" si="314"/>
        <v>CELS-401-217</v>
      </c>
      <c r="AF3190" s="119" t="s">
        <v>14851</v>
      </c>
      <c r="AG3190" s="64" t="str">
        <f t="shared" si="315"/>
        <v>401</v>
      </c>
      <c r="AI3190" s="197" t="str">
        <f t="shared" si="316"/>
        <v>-</v>
      </c>
      <c r="AJ3190" s="64" t="str">
        <f t="shared" si="317"/>
        <v>-</v>
      </c>
    </row>
    <row r="3191" spans="19:36">
      <c r="S3191" s="173" t="s">
        <v>12327</v>
      </c>
      <c r="T3191" s="17" t="s">
        <v>12328</v>
      </c>
      <c r="AA3191" s="182" t="s">
        <v>14852</v>
      </c>
      <c r="AC3191" s="197" t="str">
        <f t="shared" si="312"/>
        <v>CELS</v>
      </c>
      <c r="AD3191" s="263" t="str">
        <f t="shared" si="313"/>
        <v>CELS-401</v>
      </c>
      <c r="AE3191" s="263" t="str">
        <f t="shared" si="314"/>
        <v>CELS-401-218</v>
      </c>
      <c r="AF3191" s="119" t="s">
        <v>14852</v>
      </c>
      <c r="AG3191" s="64" t="str">
        <f t="shared" si="315"/>
        <v>401</v>
      </c>
      <c r="AI3191" s="197" t="str">
        <f t="shared" si="316"/>
        <v>-</v>
      </c>
      <c r="AJ3191" s="64" t="str">
        <f t="shared" si="317"/>
        <v>-</v>
      </c>
    </row>
    <row r="3192" spans="19:36">
      <c r="S3192" s="173" t="s">
        <v>10480</v>
      </c>
      <c r="T3192" s="17" t="s">
        <v>10481</v>
      </c>
      <c r="AA3192" s="182" t="s">
        <v>14853</v>
      </c>
      <c r="AC3192" s="197" t="str">
        <f t="shared" si="312"/>
        <v>CELS</v>
      </c>
      <c r="AD3192" s="263" t="str">
        <f t="shared" si="313"/>
        <v>CELS-401</v>
      </c>
      <c r="AE3192" s="263" t="str">
        <f t="shared" si="314"/>
        <v>CELS-401-219</v>
      </c>
      <c r="AF3192" s="119" t="s">
        <v>14853</v>
      </c>
      <c r="AG3192" s="64" t="str">
        <f t="shared" si="315"/>
        <v>401</v>
      </c>
      <c r="AI3192" s="197" t="str">
        <f t="shared" si="316"/>
        <v>-</v>
      </c>
      <c r="AJ3192" s="64" t="str">
        <f t="shared" si="317"/>
        <v>-</v>
      </c>
    </row>
    <row r="3193" spans="19:36">
      <c r="S3193" s="173" t="s">
        <v>11537</v>
      </c>
      <c r="T3193" s="17" t="s">
        <v>11538</v>
      </c>
      <c r="AA3193" s="182" t="s">
        <v>15331</v>
      </c>
      <c r="AC3193" s="197" t="str">
        <f t="shared" si="312"/>
        <v>CELS</v>
      </c>
      <c r="AD3193" s="263" t="str">
        <f t="shared" si="313"/>
        <v>CELS-401</v>
      </c>
      <c r="AE3193" s="263" t="str">
        <f t="shared" si="314"/>
        <v>CELS-401-220</v>
      </c>
      <c r="AF3193" s="119" t="s">
        <v>15331</v>
      </c>
      <c r="AG3193" s="64" t="str">
        <f t="shared" si="315"/>
        <v>401</v>
      </c>
      <c r="AI3193" s="197" t="str">
        <f t="shared" si="316"/>
        <v>-</v>
      </c>
      <c r="AJ3193" s="64" t="str">
        <f t="shared" si="317"/>
        <v>-</v>
      </c>
    </row>
    <row r="3194" spans="19:36">
      <c r="S3194" s="173" t="s">
        <v>13105</v>
      </c>
      <c r="T3194" s="17" t="s">
        <v>13106</v>
      </c>
      <c r="AA3194" s="182" t="s">
        <v>14854</v>
      </c>
      <c r="AC3194" s="197" t="str">
        <f t="shared" si="312"/>
        <v>CELS</v>
      </c>
      <c r="AD3194" s="263" t="str">
        <f t="shared" si="313"/>
        <v>CELS-401</v>
      </c>
      <c r="AE3194" s="263" t="str">
        <f t="shared" si="314"/>
        <v>CELS-401-221</v>
      </c>
      <c r="AF3194" s="119" t="s">
        <v>14854</v>
      </c>
      <c r="AG3194" s="64" t="str">
        <f t="shared" si="315"/>
        <v>401</v>
      </c>
      <c r="AI3194" s="197" t="str">
        <f t="shared" si="316"/>
        <v>-</v>
      </c>
      <c r="AJ3194" s="64" t="str">
        <f t="shared" si="317"/>
        <v>-</v>
      </c>
    </row>
    <row r="3195" spans="19:36">
      <c r="S3195" s="173" t="s">
        <v>11539</v>
      </c>
      <c r="T3195" s="17" t="s">
        <v>11540</v>
      </c>
      <c r="AA3195" s="182" t="s">
        <v>12767</v>
      </c>
      <c r="AC3195" s="197" t="str">
        <f t="shared" si="312"/>
        <v>CELS</v>
      </c>
      <c r="AD3195" s="263" t="str">
        <f t="shared" si="313"/>
        <v>CELS-401</v>
      </c>
      <c r="AE3195" s="263" t="str">
        <f t="shared" si="314"/>
        <v>CELS-401-222</v>
      </c>
      <c r="AF3195" s="119" t="s">
        <v>12767</v>
      </c>
      <c r="AG3195" s="64" t="str">
        <f t="shared" si="315"/>
        <v>401</v>
      </c>
      <c r="AI3195" s="197" t="str">
        <f t="shared" si="316"/>
        <v>-</v>
      </c>
      <c r="AJ3195" s="64" t="str">
        <f t="shared" si="317"/>
        <v>-</v>
      </c>
    </row>
    <row r="3196" spans="19:36">
      <c r="S3196" s="173" t="s">
        <v>14480</v>
      </c>
      <c r="T3196" s="17" t="s">
        <v>14481</v>
      </c>
      <c r="AA3196" s="182" t="s">
        <v>12768</v>
      </c>
      <c r="AC3196" s="197" t="str">
        <f t="shared" si="312"/>
        <v>CELS</v>
      </c>
      <c r="AD3196" s="263" t="str">
        <f t="shared" si="313"/>
        <v>CELS-401</v>
      </c>
      <c r="AE3196" s="263" t="str">
        <f t="shared" si="314"/>
        <v>CELS-401-223</v>
      </c>
      <c r="AF3196" s="119" t="s">
        <v>12768</v>
      </c>
      <c r="AG3196" s="64" t="str">
        <f t="shared" si="315"/>
        <v>401</v>
      </c>
      <c r="AI3196" s="197" t="str">
        <f t="shared" si="316"/>
        <v>-</v>
      </c>
      <c r="AJ3196" s="64" t="str">
        <f t="shared" si="317"/>
        <v>-</v>
      </c>
    </row>
    <row r="3197" spans="19:36">
      <c r="S3197" s="173" t="s">
        <v>11541</v>
      </c>
      <c r="T3197" s="17" t="s">
        <v>11542</v>
      </c>
      <c r="AA3197" s="182" t="s">
        <v>12769</v>
      </c>
      <c r="AC3197" s="197" t="str">
        <f t="shared" si="312"/>
        <v>CELS</v>
      </c>
      <c r="AD3197" s="263" t="str">
        <f t="shared" si="313"/>
        <v>CELS-401</v>
      </c>
      <c r="AE3197" s="263" t="str">
        <f t="shared" si="314"/>
        <v>CELS-401-224</v>
      </c>
      <c r="AF3197" s="119" t="s">
        <v>12769</v>
      </c>
      <c r="AG3197" s="64" t="str">
        <f t="shared" si="315"/>
        <v>401</v>
      </c>
      <c r="AI3197" s="197" t="str">
        <f t="shared" si="316"/>
        <v>-</v>
      </c>
      <c r="AJ3197" s="64" t="str">
        <f t="shared" si="317"/>
        <v>-</v>
      </c>
    </row>
    <row r="3198" spans="19:36">
      <c r="S3198" s="173" t="s">
        <v>13562</v>
      </c>
      <c r="T3198" s="17" t="s">
        <v>13563</v>
      </c>
      <c r="AA3198" s="182" t="s">
        <v>13377</v>
      </c>
      <c r="AC3198" s="197" t="str">
        <f t="shared" si="312"/>
        <v>CELS</v>
      </c>
      <c r="AD3198" s="263" t="str">
        <f t="shared" si="313"/>
        <v>CELS-401</v>
      </c>
      <c r="AE3198" s="263" t="str">
        <f t="shared" si="314"/>
        <v>CELS-401-225</v>
      </c>
      <c r="AF3198" s="119" t="s">
        <v>13377</v>
      </c>
      <c r="AG3198" s="64" t="str">
        <f t="shared" si="315"/>
        <v>401</v>
      </c>
      <c r="AI3198" s="197" t="str">
        <f t="shared" si="316"/>
        <v>-</v>
      </c>
      <c r="AJ3198" s="64" t="str">
        <f t="shared" si="317"/>
        <v>-</v>
      </c>
    </row>
    <row r="3199" spans="19:36">
      <c r="S3199" s="173" t="s">
        <v>11783</v>
      </c>
      <c r="T3199" s="17" t="s">
        <v>11784</v>
      </c>
      <c r="AA3199" s="182" t="s">
        <v>13805</v>
      </c>
      <c r="AC3199" s="197" t="str">
        <f t="shared" si="312"/>
        <v>CELS</v>
      </c>
      <c r="AD3199" s="263" t="str">
        <f t="shared" si="313"/>
        <v>CELS-401</v>
      </c>
      <c r="AE3199" s="263" t="str">
        <f t="shared" si="314"/>
        <v>CELS-401-226</v>
      </c>
      <c r="AF3199" s="119" t="s">
        <v>13805</v>
      </c>
      <c r="AG3199" s="64" t="str">
        <f t="shared" si="315"/>
        <v>401</v>
      </c>
      <c r="AI3199" s="197" t="str">
        <f t="shared" si="316"/>
        <v>-</v>
      </c>
      <c r="AJ3199" s="64" t="str">
        <f t="shared" si="317"/>
        <v>-</v>
      </c>
    </row>
    <row r="3200" spans="19:36">
      <c r="S3200" s="173" t="s">
        <v>11543</v>
      </c>
      <c r="T3200" s="17" t="s">
        <v>11544</v>
      </c>
      <c r="AA3200" s="182" t="s">
        <v>15332</v>
      </c>
      <c r="AC3200" s="197" t="str">
        <f t="shared" si="312"/>
        <v>CELS</v>
      </c>
      <c r="AD3200" s="263" t="str">
        <f t="shared" si="313"/>
        <v>CELS-401</v>
      </c>
      <c r="AE3200" s="263" t="str">
        <f t="shared" si="314"/>
        <v>CELS-401-227</v>
      </c>
      <c r="AF3200" s="119" t="s">
        <v>15332</v>
      </c>
      <c r="AG3200" s="64" t="str">
        <f t="shared" si="315"/>
        <v>401</v>
      </c>
      <c r="AI3200" s="197" t="str">
        <f t="shared" si="316"/>
        <v>-</v>
      </c>
      <c r="AJ3200" s="64" t="str">
        <f t="shared" si="317"/>
        <v>-</v>
      </c>
    </row>
    <row r="3201" spans="19:36">
      <c r="S3201" s="173" t="s">
        <v>11545</v>
      </c>
      <c r="T3201" s="17" t="s">
        <v>11546</v>
      </c>
      <c r="AA3201" s="182" t="s">
        <v>15333</v>
      </c>
      <c r="AC3201" s="197" t="str">
        <f t="shared" si="312"/>
        <v>CELS</v>
      </c>
      <c r="AD3201" s="263" t="str">
        <f t="shared" si="313"/>
        <v>CELS-401</v>
      </c>
      <c r="AE3201" s="263" t="str">
        <f t="shared" si="314"/>
        <v>CELS-401-228</v>
      </c>
      <c r="AF3201" s="119" t="s">
        <v>15333</v>
      </c>
      <c r="AG3201" s="64" t="str">
        <f t="shared" si="315"/>
        <v>401</v>
      </c>
      <c r="AI3201" s="197" t="str">
        <f t="shared" si="316"/>
        <v>-</v>
      </c>
      <c r="AJ3201" s="64" t="str">
        <f t="shared" si="317"/>
        <v>-</v>
      </c>
    </row>
    <row r="3202" spans="19:36">
      <c r="S3202" s="173" t="s">
        <v>11785</v>
      </c>
      <c r="T3202" s="17" t="s">
        <v>11786</v>
      </c>
      <c r="AA3202" s="182" t="s">
        <v>15334</v>
      </c>
      <c r="AC3202" s="197" t="str">
        <f t="shared" si="312"/>
        <v>CELS</v>
      </c>
      <c r="AD3202" s="263" t="str">
        <f t="shared" si="313"/>
        <v>CELS-401</v>
      </c>
      <c r="AE3202" s="263" t="str">
        <f t="shared" si="314"/>
        <v>CELS-401-229</v>
      </c>
      <c r="AF3202" s="119" t="s">
        <v>15334</v>
      </c>
      <c r="AG3202" s="64" t="str">
        <f t="shared" si="315"/>
        <v>401</v>
      </c>
      <c r="AI3202" s="197" t="str">
        <f t="shared" si="316"/>
        <v>-</v>
      </c>
      <c r="AJ3202" s="64" t="str">
        <f t="shared" si="317"/>
        <v>-</v>
      </c>
    </row>
    <row r="3203" spans="19:36">
      <c r="S3203" s="173" t="s">
        <v>13107</v>
      </c>
      <c r="T3203" s="17" t="s">
        <v>13108</v>
      </c>
      <c r="AA3203" s="182" t="s">
        <v>14855</v>
      </c>
      <c r="AC3203" s="197" t="str">
        <f t="shared" si="312"/>
        <v>CELS</v>
      </c>
      <c r="AD3203" s="263" t="str">
        <f t="shared" si="313"/>
        <v>CELS-401</v>
      </c>
      <c r="AE3203" s="263" t="str">
        <f t="shared" si="314"/>
        <v>CELS-401-230</v>
      </c>
      <c r="AF3203" s="119" t="s">
        <v>14855</v>
      </c>
      <c r="AG3203" s="64" t="str">
        <f t="shared" si="315"/>
        <v>401</v>
      </c>
      <c r="AI3203" s="197" t="str">
        <f t="shared" si="316"/>
        <v>-</v>
      </c>
      <c r="AJ3203" s="64" t="str">
        <f t="shared" si="317"/>
        <v>-</v>
      </c>
    </row>
    <row r="3204" spans="19:36">
      <c r="S3204" s="173" t="s">
        <v>11547</v>
      </c>
      <c r="T3204" s="17" t="s">
        <v>11548</v>
      </c>
      <c r="AA3204" s="182" t="s">
        <v>14856</v>
      </c>
      <c r="AC3204" s="197" t="str">
        <f t="shared" si="312"/>
        <v>CELS</v>
      </c>
      <c r="AD3204" s="263" t="str">
        <f t="shared" si="313"/>
        <v>CELS-401</v>
      </c>
      <c r="AE3204" s="263" t="str">
        <f t="shared" si="314"/>
        <v>CELS-401-231</v>
      </c>
      <c r="AF3204" s="119" t="s">
        <v>14856</v>
      </c>
      <c r="AG3204" s="64" t="str">
        <f t="shared" si="315"/>
        <v>401</v>
      </c>
      <c r="AI3204" s="197" t="str">
        <f t="shared" si="316"/>
        <v>-</v>
      </c>
      <c r="AJ3204" s="64" t="str">
        <f t="shared" si="317"/>
        <v>-</v>
      </c>
    </row>
    <row r="3205" spans="19:36">
      <c r="S3205" s="173" t="s">
        <v>12329</v>
      </c>
      <c r="T3205" s="17" t="s">
        <v>12330</v>
      </c>
      <c r="AA3205" s="182" t="s">
        <v>15335</v>
      </c>
      <c r="AC3205" s="197" t="str">
        <f t="shared" si="312"/>
        <v>CELS</v>
      </c>
      <c r="AD3205" s="263" t="str">
        <f t="shared" si="313"/>
        <v>CELS-401</v>
      </c>
      <c r="AE3205" s="263" t="str">
        <f t="shared" si="314"/>
        <v>CELS-401-232</v>
      </c>
      <c r="AF3205" s="119" t="s">
        <v>15335</v>
      </c>
      <c r="AG3205" s="64" t="str">
        <f t="shared" si="315"/>
        <v>401</v>
      </c>
      <c r="AI3205" s="197" t="str">
        <f t="shared" si="316"/>
        <v>-</v>
      </c>
      <c r="AJ3205" s="64" t="str">
        <f t="shared" si="317"/>
        <v>-</v>
      </c>
    </row>
    <row r="3206" spans="19:36">
      <c r="S3206" s="173" t="s">
        <v>11787</v>
      </c>
      <c r="T3206" s="17" t="s">
        <v>11788</v>
      </c>
      <c r="AA3206" s="182" t="s">
        <v>14292</v>
      </c>
      <c r="AC3206" s="197" t="str">
        <f t="shared" si="312"/>
        <v>CELS</v>
      </c>
      <c r="AD3206" s="263" t="str">
        <f t="shared" si="313"/>
        <v>CELS-401</v>
      </c>
      <c r="AE3206" s="263" t="str">
        <f t="shared" si="314"/>
        <v>CELS-401-233</v>
      </c>
      <c r="AF3206" s="119" t="s">
        <v>14292</v>
      </c>
      <c r="AG3206" s="64" t="str">
        <f t="shared" si="315"/>
        <v>401</v>
      </c>
      <c r="AI3206" s="197" t="str">
        <f t="shared" si="316"/>
        <v>-</v>
      </c>
      <c r="AJ3206" s="64" t="str">
        <f t="shared" si="317"/>
        <v>-</v>
      </c>
    </row>
    <row r="3207" spans="19:36">
      <c r="S3207" s="173" t="s">
        <v>13109</v>
      </c>
      <c r="T3207" s="17" t="s">
        <v>13110</v>
      </c>
      <c r="AA3207" s="182" t="s">
        <v>14293</v>
      </c>
      <c r="AC3207" s="197" t="str">
        <f t="shared" ref="AC3207:AC3270" si="318">CodesFormula_1</f>
        <v>CELS</v>
      </c>
      <c r="AD3207" s="263" t="str">
        <f t="shared" ref="AD3207:AD3270" si="319">CodesFormula_2</f>
        <v>CELS-401</v>
      </c>
      <c r="AE3207" s="263" t="str">
        <f t="shared" ref="AE3207:AE3270" si="320">CodesFormula_3</f>
        <v>CELS-401-234</v>
      </c>
      <c r="AF3207" s="119" t="s">
        <v>14293</v>
      </c>
      <c r="AG3207" s="64" t="str">
        <f t="shared" ref="AG3207:AG3270" si="321">CodesFormula_4</f>
        <v>401</v>
      </c>
      <c r="AI3207" s="197" t="str">
        <f t="shared" ref="AI3207:AI3270" si="322">CodesFormula_5</f>
        <v>-</v>
      </c>
      <c r="AJ3207" s="64" t="str">
        <f t="shared" ref="AJ3207:AJ3270" si="323">CodesFormula_6</f>
        <v>-</v>
      </c>
    </row>
    <row r="3208" spans="19:36">
      <c r="S3208" s="173" t="s">
        <v>13564</v>
      </c>
      <c r="T3208" s="17" t="s">
        <v>13565</v>
      </c>
      <c r="AA3208" s="182" t="s">
        <v>12770</v>
      </c>
      <c r="AC3208" s="197" t="str">
        <f t="shared" si="318"/>
        <v>CELS</v>
      </c>
      <c r="AD3208" s="263" t="str">
        <f t="shared" si="319"/>
        <v>CELS-401</v>
      </c>
      <c r="AE3208" s="263" t="str">
        <f t="shared" si="320"/>
        <v>CELS-401-235</v>
      </c>
      <c r="AF3208" s="119" t="s">
        <v>12770</v>
      </c>
      <c r="AG3208" s="64" t="str">
        <f t="shared" si="321"/>
        <v>401</v>
      </c>
      <c r="AI3208" s="197" t="str">
        <f t="shared" si="322"/>
        <v>-</v>
      </c>
      <c r="AJ3208" s="64" t="str">
        <f t="shared" si="323"/>
        <v>-</v>
      </c>
    </row>
    <row r="3209" spans="19:36">
      <c r="S3209" s="173" t="s">
        <v>11789</v>
      </c>
      <c r="T3209" s="17" t="s">
        <v>11790</v>
      </c>
      <c r="AA3209" s="182" t="s">
        <v>12771</v>
      </c>
      <c r="AC3209" s="197" t="str">
        <f t="shared" si="318"/>
        <v>CELS</v>
      </c>
      <c r="AD3209" s="263" t="str">
        <f t="shared" si="319"/>
        <v>CELS-401</v>
      </c>
      <c r="AE3209" s="263" t="str">
        <f t="shared" si="320"/>
        <v>CELS-401-236</v>
      </c>
      <c r="AF3209" s="119" t="s">
        <v>12771</v>
      </c>
      <c r="AG3209" s="64" t="str">
        <f t="shared" si="321"/>
        <v>401</v>
      </c>
      <c r="AI3209" s="197" t="str">
        <f t="shared" si="322"/>
        <v>-</v>
      </c>
      <c r="AJ3209" s="64" t="str">
        <f t="shared" si="323"/>
        <v>-</v>
      </c>
    </row>
    <row r="3210" spans="19:36">
      <c r="S3210" s="173" t="s">
        <v>13566</v>
      </c>
      <c r="T3210" s="17" t="s">
        <v>13567</v>
      </c>
      <c r="AA3210" s="182" t="s">
        <v>13806</v>
      </c>
      <c r="AC3210" s="197" t="str">
        <f t="shared" si="318"/>
        <v>CELS</v>
      </c>
      <c r="AD3210" s="263" t="str">
        <f t="shared" si="319"/>
        <v>CELS-401</v>
      </c>
      <c r="AE3210" s="263" t="str">
        <f t="shared" si="320"/>
        <v>CELS-401-237</v>
      </c>
      <c r="AF3210" s="119" t="s">
        <v>13806</v>
      </c>
      <c r="AG3210" s="64" t="str">
        <f t="shared" si="321"/>
        <v>401</v>
      </c>
      <c r="AI3210" s="197" t="str">
        <f t="shared" si="322"/>
        <v>-</v>
      </c>
      <c r="AJ3210" s="64" t="str">
        <f t="shared" si="323"/>
        <v>-</v>
      </c>
    </row>
    <row r="3211" spans="19:36">
      <c r="S3211" s="173" t="s">
        <v>11549</v>
      </c>
      <c r="T3211" s="17" t="s">
        <v>11550</v>
      </c>
      <c r="AA3211" s="182" t="s">
        <v>14294</v>
      </c>
      <c r="AC3211" s="197" t="str">
        <f t="shared" si="318"/>
        <v>CELS</v>
      </c>
      <c r="AD3211" s="263" t="str">
        <f t="shared" si="319"/>
        <v>CELS-401</v>
      </c>
      <c r="AE3211" s="263" t="str">
        <f t="shared" si="320"/>
        <v>CELS-401-238</v>
      </c>
      <c r="AF3211" s="119" t="s">
        <v>14294</v>
      </c>
      <c r="AG3211" s="64" t="str">
        <f t="shared" si="321"/>
        <v>401</v>
      </c>
      <c r="AI3211" s="197" t="str">
        <f t="shared" si="322"/>
        <v>-</v>
      </c>
      <c r="AJ3211" s="64" t="str">
        <f t="shared" si="323"/>
        <v>-</v>
      </c>
    </row>
    <row r="3212" spans="19:36">
      <c r="S3212" s="173" t="s">
        <v>13111</v>
      </c>
      <c r="T3212" s="17" t="s">
        <v>13112</v>
      </c>
      <c r="AA3212" s="182" t="s">
        <v>14857</v>
      </c>
      <c r="AC3212" s="197" t="str">
        <f t="shared" si="318"/>
        <v>CELS</v>
      </c>
      <c r="AD3212" s="263" t="str">
        <f t="shared" si="319"/>
        <v>CELS-401</v>
      </c>
      <c r="AE3212" s="263" t="str">
        <f t="shared" si="320"/>
        <v>CELS-401-239</v>
      </c>
      <c r="AF3212" s="119" t="s">
        <v>14857</v>
      </c>
      <c r="AG3212" s="64" t="str">
        <f t="shared" si="321"/>
        <v>401</v>
      </c>
      <c r="AI3212" s="197" t="str">
        <f t="shared" si="322"/>
        <v>-</v>
      </c>
      <c r="AJ3212" s="64" t="str">
        <f t="shared" si="323"/>
        <v>-</v>
      </c>
    </row>
    <row r="3213" spans="19:36">
      <c r="S3213" s="173" t="s">
        <v>11791</v>
      </c>
      <c r="T3213" s="17" t="s">
        <v>11792</v>
      </c>
      <c r="AA3213" s="182" t="s">
        <v>3250</v>
      </c>
      <c r="AC3213" s="197" t="str">
        <f t="shared" si="318"/>
        <v>ARTSCI</v>
      </c>
      <c r="AD3213" s="263" t="str">
        <f t="shared" si="319"/>
        <v>ARTSCI-401</v>
      </c>
      <c r="AE3213" s="263" t="str">
        <f t="shared" si="320"/>
        <v>ARTSCI-401-1</v>
      </c>
      <c r="AF3213" s="119" t="s">
        <v>3250</v>
      </c>
      <c r="AG3213" s="64" t="str">
        <f t="shared" si="321"/>
        <v>401</v>
      </c>
      <c r="AI3213" s="197" t="str">
        <f t="shared" si="322"/>
        <v>-</v>
      </c>
      <c r="AJ3213" s="64" t="str">
        <f t="shared" si="323"/>
        <v>-</v>
      </c>
    </row>
    <row r="3214" spans="19:36">
      <c r="S3214" s="173" t="s">
        <v>11354</v>
      </c>
      <c r="T3214" s="17" t="s">
        <v>11355</v>
      </c>
      <c r="AA3214" s="182" t="s">
        <v>1362</v>
      </c>
      <c r="AC3214" s="197" t="str">
        <f t="shared" si="318"/>
        <v>ARTSCI</v>
      </c>
      <c r="AD3214" s="263" t="str">
        <f t="shared" si="319"/>
        <v>ARTSCI-401</v>
      </c>
      <c r="AE3214" s="263" t="str">
        <f t="shared" si="320"/>
        <v>ARTSCI-401-2</v>
      </c>
      <c r="AF3214" s="119" t="s">
        <v>1362</v>
      </c>
      <c r="AG3214" s="64" t="str">
        <f t="shared" si="321"/>
        <v>401</v>
      </c>
      <c r="AI3214" s="197" t="str">
        <f t="shared" si="322"/>
        <v>-</v>
      </c>
      <c r="AJ3214" s="64" t="str">
        <f t="shared" si="323"/>
        <v>-</v>
      </c>
    </row>
    <row r="3215" spans="19:36">
      <c r="S3215" s="173" t="s">
        <v>11551</v>
      </c>
      <c r="T3215" s="17" t="s">
        <v>11552</v>
      </c>
      <c r="AA3215" s="182" t="s">
        <v>3252</v>
      </c>
      <c r="AC3215" s="197" t="str">
        <f t="shared" si="318"/>
        <v>ARTSCI</v>
      </c>
      <c r="AD3215" s="263" t="str">
        <f t="shared" si="319"/>
        <v>ARTSCI-401</v>
      </c>
      <c r="AE3215" s="263" t="str">
        <f t="shared" si="320"/>
        <v>ARTSCI-401-3</v>
      </c>
      <c r="AF3215" s="119" t="s">
        <v>3252</v>
      </c>
      <c r="AG3215" s="64" t="str">
        <f t="shared" si="321"/>
        <v>401</v>
      </c>
      <c r="AI3215" s="197" t="str">
        <f t="shared" si="322"/>
        <v>-</v>
      </c>
      <c r="AJ3215" s="64" t="str">
        <f t="shared" si="323"/>
        <v>-</v>
      </c>
    </row>
    <row r="3216" spans="19:36">
      <c r="S3216" s="173" t="s">
        <v>11553</v>
      </c>
      <c r="T3216" s="17" t="s">
        <v>11554</v>
      </c>
      <c r="AA3216" s="182" t="s">
        <v>3253</v>
      </c>
      <c r="AC3216" s="197" t="str">
        <f t="shared" si="318"/>
        <v>ARTSCI</v>
      </c>
      <c r="AD3216" s="263" t="str">
        <f t="shared" si="319"/>
        <v>ARTSCI-401</v>
      </c>
      <c r="AE3216" s="263" t="str">
        <f t="shared" si="320"/>
        <v>ARTSCI-401-4</v>
      </c>
      <c r="AF3216" s="119" t="s">
        <v>3253</v>
      </c>
      <c r="AG3216" s="64" t="str">
        <f t="shared" si="321"/>
        <v>401</v>
      </c>
      <c r="AI3216" s="197" t="str">
        <f t="shared" si="322"/>
        <v>-</v>
      </c>
      <c r="AJ3216" s="64" t="str">
        <f t="shared" si="323"/>
        <v>-</v>
      </c>
    </row>
    <row r="3217" spans="19:36">
      <c r="S3217" s="173" t="s">
        <v>11356</v>
      </c>
      <c r="T3217" s="17" t="s">
        <v>11357</v>
      </c>
      <c r="AA3217" s="182" t="s">
        <v>1363</v>
      </c>
      <c r="AC3217" s="197" t="str">
        <f t="shared" si="318"/>
        <v>ARTSCI</v>
      </c>
      <c r="AD3217" s="263" t="str">
        <f t="shared" si="319"/>
        <v>ARTSCI-401</v>
      </c>
      <c r="AE3217" s="263" t="str">
        <f t="shared" si="320"/>
        <v>ARTSCI-401-5</v>
      </c>
      <c r="AF3217" s="119" t="s">
        <v>1363</v>
      </c>
      <c r="AG3217" s="64" t="str">
        <f t="shared" si="321"/>
        <v>401</v>
      </c>
      <c r="AI3217" s="197" t="str">
        <f t="shared" si="322"/>
        <v>-</v>
      </c>
      <c r="AJ3217" s="64" t="str">
        <f t="shared" si="323"/>
        <v>-</v>
      </c>
    </row>
    <row r="3218" spans="19:36">
      <c r="S3218" s="173" t="s">
        <v>11358</v>
      </c>
      <c r="T3218" s="17" t="s">
        <v>11359</v>
      </c>
      <c r="AA3218" s="182" t="s">
        <v>3255</v>
      </c>
      <c r="AC3218" s="197" t="str">
        <f t="shared" si="318"/>
        <v>ARTSCI</v>
      </c>
      <c r="AD3218" s="263" t="str">
        <f t="shared" si="319"/>
        <v>ARTSCI-401</v>
      </c>
      <c r="AE3218" s="263" t="str">
        <f t="shared" si="320"/>
        <v>ARTSCI-401-6</v>
      </c>
      <c r="AF3218" s="119" t="s">
        <v>3255</v>
      </c>
      <c r="AG3218" s="64" t="str">
        <f t="shared" si="321"/>
        <v>401</v>
      </c>
      <c r="AI3218" s="197" t="str">
        <f t="shared" si="322"/>
        <v>-</v>
      </c>
      <c r="AJ3218" s="64" t="str">
        <f t="shared" si="323"/>
        <v>-</v>
      </c>
    </row>
    <row r="3219" spans="19:36">
      <c r="S3219" s="173" t="s">
        <v>11793</v>
      </c>
      <c r="T3219" s="17" t="s">
        <v>11794</v>
      </c>
      <c r="AA3219" s="182" t="s">
        <v>12772</v>
      </c>
      <c r="AC3219" s="197" t="str">
        <f t="shared" si="318"/>
        <v>ARTSCI</v>
      </c>
      <c r="AD3219" s="263" t="str">
        <f t="shared" si="319"/>
        <v>ARTSCI-401</v>
      </c>
      <c r="AE3219" s="263" t="str">
        <f t="shared" si="320"/>
        <v>ARTSCI-401-7</v>
      </c>
      <c r="AF3219" s="119" t="s">
        <v>12772</v>
      </c>
      <c r="AG3219" s="64" t="str">
        <f t="shared" si="321"/>
        <v>401</v>
      </c>
      <c r="AI3219" s="197" t="str">
        <f t="shared" si="322"/>
        <v>-</v>
      </c>
      <c r="AJ3219" s="64" t="str">
        <f t="shared" si="323"/>
        <v>-</v>
      </c>
    </row>
    <row r="3220" spans="19:36">
      <c r="S3220" s="173" t="s">
        <v>1212</v>
      </c>
      <c r="T3220" s="17" t="s">
        <v>1213</v>
      </c>
      <c r="AA3220" s="182" t="s">
        <v>3257</v>
      </c>
      <c r="AC3220" s="197" t="str">
        <f t="shared" si="318"/>
        <v>ARTSCI</v>
      </c>
      <c r="AD3220" s="263" t="str">
        <f t="shared" si="319"/>
        <v>ARTSCI-401</v>
      </c>
      <c r="AE3220" s="263" t="str">
        <f t="shared" si="320"/>
        <v>ARTSCI-401-8</v>
      </c>
      <c r="AF3220" s="119" t="s">
        <v>3257</v>
      </c>
      <c r="AG3220" s="64" t="str">
        <f t="shared" si="321"/>
        <v>401</v>
      </c>
      <c r="AI3220" s="197" t="str">
        <f t="shared" si="322"/>
        <v>-</v>
      </c>
      <c r="AJ3220" s="64" t="str">
        <f t="shared" si="323"/>
        <v>-</v>
      </c>
    </row>
    <row r="3221" spans="19:36">
      <c r="S3221" s="173" t="s">
        <v>12331</v>
      </c>
      <c r="T3221" s="17" t="s">
        <v>12332</v>
      </c>
      <c r="AA3221" s="182" t="s">
        <v>3260</v>
      </c>
      <c r="AC3221" s="197" t="str">
        <f t="shared" si="318"/>
        <v>ARTSCI</v>
      </c>
      <c r="AD3221" s="263" t="str">
        <f t="shared" si="319"/>
        <v>ARTSCI-401</v>
      </c>
      <c r="AE3221" s="263" t="str">
        <f t="shared" si="320"/>
        <v>ARTSCI-401-9</v>
      </c>
      <c r="AF3221" s="119" t="s">
        <v>3260</v>
      </c>
      <c r="AG3221" s="64" t="str">
        <f t="shared" si="321"/>
        <v>401</v>
      </c>
      <c r="AI3221" s="197" t="str">
        <f t="shared" si="322"/>
        <v>-</v>
      </c>
      <c r="AJ3221" s="64" t="str">
        <f t="shared" si="323"/>
        <v>-</v>
      </c>
    </row>
    <row r="3222" spans="19:36">
      <c r="S3222" s="173" t="s">
        <v>11795</v>
      </c>
      <c r="T3222" s="17" t="s">
        <v>11796</v>
      </c>
      <c r="AA3222" s="182" t="s">
        <v>3261</v>
      </c>
      <c r="AC3222" s="197" t="str">
        <f t="shared" si="318"/>
        <v>ARTSCI</v>
      </c>
      <c r="AD3222" s="263" t="str">
        <f t="shared" si="319"/>
        <v>ARTSCI-401</v>
      </c>
      <c r="AE3222" s="263" t="str">
        <f t="shared" si="320"/>
        <v>ARTSCI-401-10</v>
      </c>
      <c r="AF3222" s="119" t="s">
        <v>3261</v>
      </c>
      <c r="AG3222" s="64" t="str">
        <f t="shared" si="321"/>
        <v>401</v>
      </c>
      <c r="AI3222" s="197" t="str">
        <f t="shared" si="322"/>
        <v>-</v>
      </c>
      <c r="AJ3222" s="64" t="str">
        <f t="shared" si="323"/>
        <v>-</v>
      </c>
    </row>
    <row r="3223" spans="19:36">
      <c r="S3223" s="173" t="s">
        <v>11797</v>
      </c>
      <c r="T3223" s="17" t="s">
        <v>11798</v>
      </c>
      <c r="AA3223" s="182" t="s">
        <v>1364</v>
      </c>
      <c r="AC3223" s="197" t="str">
        <f t="shared" si="318"/>
        <v>ARTSCI</v>
      </c>
      <c r="AD3223" s="263" t="str">
        <f t="shared" si="319"/>
        <v>ARTSCI-401</v>
      </c>
      <c r="AE3223" s="263" t="str">
        <f t="shared" si="320"/>
        <v>ARTSCI-401-11</v>
      </c>
      <c r="AF3223" s="119" t="s">
        <v>1364</v>
      </c>
      <c r="AG3223" s="64" t="str">
        <f t="shared" si="321"/>
        <v>401</v>
      </c>
      <c r="AI3223" s="197" t="str">
        <f t="shared" si="322"/>
        <v>-</v>
      </c>
      <c r="AJ3223" s="64" t="str">
        <f t="shared" si="323"/>
        <v>-</v>
      </c>
    </row>
    <row r="3224" spans="19:36">
      <c r="S3224" s="173" t="s">
        <v>11799</v>
      </c>
      <c r="T3224" s="17" t="s">
        <v>11800</v>
      </c>
      <c r="AA3224" s="182" t="s">
        <v>13378</v>
      </c>
      <c r="AC3224" s="197" t="str">
        <f t="shared" si="318"/>
        <v>ARTSCI</v>
      </c>
      <c r="AD3224" s="263" t="str">
        <f t="shared" si="319"/>
        <v>ARTSCI-401</v>
      </c>
      <c r="AE3224" s="263" t="str">
        <f t="shared" si="320"/>
        <v>ARTSCI-401-12</v>
      </c>
      <c r="AF3224" s="119" t="s">
        <v>13378</v>
      </c>
      <c r="AG3224" s="64" t="str">
        <f t="shared" si="321"/>
        <v>401</v>
      </c>
      <c r="AI3224" s="197" t="str">
        <f t="shared" si="322"/>
        <v>-</v>
      </c>
      <c r="AJ3224" s="64" t="str">
        <f t="shared" si="323"/>
        <v>-</v>
      </c>
    </row>
    <row r="3225" spans="19:36">
      <c r="S3225" s="173" t="s">
        <v>11801</v>
      </c>
      <c r="T3225" s="17" t="s">
        <v>11802</v>
      </c>
      <c r="AA3225" s="182" t="s">
        <v>3263</v>
      </c>
      <c r="AC3225" s="197" t="str">
        <f t="shared" si="318"/>
        <v>ARTSCI</v>
      </c>
      <c r="AD3225" s="263" t="str">
        <f t="shared" si="319"/>
        <v>ARTSCI-401</v>
      </c>
      <c r="AE3225" s="263" t="str">
        <f t="shared" si="320"/>
        <v>ARTSCI-401-13</v>
      </c>
      <c r="AF3225" s="119" t="s">
        <v>3263</v>
      </c>
      <c r="AG3225" s="64" t="str">
        <f t="shared" si="321"/>
        <v>401</v>
      </c>
      <c r="AI3225" s="197" t="str">
        <f t="shared" si="322"/>
        <v>-</v>
      </c>
      <c r="AJ3225" s="64" t="str">
        <f t="shared" si="323"/>
        <v>-</v>
      </c>
    </row>
    <row r="3226" spans="19:36">
      <c r="S3226" s="173" t="s">
        <v>11803</v>
      </c>
      <c r="T3226" s="17" t="s">
        <v>11804</v>
      </c>
      <c r="AA3226" s="182" t="s">
        <v>3266</v>
      </c>
      <c r="AC3226" s="197" t="str">
        <f t="shared" si="318"/>
        <v>ARTSCI</v>
      </c>
      <c r="AD3226" s="263" t="str">
        <f t="shared" si="319"/>
        <v>ARTSCI-401</v>
      </c>
      <c r="AE3226" s="263" t="str">
        <f t="shared" si="320"/>
        <v>ARTSCI-401-14</v>
      </c>
      <c r="AF3226" s="119" t="s">
        <v>3266</v>
      </c>
      <c r="AG3226" s="64" t="str">
        <f t="shared" si="321"/>
        <v>401</v>
      </c>
      <c r="AI3226" s="197" t="str">
        <f t="shared" si="322"/>
        <v>-</v>
      </c>
      <c r="AJ3226" s="64" t="str">
        <f t="shared" si="323"/>
        <v>-</v>
      </c>
    </row>
    <row r="3227" spans="19:36">
      <c r="S3227" s="173" t="s">
        <v>11805</v>
      </c>
      <c r="T3227" s="17" t="s">
        <v>11806</v>
      </c>
      <c r="AA3227" s="182" t="s">
        <v>3269</v>
      </c>
      <c r="AC3227" s="197" t="str">
        <f t="shared" si="318"/>
        <v>ARTSCI</v>
      </c>
      <c r="AD3227" s="263" t="str">
        <f t="shared" si="319"/>
        <v>ARTSCI-401</v>
      </c>
      <c r="AE3227" s="263" t="str">
        <f t="shared" si="320"/>
        <v>ARTSCI-401-15</v>
      </c>
      <c r="AF3227" s="119" t="s">
        <v>3269</v>
      </c>
      <c r="AG3227" s="64" t="str">
        <f t="shared" si="321"/>
        <v>401</v>
      </c>
      <c r="AI3227" s="197" t="str">
        <f t="shared" si="322"/>
        <v>-</v>
      </c>
      <c r="AJ3227" s="64" t="str">
        <f t="shared" si="323"/>
        <v>-</v>
      </c>
    </row>
    <row r="3228" spans="19:36">
      <c r="S3228" s="173" t="s">
        <v>13568</v>
      </c>
      <c r="T3228" s="17" t="s">
        <v>13569</v>
      </c>
      <c r="AA3228" s="182" t="s">
        <v>3270</v>
      </c>
      <c r="AC3228" s="197" t="str">
        <f t="shared" si="318"/>
        <v>ARTSCI</v>
      </c>
      <c r="AD3228" s="263" t="str">
        <f t="shared" si="319"/>
        <v>ARTSCI-401</v>
      </c>
      <c r="AE3228" s="263" t="str">
        <f t="shared" si="320"/>
        <v>ARTSCI-401-16</v>
      </c>
      <c r="AF3228" s="119" t="s">
        <v>3270</v>
      </c>
      <c r="AG3228" s="64" t="str">
        <f t="shared" si="321"/>
        <v>401</v>
      </c>
      <c r="AI3228" s="197" t="str">
        <f t="shared" si="322"/>
        <v>-</v>
      </c>
      <c r="AJ3228" s="64" t="str">
        <f t="shared" si="323"/>
        <v>-</v>
      </c>
    </row>
    <row r="3229" spans="19:36">
      <c r="S3229" s="173" t="s">
        <v>11807</v>
      </c>
      <c r="T3229" s="17" t="s">
        <v>11808</v>
      </c>
      <c r="AA3229" s="182" t="s">
        <v>3271</v>
      </c>
      <c r="AC3229" s="197" t="str">
        <f t="shared" si="318"/>
        <v>ARTSCI</v>
      </c>
      <c r="AD3229" s="263" t="str">
        <f t="shared" si="319"/>
        <v>ARTSCI-401</v>
      </c>
      <c r="AE3229" s="263" t="str">
        <f t="shared" si="320"/>
        <v>ARTSCI-401-17</v>
      </c>
      <c r="AF3229" s="119" t="s">
        <v>3271</v>
      </c>
      <c r="AG3229" s="64" t="str">
        <f t="shared" si="321"/>
        <v>401</v>
      </c>
      <c r="AI3229" s="197" t="str">
        <f t="shared" si="322"/>
        <v>-</v>
      </c>
      <c r="AJ3229" s="64" t="str">
        <f t="shared" si="323"/>
        <v>-</v>
      </c>
    </row>
    <row r="3230" spans="19:36">
      <c r="S3230" s="173" t="s">
        <v>11809</v>
      </c>
      <c r="T3230" s="17" t="s">
        <v>11810</v>
      </c>
      <c r="AA3230" s="182" t="s">
        <v>1365</v>
      </c>
      <c r="AC3230" s="197" t="str">
        <f t="shared" si="318"/>
        <v>ARTSCI</v>
      </c>
      <c r="AD3230" s="263" t="str">
        <f t="shared" si="319"/>
        <v>ARTSCI-401</v>
      </c>
      <c r="AE3230" s="263" t="str">
        <f t="shared" si="320"/>
        <v>ARTSCI-401-18</v>
      </c>
      <c r="AF3230" s="119" t="s">
        <v>1365</v>
      </c>
      <c r="AG3230" s="64" t="str">
        <f t="shared" si="321"/>
        <v>401</v>
      </c>
      <c r="AI3230" s="197" t="str">
        <f t="shared" si="322"/>
        <v>-</v>
      </c>
      <c r="AJ3230" s="64" t="str">
        <f t="shared" si="323"/>
        <v>-</v>
      </c>
    </row>
    <row r="3231" spans="19:36">
      <c r="S3231" s="173" t="s">
        <v>11811</v>
      </c>
      <c r="T3231" s="17" t="s">
        <v>11812</v>
      </c>
      <c r="AA3231" s="182" t="s">
        <v>1366</v>
      </c>
      <c r="AC3231" s="197" t="str">
        <f t="shared" si="318"/>
        <v>ARTSCI</v>
      </c>
      <c r="AD3231" s="263" t="str">
        <f t="shared" si="319"/>
        <v>ARTSCI-401</v>
      </c>
      <c r="AE3231" s="263" t="str">
        <f t="shared" si="320"/>
        <v>ARTSCI-401-19</v>
      </c>
      <c r="AF3231" s="119" t="s">
        <v>1366</v>
      </c>
      <c r="AG3231" s="64" t="str">
        <f t="shared" si="321"/>
        <v>401</v>
      </c>
      <c r="AI3231" s="197" t="str">
        <f t="shared" si="322"/>
        <v>-</v>
      </c>
      <c r="AJ3231" s="64" t="str">
        <f t="shared" si="323"/>
        <v>-</v>
      </c>
    </row>
    <row r="3232" spans="19:36">
      <c r="S3232" s="173" t="s">
        <v>15499</v>
      </c>
      <c r="T3232" s="17" t="s">
        <v>15500</v>
      </c>
      <c r="AA3232" s="182" t="s">
        <v>1367</v>
      </c>
      <c r="AC3232" s="197" t="str">
        <f t="shared" si="318"/>
        <v>ARTSCI</v>
      </c>
      <c r="AD3232" s="263" t="str">
        <f t="shared" si="319"/>
        <v>ARTSCI-401</v>
      </c>
      <c r="AE3232" s="263" t="str">
        <f t="shared" si="320"/>
        <v>ARTSCI-401-20</v>
      </c>
      <c r="AF3232" s="119" t="s">
        <v>1367</v>
      </c>
      <c r="AG3232" s="64" t="str">
        <f t="shared" si="321"/>
        <v>401</v>
      </c>
      <c r="AI3232" s="197" t="str">
        <f t="shared" si="322"/>
        <v>-</v>
      </c>
      <c r="AJ3232" s="64" t="str">
        <f t="shared" si="323"/>
        <v>-</v>
      </c>
    </row>
    <row r="3233" spans="19:36">
      <c r="S3233" s="173" t="s">
        <v>14482</v>
      </c>
      <c r="T3233" s="17" t="s">
        <v>14483</v>
      </c>
      <c r="AA3233" s="182" t="s">
        <v>3272</v>
      </c>
      <c r="AC3233" s="197" t="str">
        <f t="shared" si="318"/>
        <v>ARTSCI</v>
      </c>
      <c r="AD3233" s="263" t="str">
        <f t="shared" si="319"/>
        <v>ARTSCI-401</v>
      </c>
      <c r="AE3233" s="263" t="str">
        <f t="shared" si="320"/>
        <v>ARTSCI-401-21</v>
      </c>
      <c r="AF3233" s="119" t="s">
        <v>3272</v>
      </c>
      <c r="AG3233" s="64" t="str">
        <f t="shared" si="321"/>
        <v>401</v>
      </c>
      <c r="AI3233" s="197" t="str">
        <f t="shared" si="322"/>
        <v>-</v>
      </c>
      <c r="AJ3233" s="64" t="str">
        <f t="shared" si="323"/>
        <v>-</v>
      </c>
    </row>
    <row r="3234" spans="19:36">
      <c r="S3234" s="173" t="s">
        <v>11813</v>
      </c>
      <c r="T3234" s="17" t="s">
        <v>11814</v>
      </c>
      <c r="AA3234" s="182" t="s">
        <v>1368</v>
      </c>
      <c r="AC3234" s="197" t="str">
        <f t="shared" si="318"/>
        <v>ARTSCI</v>
      </c>
      <c r="AD3234" s="263" t="str">
        <f t="shared" si="319"/>
        <v>ARTSCI-401</v>
      </c>
      <c r="AE3234" s="263" t="str">
        <f t="shared" si="320"/>
        <v>ARTSCI-401-22</v>
      </c>
      <c r="AF3234" s="119" t="s">
        <v>1368</v>
      </c>
      <c r="AG3234" s="64" t="str">
        <f t="shared" si="321"/>
        <v>401</v>
      </c>
      <c r="AI3234" s="197" t="str">
        <f t="shared" si="322"/>
        <v>-</v>
      </c>
      <c r="AJ3234" s="64" t="str">
        <f t="shared" si="323"/>
        <v>-</v>
      </c>
    </row>
    <row r="3235" spans="19:36">
      <c r="S3235" s="173" t="s">
        <v>12333</v>
      </c>
      <c r="T3235" s="17" t="s">
        <v>12334</v>
      </c>
      <c r="AA3235" s="182" t="s">
        <v>3274</v>
      </c>
      <c r="AC3235" s="197" t="str">
        <f t="shared" si="318"/>
        <v>ARTSCI</v>
      </c>
      <c r="AD3235" s="263" t="str">
        <f t="shared" si="319"/>
        <v>ARTSCI-401</v>
      </c>
      <c r="AE3235" s="263" t="str">
        <f t="shared" si="320"/>
        <v>ARTSCI-401-23</v>
      </c>
      <c r="AF3235" s="119" t="s">
        <v>3274</v>
      </c>
      <c r="AG3235" s="64" t="str">
        <f t="shared" si="321"/>
        <v>401</v>
      </c>
      <c r="AI3235" s="197" t="str">
        <f t="shared" si="322"/>
        <v>-</v>
      </c>
      <c r="AJ3235" s="64" t="str">
        <f t="shared" si="323"/>
        <v>-</v>
      </c>
    </row>
    <row r="3236" spans="19:36">
      <c r="S3236" s="173" t="s">
        <v>11815</v>
      </c>
      <c r="T3236" s="17" t="s">
        <v>11816</v>
      </c>
      <c r="AA3236" s="182" t="s">
        <v>3275</v>
      </c>
      <c r="AC3236" s="197" t="str">
        <f t="shared" si="318"/>
        <v>ARTSCI</v>
      </c>
      <c r="AD3236" s="263" t="str">
        <f t="shared" si="319"/>
        <v>ARTSCI-401</v>
      </c>
      <c r="AE3236" s="263" t="str">
        <f t="shared" si="320"/>
        <v>ARTSCI-401-24</v>
      </c>
      <c r="AF3236" s="119" t="s">
        <v>3275</v>
      </c>
      <c r="AG3236" s="64" t="str">
        <f t="shared" si="321"/>
        <v>401</v>
      </c>
      <c r="AI3236" s="197" t="str">
        <f t="shared" si="322"/>
        <v>-</v>
      </c>
      <c r="AJ3236" s="64" t="str">
        <f t="shared" si="323"/>
        <v>-</v>
      </c>
    </row>
    <row r="3237" spans="19:36">
      <c r="S3237" s="173" t="s">
        <v>14484</v>
      </c>
      <c r="T3237" s="17" t="s">
        <v>14485</v>
      </c>
      <c r="AA3237" s="182" t="s">
        <v>3276</v>
      </c>
      <c r="AC3237" s="197" t="str">
        <f t="shared" si="318"/>
        <v>ARTSCI</v>
      </c>
      <c r="AD3237" s="263" t="str">
        <f t="shared" si="319"/>
        <v>ARTSCI-401</v>
      </c>
      <c r="AE3237" s="263" t="str">
        <f t="shared" si="320"/>
        <v>ARTSCI-401-25</v>
      </c>
      <c r="AF3237" s="119" t="s">
        <v>3276</v>
      </c>
      <c r="AG3237" s="64" t="str">
        <f t="shared" si="321"/>
        <v>401</v>
      </c>
      <c r="AI3237" s="197" t="str">
        <f t="shared" si="322"/>
        <v>-</v>
      </c>
      <c r="AJ3237" s="64" t="str">
        <f t="shared" si="323"/>
        <v>-</v>
      </c>
    </row>
    <row r="3238" spans="19:36">
      <c r="S3238" s="173" t="s">
        <v>11817</v>
      </c>
      <c r="T3238" s="17" t="s">
        <v>11818</v>
      </c>
      <c r="AA3238" s="182" t="s">
        <v>3277</v>
      </c>
      <c r="AC3238" s="197" t="str">
        <f t="shared" si="318"/>
        <v>ARTSCI</v>
      </c>
      <c r="AD3238" s="263" t="str">
        <f t="shared" si="319"/>
        <v>ARTSCI-401</v>
      </c>
      <c r="AE3238" s="263" t="str">
        <f t="shared" si="320"/>
        <v>ARTSCI-401-26</v>
      </c>
      <c r="AF3238" s="119" t="s">
        <v>3277</v>
      </c>
      <c r="AG3238" s="64" t="str">
        <f t="shared" si="321"/>
        <v>401</v>
      </c>
      <c r="AI3238" s="197" t="str">
        <f t="shared" si="322"/>
        <v>-</v>
      </c>
      <c r="AJ3238" s="64" t="str">
        <f t="shared" si="323"/>
        <v>-</v>
      </c>
    </row>
    <row r="3239" spans="19:36">
      <c r="S3239" s="173" t="s">
        <v>11819</v>
      </c>
      <c r="T3239" s="17" t="s">
        <v>11820</v>
      </c>
      <c r="AA3239" s="182" t="s">
        <v>11161</v>
      </c>
      <c r="AC3239" s="197" t="str">
        <f t="shared" si="318"/>
        <v>ARTSCI</v>
      </c>
      <c r="AD3239" s="263" t="str">
        <f t="shared" si="319"/>
        <v>ARTSCI-401</v>
      </c>
      <c r="AE3239" s="263" t="str">
        <f t="shared" si="320"/>
        <v>ARTSCI-401-27</v>
      </c>
      <c r="AF3239" s="119" t="s">
        <v>11161</v>
      </c>
      <c r="AG3239" s="64" t="str">
        <f t="shared" si="321"/>
        <v>401</v>
      </c>
      <c r="AI3239" s="197" t="str">
        <f t="shared" si="322"/>
        <v>-</v>
      </c>
      <c r="AJ3239" s="64" t="str">
        <f t="shared" si="323"/>
        <v>-</v>
      </c>
    </row>
    <row r="3240" spans="19:36">
      <c r="S3240" s="173" t="s">
        <v>11821</v>
      </c>
      <c r="T3240" s="17" t="s">
        <v>11822</v>
      </c>
      <c r="AA3240" s="182" t="s">
        <v>12161</v>
      </c>
      <c r="AC3240" s="197" t="str">
        <f t="shared" si="318"/>
        <v>ARTSCI</v>
      </c>
      <c r="AD3240" s="263" t="str">
        <f t="shared" si="319"/>
        <v>ARTSCI-401</v>
      </c>
      <c r="AE3240" s="263" t="str">
        <f t="shared" si="320"/>
        <v>ARTSCI-401-28</v>
      </c>
      <c r="AF3240" s="119" t="s">
        <v>12161</v>
      </c>
      <c r="AG3240" s="64" t="str">
        <f t="shared" si="321"/>
        <v>401</v>
      </c>
      <c r="AI3240" s="197" t="str">
        <f t="shared" si="322"/>
        <v>-</v>
      </c>
      <c r="AJ3240" s="64" t="str">
        <f t="shared" si="323"/>
        <v>-</v>
      </c>
    </row>
    <row r="3241" spans="19:36">
      <c r="S3241" s="173" t="s">
        <v>11823</v>
      </c>
      <c r="T3241" s="17" t="s">
        <v>11824</v>
      </c>
      <c r="AA3241" s="182" t="s">
        <v>12162</v>
      </c>
      <c r="AC3241" s="197" t="str">
        <f t="shared" si="318"/>
        <v>ARTSCI</v>
      </c>
      <c r="AD3241" s="263" t="str">
        <f t="shared" si="319"/>
        <v>ARTSCI-401</v>
      </c>
      <c r="AE3241" s="263" t="str">
        <f t="shared" si="320"/>
        <v>ARTSCI-401-29</v>
      </c>
      <c r="AF3241" s="119" t="s">
        <v>12162</v>
      </c>
      <c r="AG3241" s="64" t="str">
        <f t="shared" si="321"/>
        <v>401</v>
      </c>
      <c r="AI3241" s="197" t="str">
        <f t="shared" si="322"/>
        <v>-</v>
      </c>
      <c r="AJ3241" s="64" t="str">
        <f t="shared" si="323"/>
        <v>-</v>
      </c>
    </row>
    <row r="3242" spans="19:36">
      <c r="S3242" s="173" t="s">
        <v>11825</v>
      </c>
      <c r="T3242" s="17" t="s">
        <v>11826</v>
      </c>
      <c r="AA3242" s="182" t="s">
        <v>12163</v>
      </c>
      <c r="AC3242" s="197" t="str">
        <f t="shared" si="318"/>
        <v>ARTSCI</v>
      </c>
      <c r="AD3242" s="263" t="str">
        <f t="shared" si="319"/>
        <v>ARTSCI-401</v>
      </c>
      <c r="AE3242" s="263" t="str">
        <f t="shared" si="320"/>
        <v>ARTSCI-401-30</v>
      </c>
      <c r="AF3242" s="119" t="s">
        <v>12163</v>
      </c>
      <c r="AG3242" s="64" t="str">
        <f t="shared" si="321"/>
        <v>401</v>
      </c>
      <c r="AI3242" s="197" t="str">
        <f t="shared" si="322"/>
        <v>-</v>
      </c>
      <c r="AJ3242" s="64" t="str">
        <f t="shared" si="323"/>
        <v>-</v>
      </c>
    </row>
    <row r="3243" spans="19:36">
      <c r="S3243" s="173" t="s">
        <v>12335</v>
      </c>
      <c r="T3243" s="17" t="s">
        <v>12336</v>
      </c>
      <c r="AA3243" s="182" t="s">
        <v>14858</v>
      </c>
      <c r="AC3243" s="197" t="str">
        <f t="shared" si="318"/>
        <v>ARTSCI</v>
      </c>
      <c r="AD3243" s="263" t="str">
        <f t="shared" si="319"/>
        <v>ARTSCI-401</v>
      </c>
      <c r="AE3243" s="263" t="str">
        <f t="shared" si="320"/>
        <v>ARTSCI-401-31</v>
      </c>
      <c r="AF3243" s="119" t="s">
        <v>14858</v>
      </c>
      <c r="AG3243" s="64" t="str">
        <f t="shared" si="321"/>
        <v>401</v>
      </c>
      <c r="AI3243" s="197" t="str">
        <f t="shared" si="322"/>
        <v>-</v>
      </c>
      <c r="AJ3243" s="64" t="str">
        <f t="shared" si="323"/>
        <v>-</v>
      </c>
    </row>
    <row r="3244" spans="19:36">
      <c r="S3244" s="173" t="s">
        <v>12337</v>
      </c>
      <c r="T3244" s="17" t="s">
        <v>12338</v>
      </c>
      <c r="AA3244" s="182" t="s">
        <v>12773</v>
      </c>
      <c r="AC3244" s="197" t="str">
        <f t="shared" si="318"/>
        <v>ARTSCI</v>
      </c>
      <c r="AD3244" s="263" t="str">
        <f t="shared" si="319"/>
        <v>ARTSCI-401</v>
      </c>
      <c r="AE3244" s="263" t="str">
        <f t="shared" si="320"/>
        <v>ARTSCI-401-32</v>
      </c>
      <c r="AF3244" s="119" t="s">
        <v>12773</v>
      </c>
      <c r="AG3244" s="64" t="str">
        <f t="shared" si="321"/>
        <v>401</v>
      </c>
      <c r="AI3244" s="197" t="str">
        <f t="shared" si="322"/>
        <v>-</v>
      </c>
      <c r="AJ3244" s="64" t="str">
        <f t="shared" si="323"/>
        <v>-</v>
      </c>
    </row>
    <row r="3245" spans="19:36">
      <c r="S3245" s="173" t="s">
        <v>12339</v>
      </c>
      <c r="T3245" s="17" t="s">
        <v>12340</v>
      </c>
      <c r="AA3245" s="182" t="s">
        <v>13379</v>
      </c>
      <c r="AC3245" s="197" t="str">
        <f t="shared" si="318"/>
        <v>ARTSCI</v>
      </c>
      <c r="AD3245" s="263" t="str">
        <f t="shared" si="319"/>
        <v>ARTSCI-401</v>
      </c>
      <c r="AE3245" s="263" t="str">
        <f t="shared" si="320"/>
        <v>ARTSCI-401-33</v>
      </c>
      <c r="AF3245" s="119" t="s">
        <v>13379</v>
      </c>
      <c r="AG3245" s="64" t="str">
        <f t="shared" si="321"/>
        <v>401</v>
      </c>
      <c r="AI3245" s="197" t="str">
        <f t="shared" si="322"/>
        <v>-</v>
      </c>
      <c r="AJ3245" s="64" t="str">
        <f t="shared" si="323"/>
        <v>-</v>
      </c>
    </row>
    <row r="3246" spans="19:36">
      <c r="S3246" s="173" t="s">
        <v>12341</v>
      </c>
      <c r="T3246" s="17" t="s">
        <v>12342</v>
      </c>
      <c r="AA3246" s="182" t="s">
        <v>13807</v>
      </c>
      <c r="AC3246" s="197" t="str">
        <f t="shared" si="318"/>
        <v>ARTSCI</v>
      </c>
      <c r="AD3246" s="263" t="str">
        <f t="shared" si="319"/>
        <v>ARTSCI-401</v>
      </c>
      <c r="AE3246" s="263" t="str">
        <f t="shared" si="320"/>
        <v>ARTSCI-401-34</v>
      </c>
      <c r="AF3246" s="119" t="s">
        <v>13807</v>
      </c>
      <c r="AG3246" s="64" t="str">
        <f t="shared" si="321"/>
        <v>401</v>
      </c>
      <c r="AI3246" s="197" t="str">
        <f t="shared" si="322"/>
        <v>-</v>
      </c>
      <c r="AJ3246" s="64" t="str">
        <f t="shared" si="323"/>
        <v>-</v>
      </c>
    </row>
    <row r="3247" spans="19:36">
      <c r="S3247" s="173" t="s">
        <v>12343</v>
      </c>
      <c r="T3247" s="17" t="s">
        <v>12344</v>
      </c>
      <c r="AA3247" s="182" t="s">
        <v>13808</v>
      </c>
      <c r="AC3247" s="197" t="str">
        <f t="shared" si="318"/>
        <v>ARTSCI</v>
      </c>
      <c r="AD3247" s="263" t="str">
        <f t="shared" si="319"/>
        <v>ARTSCI-401</v>
      </c>
      <c r="AE3247" s="263" t="str">
        <f t="shared" si="320"/>
        <v>ARTSCI-401-35</v>
      </c>
      <c r="AF3247" s="119" t="s">
        <v>13808</v>
      </c>
      <c r="AG3247" s="64" t="str">
        <f t="shared" si="321"/>
        <v>401</v>
      </c>
      <c r="AI3247" s="197" t="str">
        <f t="shared" si="322"/>
        <v>-</v>
      </c>
      <c r="AJ3247" s="64" t="str">
        <f t="shared" si="323"/>
        <v>-</v>
      </c>
    </row>
    <row r="3248" spans="19:36">
      <c r="S3248" s="173" t="s">
        <v>12345</v>
      </c>
      <c r="T3248" s="17" t="s">
        <v>12346</v>
      </c>
      <c r="AA3248" s="182" t="s">
        <v>14859</v>
      </c>
      <c r="AC3248" s="197" t="str">
        <f t="shared" si="318"/>
        <v>ARTSCI</v>
      </c>
      <c r="AD3248" s="263" t="str">
        <f t="shared" si="319"/>
        <v>ARTSCI-401</v>
      </c>
      <c r="AE3248" s="263" t="str">
        <f t="shared" si="320"/>
        <v>ARTSCI-401-36</v>
      </c>
      <c r="AF3248" s="119" t="s">
        <v>14859</v>
      </c>
      <c r="AG3248" s="64" t="str">
        <f t="shared" si="321"/>
        <v>401</v>
      </c>
      <c r="AI3248" s="197" t="str">
        <f t="shared" si="322"/>
        <v>-</v>
      </c>
      <c r="AJ3248" s="64" t="str">
        <f t="shared" si="323"/>
        <v>-</v>
      </c>
    </row>
    <row r="3249" spans="19:36">
      <c r="S3249" s="173" t="s">
        <v>12347</v>
      </c>
      <c r="T3249" s="17" t="s">
        <v>5105</v>
      </c>
      <c r="AA3249" s="182" t="s">
        <v>14860</v>
      </c>
      <c r="AC3249" s="197" t="str">
        <f t="shared" si="318"/>
        <v>ARTSCI</v>
      </c>
      <c r="AD3249" s="263" t="str">
        <f t="shared" si="319"/>
        <v>ARTSCI-401</v>
      </c>
      <c r="AE3249" s="263" t="str">
        <f t="shared" si="320"/>
        <v>ARTSCI-401-37</v>
      </c>
      <c r="AF3249" s="119" t="s">
        <v>14860</v>
      </c>
      <c r="AG3249" s="64" t="str">
        <f t="shared" si="321"/>
        <v>401</v>
      </c>
      <c r="AI3249" s="197" t="str">
        <f t="shared" si="322"/>
        <v>-</v>
      </c>
      <c r="AJ3249" s="64" t="str">
        <f t="shared" si="323"/>
        <v>-</v>
      </c>
    </row>
    <row r="3250" spans="19:36">
      <c r="S3250" s="173" t="s">
        <v>12348</v>
      </c>
      <c r="T3250" s="17" t="s">
        <v>12349</v>
      </c>
      <c r="AA3250" s="182" t="s">
        <v>15336</v>
      </c>
      <c r="AC3250" s="197" t="str">
        <f t="shared" si="318"/>
        <v>ARTSCI</v>
      </c>
      <c r="AD3250" s="263" t="str">
        <f t="shared" si="319"/>
        <v>ARTSCI-401</v>
      </c>
      <c r="AE3250" s="263" t="str">
        <f t="shared" si="320"/>
        <v>ARTSCI-401-38</v>
      </c>
      <c r="AF3250" s="119" t="s">
        <v>15336</v>
      </c>
      <c r="AG3250" s="64" t="str">
        <f t="shared" si="321"/>
        <v>401</v>
      </c>
      <c r="AI3250" s="197" t="str">
        <f t="shared" si="322"/>
        <v>-</v>
      </c>
      <c r="AJ3250" s="64" t="str">
        <f t="shared" si="323"/>
        <v>-</v>
      </c>
    </row>
    <row r="3251" spans="19:36">
      <c r="S3251" s="173" t="s">
        <v>12350</v>
      </c>
      <c r="T3251" s="17" t="s">
        <v>12351</v>
      </c>
      <c r="AA3251" s="182" t="s">
        <v>15755</v>
      </c>
      <c r="AC3251" s="197" t="str">
        <f t="shared" si="318"/>
        <v>ARTSCI</v>
      </c>
      <c r="AD3251" s="263" t="str">
        <f t="shared" si="319"/>
        <v>ARTSCI-401</v>
      </c>
      <c r="AE3251" s="263" t="str">
        <f t="shared" si="320"/>
        <v>ARTSCI-401-39</v>
      </c>
      <c r="AF3251" s="119" t="s">
        <v>15755</v>
      </c>
      <c r="AG3251" s="64" t="str">
        <f t="shared" si="321"/>
        <v>401</v>
      </c>
      <c r="AI3251" s="197" t="str">
        <f t="shared" si="322"/>
        <v>-</v>
      </c>
      <c r="AJ3251" s="64" t="str">
        <f t="shared" si="323"/>
        <v>-</v>
      </c>
    </row>
    <row r="3252" spans="19:36">
      <c r="S3252" s="173" t="s">
        <v>11827</v>
      </c>
      <c r="T3252" s="17" t="s">
        <v>11828</v>
      </c>
      <c r="AA3252" s="182" t="s">
        <v>3279</v>
      </c>
      <c r="AC3252" s="197" t="str">
        <f t="shared" si="318"/>
        <v>ARTSCI</v>
      </c>
      <c r="AD3252" s="263" t="str">
        <f t="shared" si="319"/>
        <v>ARTSCI-401</v>
      </c>
      <c r="AE3252" s="263" t="str">
        <f t="shared" si="320"/>
        <v>ARTSCI-401-40</v>
      </c>
      <c r="AF3252" s="119" t="s">
        <v>3279</v>
      </c>
      <c r="AG3252" s="64" t="str">
        <f t="shared" si="321"/>
        <v>401</v>
      </c>
      <c r="AI3252" s="197" t="str">
        <f t="shared" si="322"/>
        <v>-</v>
      </c>
      <c r="AJ3252" s="64" t="str">
        <f t="shared" si="323"/>
        <v>-</v>
      </c>
    </row>
    <row r="3253" spans="19:36">
      <c r="S3253" s="173" t="s">
        <v>11829</v>
      </c>
      <c r="T3253" s="17" t="s">
        <v>11830</v>
      </c>
      <c r="AA3253" s="182" t="s">
        <v>3281</v>
      </c>
      <c r="AC3253" s="197" t="str">
        <f t="shared" si="318"/>
        <v>ARTSCI</v>
      </c>
      <c r="AD3253" s="263" t="str">
        <f t="shared" si="319"/>
        <v>ARTSCI-401</v>
      </c>
      <c r="AE3253" s="263" t="str">
        <f t="shared" si="320"/>
        <v>ARTSCI-401-41</v>
      </c>
      <c r="AF3253" s="119" t="s">
        <v>3281</v>
      </c>
      <c r="AG3253" s="64" t="str">
        <f t="shared" si="321"/>
        <v>401</v>
      </c>
      <c r="AI3253" s="197" t="str">
        <f t="shared" si="322"/>
        <v>-</v>
      </c>
      <c r="AJ3253" s="64" t="str">
        <f t="shared" si="323"/>
        <v>-</v>
      </c>
    </row>
    <row r="3254" spans="19:36">
      <c r="S3254" s="173" t="s">
        <v>11831</v>
      </c>
      <c r="T3254" s="17" t="s">
        <v>11832</v>
      </c>
      <c r="AA3254" s="182" t="s">
        <v>3282</v>
      </c>
      <c r="AC3254" s="197" t="str">
        <f t="shared" si="318"/>
        <v>ARTSCI</v>
      </c>
      <c r="AD3254" s="263" t="str">
        <f t="shared" si="319"/>
        <v>ARTSCI-401</v>
      </c>
      <c r="AE3254" s="263" t="str">
        <f t="shared" si="320"/>
        <v>ARTSCI-401-42</v>
      </c>
      <c r="AF3254" s="119" t="s">
        <v>3282</v>
      </c>
      <c r="AG3254" s="64" t="str">
        <f t="shared" si="321"/>
        <v>401</v>
      </c>
      <c r="AI3254" s="197" t="str">
        <f t="shared" si="322"/>
        <v>-</v>
      </c>
      <c r="AJ3254" s="64" t="str">
        <f t="shared" si="323"/>
        <v>-</v>
      </c>
    </row>
    <row r="3255" spans="19:36">
      <c r="S3255" s="173" t="s">
        <v>11833</v>
      </c>
      <c r="T3255" s="17" t="s">
        <v>11834</v>
      </c>
      <c r="AA3255" s="182" t="s">
        <v>1369</v>
      </c>
      <c r="AC3255" s="197" t="str">
        <f t="shared" si="318"/>
        <v>ARTSCI</v>
      </c>
      <c r="AD3255" s="263" t="str">
        <f t="shared" si="319"/>
        <v>ARTSCI-401</v>
      </c>
      <c r="AE3255" s="263" t="str">
        <f t="shared" si="320"/>
        <v>ARTSCI-401-43</v>
      </c>
      <c r="AF3255" s="119" t="s">
        <v>1369</v>
      </c>
      <c r="AG3255" s="64" t="str">
        <f t="shared" si="321"/>
        <v>401</v>
      </c>
      <c r="AI3255" s="197" t="str">
        <f t="shared" si="322"/>
        <v>-</v>
      </c>
      <c r="AJ3255" s="64" t="str">
        <f t="shared" si="323"/>
        <v>-</v>
      </c>
    </row>
    <row r="3256" spans="19:36">
      <c r="S3256" s="173" t="s">
        <v>11835</v>
      </c>
      <c r="T3256" s="17" t="s">
        <v>374</v>
      </c>
      <c r="AA3256" s="182" t="s">
        <v>11495</v>
      </c>
      <c r="AC3256" s="197" t="str">
        <f t="shared" si="318"/>
        <v>ARTSCI</v>
      </c>
      <c r="AD3256" s="263" t="str">
        <f t="shared" si="319"/>
        <v>ARTSCI-401</v>
      </c>
      <c r="AE3256" s="263" t="str">
        <f t="shared" si="320"/>
        <v>ARTSCI-401-44</v>
      </c>
      <c r="AF3256" s="119" t="s">
        <v>11495</v>
      </c>
      <c r="AG3256" s="64" t="str">
        <f t="shared" si="321"/>
        <v>401</v>
      </c>
      <c r="AI3256" s="197" t="str">
        <f t="shared" si="322"/>
        <v>-</v>
      </c>
      <c r="AJ3256" s="64" t="str">
        <f t="shared" si="323"/>
        <v>-</v>
      </c>
    </row>
    <row r="3257" spans="19:36">
      <c r="S3257" s="173" t="s">
        <v>11836</v>
      </c>
      <c r="T3257" s="17" t="s">
        <v>11837</v>
      </c>
      <c r="AA3257" s="182" t="s">
        <v>15337</v>
      </c>
      <c r="AC3257" s="197" t="str">
        <f t="shared" si="318"/>
        <v>ARTSCI</v>
      </c>
      <c r="AD3257" s="263" t="str">
        <f t="shared" si="319"/>
        <v>ARTSCI-401</v>
      </c>
      <c r="AE3257" s="263" t="str">
        <f t="shared" si="320"/>
        <v>ARTSCI-401-45</v>
      </c>
      <c r="AF3257" s="119" t="s">
        <v>15337</v>
      </c>
      <c r="AG3257" s="64" t="str">
        <f t="shared" si="321"/>
        <v>401</v>
      </c>
      <c r="AI3257" s="197" t="str">
        <f t="shared" si="322"/>
        <v>-</v>
      </c>
      <c r="AJ3257" s="64" t="str">
        <f t="shared" si="323"/>
        <v>-</v>
      </c>
    </row>
    <row r="3258" spans="19:36">
      <c r="S3258" s="173" t="s">
        <v>11838</v>
      </c>
      <c r="T3258" s="17" t="s">
        <v>11839</v>
      </c>
      <c r="AA3258" s="182" t="s">
        <v>588</v>
      </c>
      <c r="AC3258" s="197" t="str">
        <f t="shared" si="318"/>
        <v>ARTSCI</v>
      </c>
      <c r="AD3258" s="263" t="str">
        <f t="shared" si="319"/>
        <v>ARTSCI-401</v>
      </c>
      <c r="AE3258" s="263" t="str">
        <f t="shared" si="320"/>
        <v>ARTSCI-401-46</v>
      </c>
      <c r="AF3258" s="119" t="s">
        <v>588</v>
      </c>
      <c r="AG3258" s="64" t="str">
        <f t="shared" si="321"/>
        <v>401</v>
      </c>
      <c r="AI3258" s="197" t="str">
        <f t="shared" si="322"/>
        <v>-</v>
      </c>
      <c r="AJ3258" s="64" t="str">
        <f t="shared" si="323"/>
        <v>-</v>
      </c>
    </row>
    <row r="3259" spans="19:36">
      <c r="S3259" s="173" t="s">
        <v>12352</v>
      </c>
      <c r="T3259" s="17" t="s">
        <v>12353</v>
      </c>
      <c r="AA3259" s="182" t="s">
        <v>15338</v>
      </c>
      <c r="AC3259" s="197" t="str">
        <f t="shared" si="318"/>
        <v>ARTSCI</v>
      </c>
      <c r="AD3259" s="263" t="str">
        <f t="shared" si="319"/>
        <v>ARTSCI-401</v>
      </c>
      <c r="AE3259" s="263" t="str">
        <f t="shared" si="320"/>
        <v>ARTSCI-401-47</v>
      </c>
      <c r="AF3259" s="119" t="s">
        <v>15338</v>
      </c>
      <c r="AG3259" s="64" t="str">
        <f t="shared" si="321"/>
        <v>401</v>
      </c>
      <c r="AI3259" s="197" t="str">
        <f t="shared" si="322"/>
        <v>-</v>
      </c>
      <c r="AJ3259" s="64" t="str">
        <f t="shared" si="323"/>
        <v>-</v>
      </c>
    </row>
    <row r="3260" spans="19:36">
      <c r="S3260" s="173" t="s">
        <v>11840</v>
      </c>
      <c r="T3260" s="17" t="s">
        <v>11841</v>
      </c>
      <c r="AA3260" s="182" t="s">
        <v>592</v>
      </c>
      <c r="AC3260" s="197" t="str">
        <f t="shared" si="318"/>
        <v>ARTSCI</v>
      </c>
      <c r="AD3260" s="263" t="str">
        <f t="shared" si="319"/>
        <v>ARTSCI-401</v>
      </c>
      <c r="AE3260" s="263" t="str">
        <f t="shared" si="320"/>
        <v>ARTSCI-401-48</v>
      </c>
      <c r="AF3260" s="119" t="s">
        <v>592</v>
      </c>
      <c r="AG3260" s="64" t="str">
        <f t="shared" si="321"/>
        <v>401</v>
      </c>
      <c r="AI3260" s="197" t="str">
        <f t="shared" si="322"/>
        <v>-</v>
      </c>
      <c r="AJ3260" s="64" t="str">
        <f t="shared" si="323"/>
        <v>-</v>
      </c>
    </row>
    <row r="3261" spans="19:36">
      <c r="S3261" s="173" t="s">
        <v>12354</v>
      </c>
      <c r="T3261" s="17" t="s">
        <v>12355</v>
      </c>
      <c r="AA3261" s="182" t="s">
        <v>593</v>
      </c>
      <c r="AC3261" s="197" t="str">
        <f t="shared" si="318"/>
        <v>ARTSCI</v>
      </c>
      <c r="AD3261" s="263" t="str">
        <f t="shared" si="319"/>
        <v>ARTSCI-401</v>
      </c>
      <c r="AE3261" s="263" t="str">
        <f t="shared" si="320"/>
        <v>ARTSCI-401-49</v>
      </c>
      <c r="AF3261" s="119" t="s">
        <v>593</v>
      </c>
      <c r="AG3261" s="64" t="str">
        <f t="shared" si="321"/>
        <v>401</v>
      </c>
      <c r="AI3261" s="197" t="str">
        <f t="shared" si="322"/>
        <v>-</v>
      </c>
      <c r="AJ3261" s="64" t="str">
        <f t="shared" si="323"/>
        <v>-</v>
      </c>
    </row>
    <row r="3262" spans="19:36">
      <c r="S3262" s="173" t="s">
        <v>11842</v>
      </c>
      <c r="T3262" s="17" t="s">
        <v>11843</v>
      </c>
      <c r="AA3262" s="182" t="s">
        <v>701</v>
      </c>
      <c r="AC3262" s="197" t="str">
        <f t="shared" si="318"/>
        <v>ARTSCI</v>
      </c>
      <c r="AD3262" s="263" t="str">
        <f t="shared" si="319"/>
        <v>ARTSCI-401</v>
      </c>
      <c r="AE3262" s="263" t="str">
        <f t="shared" si="320"/>
        <v>ARTSCI-401-50</v>
      </c>
      <c r="AF3262" s="119" t="s">
        <v>701</v>
      </c>
      <c r="AG3262" s="64" t="str">
        <f t="shared" si="321"/>
        <v>401</v>
      </c>
      <c r="AI3262" s="197" t="str">
        <f t="shared" si="322"/>
        <v>-</v>
      </c>
      <c r="AJ3262" s="64" t="str">
        <f t="shared" si="323"/>
        <v>-</v>
      </c>
    </row>
    <row r="3263" spans="19:36">
      <c r="S3263" s="173" t="s">
        <v>11844</v>
      </c>
      <c r="T3263" s="17" t="s">
        <v>11845</v>
      </c>
      <c r="AA3263" s="182" t="s">
        <v>702</v>
      </c>
      <c r="AC3263" s="197" t="str">
        <f t="shared" si="318"/>
        <v>ARTSCI</v>
      </c>
      <c r="AD3263" s="263" t="str">
        <f t="shared" si="319"/>
        <v>ARTSCI-401</v>
      </c>
      <c r="AE3263" s="263" t="str">
        <f t="shared" si="320"/>
        <v>ARTSCI-401-51</v>
      </c>
      <c r="AF3263" s="119" t="s">
        <v>702</v>
      </c>
      <c r="AG3263" s="64" t="str">
        <f t="shared" si="321"/>
        <v>401</v>
      </c>
      <c r="AI3263" s="197" t="str">
        <f t="shared" si="322"/>
        <v>-</v>
      </c>
      <c r="AJ3263" s="64" t="str">
        <f t="shared" si="323"/>
        <v>-</v>
      </c>
    </row>
    <row r="3264" spans="19:36">
      <c r="S3264" s="173" t="s">
        <v>12356</v>
      </c>
      <c r="T3264" s="17" t="s">
        <v>12357</v>
      </c>
      <c r="AA3264" s="182" t="s">
        <v>596</v>
      </c>
      <c r="AC3264" s="197" t="str">
        <f t="shared" si="318"/>
        <v>ARTSCI</v>
      </c>
      <c r="AD3264" s="263" t="str">
        <f t="shared" si="319"/>
        <v>ARTSCI-401</v>
      </c>
      <c r="AE3264" s="263" t="str">
        <f t="shared" si="320"/>
        <v>ARTSCI-401-52</v>
      </c>
      <c r="AF3264" s="119" t="s">
        <v>596</v>
      </c>
      <c r="AG3264" s="64" t="str">
        <f t="shared" si="321"/>
        <v>401</v>
      </c>
      <c r="AI3264" s="197" t="str">
        <f t="shared" si="322"/>
        <v>-</v>
      </c>
      <c r="AJ3264" s="64" t="str">
        <f t="shared" si="323"/>
        <v>-</v>
      </c>
    </row>
    <row r="3265" spans="19:36">
      <c r="S3265" s="173" t="s">
        <v>12358</v>
      </c>
      <c r="T3265" s="17" t="s">
        <v>12359</v>
      </c>
      <c r="AA3265" s="182" t="s">
        <v>11496</v>
      </c>
      <c r="AC3265" s="197" t="str">
        <f t="shared" si="318"/>
        <v>ARTSCI</v>
      </c>
      <c r="AD3265" s="263" t="str">
        <f t="shared" si="319"/>
        <v>ARTSCI-401</v>
      </c>
      <c r="AE3265" s="263" t="str">
        <f t="shared" si="320"/>
        <v>ARTSCI-401-53</v>
      </c>
      <c r="AF3265" s="119" t="s">
        <v>11496</v>
      </c>
      <c r="AG3265" s="64" t="str">
        <f t="shared" si="321"/>
        <v>401</v>
      </c>
      <c r="AI3265" s="197" t="str">
        <f t="shared" si="322"/>
        <v>-</v>
      </c>
      <c r="AJ3265" s="64" t="str">
        <f t="shared" si="323"/>
        <v>-</v>
      </c>
    </row>
    <row r="3266" spans="19:36">
      <c r="S3266" s="173" t="s">
        <v>11846</v>
      </c>
      <c r="T3266" s="17" t="s">
        <v>11847</v>
      </c>
      <c r="AA3266" s="182" t="s">
        <v>11162</v>
      </c>
      <c r="AC3266" s="197" t="str">
        <f t="shared" si="318"/>
        <v>ARTSCI</v>
      </c>
      <c r="AD3266" s="263" t="str">
        <f t="shared" si="319"/>
        <v>ARTSCI-401</v>
      </c>
      <c r="AE3266" s="263" t="str">
        <f t="shared" si="320"/>
        <v>ARTSCI-401-54</v>
      </c>
      <c r="AF3266" s="119" t="s">
        <v>11162</v>
      </c>
      <c r="AG3266" s="64" t="str">
        <f t="shared" si="321"/>
        <v>401</v>
      </c>
      <c r="AI3266" s="197" t="str">
        <f t="shared" si="322"/>
        <v>-</v>
      </c>
      <c r="AJ3266" s="64" t="str">
        <f t="shared" si="323"/>
        <v>-</v>
      </c>
    </row>
    <row r="3267" spans="19:36">
      <c r="S3267" s="173" t="s">
        <v>11848</v>
      </c>
      <c r="T3267" s="17" t="s">
        <v>11849</v>
      </c>
      <c r="AA3267" s="182" t="s">
        <v>15756</v>
      </c>
      <c r="AC3267" s="197" t="str">
        <f t="shared" si="318"/>
        <v>ARTSCI</v>
      </c>
      <c r="AD3267" s="263" t="str">
        <f t="shared" si="319"/>
        <v>ARTSCI-401</v>
      </c>
      <c r="AE3267" s="263" t="str">
        <f t="shared" si="320"/>
        <v>ARTSCI-401-55</v>
      </c>
      <c r="AF3267" s="119" t="s">
        <v>15756</v>
      </c>
      <c r="AG3267" s="64" t="str">
        <f t="shared" si="321"/>
        <v>401</v>
      </c>
      <c r="AI3267" s="197" t="str">
        <f t="shared" si="322"/>
        <v>-</v>
      </c>
      <c r="AJ3267" s="64" t="str">
        <f t="shared" si="323"/>
        <v>-</v>
      </c>
    </row>
    <row r="3268" spans="19:36">
      <c r="S3268" s="173" t="s">
        <v>11850</v>
      </c>
      <c r="T3268" s="17" t="s">
        <v>11851</v>
      </c>
      <c r="AA3268" s="182" t="s">
        <v>601</v>
      </c>
      <c r="AC3268" s="197" t="str">
        <f t="shared" si="318"/>
        <v>ARTSCI</v>
      </c>
      <c r="AD3268" s="263" t="str">
        <f t="shared" si="319"/>
        <v>ARTSCI-401</v>
      </c>
      <c r="AE3268" s="263" t="str">
        <f t="shared" si="320"/>
        <v>ARTSCI-401-56</v>
      </c>
      <c r="AF3268" s="119" t="s">
        <v>601</v>
      </c>
      <c r="AG3268" s="64" t="str">
        <f t="shared" si="321"/>
        <v>401</v>
      </c>
      <c r="AI3268" s="197" t="str">
        <f t="shared" si="322"/>
        <v>-</v>
      </c>
      <c r="AJ3268" s="64" t="str">
        <f t="shared" si="323"/>
        <v>-</v>
      </c>
    </row>
    <row r="3269" spans="19:36">
      <c r="S3269" s="173" t="s">
        <v>11852</v>
      </c>
      <c r="T3269" s="17" t="s">
        <v>11853</v>
      </c>
      <c r="AA3269" s="182" t="s">
        <v>1370</v>
      </c>
      <c r="AC3269" s="197" t="str">
        <f t="shared" si="318"/>
        <v>CELS</v>
      </c>
      <c r="AD3269" s="263" t="str">
        <f t="shared" si="319"/>
        <v>CELS-401</v>
      </c>
      <c r="AE3269" s="263" t="str">
        <f t="shared" si="320"/>
        <v>CELS-401-240</v>
      </c>
      <c r="AF3269" s="119" t="s">
        <v>1370</v>
      </c>
      <c r="AG3269" s="64" t="str">
        <f t="shared" si="321"/>
        <v>401</v>
      </c>
      <c r="AI3269" s="197" t="str">
        <f t="shared" si="322"/>
        <v>-</v>
      </c>
      <c r="AJ3269" s="64" t="str">
        <f t="shared" si="323"/>
        <v>-</v>
      </c>
    </row>
    <row r="3270" spans="19:36">
      <c r="S3270" s="173" t="s">
        <v>11854</v>
      </c>
      <c r="T3270" s="17" t="s">
        <v>11855</v>
      </c>
      <c r="AA3270" s="182" t="s">
        <v>604</v>
      </c>
      <c r="AC3270" s="197" t="str">
        <f t="shared" si="318"/>
        <v>CELS</v>
      </c>
      <c r="AD3270" s="263" t="str">
        <f t="shared" si="319"/>
        <v>CELS-401</v>
      </c>
      <c r="AE3270" s="263" t="str">
        <f t="shared" si="320"/>
        <v>CELS-401-241</v>
      </c>
      <c r="AF3270" s="119" t="s">
        <v>604</v>
      </c>
      <c r="AG3270" s="64" t="str">
        <f t="shared" si="321"/>
        <v>401</v>
      </c>
      <c r="AI3270" s="197" t="str">
        <f t="shared" si="322"/>
        <v>-</v>
      </c>
      <c r="AJ3270" s="64" t="str">
        <f t="shared" si="323"/>
        <v>-</v>
      </c>
    </row>
    <row r="3271" spans="19:36">
      <c r="S3271" s="173" t="s">
        <v>11856</v>
      </c>
      <c r="T3271" s="17" t="s">
        <v>11857</v>
      </c>
      <c r="AA3271" s="182" t="s">
        <v>605</v>
      </c>
      <c r="AC3271" s="197" t="str">
        <f t="shared" ref="AC3271:AC3334" si="324">CodesFormula_1</f>
        <v>CELS</v>
      </c>
      <c r="AD3271" s="263" t="str">
        <f t="shared" ref="AD3271:AD3334" si="325">CodesFormula_2</f>
        <v>CELS-401</v>
      </c>
      <c r="AE3271" s="263" t="str">
        <f t="shared" ref="AE3271:AE3334" si="326">CodesFormula_3</f>
        <v>CELS-401-242</v>
      </c>
      <c r="AF3271" s="119" t="s">
        <v>605</v>
      </c>
      <c r="AG3271" s="64" t="str">
        <f t="shared" ref="AG3271:AG3334" si="327">CodesFormula_4</f>
        <v>401</v>
      </c>
      <c r="AI3271" s="197" t="str">
        <f t="shared" ref="AI3271:AI3334" si="328">CodesFormula_5</f>
        <v>-</v>
      </c>
      <c r="AJ3271" s="64" t="str">
        <f t="shared" ref="AJ3271:AJ3334" si="329">CodesFormula_6</f>
        <v>-</v>
      </c>
    </row>
    <row r="3272" spans="19:36">
      <c r="S3272" s="173" t="s">
        <v>12360</v>
      </c>
      <c r="T3272" s="17" t="s">
        <v>12361</v>
      </c>
      <c r="AA3272" s="182" t="s">
        <v>608</v>
      </c>
      <c r="AC3272" s="197" t="str">
        <f t="shared" si="324"/>
        <v>CELS</v>
      </c>
      <c r="AD3272" s="263" t="str">
        <f t="shared" si="325"/>
        <v>CELS-401</v>
      </c>
      <c r="AE3272" s="263" t="str">
        <f t="shared" si="326"/>
        <v>CELS-401-243</v>
      </c>
      <c r="AF3272" s="119" t="s">
        <v>608</v>
      </c>
      <c r="AG3272" s="64" t="str">
        <f t="shared" si="327"/>
        <v>401</v>
      </c>
      <c r="AI3272" s="197" t="str">
        <f t="shared" si="328"/>
        <v>-</v>
      </c>
      <c r="AJ3272" s="64" t="str">
        <f t="shared" si="329"/>
        <v>-</v>
      </c>
    </row>
    <row r="3273" spans="19:36">
      <c r="S3273" s="173" t="s">
        <v>13113</v>
      </c>
      <c r="T3273" s="17" t="s">
        <v>13114</v>
      </c>
      <c r="AA3273" s="182" t="s">
        <v>609</v>
      </c>
      <c r="AC3273" s="197" t="str">
        <f t="shared" si="324"/>
        <v>CELS</v>
      </c>
      <c r="AD3273" s="263" t="str">
        <f t="shared" si="325"/>
        <v>CELS-401</v>
      </c>
      <c r="AE3273" s="263" t="str">
        <f t="shared" si="326"/>
        <v>CELS-401-244</v>
      </c>
      <c r="AF3273" s="119" t="s">
        <v>609</v>
      </c>
      <c r="AG3273" s="64" t="str">
        <f t="shared" si="327"/>
        <v>401</v>
      </c>
      <c r="AI3273" s="197" t="str">
        <f t="shared" si="328"/>
        <v>-</v>
      </c>
      <c r="AJ3273" s="64" t="str">
        <f t="shared" si="329"/>
        <v>-</v>
      </c>
    </row>
    <row r="3274" spans="19:36">
      <c r="S3274" s="173" t="s">
        <v>11858</v>
      </c>
      <c r="T3274" s="17" t="s">
        <v>11859</v>
      </c>
      <c r="AA3274" s="182" t="s">
        <v>612</v>
      </c>
      <c r="AC3274" s="197" t="str">
        <f t="shared" si="324"/>
        <v>CELS</v>
      </c>
      <c r="AD3274" s="263" t="str">
        <f t="shared" si="325"/>
        <v>CELS-401</v>
      </c>
      <c r="AE3274" s="263" t="str">
        <f t="shared" si="326"/>
        <v>CELS-401-245</v>
      </c>
      <c r="AF3274" s="119" t="s">
        <v>612</v>
      </c>
      <c r="AG3274" s="64" t="str">
        <f t="shared" si="327"/>
        <v>401</v>
      </c>
      <c r="AI3274" s="197" t="str">
        <f t="shared" si="328"/>
        <v>-</v>
      </c>
      <c r="AJ3274" s="64" t="str">
        <f t="shared" si="329"/>
        <v>-</v>
      </c>
    </row>
    <row r="3275" spans="19:36">
      <c r="S3275" s="173" t="s">
        <v>11860</v>
      </c>
      <c r="T3275" s="17" t="s">
        <v>11861</v>
      </c>
      <c r="AA3275" s="182" t="s">
        <v>615</v>
      </c>
      <c r="AC3275" s="197" t="str">
        <f t="shared" si="324"/>
        <v>CELS</v>
      </c>
      <c r="AD3275" s="263" t="str">
        <f t="shared" si="325"/>
        <v>CELS-401</v>
      </c>
      <c r="AE3275" s="263" t="str">
        <f t="shared" si="326"/>
        <v>CELS-401-246</v>
      </c>
      <c r="AF3275" s="119" t="s">
        <v>615</v>
      </c>
      <c r="AG3275" s="64" t="str">
        <f t="shared" si="327"/>
        <v>401</v>
      </c>
      <c r="AI3275" s="197" t="str">
        <f t="shared" si="328"/>
        <v>-</v>
      </c>
      <c r="AJ3275" s="64" t="str">
        <f t="shared" si="329"/>
        <v>-</v>
      </c>
    </row>
    <row r="3276" spans="19:36">
      <c r="S3276" s="173" t="s">
        <v>11862</v>
      </c>
      <c r="T3276" s="17" t="s">
        <v>11863</v>
      </c>
      <c r="AA3276" s="182" t="s">
        <v>616</v>
      </c>
      <c r="AC3276" s="197" t="str">
        <f t="shared" si="324"/>
        <v>CELS</v>
      </c>
      <c r="AD3276" s="263" t="str">
        <f t="shared" si="325"/>
        <v>CELS-401</v>
      </c>
      <c r="AE3276" s="263" t="str">
        <f t="shared" si="326"/>
        <v>CELS-401-247</v>
      </c>
      <c r="AF3276" s="119" t="s">
        <v>616</v>
      </c>
      <c r="AG3276" s="64" t="str">
        <f t="shared" si="327"/>
        <v>401</v>
      </c>
      <c r="AI3276" s="197" t="str">
        <f t="shared" si="328"/>
        <v>-</v>
      </c>
      <c r="AJ3276" s="64" t="str">
        <f t="shared" si="329"/>
        <v>-</v>
      </c>
    </row>
    <row r="3277" spans="19:36">
      <c r="S3277" s="173" t="s">
        <v>12362</v>
      </c>
      <c r="T3277" s="17" t="s">
        <v>12363</v>
      </c>
      <c r="AA3277" s="182" t="s">
        <v>619</v>
      </c>
      <c r="AC3277" s="197" t="str">
        <f t="shared" si="324"/>
        <v>CELS</v>
      </c>
      <c r="AD3277" s="263" t="str">
        <f t="shared" si="325"/>
        <v>CELS-401</v>
      </c>
      <c r="AE3277" s="263" t="str">
        <f t="shared" si="326"/>
        <v>CELS-401-248</v>
      </c>
      <c r="AF3277" s="119" t="s">
        <v>619</v>
      </c>
      <c r="AG3277" s="64" t="str">
        <f t="shared" si="327"/>
        <v>401</v>
      </c>
      <c r="AI3277" s="197" t="str">
        <f t="shared" si="328"/>
        <v>-</v>
      </c>
      <c r="AJ3277" s="64" t="str">
        <f t="shared" si="329"/>
        <v>-</v>
      </c>
    </row>
    <row r="3278" spans="19:36">
      <c r="S3278" s="173" t="s">
        <v>11864</v>
      </c>
      <c r="T3278" s="17" t="s">
        <v>11865</v>
      </c>
      <c r="AA3278" s="182" t="s">
        <v>622</v>
      </c>
      <c r="AC3278" s="197" t="str">
        <f t="shared" si="324"/>
        <v>CELS</v>
      </c>
      <c r="AD3278" s="263" t="str">
        <f t="shared" si="325"/>
        <v>CELS-401</v>
      </c>
      <c r="AE3278" s="263" t="str">
        <f t="shared" si="326"/>
        <v>CELS-401-249</v>
      </c>
      <c r="AF3278" s="119" t="s">
        <v>622</v>
      </c>
      <c r="AG3278" s="64" t="str">
        <f t="shared" si="327"/>
        <v>401</v>
      </c>
      <c r="AI3278" s="197" t="str">
        <f t="shared" si="328"/>
        <v>-</v>
      </c>
      <c r="AJ3278" s="64" t="str">
        <f t="shared" si="329"/>
        <v>-</v>
      </c>
    </row>
    <row r="3279" spans="19:36">
      <c r="S3279" s="173" t="s">
        <v>11866</v>
      </c>
      <c r="T3279" s="17" t="s">
        <v>11867</v>
      </c>
      <c r="AA3279" s="182" t="s">
        <v>623</v>
      </c>
      <c r="AC3279" s="197" t="str">
        <f t="shared" si="324"/>
        <v>CELS</v>
      </c>
      <c r="AD3279" s="263" t="str">
        <f t="shared" si="325"/>
        <v>CELS-401</v>
      </c>
      <c r="AE3279" s="263" t="str">
        <f t="shared" si="326"/>
        <v>CELS-401-250</v>
      </c>
      <c r="AF3279" s="119" t="s">
        <v>623</v>
      </c>
      <c r="AG3279" s="64" t="str">
        <f t="shared" si="327"/>
        <v>401</v>
      </c>
      <c r="AI3279" s="197" t="str">
        <f t="shared" si="328"/>
        <v>-</v>
      </c>
      <c r="AJ3279" s="64" t="str">
        <f t="shared" si="329"/>
        <v>-</v>
      </c>
    </row>
    <row r="3280" spans="19:36">
      <c r="S3280" s="173" t="s">
        <v>11868</v>
      </c>
      <c r="T3280" s="17" t="s">
        <v>11869</v>
      </c>
      <c r="AA3280" s="182" t="s">
        <v>626</v>
      </c>
      <c r="AC3280" s="197" t="str">
        <f t="shared" si="324"/>
        <v>CELS</v>
      </c>
      <c r="AD3280" s="263" t="str">
        <f t="shared" si="325"/>
        <v>CELS-401</v>
      </c>
      <c r="AE3280" s="263" t="str">
        <f t="shared" si="326"/>
        <v>CELS-401-251</v>
      </c>
      <c r="AF3280" s="119" t="s">
        <v>626</v>
      </c>
      <c r="AG3280" s="64" t="str">
        <f t="shared" si="327"/>
        <v>401</v>
      </c>
      <c r="AI3280" s="197" t="str">
        <f t="shared" si="328"/>
        <v>-</v>
      </c>
      <c r="AJ3280" s="64" t="str">
        <f t="shared" si="329"/>
        <v>-</v>
      </c>
    </row>
    <row r="3281" spans="19:36">
      <c r="S3281" s="173" t="s">
        <v>11870</v>
      </c>
      <c r="T3281" s="17" t="s">
        <v>11871</v>
      </c>
      <c r="AA3281" s="182" t="s">
        <v>627</v>
      </c>
      <c r="AC3281" s="197" t="str">
        <f t="shared" si="324"/>
        <v>CELS</v>
      </c>
      <c r="AD3281" s="263" t="str">
        <f t="shared" si="325"/>
        <v>CELS-401</v>
      </c>
      <c r="AE3281" s="263" t="str">
        <f t="shared" si="326"/>
        <v>CELS-401-252</v>
      </c>
      <c r="AF3281" s="119" t="s">
        <v>627</v>
      </c>
      <c r="AG3281" s="64" t="str">
        <f t="shared" si="327"/>
        <v>401</v>
      </c>
      <c r="AI3281" s="197" t="str">
        <f t="shared" si="328"/>
        <v>-</v>
      </c>
      <c r="AJ3281" s="64" t="str">
        <f t="shared" si="329"/>
        <v>-</v>
      </c>
    </row>
    <row r="3282" spans="19:36">
      <c r="S3282" s="173" t="s">
        <v>11872</v>
      </c>
      <c r="T3282" s="17" t="s">
        <v>11873</v>
      </c>
      <c r="AA3282" s="182" t="s">
        <v>630</v>
      </c>
      <c r="AC3282" s="197" t="str">
        <f t="shared" si="324"/>
        <v>CELS</v>
      </c>
      <c r="AD3282" s="263" t="str">
        <f t="shared" si="325"/>
        <v>CELS-401</v>
      </c>
      <c r="AE3282" s="263" t="str">
        <f t="shared" si="326"/>
        <v>CELS-401-253</v>
      </c>
      <c r="AF3282" s="119" t="s">
        <v>630</v>
      </c>
      <c r="AG3282" s="64" t="str">
        <f t="shared" si="327"/>
        <v>401</v>
      </c>
      <c r="AI3282" s="197" t="str">
        <f t="shared" si="328"/>
        <v>-</v>
      </c>
      <c r="AJ3282" s="64" t="str">
        <f t="shared" si="329"/>
        <v>-</v>
      </c>
    </row>
    <row r="3283" spans="19:36">
      <c r="S3283" s="173" t="s">
        <v>11874</v>
      </c>
      <c r="T3283" s="17" t="s">
        <v>11875</v>
      </c>
      <c r="AA3283" s="182" t="s">
        <v>631</v>
      </c>
      <c r="AC3283" s="197" t="str">
        <f t="shared" si="324"/>
        <v>CELS</v>
      </c>
      <c r="AD3283" s="263" t="str">
        <f t="shared" si="325"/>
        <v>CELS-401</v>
      </c>
      <c r="AE3283" s="263" t="str">
        <f t="shared" si="326"/>
        <v>CELS-401-254</v>
      </c>
      <c r="AF3283" s="119" t="s">
        <v>631</v>
      </c>
      <c r="AG3283" s="64" t="str">
        <f t="shared" si="327"/>
        <v>401</v>
      </c>
      <c r="AI3283" s="197" t="str">
        <f t="shared" si="328"/>
        <v>-</v>
      </c>
      <c r="AJ3283" s="64" t="str">
        <f t="shared" si="329"/>
        <v>-</v>
      </c>
    </row>
    <row r="3284" spans="19:36">
      <c r="S3284" s="173" t="s">
        <v>11876</v>
      </c>
      <c r="T3284" s="17" t="s">
        <v>11877</v>
      </c>
      <c r="AA3284" s="182" t="s">
        <v>12774</v>
      </c>
      <c r="AC3284" s="197" t="str">
        <f t="shared" si="324"/>
        <v>CELS</v>
      </c>
      <c r="AD3284" s="263" t="str">
        <f t="shared" si="325"/>
        <v>CELS-401</v>
      </c>
      <c r="AE3284" s="263" t="str">
        <f t="shared" si="326"/>
        <v>CELS-401-255</v>
      </c>
      <c r="AF3284" s="119" t="s">
        <v>12774</v>
      </c>
      <c r="AG3284" s="64" t="str">
        <f t="shared" si="327"/>
        <v>401</v>
      </c>
      <c r="AI3284" s="197" t="str">
        <f t="shared" si="328"/>
        <v>-</v>
      </c>
      <c r="AJ3284" s="64" t="str">
        <f t="shared" si="329"/>
        <v>-</v>
      </c>
    </row>
    <row r="3285" spans="19:36">
      <c r="S3285" s="173" t="s">
        <v>12364</v>
      </c>
      <c r="T3285" s="17" t="s">
        <v>12365</v>
      </c>
      <c r="AA3285" s="182" t="s">
        <v>633</v>
      </c>
      <c r="AC3285" s="197" t="str">
        <f t="shared" si="324"/>
        <v>CELS</v>
      </c>
      <c r="AD3285" s="263" t="str">
        <f t="shared" si="325"/>
        <v>CELS-401</v>
      </c>
      <c r="AE3285" s="263" t="str">
        <f t="shared" si="326"/>
        <v>CELS-401-256</v>
      </c>
      <c r="AF3285" s="119" t="s">
        <v>633</v>
      </c>
      <c r="AG3285" s="64" t="str">
        <f t="shared" si="327"/>
        <v>401</v>
      </c>
      <c r="AI3285" s="197" t="str">
        <f t="shared" si="328"/>
        <v>-</v>
      </c>
      <c r="AJ3285" s="64" t="str">
        <f t="shared" si="329"/>
        <v>-</v>
      </c>
    </row>
    <row r="3286" spans="19:36">
      <c r="S3286" s="173" t="s">
        <v>12366</v>
      </c>
      <c r="T3286" s="17" t="s">
        <v>12367</v>
      </c>
      <c r="AA3286" s="182" t="s">
        <v>11163</v>
      </c>
      <c r="AC3286" s="197" t="str">
        <f t="shared" si="324"/>
        <v>CELS</v>
      </c>
      <c r="AD3286" s="263" t="str">
        <f t="shared" si="325"/>
        <v>CELS-401</v>
      </c>
      <c r="AE3286" s="263" t="str">
        <f t="shared" si="326"/>
        <v>CELS-401-257</v>
      </c>
      <c r="AF3286" s="119" t="s">
        <v>11163</v>
      </c>
      <c r="AG3286" s="64" t="str">
        <f t="shared" si="327"/>
        <v>401</v>
      </c>
      <c r="AI3286" s="197" t="str">
        <f t="shared" si="328"/>
        <v>-</v>
      </c>
      <c r="AJ3286" s="64" t="str">
        <f t="shared" si="329"/>
        <v>-</v>
      </c>
    </row>
    <row r="3287" spans="19:36">
      <c r="S3287" s="173" t="s">
        <v>12368</v>
      </c>
      <c r="T3287" s="17" t="s">
        <v>12369</v>
      </c>
      <c r="AA3287" s="182" t="s">
        <v>14861</v>
      </c>
      <c r="AC3287" s="197" t="str">
        <f t="shared" si="324"/>
        <v>CELS</v>
      </c>
      <c r="AD3287" s="263" t="str">
        <f t="shared" si="325"/>
        <v>CELS-401</v>
      </c>
      <c r="AE3287" s="263" t="str">
        <f t="shared" si="326"/>
        <v>CELS-401-258</v>
      </c>
      <c r="AF3287" s="119" t="s">
        <v>14861</v>
      </c>
      <c r="AG3287" s="64" t="str">
        <f t="shared" si="327"/>
        <v>401</v>
      </c>
      <c r="AI3287" s="197" t="str">
        <f t="shared" si="328"/>
        <v>-</v>
      </c>
      <c r="AJ3287" s="64" t="str">
        <f t="shared" si="329"/>
        <v>-</v>
      </c>
    </row>
    <row r="3288" spans="19:36">
      <c r="S3288" s="173" t="s">
        <v>12370</v>
      </c>
      <c r="T3288" s="17" t="s">
        <v>11798</v>
      </c>
      <c r="AA3288" s="182" t="s">
        <v>14862</v>
      </c>
      <c r="AC3288" s="197" t="str">
        <f t="shared" si="324"/>
        <v>CELS</v>
      </c>
      <c r="AD3288" s="263" t="str">
        <f t="shared" si="325"/>
        <v>CELS-401</v>
      </c>
      <c r="AE3288" s="263" t="str">
        <f t="shared" si="326"/>
        <v>CELS-401-259</v>
      </c>
      <c r="AF3288" s="119" t="s">
        <v>14862</v>
      </c>
      <c r="AG3288" s="64" t="str">
        <f t="shared" si="327"/>
        <v>401</v>
      </c>
      <c r="AI3288" s="197" t="str">
        <f t="shared" si="328"/>
        <v>-</v>
      </c>
      <c r="AJ3288" s="64" t="str">
        <f t="shared" si="329"/>
        <v>-</v>
      </c>
    </row>
    <row r="3289" spans="19:36">
      <c r="S3289" s="173" t="s">
        <v>12371</v>
      </c>
      <c r="T3289" s="17" t="s">
        <v>12372</v>
      </c>
      <c r="AA3289" s="182" t="s">
        <v>11164</v>
      </c>
      <c r="AC3289" s="197" t="str">
        <f t="shared" si="324"/>
        <v>CELS</v>
      </c>
      <c r="AD3289" s="263" t="str">
        <f t="shared" si="325"/>
        <v>CELS-401</v>
      </c>
      <c r="AE3289" s="263" t="str">
        <f t="shared" si="326"/>
        <v>CELS-401-260</v>
      </c>
      <c r="AF3289" s="119" t="s">
        <v>11164</v>
      </c>
      <c r="AG3289" s="64" t="str">
        <f t="shared" si="327"/>
        <v>401</v>
      </c>
      <c r="AI3289" s="197" t="str">
        <f t="shared" si="328"/>
        <v>-</v>
      </c>
      <c r="AJ3289" s="64" t="str">
        <f t="shared" si="329"/>
        <v>-</v>
      </c>
    </row>
    <row r="3290" spans="19:36">
      <c r="S3290" s="173" t="s">
        <v>12373</v>
      </c>
      <c r="T3290" s="17" t="s">
        <v>12374</v>
      </c>
      <c r="AA3290" s="182" t="s">
        <v>634</v>
      </c>
      <c r="AC3290" s="197" t="str">
        <f t="shared" si="324"/>
        <v>CELS</v>
      </c>
      <c r="AD3290" s="263" t="str">
        <f t="shared" si="325"/>
        <v>CELS-401</v>
      </c>
      <c r="AE3290" s="263" t="str">
        <f t="shared" si="326"/>
        <v>CELS-401-261</v>
      </c>
      <c r="AF3290" s="119" t="s">
        <v>634</v>
      </c>
      <c r="AG3290" s="64" t="str">
        <f t="shared" si="327"/>
        <v>401</v>
      </c>
      <c r="AI3290" s="197" t="str">
        <f t="shared" si="328"/>
        <v>-</v>
      </c>
      <c r="AJ3290" s="64" t="str">
        <f t="shared" si="329"/>
        <v>-</v>
      </c>
    </row>
    <row r="3291" spans="19:36">
      <c r="S3291" s="173" t="s">
        <v>12375</v>
      </c>
      <c r="T3291" s="17" t="s">
        <v>12376</v>
      </c>
      <c r="AA3291" s="182" t="s">
        <v>1371</v>
      </c>
      <c r="AC3291" s="197" t="str">
        <f t="shared" si="324"/>
        <v>CELS</v>
      </c>
      <c r="AD3291" s="263" t="str">
        <f t="shared" si="325"/>
        <v>CELS-401</v>
      </c>
      <c r="AE3291" s="263" t="str">
        <f t="shared" si="326"/>
        <v>CELS-401-262</v>
      </c>
      <c r="AF3291" s="119" t="s">
        <v>1371</v>
      </c>
      <c r="AG3291" s="64" t="str">
        <f t="shared" si="327"/>
        <v>401</v>
      </c>
      <c r="AI3291" s="197" t="str">
        <f t="shared" si="328"/>
        <v>-</v>
      </c>
      <c r="AJ3291" s="64" t="str">
        <f t="shared" si="329"/>
        <v>-</v>
      </c>
    </row>
    <row r="3292" spans="19:36">
      <c r="S3292" s="173" t="s">
        <v>12377</v>
      </c>
      <c r="T3292" s="17" t="s">
        <v>12378</v>
      </c>
      <c r="AA3292" s="182" t="s">
        <v>637</v>
      </c>
      <c r="AC3292" s="197" t="str">
        <f t="shared" si="324"/>
        <v>CELS</v>
      </c>
      <c r="AD3292" s="263" t="str">
        <f t="shared" si="325"/>
        <v>CELS-401</v>
      </c>
      <c r="AE3292" s="263" t="str">
        <f t="shared" si="326"/>
        <v>CELS-401-263</v>
      </c>
      <c r="AF3292" s="119" t="s">
        <v>637</v>
      </c>
      <c r="AG3292" s="64" t="str">
        <f t="shared" si="327"/>
        <v>401</v>
      </c>
      <c r="AI3292" s="197" t="str">
        <f t="shared" si="328"/>
        <v>-</v>
      </c>
      <c r="AJ3292" s="64" t="str">
        <f t="shared" si="329"/>
        <v>-</v>
      </c>
    </row>
    <row r="3293" spans="19:36">
      <c r="S3293" s="173" t="s">
        <v>12379</v>
      </c>
      <c r="T3293" s="17" t="s">
        <v>12380</v>
      </c>
      <c r="AA3293" s="182" t="s">
        <v>638</v>
      </c>
      <c r="AC3293" s="197" t="str">
        <f t="shared" si="324"/>
        <v>CELS</v>
      </c>
      <c r="AD3293" s="263" t="str">
        <f t="shared" si="325"/>
        <v>CELS-401</v>
      </c>
      <c r="AE3293" s="263" t="str">
        <f t="shared" si="326"/>
        <v>CELS-401-264</v>
      </c>
      <c r="AF3293" s="119" t="s">
        <v>638</v>
      </c>
      <c r="AG3293" s="64" t="str">
        <f t="shared" si="327"/>
        <v>401</v>
      </c>
      <c r="AI3293" s="197" t="str">
        <f t="shared" si="328"/>
        <v>-</v>
      </c>
      <c r="AJ3293" s="64" t="str">
        <f t="shared" si="329"/>
        <v>-</v>
      </c>
    </row>
    <row r="3294" spans="19:36">
      <c r="S3294" s="173" t="s">
        <v>12381</v>
      </c>
      <c r="T3294" s="17" t="s">
        <v>12382</v>
      </c>
      <c r="AA3294" s="182" t="s">
        <v>641</v>
      </c>
      <c r="AC3294" s="197" t="str">
        <f t="shared" si="324"/>
        <v>CELS</v>
      </c>
      <c r="AD3294" s="263" t="str">
        <f t="shared" si="325"/>
        <v>CELS-401</v>
      </c>
      <c r="AE3294" s="263" t="str">
        <f t="shared" si="326"/>
        <v>CELS-401-265</v>
      </c>
      <c r="AF3294" s="119" t="s">
        <v>641</v>
      </c>
      <c r="AG3294" s="64" t="str">
        <f t="shared" si="327"/>
        <v>401</v>
      </c>
      <c r="AI3294" s="197" t="str">
        <f t="shared" si="328"/>
        <v>-</v>
      </c>
      <c r="AJ3294" s="64" t="str">
        <f t="shared" si="329"/>
        <v>-</v>
      </c>
    </row>
    <row r="3295" spans="19:36">
      <c r="S3295" s="173" t="s">
        <v>12383</v>
      </c>
      <c r="T3295" s="17" t="s">
        <v>12384</v>
      </c>
      <c r="AA3295" s="182" t="s">
        <v>642</v>
      </c>
      <c r="AC3295" s="197" t="str">
        <f t="shared" si="324"/>
        <v>CELS</v>
      </c>
      <c r="AD3295" s="263" t="str">
        <f t="shared" si="325"/>
        <v>CELS-401</v>
      </c>
      <c r="AE3295" s="263" t="str">
        <f t="shared" si="326"/>
        <v>CELS-401-266</v>
      </c>
      <c r="AF3295" s="119" t="s">
        <v>642</v>
      </c>
      <c r="AG3295" s="64" t="str">
        <f t="shared" si="327"/>
        <v>401</v>
      </c>
      <c r="AI3295" s="197" t="str">
        <f t="shared" si="328"/>
        <v>-</v>
      </c>
      <c r="AJ3295" s="64" t="str">
        <f t="shared" si="329"/>
        <v>-</v>
      </c>
    </row>
    <row r="3296" spans="19:36">
      <c r="S3296" s="173" t="s">
        <v>12385</v>
      </c>
      <c r="T3296" s="17" t="s">
        <v>12386</v>
      </c>
      <c r="AA3296" s="182" t="s">
        <v>645</v>
      </c>
      <c r="AC3296" s="197" t="str">
        <f t="shared" si="324"/>
        <v>CELS</v>
      </c>
      <c r="AD3296" s="263" t="str">
        <f t="shared" si="325"/>
        <v>CELS-401</v>
      </c>
      <c r="AE3296" s="263" t="str">
        <f t="shared" si="326"/>
        <v>CELS-401-267</v>
      </c>
      <c r="AF3296" s="119" t="s">
        <v>645</v>
      </c>
      <c r="AG3296" s="64" t="str">
        <f t="shared" si="327"/>
        <v>401</v>
      </c>
      <c r="AI3296" s="197" t="str">
        <f t="shared" si="328"/>
        <v>-</v>
      </c>
      <c r="AJ3296" s="64" t="str">
        <f t="shared" si="329"/>
        <v>-</v>
      </c>
    </row>
    <row r="3297" spans="19:36">
      <c r="S3297" s="173" t="s">
        <v>12387</v>
      </c>
      <c r="T3297" s="17" t="s">
        <v>12388</v>
      </c>
      <c r="AA3297" s="182" t="s">
        <v>11165</v>
      </c>
      <c r="AC3297" s="197" t="str">
        <f t="shared" si="324"/>
        <v>CELS</v>
      </c>
      <c r="AD3297" s="263" t="str">
        <f t="shared" si="325"/>
        <v>CELS-401</v>
      </c>
      <c r="AE3297" s="263" t="str">
        <f t="shared" si="326"/>
        <v>CELS-401-268</v>
      </c>
      <c r="AF3297" s="119" t="s">
        <v>11165</v>
      </c>
      <c r="AG3297" s="64" t="str">
        <f t="shared" si="327"/>
        <v>401</v>
      </c>
      <c r="AI3297" s="197" t="str">
        <f t="shared" si="328"/>
        <v>-</v>
      </c>
      <c r="AJ3297" s="64" t="str">
        <f t="shared" si="329"/>
        <v>-</v>
      </c>
    </row>
    <row r="3298" spans="19:36">
      <c r="S3298" s="173" t="s">
        <v>12389</v>
      </c>
      <c r="T3298" s="17" t="s">
        <v>12390</v>
      </c>
      <c r="AA3298" s="182" t="s">
        <v>12164</v>
      </c>
      <c r="AC3298" s="197" t="str">
        <f t="shared" si="324"/>
        <v>CELS</v>
      </c>
      <c r="AD3298" s="263" t="str">
        <f t="shared" si="325"/>
        <v>CELS-401</v>
      </c>
      <c r="AE3298" s="263" t="str">
        <f t="shared" si="326"/>
        <v>CELS-401-269</v>
      </c>
      <c r="AF3298" s="119" t="s">
        <v>12164</v>
      </c>
      <c r="AG3298" s="64" t="str">
        <f t="shared" si="327"/>
        <v>401</v>
      </c>
      <c r="AI3298" s="197" t="str">
        <f t="shared" si="328"/>
        <v>-</v>
      </c>
      <c r="AJ3298" s="64" t="str">
        <f t="shared" si="329"/>
        <v>-</v>
      </c>
    </row>
    <row r="3299" spans="19:36">
      <c r="S3299" s="173" t="s">
        <v>12391</v>
      </c>
      <c r="T3299" s="17" t="s">
        <v>11772</v>
      </c>
      <c r="AA3299" s="182" t="s">
        <v>15757</v>
      </c>
      <c r="AC3299" s="197" t="str">
        <f t="shared" si="324"/>
        <v>ARTSCI</v>
      </c>
      <c r="AD3299" s="263" t="str">
        <f t="shared" si="325"/>
        <v>ARTSCI-401</v>
      </c>
      <c r="AE3299" s="263" t="str">
        <f t="shared" si="326"/>
        <v>ARTSCI-401-57</v>
      </c>
      <c r="AF3299" s="119" t="s">
        <v>15757</v>
      </c>
      <c r="AG3299" s="64" t="str">
        <f t="shared" si="327"/>
        <v>401</v>
      </c>
      <c r="AI3299" s="197" t="str">
        <f t="shared" si="328"/>
        <v>-</v>
      </c>
      <c r="AJ3299" s="64" t="str">
        <f t="shared" si="329"/>
        <v>-</v>
      </c>
    </row>
    <row r="3300" spans="19:36">
      <c r="S3300" s="173" t="s">
        <v>12392</v>
      </c>
      <c r="T3300" s="17" t="s">
        <v>12393</v>
      </c>
      <c r="AA3300" s="182" t="s">
        <v>659</v>
      </c>
      <c r="AC3300" s="197" t="str">
        <f t="shared" si="324"/>
        <v>ARTSCI</v>
      </c>
      <c r="AD3300" s="263" t="str">
        <f t="shared" si="325"/>
        <v>ARTSCI-401</v>
      </c>
      <c r="AE3300" s="263" t="str">
        <f t="shared" si="326"/>
        <v>ARTSCI-401-58</v>
      </c>
      <c r="AF3300" s="119" t="s">
        <v>659</v>
      </c>
      <c r="AG3300" s="64" t="str">
        <f t="shared" si="327"/>
        <v>401</v>
      </c>
      <c r="AI3300" s="197" t="str">
        <f t="shared" si="328"/>
        <v>-</v>
      </c>
      <c r="AJ3300" s="64" t="str">
        <f t="shared" si="329"/>
        <v>-</v>
      </c>
    </row>
    <row r="3301" spans="19:36">
      <c r="S3301" s="173" t="s">
        <v>12394</v>
      </c>
      <c r="T3301" s="17" t="s">
        <v>12395</v>
      </c>
      <c r="AA3301" s="182" t="s">
        <v>662</v>
      </c>
      <c r="AC3301" s="197" t="str">
        <f t="shared" si="324"/>
        <v>ARTSCI</v>
      </c>
      <c r="AD3301" s="263" t="str">
        <f t="shared" si="325"/>
        <v>ARTSCI-401</v>
      </c>
      <c r="AE3301" s="263" t="str">
        <f t="shared" si="326"/>
        <v>ARTSCI-401-59</v>
      </c>
      <c r="AF3301" s="119" t="s">
        <v>662</v>
      </c>
      <c r="AG3301" s="64" t="str">
        <f t="shared" si="327"/>
        <v>401</v>
      </c>
      <c r="AI3301" s="197" t="str">
        <f t="shared" si="328"/>
        <v>-</v>
      </c>
      <c r="AJ3301" s="64" t="str">
        <f t="shared" si="329"/>
        <v>-</v>
      </c>
    </row>
    <row r="3302" spans="19:36">
      <c r="S3302" s="173" t="s">
        <v>12396</v>
      </c>
      <c r="T3302" s="17" t="s">
        <v>12397</v>
      </c>
      <c r="AA3302" s="182" t="s">
        <v>3350</v>
      </c>
      <c r="AC3302" s="197" t="str">
        <f t="shared" si="324"/>
        <v>ARTSCI</v>
      </c>
      <c r="AD3302" s="263" t="str">
        <f t="shared" si="325"/>
        <v>ARTSCI-401</v>
      </c>
      <c r="AE3302" s="263" t="str">
        <f t="shared" si="326"/>
        <v>ARTSCI-401-60</v>
      </c>
      <c r="AF3302" s="119" t="s">
        <v>3350</v>
      </c>
      <c r="AG3302" s="64" t="str">
        <f t="shared" si="327"/>
        <v>401</v>
      </c>
      <c r="AI3302" s="197" t="str">
        <f t="shared" si="328"/>
        <v>-</v>
      </c>
      <c r="AJ3302" s="64" t="str">
        <f t="shared" si="329"/>
        <v>-</v>
      </c>
    </row>
    <row r="3303" spans="19:36">
      <c r="S3303" s="173" t="s">
        <v>12398</v>
      </c>
      <c r="T3303" s="17" t="s">
        <v>396</v>
      </c>
      <c r="AA3303" s="182" t="s">
        <v>3356</v>
      </c>
      <c r="AC3303" s="197" t="str">
        <f t="shared" si="324"/>
        <v>ARTSCI</v>
      </c>
      <c r="AD3303" s="263" t="str">
        <f t="shared" si="325"/>
        <v>ARTSCI-401</v>
      </c>
      <c r="AE3303" s="263" t="str">
        <f t="shared" si="326"/>
        <v>ARTSCI-401-61</v>
      </c>
      <c r="AF3303" s="119" t="s">
        <v>3356</v>
      </c>
      <c r="AG3303" s="64" t="str">
        <f t="shared" si="327"/>
        <v>401</v>
      </c>
      <c r="AI3303" s="197" t="str">
        <f t="shared" si="328"/>
        <v>-</v>
      </c>
      <c r="AJ3303" s="64" t="str">
        <f t="shared" si="329"/>
        <v>-</v>
      </c>
    </row>
    <row r="3304" spans="19:36">
      <c r="S3304" s="173" t="s">
        <v>12399</v>
      </c>
      <c r="T3304" s="17" t="s">
        <v>12400</v>
      </c>
      <c r="AA3304" s="182" t="s">
        <v>5922</v>
      </c>
      <c r="AC3304" s="197" t="str">
        <f t="shared" si="324"/>
        <v>ARTSCI</v>
      </c>
      <c r="AD3304" s="263" t="str">
        <f t="shared" si="325"/>
        <v>ARTSCI-401</v>
      </c>
      <c r="AE3304" s="263" t="str">
        <f t="shared" si="326"/>
        <v>ARTSCI-401-62</v>
      </c>
      <c r="AF3304" s="119" t="s">
        <v>5922</v>
      </c>
      <c r="AG3304" s="64" t="str">
        <f t="shared" si="327"/>
        <v>401</v>
      </c>
      <c r="AI3304" s="197" t="str">
        <f t="shared" si="328"/>
        <v>-</v>
      </c>
      <c r="AJ3304" s="64" t="str">
        <f t="shared" si="329"/>
        <v>-</v>
      </c>
    </row>
    <row r="3305" spans="19:36">
      <c r="S3305" s="173" t="s">
        <v>12401</v>
      </c>
      <c r="T3305" s="17" t="s">
        <v>12402</v>
      </c>
      <c r="AA3305" s="182" t="s">
        <v>5932</v>
      </c>
      <c r="AC3305" s="197" t="str">
        <f t="shared" si="324"/>
        <v>ARTSCI</v>
      </c>
      <c r="AD3305" s="263" t="str">
        <f t="shared" si="325"/>
        <v>ARTSCI-401</v>
      </c>
      <c r="AE3305" s="263" t="str">
        <f t="shared" si="326"/>
        <v>ARTSCI-401-63</v>
      </c>
      <c r="AF3305" s="119" t="s">
        <v>5932</v>
      </c>
      <c r="AG3305" s="64" t="str">
        <f t="shared" si="327"/>
        <v>401</v>
      </c>
      <c r="AI3305" s="197" t="str">
        <f t="shared" si="328"/>
        <v>-</v>
      </c>
      <c r="AJ3305" s="64" t="str">
        <f t="shared" si="329"/>
        <v>-</v>
      </c>
    </row>
    <row r="3306" spans="19:36">
      <c r="S3306" s="173" t="s">
        <v>12403</v>
      </c>
      <c r="T3306" s="17" t="s">
        <v>12404</v>
      </c>
      <c r="AA3306" s="182" t="s">
        <v>13380</v>
      </c>
      <c r="AC3306" s="197" t="str">
        <f t="shared" si="324"/>
        <v>ARTSCI</v>
      </c>
      <c r="AD3306" s="263" t="str">
        <f t="shared" si="325"/>
        <v>ARTSCI-401</v>
      </c>
      <c r="AE3306" s="263" t="str">
        <f t="shared" si="326"/>
        <v>ARTSCI-401-64</v>
      </c>
      <c r="AF3306" s="119" t="s">
        <v>13380</v>
      </c>
      <c r="AG3306" s="64" t="str">
        <f t="shared" si="327"/>
        <v>401</v>
      </c>
      <c r="AI3306" s="197" t="str">
        <f t="shared" si="328"/>
        <v>-</v>
      </c>
      <c r="AJ3306" s="64" t="str">
        <f t="shared" si="329"/>
        <v>-</v>
      </c>
    </row>
    <row r="3307" spans="19:36">
      <c r="S3307" s="173" t="s">
        <v>12405</v>
      </c>
      <c r="T3307" s="17" t="s">
        <v>12406</v>
      </c>
      <c r="AA3307" s="182" t="s">
        <v>14863</v>
      </c>
      <c r="AC3307" s="197" t="str">
        <f t="shared" si="324"/>
        <v>ARTSCI</v>
      </c>
      <c r="AD3307" s="263" t="str">
        <f t="shared" si="325"/>
        <v>ARTSCI-401</v>
      </c>
      <c r="AE3307" s="263" t="str">
        <f t="shared" si="326"/>
        <v>ARTSCI-401-65</v>
      </c>
      <c r="AF3307" s="119" t="s">
        <v>14863</v>
      </c>
      <c r="AG3307" s="64" t="str">
        <f t="shared" si="327"/>
        <v>401</v>
      </c>
      <c r="AI3307" s="197" t="str">
        <f t="shared" si="328"/>
        <v>-</v>
      </c>
      <c r="AJ3307" s="64" t="str">
        <f t="shared" si="329"/>
        <v>-</v>
      </c>
    </row>
    <row r="3308" spans="19:36">
      <c r="S3308" s="173" t="s">
        <v>12407</v>
      </c>
      <c r="T3308" s="17" t="s">
        <v>12408</v>
      </c>
      <c r="AA3308" s="182" t="s">
        <v>14864</v>
      </c>
      <c r="AC3308" s="197" t="str">
        <f t="shared" si="324"/>
        <v>ARTSCI</v>
      </c>
      <c r="AD3308" s="263" t="str">
        <f t="shared" si="325"/>
        <v>ARTSCI-401</v>
      </c>
      <c r="AE3308" s="263" t="str">
        <f t="shared" si="326"/>
        <v>ARTSCI-401-66</v>
      </c>
      <c r="AF3308" s="119" t="s">
        <v>14864</v>
      </c>
      <c r="AG3308" s="64" t="str">
        <f t="shared" si="327"/>
        <v>401</v>
      </c>
      <c r="AI3308" s="197" t="str">
        <f t="shared" si="328"/>
        <v>-</v>
      </c>
      <c r="AJ3308" s="64" t="str">
        <f t="shared" si="329"/>
        <v>-</v>
      </c>
    </row>
    <row r="3309" spans="19:36">
      <c r="S3309" s="173" t="s">
        <v>12409</v>
      </c>
      <c r="T3309" s="17" t="s">
        <v>12410</v>
      </c>
      <c r="AA3309" s="182" t="s">
        <v>5935</v>
      </c>
      <c r="AC3309" s="197" t="str">
        <f t="shared" si="324"/>
        <v>ARTSCI</v>
      </c>
      <c r="AD3309" s="263" t="str">
        <f t="shared" si="325"/>
        <v>ARTSCI-401</v>
      </c>
      <c r="AE3309" s="263" t="str">
        <f t="shared" si="326"/>
        <v>ARTSCI-401-67</v>
      </c>
      <c r="AF3309" s="119" t="s">
        <v>5935</v>
      </c>
      <c r="AG3309" s="64" t="str">
        <f t="shared" si="327"/>
        <v>401</v>
      </c>
      <c r="AI3309" s="197" t="str">
        <f t="shared" si="328"/>
        <v>-</v>
      </c>
      <c r="AJ3309" s="64" t="str">
        <f t="shared" si="329"/>
        <v>-</v>
      </c>
    </row>
    <row r="3310" spans="19:36">
      <c r="S3310" s="173" t="s">
        <v>12411</v>
      </c>
      <c r="T3310" s="17" t="s">
        <v>591</v>
      </c>
      <c r="AA3310" s="182" t="s">
        <v>12165</v>
      </c>
      <c r="AC3310" s="197" t="str">
        <f t="shared" si="324"/>
        <v>ARTSCI</v>
      </c>
      <c r="AD3310" s="263" t="str">
        <f t="shared" si="325"/>
        <v>ARTSCI-401</v>
      </c>
      <c r="AE3310" s="263" t="str">
        <f t="shared" si="326"/>
        <v>ARTSCI-401-68</v>
      </c>
      <c r="AF3310" s="119" t="s">
        <v>12165</v>
      </c>
      <c r="AG3310" s="64" t="str">
        <f t="shared" si="327"/>
        <v>401</v>
      </c>
      <c r="AI3310" s="197" t="str">
        <f t="shared" si="328"/>
        <v>-</v>
      </c>
      <c r="AJ3310" s="64" t="str">
        <f t="shared" si="329"/>
        <v>-</v>
      </c>
    </row>
    <row r="3311" spans="19:36">
      <c r="S3311" s="173" t="s">
        <v>12412</v>
      </c>
      <c r="T3311" s="17" t="s">
        <v>12413</v>
      </c>
      <c r="AA3311" s="182" t="s">
        <v>13809</v>
      </c>
      <c r="AC3311" s="197" t="str">
        <f t="shared" si="324"/>
        <v>ARTSCI</v>
      </c>
      <c r="AD3311" s="263" t="str">
        <f t="shared" si="325"/>
        <v>ARTSCI-401</v>
      </c>
      <c r="AE3311" s="263" t="str">
        <f t="shared" si="326"/>
        <v>ARTSCI-401-69</v>
      </c>
      <c r="AF3311" s="119" t="s">
        <v>13809</v>
      </c>
      <c r="AG3311" s="64" t="str">
        <f t="shared" si="327"/>
        <v>401</v>
      </c>
      <c r="AI3311" s="197" t="str">
        <f t="shared" si="328"/>
        <v>-</v>
      </c>
      <c r="AJ3311" s="64" t="str">
        <f t="shared" si="329"/>
        <v>-</v>
      </c>
    </row>
    <row r="3312" spans="19:36">
      <c r="S3312" s="173" t="s">
        <v>12414</v>
      </c>
      <c r="T3312" s="17" t="s">
        <v>12415</v>
      </c>
      <c r="AA3312" s="182" t="s">
        <v>14295</v>
      </c>
      <c r="AC3312" s="197" t="str">
        <f t="shared" si="324"/>
        <v>ARTSCI</v>
      </c>
      <c r="AD3312" s="263" t="str">
        <f t="shared" si="325"/>
        <v>ARTSCI-401</v>
      </c>
      <c r="AE3312" s="263" t="str">
        <f t="shared" si="326"/>
        <v>ARTSCI-401-70</v>
      </c>
      <c r="AF3312" s="119" t="s">
        <v>14295</v>
      </c>
      <c r="AG3312" s="64" t="str">
        <f t="shared" si="327"/>
        <v>401</v>
      </c>
      <c r="AI3312" s="197" t="str">
        <f t="shared" si="328"/>
        <v>-</v>
      </c>
      <c r="AJ3312" s="64" t="str">
        <f t="shared" si="329"/>
        <v>-</v>
      </c>
    </row>
    <row r="3313" spans="19:36">
      <c r="S3313" s="173" t="s">
        <v>12416</v>
      </c>
      <c r="T3313" s="17" t="s">
        <v>12417</v>
      </c>
      <c r="AA3313" s="182" t="s">
        <v>1372</v>
      </c>
      <c r="AC3313" s="197" t="str">
        <f t="shared" si="324"/>
        <v>ARTSCI</v>
      </c>
      <c r="AD3313" s="263" t="str">
        <f t="shared" si="325"/>
        <v>ARTSCI-401</v>
      </c>
      <c r="AE3313" s="263" t="str">
        <f t="shared" si="326"/>
        <v>ARTSCI-401-71</v>
      </c>
      <c r="AF3313" s="119" t="s">
        <v>1372</v>
      </c>
      <c r="AG3313" s="64" t="str">
        <f t="shared" si="327"/>
        <v>401</v>
      </c>
      <c r="AI3313" s="197" t="str">
        <f t="shared" si="328"/>
        <v>-</v>
      </c>
      <c r="AJ3313" s="64" t="str">
        <f t="shared" si="329"/>
        <v>-</v>
      </c>
    </row>
    <row r="3314" spans="19:36">
      <c r="S3314" s="173" t="s">
        <v>13115</v>
      </c>
      <c r="T3314" s="17" t="s">
        <v>13116</v>
      </c>
      <c r="AA3314" s="182" t="s">
        <v>11166</v>
      </c>
      <c r="AC3314" s="197" t="str">
        <f t="shared" si="324"/>
        <v>ARTSCI</v>
      </c>
      <c r="AD3314" s="263" t="str">
        <f t="shared" si="325"/>
        <v>ARTSCI-401</v>
      </c>
      <c r="AE3314" s="263" t="str">
        <f t="shared" si="326"/>
        <v>ARTSCI-401-72</v>
      </c>
      <c r="AF3314" s="119" t="s">
        <v>11166</v>
      </c>
      <c r="AG3314" s="64" t="str">
        <f t="shared" si="327"/>
        <v>401</v>
      </c>
      <c r="AI3314" s="197" t="str">
        <f t="shared" si="328"/>
        <v>-</v>
      </c>
      <c r="AJ3314" s="64" t="str">
        <f t="shared" si="329"/>
        <v>-</v>
      </c>
    </row>
    <row r="3315" spans="19:36">
      <c r="S3315" s="173" t="s">
        <v>13570</v>
      </c>
      <c r="T3315" s="17" t="s">
        <v>13571</v>
      </c>
      <c r="AA3315" s="182" t="s">
        <v>5936</v>
      </c>
      <c r="AC3315" s="197" t="str">
        <f t="shared" si="324"/>
        <v>ARTSCI</v>
      </c>
      <c r="AD3315" s="263" t="str">
        <f t="shared" si="325"/>
        <v>ARTSCI-401</v>
      </c>
      <c r="AE3315" s="263" t="str">
        <f t="shared" si="326"/>
        <v>ARTSCI-401-73</v>
      </c>
      <c r="AF3315" s="119" t="s">
        <v>5936</v>
      </c>
      <c r="AG3315" s="64" t="str">
        <f t="shared" si="327"/>
        <v>401</v>
      </c>
      <c r="AI3315" s="197" t="str">
        <f t="shared" si="328"/>
        <v>-</v>
      </c>
      <c r="AJ3315" s="64" t="str">
        <f t="shared" si="329"/>
        <v>-</v>
      </c>
    </row>
    <row r="3316" spans="19:36">
      <c r="S3316" s="173" t="s">
        <v>12418</v>
      </c>
      <c r="T3316" s="17" t="s">
        <v>12419</v>
      </c>
      <c r="AA3316" s="182" t="s">
        <v>5939</v>
      </c>
      <c r="AC3316" s="197" t="str">
        <f t="shared" si="324"/>
        <v>ARTSCI</v>
      </c>
      <c r="AD3316" s="263" t="str">
        <f t="shared" si="325"/>
        <v>ARTSCI-401</v>
      </c>
      <c r="AE3316" s="263" t="str">
        <f t="shared" si="326"/>
        <v>ARTSCI-401-74</v>
      </c>
      <c r="AF3316" s="119" t="s">
        <v>5939</v>
      </c>
      <c r="AG3316" s="64" t="str">
        <f t="shared" si="327"/>
        <v>401</v>
      </c>
      <c r="AI3316" s="197" t="str">
        <f t="shared" si="328"/>
        <v>-</v>
      </c>
      <c r="AJ3316" s="64" t="str">
        <f t="shared" si="329"/>
        <v>-</v>
      </c>
    </row>
    <row r="3317" spans="19:36">
      <c r="S3317" s="173" t="s">
        <v>12420</v>
      </c>
      <c r="T3317" s="17" t="s">
        <v>12421</v>
      </c>
      <c r="AA3317" s="182" t="s">
        <v>5944</v>
      </c>
      <c r="AC3317" s="197" t="str">
        <f t="shared" si="324"/>
        <v>ARTSCI</v>
      </c>
      <c r="AD3317" s="263" t="str">
        <f t="shared" si="325"/>
        <v>ARTSCI-401</v>
      </c>
      <c r="AE3317" s="263" t="str">
        <f t="shared" si="326"/>
        <v>ARTSCI-401-75</v>
      </c>
      <c r="AF3317" s="119" t="s">
        <v>5944</v>
      </c>
      <c r="AG3317" s="64" t="str">
        <f t="shared" si="327"/>
        <v>401</v>
      </c>
      <c r="AI3317" s="197" t="str">
        <f t="shared" si="328"/>
        <v>-</v>
      </c>
      <c r="AJ3317" s="64" t="str">
        <f t="shared" si="329"/>
        <v>-</v>
      </c>
    </row>
    <row r="3318" spans="19:36">
      <c r="S3318" s="173" t="s">
        <v>12422</v>
      </c>
      <c r="T3318" s="17" t="s">
        <v>12423</v>
      </c>
      <c r="AA3318" s="182" t="s">
        <v>11167</v>
      </c>
      <c r="AC3318" s="197" t="str">
        <f t="shared" si="324"/>
        <v>ARTSCI</v>
      </c>
      <c r="AD3318" s="263" t="str">
        <f t="shared" si="325"/>
        <v>ARTSCI-401</v>
      </c>
      <c r="AE3318" s="263" t="str">
        <f t="shared" si="326"/>
        <v>ARTSCI-401-76</v>
      </c>
      <c r="AF3318" s="119" t="s">
        <v>11167</v>
      </c>
      <c r="AG3318" s="64" t="str">
        <f t="shared" si="327"/>
        <v>401</v>
      </c>
      <c r="AI3318" s="197" t="str">
        <f t="shared" si="328"/>
        <v>-</v>
      </c>
      <c r="AJ3318" s="64" t="str">
        <f t="shared" si="329"/>
        <v>-</v>
      </c>
    </row>
    <row r="3319" spans="19:36">
      <c r="S3319" s="173" t="s">
        <v>14486</v>
      </c>
      <c r="T3319" s="17" t="s">
        <v>14487</v>
      </c>
      <c r="AA3319" s="182" t="s">
        <v>11168</v>
      </c>
      <c r="AC3319" s="197" t="str">
        <f t="shared" si="324"/>
        <v>ARTSCI</v>
      </c>
      <c r="AD3319" s="263" t="str">
        <f t="shared" si="325"/>
        <v>ARTSCI-401</v>
      </c>
      <c r="AE3319" s="263" t="str">
        <f t="shared" si="326"/>
        <v>ARTSCI-401-77</v>
      </c>
      <c r="AF3319" s="119" t="s">
        <v>11168</v>
      </c>
      <c r="AG3319" s="64" t="str">
        <f t="shared" si="327"/>
        <v>401</v>
      </c>
      <c r="AI3319" s="197" t="str">
        <f t="shared" si="328"/>
        <v>-</v>
      </c>
      <c r="AJ3319" s="64" t="str">
        <f t="shared" si="329"/>
        <v>-</v>
      </c>
    </row>
    <row r="3320" spans="19:36">
      <c r="S3320" s="173" t="s">
        <v>11878</v>
      </c>
      <c r="T3320" s="17" t="s">
        <v>11879</v>
      </c>
      <c r="AA3320" s="182" t="s">
        <v>13381</v>
      </c>
      <c r="AC3320" s="197" t="str">
        <f t="shared" si="324"/>
        <v>ARTSCI</v>
      </c>
      <c r="AD3320" s="263" t="str">
        <f t="shared" si="325"/>
        <v>ARTSCI-401</v>
      </c>
      <c r="AE3320" s="263" t="str">
        <f t="shared" si="326"/>
        <v>ARTSCI-401-78</v>
      </c>
      <c r="AF3320" s="119" t="s">
        <v>13381</v>
      </c>
      <c r="AG3320" s="64" t="str">
        <f t="shared" si="327"/>
        <v>401</v>
      </c>
      <c r="AI3320" s="197" t="str">
        <f t="shared" si="328"/>
        <v>-</v>
      </c>
      <c r="AJ3320" s="64" t="str">
        <f t="shared" si="329"/>
        <v>-</v>
      </c>
    </row>
    <row r="3321" spans="19:36">
      <c r="S3321" s="173" t="s">
        <v>11880</v>
      </c>
      <c r="T3321" s="17" t="s">
        <v>11881</v>
      </c>
      <c r="AA3321" s="182" t="s">
        <v>13382</v>
      </c>
      <c r="AC3321" s="197" t="str">
        <f t="shared" si="324"/>
        <v>ARTSCI</v>
      </c>
      <c r="AD3321" s="263" t="str">
        <f t="shared" si="325"/>
        <v>ARTSCI-401</v>
      </c>
      <c r="AE3321" s="263" t="str">
        <f t="shared" si="326"/>
        <v>ARTSCI-401-79</v>
      </c>
      <c r="AF3321" s="119" t="s">
        <v>13382</v>
      </c>
      <c r="AG3321" s="64" t="str">
        <f t="shared" si="327"/>
        <v>401</v>
      </c>
      <c r="AI3321" s="197" t="str">
        <f t="shared" si="328"/>
        <v>-</v>
      </c>
      <c r="AJ3321" s="64" t="str">
        <f t="shared" si="329"/>
        <v>-</v>
      </c>
    </row>
    <row r="3322" spans="19:36">
      <c r="S3322" s="173" t="s">
        <v>12424</v>
      </c>
      <c r="T3322" s="17" t="s">
        <v>12425</v>
      </c>
      <c r="AA3322" s="182" t="s">
        <v>14865</v>
      </c>
      <c r="AC3322" s="197" t="str">
        <f t="shared" si="324"/>
        <v>ARTSCI</v>
      </c>
      <c r="AD3322" s="263" t="str">
        <f t="shared" si="325"/>
        <v>ARTSCI-401</v>
      </c>
      <c r="AE3322" s="263" t="str">
        <f t="shared" si="326"/>
        <v>ARTSCI-401-80</v>
      </c>
      <c r="AF3322" s="119" t="s">
        <v>14865</v>
      </c>
      <c r="AG3322" s="64" t="str">
        <f t="shared" si="327"/>
        <v>401</v>
      </c>
      <c r="AI3322" s="197" t="str">
        <f t="shared" si="328"/>
        <v>-</v>
      </c>
      <c r="AJ3322" s="64" t="str">
        <f t="shared" si="329"/>
        <v>-</v>
      </c>
    </row>
    <row r="3323" spans="19:36">
      <c r="S3323" s="173" t="s">
        <v>12426</v>
      </c>
      <c r="T3323" s="17" t="s">
        <v>12427</v>
      </c>
      <c r="AA3323" s="182" t="s">
        <v>15339</v>
      </c>
      <c r="AC3323" s="197" t="str">
        <f t="shared" si="324"/>
        <v>ARTSCI</v>
      </c>
      <c r="AD3323" s="263" t="str">
        <f t="shared" si="325"/>
        <v>ARTSCI-401</v>
      </c>
      <c r="AE3323" s="263" t="str">
        <f t="shared" si="326"/>
        <v>ARTSCI-401-81</v>
      </c>
      <c r="AF3323" s="119" t="s">
        <v>15339</v>
      </c>
      <c r="AG3323" s="64" t="str">
        <f t="shared" si="327"/>
        <v>401</v>
      </c>
      <c r="AI3323" s="197" t="str">
        <f t="shared" si="328"/>
        <v>-</v>
      </c>
      <c r="AJ3323" s="64" t="str">
        <f t="shared" si="329"/>
        <v>-</v>
      </c>
    </row>
    <row r="3324" spans="19:36">
      <c r="S3324" s="173" t="s">
        <v>12428</v>
      </c>
      <c r="T3324" s="17" t="s">
        <v>12429</v>
      </c>
      <c r="AA3324" s="182" t="s">
        <v>15758</v>
      </c>
      <c r="AC3324" s="197" t="str">
        <f t="shared" si="324"/>
        <v>ARTSCI</v>
      </c>
      <c r="AD3324" s="263" t="str">
        <f t="shared" si="325"/>
        <v>ARTSCI-401</v>
      </c>
      <c r="AE3324" s="263" t="str">
        <f t="shared" si="326"/>
        <v>ARTSCI-401-82</v>
      </c>
      <c r="AF3324" s="119" t="s">
        <v>15758</v>
      </c>
      <c r="AG3324" s="64" t="str">
        <f t="shared" si="327"/>
        <v>401</v>
      </c>
      <c r="AI3324" s="197" t="str">
        <f t="shared" si="328"/>
        <v>-</v>
      </c>
      <c r="AJ3324" s="64" t="str">
        <f t="shared" si="329"/>
        <v>-</v>
      </c>
    </row>
    <row r="3325" spans="19:36">
      <c r="S3325" s="173" t="s">
        <v>13117</v>
      </c>
      <c r="T3325" s="17" t="s">
        <v>13118</v>
      </c>
      <c r="AA3325" s="182" t="s">
        <v>15759</v>
      </c>
      <c r="AC3325" s="197" t="str">
        <f t="shared" si="324"/>
        <v>ARTSCI</v>
      </c>
      <c r="AD3325" s="263" t="str">
        <f t="shared" si="325"/>
        <v>ARTSCI-401</v>
      </c>
      <c r="AE3325" s="263" t="str">
        <f t="shared" si="326"/>
        <v>ARTSCI-401-83</v>
      </c>
      <c r="AF3325" s="119" t="s">
        <v>15759</v>
      </c>
      <c r="AG3325" s="64" t="str">
        <f t="shared" si="327"/>
        <v>401</v>
      </c>
      <c r="AI3325" s="197" t="str">
        <f t="shared" si="328"/>
        <v>-</v>
      </c>
      <c r="AJ3325" s="64" t="str">
        <f t="shared" si="329"/>
        <v>-</v>
      </c>
    </row>
    <row r="3326" spans="19:36">
      <c r="S3326" s="173" t="s">
        <v>12430</v>
      </c>
      <c r="T3326" s="17" t="s">
        <v>12431</v>
      </c>
      <c r="AA3326" s="182" t="s">
        <v>15760</v>
      </c>
      <c r="AC3326" s="197" t="str">
        <f t="shared" si="324"/>
        <v>ARTSCI</v>
      </c>
      <c r="AD3326" s="263" t="str">
        <f t="shared" si="325"/>
        <v>ARTSCI-401</v>
      </c>
      <c r="AE3326" s="263" t="str">
        <f t="shared" si="326"/>
        <v>ARTSCI-401-84</v>
      </c>
      <c r="AF3326" s="119" t="s">
        <v>15760</v>
      </c>
      <c r="AG3326" s="64" t="str">
        <f t="shared" si="327"/>
        <v>401</v>
      </c>
      <c r="AI3326" s="197" t="str">
        <f t="shared" si="328"/>
        <v>-</v>
      </c>
      <c r="AJ3326" s="64" t="str">
        <f t="shared" si="329"/>
        <v>-</v>
      </c>
    </row>
    <row r="3327" spans="19:36">
      <c r="S3327" s="173" t="s">
        <v>12432</v>
      </c>
      <c r="T3327" s="17" t="s">
        <v>12433</v>
      </c>
      <c r="AA3327" s="182" t="s">
        <v>1373</v>
      </c>
      <c r="AC3327" s="197" t="str">
        <f t="shared" si="324"/>
        <v>ARTSCI</v>
      </c>
      <c r="AD3327" s="263" t="str">
        <f t="shared" si="325"/>
        <v>ARTSCI-401</v>
      </c>
      <c r="AE3327" s="263" t="str">
        <f t="shared" si="326"/>
        <v>ARTSCI-401-85</v>
      </c>
      <c r="AF3327" s="119" t="s">
        <v>1373</v>
      </c>
      <c r="AG3327" s="64" t="str">
        <f t="shared" si="327"/>
        <v>401</v>
      </c>
      <c r="AI3327" s="197" t="str">
        <f t="shared" si="328"/>
        <v>-</v>
      </c>
      <c r="AJ3327" s="64" t="str">
        <f t="shared" si="329"/>
        <v>-</v>
      </c>
    </row>
    <row r="3328" spans="19:36">
      <c r="S3328" s="173" t="s">
        <v>13119</v>
      </c>
      <c r="T3328" s="17" t="s">
        <v>13120</v>
      </c>
      <c r="AA3328" s="182" t="s">
        <v>15761</v>
      </c>
      <c r="AC3328" s="197" t="str">
        <f t="shared" si="324"/>
        <v>ARTSCI</v>
      </c>
      <c r="AD3328" s="263" t="str">
        <f t="shared" si="325"/>
        <v>ARTSCI-401</v>
      </c>
      <c r="AE3328" s="263" t="str">
        <f t="shared" si="326"/>
        <v>ARTSCI-401-86</v>
      </c>
      <c r="AF3328" s="119" t="s">
        <v>15761</v>
      </c>
      <c r="AG3328" s="64" t="str">
        <f t="shared" si="327"/>
        <v>401</v>
      </c>
      <c r="AI3328" s="197" t="str">
        <f t="shared" si="328"/>
        <v>-</v>
      </c>
      <c r="AJ3328" s="64" t="str">
        <f t="shared" si="329"/>
        <v>-</v>
      </c>
    </row>
    <row r="3329" spans="19:36">
      <c r="S3329" s="173" t="s">
        <v>12434</v>
      </c>
      <c r="T3329" s="17" t="s">
        <v>12435</v>
      </c>
      <c r="AA3329" s="182" t="s">
        <v>11169</v>
      </c>
      <c r="AC3329" s="197" t="str">
        <f t="shared" si="324"/>
        <v>ARTSCI</v>
      </c>
      <c r="AD3329" s="263" t="str">
        <f t="shared" si="325"/>
        <v>ARTSCI-401</v>
      </c>
      <c r="AE3329" s="263" t="str">
        <f t="shared" si="326"/>
        <v>ARTSCI-401-87</v>
      </c>
      <c r="AF3329" s="119" t="s">
        <v>11169</v>
      </c>
      <c r="AG3329" s="64" t="str">
        <f t="shared" si="327"/>
        <v>401</v>
      </c>
      <c r="AI3329" s="197" t="str">
        <f t="shared" si="328"/>
        <v>-</v>
      </c>
      <c r="AJ3329" s="64" t="str">
        <f t="shared" si="329"/>
        <v>-</v>
      </c>
    </row>
    <row r="3330" spans="19:36">
      <c r="S3330" s="173" t="s">
        <v>12436</v>
      </c>
      <c r="T3330" s="17" t="s">
        <v>12437</v>
      </c>
      <c r="AA3330" s="182" t="s">
        <v>1374</v>
      </c>
      <c r="AC3330" s="197" t="str">
        <f t="shared" si="324"/>
        <v>ARTSCI</v>
      </c>
      <c r="AD3330" s="263" t="str">
        <f t="shared" si="325"/>
        <v>ARTSCI-401</v>
      </c>
      <c r="AE3330" s="263" t="str">
        <f t="shared" si="326"/>
        <v>ARTSCI-401-88</v>
      </c>
      <c r="AF3330" s="119" t="s">
        <v>1374</v>
      </c>
      <c r="AG3330" s="64" t="str">
        <f t="shared" si="327"/>
        <v>401</v>
      </c>
      <c r="AI3330" s="197" t="str">
        <f t="shared" si="328"/>
        <v>-</v>
      </c>
      <c r="AJ3330" s="64" t="str">
        <f t="shared" si="329"/>
        <v>-</v>
      </c>
    </row>
    <row r="3331" spans="19:36">
      <c r="S3331" s="173" t="s">
        <v>12438</v>
      </c>
      <c r="T3331" s="17" t="s">
        <v>12439</v>
      </c>
      <c r="AA3331" s="182" t="s">
        <v>15762</v>
      </c>
      <c r="AC3331" s="197" t="str">
        <f t="shared" si="324"/>
        <v>ARTSCI</v>
      </c>
      <c r="AD3331" s="263" t="str">
        <f t="shared" si="325"/>
        <v>ARTSCI-401</v>
      </c>
      <c r="AE3331" s="263" t="str">
        <f t="shared" si="326"/>
        <v>ARTSCI-401-89</v>
      </c>
      <c r="AF3331" s="119" t="s">
        <v>15762</v>
      </c>
      <c r="AG3331" s="64" t="str">
        <f t="shared" si="327"/>
        <v>401</v>
      </c>
      <c r="AI3331" s="197" t="str">
        <f t="shared" si="328"/>
        <v>-</v>
      </c>
      <c r="AJ3331" s="64" t="str">
        <f t="shared" si="329"/>
        <v>-</v>
      </c>
    </row>
    <row r="3332" spans="19:36">
      <c r="S3332" s="173" t="s">
        <v>12440</v>
      </c>
      <c r="T3332" s="17" t="s">
        <v>12441</v>
      </c>
      <c r="AA3332" s="182" t="s">
        <v>15763</v>
      </c>
      <c r="AC3332" s="197" t="str">
        <f t="shared" si="324"/>
        <v>ARTSCI</v>
      </c>
      <c r="AD3332" s="263" t="str">
        <f t="shared" si="325"/>
        <v>ARTSCI-401</v>
      </c>
      <c r="AE3332" s="263" t="str">
        <f t="shared" si="326"/>
        <v>ARTSCI-401-90</v>
      </c>
      <c r="AF3332" s="119" t="s">
        <v>15763</v>
      </c>
      <c r="AG3332" s="64" t="str">
        <f t="shared" si="327"/>
        <v>401</v>
      </c>
      <c r="AI3332" s="197" t="str">
        <f t="shared" si="328"/>
        <v>-</v>
      </c>
      <c r="AJ3332" s="64" t="str">
        <f t="shared" si="329"/>
        <v>-</v>
      </c>
    </row>
    <row r="3333" spans="19:36">
      <c r="S3333" s="173" t="s">
        <v>13121</v>
      </c>
      <c r="T3333" s="17" t="s">
        <v>13122</v>
      </c>
      <c r="AA3333" s="182" t="s">
        <v>11497</v>
      </c>
      <c r="AC3333" s="197" t="str">
        <f t="shared" si="324"/>
        <v>ARTSCI</v>
      </c>
      <c r="AD3333" s="263" t="str">
        <f t="shared" si="325"/>
        <v>ARTSCI-401</v>
      </c>
      <c r="AE3333" s="263" t="str">
        <f t="shared" si="326"/>
        <v>ARTSCI-401-91</v>
      </c>
      <c r="AF3333" s="119" t="s">
        <v>11497</v>
      </c>
      <c r="AG3333" s="64" t="str">
        <f t="shared" si="327"/>
        <v>401</v>
      </c>
      <c r="AI3333" s="197" t="str">
        <f t="shared" si="328"/>
        <v>-</v>
      </c>
      <c r="AJ3333" s="64" t="str">
        <f t="shared" si="329"/>
        <v>-</v>
      </c>
    </row>
    <row r="3334" spans="19:36">
      <c r="S3334" s="173" t="s">
        <v>13123</v>
      </c>
      <c r="T3334" s="17" t="s">
        <v>13124</v>
      </c>
      <c r="AA3334" s="182" t="s">
        <v>1375</v>
      </c>
      <c r="AC3334" s="197" t="str">
        <f t="shared" si="324"/>
        <v>ARTSCI</v>
      </c>
      <c r="AD3334" s="263" t="str">
        <f t="shared" si="325"/>
        <v>ARTSCI-401</v>
      </c>
      <c r="AE3334" s="263" t="str">
        <f t="shared" si="326"/>
        <v>ARTSCI-401-92</v>
      </c>
      <c r="AF3334" s="119" t="s">
        <v>1375</v>
      </c>
      <c r="AG3334" s="64" t="str">
        <f t="shared" si="327"/>
        <v>401</v>
      </c>
      <c r="AI3334" s="197" t="str">
        <f t="shared" si="328"/>
        <v>-</v>
      </c>
      <c r="AJ3334" s="64" t="str">
        <f t="shared" si="329"/>
        <v>-</v>
      </c>
    </row>
    <row r="3335" spans="19:36">
      <c r="S3335" s="173" t="s">
        <v>12442</v>
      </c>
      <c r="T3335" s="17" t="s">
        <v>12443</v>
      </c>
      <c r="AA3335" s="182" t="s">
        <v>1376</v>
      </c>
      <c r="AC3335" s="197" t="str">
        <f t="shared" ref="AC3335:AC3398" si="330">CodesFormula_1</f>
        <v>ARTSCI</v>
      </c>
      <c r="AD3335" s="263" t="str">
        <f t="shared" ref="AD3335:AD3398" si="331">CodesFormula_2</f>
        <v>ARTSCI-401</v>
      </c>
      <c r="AE3335" s="263" t="str">
        <f t="shared" ref="AE3335:AE3398" si="332">CodesFormula_3</f>
        <v>ARTSCI-401-93</v>
      </c>
      <c r="AF3335" s="119" t="s">
        <v>1376</v>
      </c>
      <c r="AG3335" s="64" t="str">
        <f t="shared" ref="AG3335:AG3398" si="333">CodesFormula_4</f>
        <v>401</v>
      </c>
      <c r="AI3335" s="197" t="str">
        <f t="shared" ref="AI3335:AI3398" si="334">CodesFormula_5</f>
        <v>-</v>
      </c>
      <c r="AJ3335" s="64" t="str">
        <f t="shared" ref="AJ3335:AJ3398" si="335">CodesFormula_6</f>
        <v>-</v>
      </c>
    </row>
    <row r="3336" spans="19:36">
      <c r="S3336" s="173" t="s">
        <v>12444</v>
      </c>
      <c r="T3336" s="17" t="s">
        <v>12445</v>
      </c>
      <c r="AA3336" s="182" t="s">
        <v>5952</v>
      </c>
      <c r="AC3336" s="197" t="str">
        <f t="shared" si="330"/>
        <v>ARTSCI</v>
      </c>
      <c r="AD3336" s="263" t="str">
        <f t="shared" si="331"/>
        <v>ARTSCI-401</v>
      </c>
      <c r="AE3336" s="263" t="str">
        <f t="shared" si="332"/>
        <v>ARTSCI-401-94</v>
      </c>
      <c r="AF3336" s="119" t="s">
        <v>5952</v>
      </c>
      <c r="AG3336" s="64" t="str">
        <f t="shared" si="333"/>
        <v>401</v>
      </c>
      <c r="AI3336" s="197" t="str">
        <f t="shared" si="334"/>
        <v>-</v>
      </c>
      <c r="AJ3336" s="64" t="str">
        <f t="shared" si="335"/>
        <v>-</v>
      </c>
    </row>
    <row r="3337" spans="19:36">
      <c r="S3337" s="173" t="s">
        <v>12446</v>
      </c>
      <c r="T3337" s="17" t="s">
        <v>12447</v>
      </c>
      <c r="AA3337" s="182" t="s">
        <v>5954</v>
      </c>
      <c r="AC3337" s="197" t="str">
        <f t="shared" si="330"/>
        <v>ARTSCI</v>
      </c>
      <c r="AD3337" s="263" t="str">
        <f t="shared" si="331"/>
        <v>ARTSCI-401</v>
      </c>
      <c r="AE3337" s="263" t="str">
        <f t="shared" si="332"/>
        <v>ARTSCI-401-95</v>
      </c>
      <c r="AF3337" s="119" t="s">
        <v>5954</v>
      </c>
      <c r="AG3337" s="64" t="str">
        <f t="shared" si="333"/>
        <v>401</v>
      </c>
      <c r="AI3337" s="197" t="str">
        <f t="shared" si="334"/>
        <v>-</v>
      </c>
      <c r="AJ3337" s="64" t="str">
        <f t="shared" si="335"/>
        <v>-</v>
      </c>
    </row>
    <row r="3338" spans="19:36">
      <c r="S3338" s="173" t="s">
        <v>14050</v>
      </c>
      <c r="T3338" s="17" t="s">
        <v>14051</v>
      </c>
      <c r="AA3338" s="182" t="s">
        <v>5957</v>
      </c>
      <c r="AC3338" s="197" t="str">
        <f t="shared" si="330"/>
        <v>ARTSCI</v>
      </c>
      <c r="AD3338" s="263" t="str">
        <f t="shared" si="331"/>
        <v>ARTSCI-401</v>
      </c>
      <c r="AE3338" s="263" t="str">
        <f t="shared" si="332"/>
        <v>ARTSCI-401-96</v>
      </c>
      <c r="AF3338" s="119" t="s">
        <v>5957</v>
      </c>
      <c r="AG3338" s="64" t="str">
        <f t="shared" si="333"/>
        <v>401</v>
      </c>
      <c r="AI3338" s="197" t="str">
        <f t="shared" si="334"/>
        <v>-</v>
      </c>
      <c r="AJ3338" s="64" t="str">
        <f t="shared" si="335"/>
        <v>-</v>
      </c>
    </row>
    <row r="3339" spans="19:36">
      <c r="S3339" s="173" t="s">
        <v>14488</v>
      </c>
      <c r="T3339" s="17" t="s">
        <v>14489</v>
      </c>
      <c r="AA3339" s="182" t="s">
        <v>5960</v>
      </c>
      <c r="AC3339" s="197" t="str">
        <f t="shared" si="330"/>
        <v>ARTSCI</v>
      </c>
      <c r="AD3339" s="263" t="str">
        <f t="shared" si="331"/>
        <v>ARTSCI-401</v>
      </c>
      <c r="AE3339" s="263" t="str">
        <f t="shared" si="332"/>
        <v>ARTSCI-401-97</v>
      </c>
      <c r="AF3339" s="119" t="s">
        <v>5960</v>
      </c>
      <c r="AG3339" s="64" t="str">
        <f t="shared" si="333"/>
        <v>401</v>
      </c>
      <c r="AI3339" s="197" t="str">
        <f t="shared" si="334"/>
        <v>-</v>
      </c>
      <c r="AJ3339" s="64" t="str">
        <f t="shared" si="335"/>
        <v>-</v>
      </c>
    </row>
    <row r="3340" spans="19:36">
      <c r="S3340" s="173" t="s">
        <v>13125</v>
      </c>
      <c r="T3340" s="17" t="s">
        <v>13126</v>
      </c>
      <c r="AA3340" s="182" t="s">
        <v>5962</v>
      </c>
      <c r="AC3340" s="197" t="str">
        <f t="shared" si="330"/>
        <v>ARTSCI</v>
      </c>
      <c r="AD3340" s="263" t="str">
        <f t="shared" si="331"/>
        <v>ARTSCI-401</v>
      </c>
      <c r="AE3340" s="263" t="str">
        <f t="shared" si="332"/>
        <v>ARTSCI-401-98</v>
      </c>
      <c r="AF3340" s="119" t="s">
        <v>5962</v>
      </c>
      <c r="AG3340" s="64" t="str">
        <f t="shared" si="333"/>
        <v>401</v>
      </c>
      <c r="AI3340" s="197" t="str">
        <f t="shared" si="334"/>
        <v>-</v>
      </c>
      <c r="AJ3340" s="64" t="str">
        <f t="shared" si="335"/>
        <v>-</v>
      </c>
    </row>
    <row r="3341" spans="19:36">
      <c r="S3341" s="173" t="s">
        <v>13127</v>
      </c>
      <c r="T3341" s="17" t="s">
        <v>13128</v>
      </c>
      <c r="AA3341" s="182" t="s">
        <v>5965</v>
      </c>
      <c r="AC3341" s="197" t="str">
        <f t="shared" si="330"/>
        <v>ARTSCI</v>
      </c>
      <c r="AD3341" s="263" t="str">
        <f t="shared" si="331"/>
        <v>ARTSCI-401</v>
      </c>
      <c r="AE3341" s="263" t="str">
        <f t="shared" si="332"/>
        <v>ARTSCI-401-99</v>
      </c>
      <c r="AF3341" s="119" t="s">
        <v>5965</v>
      </c>
      <c r="AG3341" s="64" t="str">
        <f t="shared" si="333"/>
        <v>401</v>
      </c>
      <c r="AI3341" s="197" t="str">
        <f t="shared" si="334"/>
        <v>-</v>
      </c>
      <c r="AJ3341" s="64" t="str">
        <f t="shared" si="335"/>
        <v>-</v>
      </c>
    </row>
    <row r="3342" spans="19:36">
      <c r="S3342" s="173" t="s">
        <v>14052</v>
      </c>
      <c r="T3342" s="17" t="s">
        <v>14053</v>
      </c>
      <c r="AA3342" s="182" t="s">
        <v>1377</v>
      </c>
      <c r="AC3342" s="197" t="str">
        <f t="shared" si="330"/>
        <v>ARTSCI</v>
      </c>
      <c r="AD3342" s="263" t="str">
        <f t="shared" si="331"/>
        <v>ARTSCI-401</v>
      </c>
      <c r="AE3342" s="263" t="str">
        <f t="shared" si="332"/>
        <v>ARTSCI-401-100</v>
      </c>
      <c r="AF3342" s="119" t="s">
        <v>1377</v>
      </c>
      <c r="AG3342" s="64" t="str">
        <f t="shared" si="333"/>
        <v>401</v>
      </c>
      <c r="AI3342" s="197" t="str">
        <f t="shared" si="334"/>
        <v>-</v>
      </c>
      <c r="AJ3342" s="64" t="str">
        <f t="shared" si="335"/>
        <v>-</v>
      </c>
    </row>
    <row r="3343" spans="19:36">
      <c r="S3343" s="173" t="s">
        <v>13129</v>
      </c>
      <c r="T3343" s="17" t="s">
        <v>13130</v>
      </c>
      <c r="AA3343" s="182" t="s">
        <v>5966</v>
      </c>
      <c r="AC3343" s="197" t="str">
        <f t="shared" si="330"/>
        <v>ARTSCI</v>
      </c>
      <c r="AD3343" s="263" t="str">
        <f t="shared" si="331"/>
        <v>ARTSCI-401</v>
      </c>
      <c r="AE3343" s="263" t="str">
        <f t="shared" si="332"/>
        <v>ARTSCI-401-101</v>
      </c>
      <c r="AF3343" s="119" t="s">
        <v>5966</v>
      </c>
      <c r="AG3343" s="64" t="str">
        <f t="shared" si="333"/>
        <v>401</v>
      </c>
      <c r="AI3343" s="197" t="str">
        <f t="shared" si="334"/>
        <v>-</v>
      </c>
      <c r="AJ3343" s="64" t="str">
        <f t="shared" si="335"/>
        <v>-</v>
      </c>
    </row>
    <row r="3344" spans="19:36">
      <c r="S3344" s="173" t="s">
        <v>13131</v>
      </c>
      <c r="T3344" s="17" t="s">
        <v>13132</v>
      </c>
      <c r="AA3344" s="182" t="s">
        <v>1378</v>
      </c>
      <c r="AC3344" s="197" t="str">
        <f t="shared" si="330"/>
        <v>ARTSCI</v>
      </c>
      <c r="AD3344" s="263" t="str">
        <f t="shared" si="331"/>
        <v>ARTSCI-401</v>
      </c>
      <c r="AE3344" s="263" t="str">
        <f t="shared" si="332"/>
        <v>ARTSCI-401-102</v>
      </c>
      <c r="AF3344" s="119" t="s">
        <v>1378</v>
      </c>
      <c r="AG3344" s="64" t="str">
        <f t="shared" si="333"/>
        <v>401</v>
      </c>
      <c r="AI3344" s="197" t="str">
        <f t="shared" si="334"/>
        <v>-</v>
      </c>
      <c r="AJ3344" s="64" t="str">
        <f t="shared" si="335"/>
        <v>-</v>
      </c>
    </row>
    <row r="3345" spans="19:36">
      <c r="S3345" s="173" t="s">
        <v>13133</v>
      </c>
      <c r="T3345" s="17" t="s">
        <v>13134</v>
      </c>
      <c r="AA3345" s="182" t="s">
        <v>1379</v>
      </c>
      <c r="AC3345" s="197" t="str">
        <f t="shared" si="330"/>
        <v>ARTSCI</v>
      </c>
      <c r="AD3345" s="263" t="str">
        <f t="shared" si="331"/>
        <v>ARTSCI-401</v>
      </c>
      <c r="AE3345" s="263" t="str">
        <f t="shared" si="332"/>
        <v>ARTSCI-401-103</v>
      </c>
      <c r="AF3345" s="119" t="s">
        <v>1379</v>
      </c>
      <c r="AG3345" s="64" t="str">
        <f t="shared" si="333"/>
        <v>401</v>
      </c>
      <c r="AI3345" s="197" t="str">
        <f t="shared" si="334"/>
        <v>-</v>
      </c>
      <c r="AJ3345" s="64" t="str">
        <f t="shared" si="335"/>
        <v>-</v>
      </c>
    </row>
    <row r="3346" spans="19:36">
      <c r="S3346" s="173" t="s">
        <v>13135</v>
      </c>
      <c r="T3346" s="17" t="s">
        <v>13136</v>
      </c>
      <c r="AA3346" s="182" t="s">
        <v>15340</v>
      </c>
      <c r="AC3346" s="197" t="str">
        <f t="shared" si="330"/>
        <v>ARTSCI</v>
      </c>
      <c r="AD3346" s="263" t="str">
        <f t="shared" si="331"/>
        <v>ARTSCI-401</v>
      </c>
      <c r="AE3346" s="263" t="str">
        <f t="shared" si="332"/>
        <v>ARTSCI-401-104</v>
      </c>
      <c r="AF3346" s="119" t="s">
        <v>15340</v>
      </c>
      <c r="AG3346" s="64" t="str">
        <f t="shared" si="333"/>
        <v>401</v>
      </c>
      <c r="AI3346" s="197" t="str">
        <f t="shared" si="334"/>
        <v>-</v>
      </c>
      <c r="AJ3346" s="64" t="str">
        <f t="shared" si="335"/>
        <v>-</v>
      </c>
    </row>
    <row r="3347" spans="19:36">
      <c r="S3347" s="173" t="s">
        <v>13137</v>
      </c>
      <c r="T3347" s="17" t="s">
        <v>13138</v>
      </c>
      <c r="AA3347" s="182" t="s">
        <v>14866</v>
      </c>
      <c r="AC3347" s="197" t="str">
        <f t="shared" si="330"/>
        <v>ARTSCI</v>
      </c>
      <c r="AD3347" s="263" t="str">
        <f t="shared" si="331"/>
        <v>ARTSCI-401</v>
      </c>
      <c r="AE3347" s="263" t="str">
        <f t="shared" si="332"/>
        <v>ARTSCI-401-105</v>
      </c>
      <c r="AF3347" s="119" t="s">
        <v>14866</v>
      </c>
      <c r="AG3347" s="64" t="str">
        <f t="shared" si="333"/>
        <v>401</v>
      </c>
      <c r="AI3347" s="197" t="str">
        <f t="shared" si="334"/>
        <v>-</v>
      </c>
      <c r="AJ3347" s="64" t="str">
        <f t="shared" si="335"/>
        <v>-</v>
      </c>
    </row>
    <row r="3348" spans="19:36">
      <c r="S3348" s="173" t="s">
        <v>13139</v>
      </c>
      <c r="T3348" s="17" t="s">
        <v>13140</v>
      </c>
      <c r="AA3348" s="182" t="s">
        <v>15341</v>
      </c>
      <c r="AC3348" s="197" t="str">
        <f t="shared" si="330"/>
        <v>ARTSCI</v>
      </c>
      <c r="AD3348" s="263" t="str">
        <f t="shared" si="331"/>
        <v>ARTSCI-401</v>
      </c>
      <c r="AE3348" s="263" t="str">
        <f t="shared" si="332"/>
        <v>ARTSCI-401-106</v>
      </c>
      <c r="AF3348" s="119" t="s">
        <v>15341</v>
      </c>
      <c r="AG3348" s="64" t="str">
        <f t="shared" si="333"/>
        <v>401</v>
      </c>
      <c r="AI3348" s="197" t="str">
        <f t="shared" si="334"/>
        <v>-</v>
      </c>
      <c r="AJ3348" s="64" t="str">
        <f t="shared" si="335"/>
        <v>-</v>
      </c>
    </row>
    <row r="3349" spans="19:36">
      <c r="S3349" s="173" t="s">
        <v>13141</v>
      </c>
      <c r="T3349" s="17" t="s">
        <v>13142</v>
      </c>
      <c r="AA3349" s="182" t="s">
        <v>5976</v>
      </c>
      <c r="AC3349" s="197" t="str">
        <f t="shared" si="330"/>
        <v>ARTSCI</v>
      </c>
      <c r="AD3349" s="263" t="str">
        <f t="shared" si="331"/>
        <v>ARTSCI-401</v>
      </c>
      <c r="AE3349" s="263" t="str">
        <f t="shared" si="332"/>
        <v>ARTSCI-401-107</v>
      </c>
      <c r="AF3349" s="119" t="s">
        <v>5976</v>
      </c>
      <c r="AG3349" s="64" t="str">
        <f t="shared" si="333"/>
        <v>401</v>
      </c>
      <c r="AI3349" s="197" t="str">
        <f t="shared" si="334"/>
        <v>-</v>
      </c>
      <c r="AJ3349" s="64" t="str">
        <f t="shared" si="335"/>
        <v>-</v>
      </c>
    </row>
    <row r="3350" spans="19:36">
      <c r="S3350" s="173" t="s">
        <v>13572</v>
      </c>
      <c r="T3350" s="17" t="s">
        <v>13573</v>
      </c>
      <c r="AA3350" s="182" t="s">
        <v>5977</v>
      </c>
      <c r="AC3350" s="197" t="str">
        <f t="shared" si="330"/>
        <v>ARTSCI</v>
      </c>
      <c r="AD3350" s="263" t="str">
        <f t="shared" si="331"/>
        <v>ARTSCI-401</v>
      </c>
      <c r="AE3350" s="263" t="str">
        <f t="shared" si="332"/>
        <v>ARTSCI-401-108</v>
      </c>
      <c r="AF3350" s="119" t="s">
        <v>5977</v>
      </c>
      <c r="AG3350" s="64" t="str">
        <f t="shared" si="333"/>
        <v>401</v>
      </c>
      <c r="AI3350" s="197" t="str">
        <f t="shared" si="334"/>
        <v>-</v>
      </c>
      <c r="AJ3350" s="64" t="str">
        <f t="shared" si="335"/>
        <v>-</v>
      </c>
    </row>
    <row r="3351" spans="19:36">
      <c r="S3351" s="173" t="s">
        <v>13143</v>
      </c>
      <c r="T3351" s="17" t="s">
        <v>13144</v>
      </c>
      <c r="AA3351" s="182" t="s">
        <v>5979</v>
      </c>
      <c r="AC3351" s="197" t="str">
        <f t="shared" si="330"/>
        <v>ARTSCI</v>
      </c>
      <c r="AD3351" s="263" t="str">
        <f t="shared" si="331"/>
        <v>ARTSCI-401</v>
      </c>
      <c r="AE3351" s="263" t="str">
        <f t="shared" si="332"/>
        <v>ARTSCI-401-109</v>
      </c>
      <c r="AF3351" s="119" t="s">
        <v>5979</v>
      </c>
      <c r="AG3351" s="64" t="str">
        <f t="shared" si="333"/>
        <v>401</v>
      </c>
      <c r="AI3351" s="197" t="str">
        <f t="shared" si="334"/>
        <v>-</v>
      </c>
      <c r="AJ3351" s="64" t="str">
        <f t="shared" si="335"/>
        <v>-</v>
      </c>
    </row>
    <row r="3352" spans="19:36">
      <c r="S3352" s="173" t="s">
        <v>13574</v>
      </c>
      <c r="T3352" s="17" t="s">
        <v>13575</v>
      </c>
      <c r="AA3352" s="182" t="s">
        <v>703</v>
      </c>
      <c r="AC3352" s="197" t="str">
        <f t="shared" si="330"/>
        <v>ARTSCI</v>
      </c>
      <c r="AD3352" s="263" t="str">
        <f t="shared" si="331"/>
        <v>ARTSCI-401</v>
      </c>
      <c r="AE3352" s="263" t="str">
        <f t="shared" si="332"/>
        <v>ARTSCI-401-110</v>
      </c>
      <c r="AF3352" s="119" t="s">
        <v>703</v>
      </c>
      <c r="AG3352" s="64" t="str">
        <f t="shared" si="333"/>
        <v>401</v>
      </c>
      <c r="AI3352" s="197" t="str">
        <f t="shared" si="334"/>
        <v>-</v>
      </c>
      <c r="AJ3352" s="64" t="str">
        <f t="shared" si="335"/>
        <v>-</v>
      </c>
    </row>
    <row r="3353" spans="19:36">
      <c r="S3353" s="173" t="s">
        <v>13145</v>
      </c>
      <c r="T3353" s="17" t="s">
        <v>13146</v>
      </c>
      <c r="AA3353" s="182" t="s">
        <v>5982</v>
      </c>
      <c r="AC3353" s="197" t="str">
        <f t="shared" si="330"/>
        <v>ARTSCI</v>
      </c>
      <c r="AD3353" s="263" t="str">
        <f t="shared" si="331"/>
        <v>ARTSCI-401</v>
      </c>
      <c r="AE3353" s="263" t="str">
        <f t="shared" si="332"/>
        <v>ARTSCI-401-111</v>
      </c>
      <c r="AF3353" s="119" t="s">
        <v>5982</v>
      </c>
      <c r="AG3353" s="64" t="str">
        <f t="shared" si="333"/>
        <v>401</v>
      </c>
      <c r="AI3353" s="197" t="str">
        <f t="shared" si="334"/>
        <v>-</v>
      </c>
      <c r="AJ3353" s="64" t="str">
        <f t="shared" si="335"/>
        <v>-</v>
      </c>
    </row>
    <row r="3354" spans="19:36">
      <c r="S3354" s="173" t="s">
        <v>13576</v>
      </c>
      <c r="T3354" s="17" t="s">
        <v>13577</v>
      </c>
      <c r="AA3354" s="182" t="s">
        <v>5985</v>
      </c>
      <c r="AC3354" s="197" t="str">
        <f t="shared" si="330"/>
        <v>ARTSCI</v>
      </c>
      <c r="AD3354" s="263" t="str">
        <f t="shared" si="331"/>
        <v>ARTSCI-401</v>
      </c>
      <c r="AE3354" s="263" t="str">
        <f t="shared" si="332"/>
        <v>ARTSCI-401-112</v>
      </c>
      <c r="AF3354" s="119" t="s">
        <v>5985</v>
      </c>
      <c r="AG3354" s="64" t="str">
        <f t="shared" si="333"/>
        <v>401</v>
      </c>
      <c r="AI3354" s="197" t="str">
        <f t="shared" si="334"/>
        <v>-</v>
      </c>
      <c r="AJ3354" s="64" t="str">
        <f t="shared" si="335"/>
        <v>-</v>
      </c>
    </row>
    <row r="3355" spans="19:36">
      <c r="S3355" s="173" t="s">
        <v>13147</v>
      </c>
      <c r="T3355" s="17" t="s">
        <v>13148</v>
      </c>
      <c r="AA3355" s="182" t="s">
        <v>5986</v>
      </c>
      <c r="AC3355" s="197" t="str">
        <f t="shared" si="330"/>
        <v>ARTSCI</v>
      </c>
      <c r="AD3355" s="263" t="str">
        <f t="shared" si="331"/>
        <v>ARTSCI-401</v>
      </c>
      <c r="AE3355" s="263" t="str">
        <f t="shared" si="332"/>
        <v>ARTSCI-401-113</v>
      </c>
      <c r="AF3355" s="119" t="s">
        <v>5986</v>
      </c>
      <c r="AG3355" s="64" t="str">
        <f t="shared" si="333"/>
        <v>401</v>
      </c>
      <c r="AI3355" s="197" t="str">
        <f t="shared" si="334"/>
        <v>-</v>
      </c>
      <c r="AJ3355" s="64" t="str">
        <f t="shared" si="335"/>
        <v>-</v>
      </c>
    </row>
    <row r="3356" spans="19:36">
      <c r="S3356" s="173" t="s">
        <v>13149</v>
      </c>
      <c r="T3356" s="17" t="s">
        <v>13150</v>
      </c>
      <c r="AA3356" s="182" t="s">
        <v>5988</v>
      </c>
      <c r="AC3356" s="197" t="str">
        <f t="shared" si="330"/>
        <v>ARTSCI</v>
      </c>
      <c r="AD3356" s="263" t="str">
        <f t="shared" si="331"/>
        <v>ARTSCI-401</v>
      </c>
      <c r="AE3356" s="263" t="str">
        <f t="shared" si="332"/>
        <v>ARTSCI-401-114</v>
      </c>
      <c r="AF3356" s="119" t="s">
        <v>5988</v>
      </c>
      <c r="AG3356" s="64" t="str">
        <f t="shared" si="333"/>
        <v>401</v>
      </c>
      <c r="AI3356" s="197" t="str">
        <f t="shared" si="334"/>
        <v>-</v>
      </c>
      <c r="AJ3356" s="64" t="str">
        <f t="shared" si="335"/>
        <v>-</v>
      </c>
    </row>
    <row r="3357" spans="19:36">
      <c r="S3357" s="173" t="s">
        <v>13151</v>
      </c>
      <c r="T3357" s="17" t="s">
        <v>13152</v>
      </c>
      <c r="AA3357" s="182" t="s">
        <v>5989</v>
      </c>
      <c r="AC3357" s="197" t="str">
        <f t="shared" si="330"/>
        <v>ARTSCI</v>
      </c>
      <c r="AD3357" s="263" t="str">
        <f t="shared" si="331"/>
        <v>ARTSCI-401</v>
      </c>
      <c r="AE3357" s="263" t="str">
        <f t="shared" si="332"/>
        <v>ARTSCI-401-115</v>
      </c>
      <c r="AF3357" s="119" t="s">
        <v>5989</v>
      </c>
      <c r="AG3357" s="64" t="str">
        <f t="shared" si="333"/>
        <v>401</v>
      </c>
      <c r="AI3357" s="197" t="str">
        <f t="shared" si="334"/>
        <v>-</v>
      </c>
      <c r="AJ3357" s="64" t="str">
        <f t="shared" si="335"/>
        <v>-</v>
      </c>
    </row>
    <row r="3358" spans="19:36">
      <c r="S3358" s="173" t="s">
        <v>13578</v>
      </c>
      <c r="T3358" s="17" t="s">
        <v>13579</v>
      </c>
      <c r="AA3358" s="182" t="s">
        <v>5991</v>
      </c>
      <c r="AC3358" s="197" t="str">
        <f t="shared" si="330"/>
        <v>ARTSCI</v>
      </c>
      <c r="AD3358" s="263" t="str">
        <f t="shared" si="331"/>
        <v>ARTSCI-401</v>
      </c>
      <c r="AE3358" s="263" t="str">
        <f t="shared" si="332"/>
        <v>ARTSCI-401-116</v>
      </c>
      <c r="AF3358" s="119" t="s">
        <v>5991</v>
      </c>
      <c r="AG3358" s="64" t="str">
        <f t="shared" si="333"/>
        <v>401</v>
      </c>
      <c r="AI3358" s="197" t="str">
        <f t="shared" si="334"/>
        <v>-</v>
      </c>
      <c r="AJ3358" s="64" t="str">
        <f t="shared" si="335"/>
        <v>-</v>
      </c>
    </row>
    <row r="3359" spans="19:36">
      <c r="S3359" s="173" t="s">
        <v>13580</v>
      </c>
      <c r="T3359" s="17" t="s">
        <v>13581</v>
      </c>
      <c r="AA3359" s="182" t="s">
        <v>11170</v>
      </c>
      <c r="AC3359" s="197" t="str">
        <f t="shared" si="330"/>
        <v>ARTSCI</v>
      </c>
      <c r="AD3359" s="263" t="str">
        <f t="shared" si="331"/>
        <v>ARTSCI-401</v>
      </c>
      <c r="AE3359" s="263" t="str">
        <f t="shared" si="332"/>
        <v>ARTSCI-401-117</v>
      </c>
      <c r="AF3359" s="119" t="s">
        <v>11170</v>
      </c>
      <c r="AG3359" s="64" t="str">
        <f t="shared" si="333"/>
        <v>401</v>
      </c>
      <c r="AI3359" s="197" t="str">
        <f t="shared" si="334"/>
        <v>-</v>
      </c>
      <c r="AJ3359" s="64" t="str">
        <f t="shared" si="335"/>
        <v>-</v>
      </c>
    </row>
    <row r="3360" spans="19:36">
      <c r="S3360" s="173" t="s">
        <v>13582</v>
      </c>
      <c r="T3360" s="17" t="s">
        <v>13583</v>
      </c>
      <c r="AA3360" s="182" t="s">
        <v>5994</v>
      </c>
      <c r="AC3360" s="197" t="str">
        <f t="shared" si="330"/>
        <v>ARTSCI</v>
      </c>
      <c r="AD3360" s="263" t="str">
        <f t="shared" si="331"/>
        <v>ARTSCI-401</v>
      </c>
      <c r="AE3360" s="263" t="str">
        <f t="shared" si="332"/>
        <v>ARTSCI-401-118</v>
      </c>
      <c r="AF3360" s="119" t="s">
        <v>5994</v>
      </c>
      <c r="AG3360" s="64" t="str">
        <f t="shared" si="333"/>
        <v>401</v>
      </c>
      <c r="AI3360" s="197" t="str">
        <f t="shared" si="334"/>
        <v>-</v>
      </c>
      <c r="AJ3360" s="64" t="str">
        <f t="shared" si="335"/>
        <v>-</v>
      </c>
    </row>
    <row r="3361" spans="19:36">
      <c r="S3361" s="173" t="s">
        <v>13584</v>
      </c>
      <c r="T3361" s="17" t="s">
        <v>13585</v>
      </c>
      <c r="AA3361" s="182" t="s">
        <v>5997</v>
      </c>
      <c r="AC3361" s="197" t="str">
        <f t="shared" si="330"/>
        <v>ARTSCI</v>
      </c>
      <c r="AD3361" s="263" t="str">
        <f t="shared" si="331"/>
        <v>ARTSCI-401</v>
      </c>
      <c r="AE3361" s="263" t="str">
        <f t="shared" si="332"/>
        <v>ARTSCI-401-119</v>
      </c>
      <c r="AF3361" s="119" t="s">
        <v>5997</v>
      </c>
      <c r="AG3361" s="64" t="str">
        <f t="shared" si="333"/>
        <v>401</v>
      </c>
      <c r="AI3361" s="197" t="str">
        <f t="shared" si="334"/>
        <v>-</v>
      </c>
      <c r="AJ3361" s="64" t="str">
        <f t="shared" si="335"/>
        <v>-</v>
      </c>
    </row>
    <row r="3362" spans="19:36">
      <c r="S3362" s="173" t="s">
        <v>13586</v>
      </c>
      <c r="T3362" s="17" t="s">
        <v>13587</v>
      </c>
      <c r="AA3362" s="182" t="s">
        <v>704</v>
      </c>
      <c r="AC3362" s="197" t="str">
        <f t="shared" si="330"/>
        <v>ARTSCI</v>
      </c>
      <c r="AD3362" s="263" t="str">
        <f t="shared" si="331"/>
        <v>ARTSCI-401</v>
      </c>
      <c r="AE3362" s="263" t="str">
        <f t="shared" si="332"/>
        <v>ARTSCI-401-120</v>
      </c>
      <c r="AF3362" s="119" t="s">
        <v>704</v>
      </c>
      <c r="AG3362" s="64" t="str">
        <f t="shared" si="333"/>
        <v>401</v>
      </c>
      <c r="AI3362" s="197" t="str">
        <f t="shared" si="334"/>
        <v>-</v>
      </c>
      <c r="AJ3362" s="64" t="str">
        <f t="shared" si="335"/>
        <v>-</v>
      </c>
    </row>
    <row r="3363" spans="19:36">
      <c r="S3363" s="173" t="s">
        <v>13588</v>
      </c>
      <c r="T3363" s="17" t="s">
        <v>13589</v>
      </c>
      <c r="AA3363" s="182" t="s">
        <v>14867</v>
      </c>
      <c r="AC3363" s="197" t="str">
        <f t="shared" si="330"/>
        <v>ARTSCI</v>
      </c>
      <c r="AD3363" s="263" t="str">
        <f t="shared" si="331"/>
        <v>ARTSCI-401</v>
      </c>
      <c r="AE3363" s="263" t="str">
        <f t="shared" si="332"/>
        <v>ARTSCI-401-121</v>
      </c>
      <c r="AF3363" s="119" t="s">
        <v>14867</v>
      </c>
      <c r="AG3363" s="64" t="str">
        <f t="shared" si="333"/>
        <v>401</v>
      </c>
      <c r="AI3363" s="197" t="str">
        <f t="shared" si="334"/>
        <v>-</v>
      </c>
      <c r="AJ3363" s="64" t="str">
        <f t="shared" si="335"/>
        <v>-</v>
      </c>
    </row>
    <row r="3364" spans="19:36">
      <c r="S3364" s="173" t="s">
        <v>13590</v>
      </c>
      <c r="T3364" s="17" t="s">
        <v>13591</v>
      </c>
      <c r="AA3364" s="182" t="s">
        <v>1380</v>
      </c>
      <c r="AC3364" s="197" t="str">
        <f t="shared" si="330"/>
        <v>ARTSCI</v>
      </c>
      <c r="AD3364" s="263" t="str">
        <f t="shared" si="331"/>
        <v>ARTSCI-401</v>
      </c>
      <c r="AE3364" s="263" t="str">
        <f t="shared" si="332"/>
        <v>ARTSCI-401-122</v>
      </c>
      <c r="AF3364" s="119" t="s">
        <v>1380</v>
      </c>
      <c r="AG3364" s="64" t="str">
        <f t="shared" si="333"/>
        <v>401</v>
      </c>
      <c r="AI3364" s="197" t="str">
        <f t="shared" si="334"/>
        <v>-</v>
      </c>
      <c r="AJ3364" s="64" t="str">
        <f t="shared" si="335"/>
        <v>-</v>
      </c>
    </row>
    <row r="3365" spans="19:36">
      <c r="S3365" s="173" t="s">
        <v>13592</v>
      </c>
      <c r="T3365" s="17" t="s">
        <v>13593</v>
      </c>
      <c r="AA3365" s="182" t="s">
        <v>6005</v>
      </c>
      <c r="AC3365" s="197" t="str">
        <f t="shared" si="330"/>
        <v>ARTSCI</v>
      </c>
      <c r="AD3365" s="263" t="str">
        <f t="shared" si="331"/>
        <v>ARTSCI-401</v>
      </c>
      <c r="AE3365" s="263" t="str">
        <f t="shared" si="332"/>
        <v>ARTSCI-401-123</v>
      </c>
      <c r="AF3365" s="119" t="s">
        <v>6005</v>
      </c>
      <c r="AG3365" s="64" t="str">
        <f t="shared" si="333"/>
        <v>401</v>
      </c>
      <c r="AI3365" s="197" t="str">
        <f t="shared" si="334"/>
        <v>-</v>
      </c>
      <c r="AJ3365" s="64" t="str">
        <f t="shared" si="335"/>
        <v>-</v>
      </c>
    </row>
    <row r="3366" spans="19:36">
      <c r="S3366" s="173" t="s">
        <v>13594</v>
      </c>
      <c r="T3366" s="17" t="s">
        <v>13595</v>
      </c>
      <c r="AA3366" s="182" t="s">
        <v>6006</v>
      </c>
      <c r="AC3366" s="197" t="str">
        <f t="shared" si="330"/>
        <v>ARTSCI</v>
      </c>
      <c r="AD3366" s="263" t="str">
        <f t="shared" si="331"/>
        <v>ARTSCI-401</v>
      </c>
      <c r="AE3366" s="263" t="str">
        <f t="shared" si="332"/>
        <v>ARTSCI-401-124</v>
      </c>
      <c r="AF3366" s="119" t="s">
        <v>6006</v>
      </c>
      <c r="AG3366" s="64" t="str">
        <f t="shared" si="333"/>
        <v>401</v>
      </c>
      <c r="AI3366" s="197" t="str">
        <f t="shared" si="334"/>
        <v>-</v>
      </c>
      <c r="AJ3366" s="64" t="str">
        <f t="shared" si="335"/>
        <v>-</v>
      </c>
    </row>
    <row r="3367" spans="19:36">
      <c r="S3367" s="173" t="s">
        <v>13596</v>
      </c>
      <c r="T3367" s="17" t="s">
        <v>13597</v>
      </c>
      <c r="AA3367" s="182" t="s">
        <v>6009</v>
      </c>
      <c r="AC3367" s="197" t="str">
        <f t="shared" si="330"/>
        <v>ARTSCI</v>
      </c>
      <c r="AD3367" s="263" t="str">
        <f t="shared" si="331"/>
        <v>ARTSCI-401</v>
      </c>
      <c r="AE3367" s="263" t="str">
        <f t="shared" si="332"/>
        <v>ARTSCI-401-125</v>
      </c>
      <c r="AF3367" s="119" t="s">
        <v>6009</v>
      </c>
      <c r="AG3367" s="64" t="str">
        <f t="shared" si="333"/>
        <v>401</v>
      </c>
      <c r="AI3367" s="197" t="str">
        <f t="shared" si="334"/>
        <v>-</v>
      </c>
      <c r="AJ3367" s="64" t="str">
        <f t="shared" si="335"/>
        <v>-</v>
      </c>
    </row>
    <row r="3368" spans="19:36">
      <c r="S3368" s="173" t="s">
        <v>13598</v>
      </c>
      <c r="T3368" s="17" t="s">
        <v>13599</v>
      </c>
      <c r="AA3368" s="182" t="s">
        <v>6010</v>
      </c>
      <c r="AC3368" s="197" t="str">
        <f t="shared" si="330"/>
        <v>ARTSCI</v>
      </c>
      <c r="AD3368" s="263" t="str">
        <f t="shared" si="331"/>
        <v>ARTSCI-401</v>
      </c>
      <c r="AE3368" s="263" t="str">
        <f t="shared" si="332"/>
        <v>ARTSCI-401-126</v>
      </c>
      <c r="AF3368" s="119" t="s">
        <v>6010</v>
      </c>
      <c r="AG3368" s="64" t="str">
        <f t="shared" si="333"/>
        <v>401</v>
      </c>
      <c r="AI3368" s="197" t="str">
        <f t="shared" si="334"/>
        <v>-</v>
      </c>
      <c r="AJ3368" s="64" t="str">
        <f t="shared" si="335"/>
        <v>-</v>
      </c>
    </row>
    <row r="3369" spans="19:36">
      <c r="S3369" s="173" t="s">
        <v>13600</v>
      </c>
      <c r="T3369" s="17" t="s">
        <v>13601</v>
      </c>
      <c r="AA3369" s="182" t="s">
        <v>6015</v>
      </c>
      <c r="AC3369" s="197" t="str">
        <f t="shared" si="330"/>
        <v>ARTSCI</v>
      </c>
      <c r="AD3369" s="263" t="str">
        <f t="shared" si="331"/>
        <v>ARTSCI-401</v>
      </c>
      <c r="AE3369" s="263" t="str">
        <f t="shared" si="332"/>
        <v>ARTSCI-401-127</v>
      </c>
      <c r="AF3369" s="119" t="s">
        <v>6015</v>
      </c>
      <c r="AG3369" s="64" t="str">
        <f t="shared" si="333"/>
        <v>401</v>
      </c>
      <c r="AI3369" s="197" t="str">
        <f t="shared" si="334"/>
        <v>-</v>
      </c>
      <c r="AJ3369" s="64" t="str">
        <f t="shared" si="335"/>
        <v>-</v>
      </c>
    </row>
    <row r="3370" spans="19:36">
      <c r="S3370" s="173" t="s">
        <v>14054</v>
      </c>
      <c r="T3370" s="17" t="s">
        <v>14055</v>
      </c>
      <c r="AA3370" s="182" t="s">
        <v>1381</v>
      </c>
      <c r="AC3370" s="197" t="str">
        <f t="shared" si="330"/>
        <v>ARTSCI</v>
      </c>
      <c r="AD3370" s="263" t="str">
        <f t="shared" si="331"/>
        <v>ARTSCI-401</v>
      </c>
      <c r="AE3370" s="263" t="str">
        <f t="shared" si="332"/>
        <v>ARTSCI-401-128</v>
      </c>
      <c r="AF3370" s="119" t="s">
        <v>1381</v>
      </c>
      <c r="AG3370" s="64" t="str">
        <f t="shared" si="333"/>
        <v>401</v>
      </c>
      <c r="AI3370" s="197" t="str">
        <f t="shared" si="334"/>
        <v>-</v>
      </c>
      <c r="AJ3370" s="64" t="str">
        <f t="shared" si="335"/>
        <v>-</v>
      </c>
    </row>
    <row r="3371" spans="19:36">
      <c r="S3371" s="173" t="s">
        <v>14056</v>
      </c>
      <c r="T3371" s="17" t="s">
        <v>14057</v>
      </c>
      <c r="AA3371" s="182" t="s">
        <v>6016</v>
      </c>
      <c r="AC3371" s="197" t="str">
        <f t="shared" si="330"/>
        <v>ARTSCI</v>
      </c>
      <c r="AD3371" s="263" t="str">
        <f t="shared" si="331"/>
        <v>ARTSCI-401</v>
      </c>
      <c r="AE3371" s="263" t="str">
        <f t="shared" si="332"/>
        <v>ARTSCI-401-129</v>
      </c>
      <c r="AF3371" s="119" t="s">
        <v>6016</v>
      </c>
      <c r="AG3371" s="64" t="str">
        <f t="shared" si="333"/>
        <v>401</v>
      </c>
      <c r="AI3371" s="197" t="str">
        <f t="shared" si="334"/>
        <v>-</v>
      </c>
      <c r="AJ3371" s="64" t="str">
        <f t="shared" si="335"/>
        <v>-</v>
      </c>
    </row>
    <row r="3372" spans="19:36">
      <c r="S3372" s="173" t="s">
        <v>14058</v>
      </c>
      <c r="T3372" s="17" t="s">
        <v>14059</v>
      </c>
      <c r="AA3372" s="182" t="s">
        <v>15342</v>
      </c>
      <c r="AC3372" s="197" t="str">
        <f t="shared" si="330"/>
        <v>ARTSCI</v>
      </c>
      <c r="AD3372" s="263" t="str">
        <f t="shared" si="331"/>
        <v>ARTSCI-401</v>
      </c>
      <c r="AE3372" s="263" t="str">
        <f t="shared" si="332"/>
        <v>ARTSCI-401-130</v>
      </c>
      <c r="AF3372" s="119" t="s">
        <v>15342</v>
      </c>
      <c r="AG3372" s="64" t="str">
        <f t="shared" si="333"/>
        <v>401</v>
      </c>
      <c r="AI3372" s="197" t="str">
        <f t="shared" si="334"/>
        <v>-</v>
      </c>
      <c r="AJ3372" s="64" t="str">
        <f t="shared" si="335"/>
        <v>-</v>
      </c>
    </row>
    <row r="3373" spans="19:36">
      <c r="S3373" s="173" t="s">
        <v>14490</v>
      </c>
      <c r="T3373" s="17" t="s">
        <v>14491</v>
      </c>
      <c r="AA3373" s="182" t="s">
        <v>705</v>
      </c>
      <c r="AC3373" s="197" t="str">
        <f t="shared" si="330"/>
        <v>ARTSCI</v>
      </c>
      <c r="AD3373" s="263" t="str">
        <f t="shared" si="331"/>
        <v>ARTSCI-401</v>
      </c>
      <c r="AE3373" s="263" t="str">
        <f t="shared" si="332"/>
        <v>ARTSCI-401-131</v>
      </c>
      <c r="AF3373" s="119" t="s">
        <v>705</v>
      </c>
      <c r="AG3373" s="64" t="str">
        <f t="shared" si="333"/>
        <v>401</v>
      </c>
      <c r="AI3373" s="197" t="str">
        <f t="shared" si="334"/>
        <v>-</v>
      </c>
      <c r="AJ3373" s="64" t="str">
        <f t="shared" si="335"/>
        <v>-</v>
      </c>
    </row>
    <row r="3374" spans="19:36">
      <c r="S3374" s="173" t="s">
        <v>14060</v>
      </c>
      <c r="T3374" s="17" t="s">
        <v>14061</v>
      </c>
      <c r="AA3374" s="182" t="s">
        <v>6023</v>
      </c>
      <c r="AC3374" s="197" t="str">
        <f t="shared" si="330"/>
        <v>ARTSCI</v>
      </c>
      <c r="AD3374" s="263" t="str">
        <f t="shared" si="331"/>
        <v>ARTSCI-401</v>
      </c>
      <c r="AE3374" s="263" t="str">
        <f t="shared" si="332"/>
        <v>ARTSCI-401-132</v>
      </c>
      <c r="AF3374" s="119" t="s">
        <v>6023</v>
      </c>
      <c r="AG3374" s="64" t="str">
        <f t="shared" si="333"/>
        <v>401</v>
      </c>
      <c r="AI3374" s="197" t="str">
        <f t="shared" si="334"/>
        <v>-</v>
      </c>
      <c r="AJ3374" s="64" t="str">
        <f t="shared" si="335"/>
        <v>-</v>
      </c>
    </row>
    <row r="3375" spans="19:36">
      <c r="S3375" s="173" t="s">
        <v>14062</v>
      </c>
      <c r="T3375" s="17" t="s">
        <v>14063</v>
      </c>
      <c r="AA3375" s="182" t="s">
        <v>6024</v>
      </c>
      <c r="AC3375" s="197" t="str">
        <f t="shared" si="330"/>
        <v>ARTSCI</v>
      </c>
      <c r="AD3375" s="263" t="str">
        <f t="shared" si="331"/>
        <v>ARTSCI-401</v>
      </c>
      <c r="AE3375" s="263" t="str">
        <f t="shared" si="332"/>
        <v>ARTSCI-401-133</v>
      </c>
      <c r="AF3375" s="119" t="s">
        <v>6024</v>
      </c>
      <c r="AG3375" s="64" t="str">
        <f t="shared" si="333"/>
        <v>401</v>
      </c>
      <c r="AI3375" s="197" t="str">
        <f t="shared" si="334"/>
        <v>-</v>
      </c>
      <c r="AJ3375" s="64" t="str">
        <f t="shared" si="335"/>
        <v>-</v>
      </c>
    </row>
    <row r="3376" spans="19:36">
      <c r="S3376" s="173" t="s">
        <v>14064</v>
      </c>
      <c r="T3376" s="17" t="s">
        <v>14065</v>
      </c>
      <c r="AA3376" s="182" t="s">
        <v>6025</v>
      </c>
      <c r="AC3376" s="197" t="str">
        <f t="shared" si="330"/>
        <v>ARTSCI</v>
      </c>
      <c r="AD3376" s="263" t="str">
        <f t="shared" si="331"/>
        <v>ARTSCI-401</v>
      </c>
      <c r="AE3376" s="263" t="str">
        <f t="shared" si="332"/>
        <v>ARTSCI-401-134</v>
      </c>
      <c r="AF3376" s="119" t="s">
        <v>6025</v>
      </c>
      <c r="AG3376" s="64" t="str">
        <f t="shared" si="333"/>
        <v>401</v>
      </c>
      <c r="AI3376" s="197" t="str">
        <f t="shared" si="334"/>
        <v>-</v>
      </c>
      <c r="AJ3376" s="64" t="str">
        <f t="shared" si="335"/>
        <v>-</v>
      </c>
    </row>
    <row r="3377" spans="19:36">
      <c r="S3377" s="173" t="s">
        <v>14492</v>
      </c>
      <c r="T3377" s="17" t="s">
        <v>14493</v>
      </c>
      <c r="AA3377" s="182" t="s">
        <v>6028</v>
      </c>
      <c r="AC3377" s="197" t="str">
        <f t="shared" si="330"/>
        <v>ARTSCI</v>
      </c>
      <c r="AD3377" s="263" t="str">
        <f t="shared" si="331"/>
        <v>ARTSCI-401</v>
      </c>
      <c r="AE3377" s="263" t="str">
        <f t="shared" si="332"/>
        <v>ARTSCI-401-135</v>
      </c>
      <c r="AF3377" s="119" t="s">
        <v>6028</v>
      </c>
      <c r="AG3377" s="64" t="str">
        <f t="shared" si="333"/>
        <v>401</v>
      </c>
      <c r="AI3377" s="197" t="str">
        <f t="shared" si="334"/>
        <v>-</v>
      </c>
      <c r="AJ3377" s="64" t="str">
        <f t="shared" si="335"/>
        <v>-</v>
      </c>
    </row>
    <row r="3378" spans="19:36">
      <c r="S3378" s="173" t="s">
        <v>14494</v>
      </c>
      <c r="T3378" s="17" t="s">
        <v>14495</v>
      </c>
      <c r="AA3378" s="182" t="s">
        <v>6031</v>
      </c>
      <c r="AC3378" s="197" t="str">
        <f t="shared" si="330"/>
        <v>ARTSCI</v>
      </c>
      <c r="AD3378" s="263" t="str">
        <f t="shared" si="331"/>
        <v>ARTSCI-401</v>
      </c>
      <c r="AE3378" s="263" t="str">
        <f t="shared" si="332"/>
        <v>ARTSCI-401-136</v>
      </c>
      <c r="AF3378" s="119" t="s">
        <v>6031</v>
      </c>
      <c r="AG3378" s="64" t="str">
        <f t="shared" si="333"/>
        <v>401</v>
      </c>
      <c r="AI3378" s="197" t="str">
        <f t="shared" si="334"/>
        <v>-</v>
      </c>
      <c r="AJ3378" s="64" t="str">
        <f t="shared" si="335"/>
        <v>-</v>
      </c>
    </row>
    <row r="3379" spans="19:36">
      <c r="S3379" s="173" t="s">
        <v>14496</v>
      </c>
      <c r="T3379" s="17" t="s">
        <v>14497</v>
      </c>
      <c r="AA3379" s="182" t="s">
        <v>706</v>
      </c>
      <c r="AC3379" s="197" t="str">
        <f t="shared" si="330"/>
        <v>ARTSCI</v>
      </c>
      <c r="AD3379" s="263" t="str">
        <f t="shared" si="331"/>
        <v>ARTSCI-401</v>
      </c>
      <c r="AE3379" s="263" t="str">
        <f t="shared" si="332"/>
        <v>ARTSCI-401-137</v>
      </c>
      <c r="AF3379" s="119" t="s">
        <v>706</v>
      </c>
      <c r="AG3379" s="64" t="str">
        <f t="shared" si="333"/>
        <v>401</v>
      </c>
      <c r="AI3379" s="197" t="str">
        <f t="shared" si="334"/>
        <v>-</v>
      </c>
      <c r="AJ3379" s="64" t="str">
        <f t="shared" si="335"/>
        <v>-</v>
      </c>
    </row>
    <row r="3380" spans="19:36">
      <c r="S3380" s="173" t="s">
        <v>14498</v>
      </c>
      <c r="T3380" s="17" t="s">
        <v>14499</v>
      </c>
      <c r="AA3380" s="182" t="s">
        <v>707</v>
      </c>
      <c r="AC3380" s="197" t="str">
        <f t="shared" si="330"/>
        <v>ARTSCI</v>
      </c>
      <c r="AD3380" s="263" t="str">
        <f t="shared" si="331"/>
        <v>ARTSCI-401</v>
      </c>
      <c r="AE3380" s="263" t="str">
        <f t="shared" si="332"/>
        <v>ARTSCI-401-138</v>
      </c>
      <c r="AF3380" s="119" t="s">
        <v>707</v>
      </c>
      <c r="AG3380" s="64" t="str">
        <f t="shared" si="333"/>
        <v>401</v>
      </c>
      <c r="AI3380" s="197" t="str">
        <f t="shared" si="334"/>
        <v>-</v>
      </c>
      <c r="AJ3380" s="64" t="str">
        <f t="shared" si="335"/>
        <v>-</v>
      </c>
    </row>
    <row r="3381" spans="19:36">
      <c r="S3381" s="173" t="s">
        <v>14500</v>
      </c>
      <c r="T3381" s="17" t="s">
        <v>14501</v>
      </c>
      <c r="AA3381" s="182" t="s">
        <v>708</v>
      </c>
      <c r="AC3381" s="197" t="str">
        <f t="shared" si="330"/>
        <v>ARTSCI</v>
      </c>
      <c r="AD3381" s="263" t="str">
        <f t="shared" si="331"/>
        <v>ARTSCI-401</v>
      </c>
      <c r="AE3381" s="263" t="str">
        <f t="shared" si="332"/>
        <v>ARTSCI-401-139</v>
      </c>
      <c r="AF3381" s="119" t="s">
        <v>708</v>
      </c>
      <c r="AG3381" s="64" t="str">
        <f t="shared" si="333"/>
        <v>401</v>
      </c>
      <c r="AI3381" s="197" t="str">
        <f t="shared" si="334"/>
        <v>-</v>
      </c>
      <c r="AJ3381" s="64" t="str">
        <f t="shared" si="335"/>
        <v>-</v>
      </c>
    </row>
    <row r="3382" spans="19:36">
      <c r="S3382" s="173" t="s">
        <v>14502</v>
      </c>
      <c r="T3382" s="17" t="s">
        <v>14503</v>
      </c>
      <c r="AA3382" s="182" t="s">
        <v>709</v>
      </c>
      <c r="AC3382" s="197" t="str">
        <f t="shared" si="330"/>
        <v>ARTSCI</v>
      </c>
      <c r="AD3382" s="263" t="str">
        <f t="shared" si="331"/>
        <v>ARTSCI-401</v>
      </c>
      <c r="AE3382" s="263" t="str">
        <f t="shared" si="332"/>
        <v>ARTSCI-401-140</v>
      </c>
      <c r="AF3382" s="119" t="s">
        <v>709</v>
      </c>
      <c r="AG3382" s="64" t="str">
        <f t="shared" si="333"/>
        <v>401</v>
      </c>
      <c r="AI3382" s="197" t="str">
        <f t="shared" si="334"/>
        <v>-</v>
      </c>
      <c r="AJ3382" s="64" t="str">
        <f t="shared" si="335"/>
        <v>-</v>
      </c>
    </row>
    <row r="3383" spans="19:36">
      <c r="S3383" s="173" t="s">
        <v>14504</v>
      </c>
      <c r="T3383" s="17" t="s">
        <v>14505</v>
      </c>
      <c r="AA3383" s="182" t="s">
        <v>710</v>
      </c>
      <c r="AC3383" s="197" t="str">
        <f t="shared" si="330"/>
        <v>ARTSCI</v>
      </c>
      <c r="AD3383" s="263" t="str">
        <f t="shared" si="331"/>
        <v>ARTSCI-401</v>
      </c>
      <c r="AE3383" s="263" t="str">
        <f t="shared" si="332"/>
        <v>ARTSCI-401-141</v>
      </c>
      <c r="AF3383" s="119" t="s">
        <v>710</v>
      </c>
      <c r="AG3383" s="64" t="str">
        <f t="shared" si="333"/>
        <v>401</v>
      </c>
      <c r="AI3383" s="197" t="str">
        <f t="shared" si="334"/>
        <v>-</v>
      </c>
      <c r="AJ3383" s="64" t="str">
        <f t="shared" si="335"/>
        <v>-</v>
      </c>
    </row>
    <row r="3384" spans="19:36">
      <c r="S3384" s="173" t="s">
        <v>14506</v>
      </c>
      <c r="T3384" s="17" t="s">
        <v>14507</v>
      </c>
      <c r="AA3384" s="182" t="s">
        <v>13383</v>
      </c>
      <c r="AC3384" s="197" t="str">
        <f t="shared" si="330"/>
        <v>ARTSCI</v>
      </c>
      <c r="AD3384" s="263" t="str">
        <f t="shared" si="331"/>
        <v>ARTSCI-401</v>
      </c>
      <c r="AE3384" s="263" t="str">
        <f t="shared" si="332"/>
        <v>ARTSCI-401-142</v>
      </c>
      <c r="AF3384" s="119" t="s">
        <v>13383</v>
      </c>
      <c r="AG3384" s="64" t="str">
        <f t="shared" si="333"/>
        <v>401</v>
      </c>
      <c r="AI3384" s="197" t="str">
        <f t="shared" si="334"/>
        <v>-</v>
      </c>
      <c r="AJ3384" s="64" t="str">
        <f t="shared" si="335"/>
        <v>-</v>
      </c>
    </row>
    <row r="3385" spans="19:36">
      <c r="S3385" s="173" t="s">
        <v>14508</v>
      </c>
      <c r="T3385" s="17" t="s">
        <v>14509</v>
      </c>
      <c r="AA3385" s="182" t="s">
        <v>12775</v>
      </c>
      <c r="AC3385" s="197" t="str">
        <f t="shared" si="330"/>
        <v>ARTSCI</v>
      </c>
      <c r="AD3385" s="263" t="str">
        <f t="shared" si="331"/>
        <v>ARTSCI-401</v>
      </c>
      <c r="AE3385" s="263" t="str">
        <f t="shared" si="332"/>
        <v>ARTSCI-401-143</v>
      </c>
      <c r="AF3385" s="119" t="s">
        <v>12775</v>
      </c>
      <c r="AG3385" s="64" t="str">
        <f t="shared" si="333"/>
        <v>401</v>
      </c>
      <c r="AI3385" s="197" t="str">
        <f t="shared" si="334"/>
        <v>-</v>
      </c>
      <c r="AJ3385" s="64" t="str">
        <f t="shared" si="335"/>
        <v>-</v>
      </c>
    </row>
    <row r="3386" spans="19:36">
      <c r="S3386" s="173" t="s">
        <v>14510</v>
      </c>
      <c r="T3386" s="17" t="s">
        <v>14511</v>
      </c>
      <c r="AA3386" s="182" t="s">
        <v>6034</v>
      </c>
      <c r="AC3386" s="197" t="str">
        <f t="shared" si="330"/>
        <v>ARTSCI</v>
      </c>
      <c r="AD3386" s="263" t="str">
        <f t="shared" si="331"/>
        <v>ARTSCI-401</v>
      </c>
      <c r="AE3386" s="263" t="str">
        <f t="shared" si="332"/>
        <v>ARTSCI-401-144</v>
      </c>
      <c r="AF3386" s="119" t="s">
        <v>6034</v>
      </c>
      <c r="AG3386" s="64" t="str">
        <f t="shared" si="333"/>
        <v>401</v>
      </c>
      <c r="AI3386" s="197" t="str">
        <f t="shared" si="334"/>
        <v>-</v>
      </c>
      <c r="AJ3386" s="64" t="str">
        <f t="shared" si="335"/>
        <v>-</v>
      </c>
    </row>
    <row r="3387" spans="19:36">
      <c r="S3387" s="173" t="s">
        <v>14512</v>
      </c>
      <c r="T3387" s="17" t="s">
        <v>14513</v>
      </c>
      <c r="AA3387" s="182" t="s">
        <v>13810</v>
      </c>
      <c r="AC3387" s="197" t="str">
        <f t="shared" si="330"/>
        <v>ARTSCI</v>
      </c>
      <c r="AD3387" s="263" t="str">
        <f t="shared" si="331"/>
        <v>ARTSCI-401</v>
      </c>
      <c r="AE3387" s="263" t="str">
        <f t="shared" si="332"/>
        <v>ARTSCI-401-145</v>
      </c>
      <c r="AF3387" s="119" t="s">
        <v>13810</v>
      </c>
      <c r="AG3387" s="64" t="str">
        <f t="shared" si="333"/>
        <v>401</v>
      </c>
      <c r="AI3387" s="197" t="str">
        <f t="shared" si="334"/>
        <v>-</v>
      </c>
      <c r="AJ3387" s="64" t="str">
        <f t="shared" si="335"/>
        <v>-</v>
      </c>
    </row>
    <row r="3388" spans="19:36">
      <c r="S3388" s="173" t="s">
        <v>14514</v>
      </c>
      <c r="T3388" s="17" t="s">
        <v>14515</v>
      </c>
      <c r="AA3388" s="182" t="s">
        <v>14868</v>
      </c>
      <c r="AC3388" s="197" t="str">
        <f t="shared" si="330"/>
        <v>ARTSCI</v>
      </c>
      <c r="AD3388" s="263" t="str">
        <f t="shared" si="331"/>
        <v>ARTSCI-401</v>
      </c>
      <c r="AE3388" s="263" t="str">
        <f t="shared" si="332"/>
        <v>ARTSCI-401-146</v>
      </c>
      <c r="AF3388" s="119" t="s">
        <v>14868</v>
      </c>
      <c r="AG3388" s="64" t="str">
        <f t="shared" si="333"/>
        <v>401</v>
      </c>
      <c r="AI3388" s="197" t="str">
        <f t="shared" si="334"/>
        <v>-</v>
      </c>
      <c r="AJ3388" s="64" t="str">
        <f t="shared" si="335"/>
        <v>-</v>
      </c>
    </row>
    <row r="3389" spans="19:36">
      <c r="S3389" s="173" t="s">
        <v>14516</v>
      </c>
      <c r="T3389" s="17" t="s">
        <v>14517</v>
      </c>
      <c r="AA3389" s="182" t="s">
        <v>15764</v>
      </c>
      <c r="AC3389" s="197" t="str">
        <f t="shared" si="330"/>
        <v>ARTSCI</v>
      </c>
      <c r="AD3389" s="263" t="str">
        <f t="shared" si="331"/>
        <v>ARTSCI-401</v>
      </c>
      <c r="AE3389" s="263" t="str">
        <f t="shared" si="332"/>
        <v>ARTSCI-401-147</v>
      </c>
      <c r="AF3389" s="119" t="s">
        <v>15764</v>
      </c>
      <c r="AG3389" s="64" t="str">
        <f t="shared" si="333"/>
        <v>401</v>
      </c>
      <c r="AI3389" s="197" t="str">
        <f t="shared" si="334"/>
        <v>-</v>
      </c>
      <c r="AJ3389" s="64" t="str">
        <f t="shared" si="335"/>
        <v>-</v>
      </c>
    </row>
    <row r="3390" spans="19:36">
      <c r="S3390" s="173" t="s">
        <v>14518</v>
      </c>
      <c r="T3390" s="17" t="s">
        <v>14519</v>
      </c>
      <c r="AA3390" s="182" t="s">
        <v>12166</v>
      </c>
      <c r="AC3390" s="197" t="str">
        <f t="shared" si="330"/>
        <v>ARTSCI</v>
      </c>
      <c r="AD3390" s="263" t="str">
        <f t="shared" si="331"/>
        <v>ARTSCI-401</v>
      </c>
      <c r="AE3390" s="263" t="str">
        <f t="shared" si="332"/>
        <v>ARTSCI-401-148</v>
      </c>
      <c r="AF3390" s="119" t="s">
        <v>12166</v>
      </c>
      <c r="AG3390" s="64" t="str">
        <f t="shared" si="333"/>
        <v>401</v>
      </c>
      <c r="AI3390" s="197" t="str">
        <f t="shared" si="334"/>
        <v>-</v>
      </c>
      <c r="AJ3390" s="64" t="str">
        <f t="shared" si="335"/>
        <v>-</v>
      </c>
    </row>
    <row r="3391" spans="19:36">
      <c r="S3391" s="173" t="s">
        <v>14520</v>
      </c>
      <c r="T3391" s="17" t="s">
        <v>14521</v>
      </c>
      <c r="AA3391" s="182" t="s">
        <v>6045</v>
      </c>
      <c r="AC3391" s="197" t="str">
        <f t="shared" si="330"/>
        <v>ARTSCI</v>
      </c>
      <c r="AD3391" s="263" t="str">
        <f t="shared" si="331"/>
        <v>ARTSCI-401</v>
      </c>
      <c r="AE3391" s="263" t="str">
        <f t="shared" si="332"/>
        <v>ARTSCI-401-149</v>
      </c>
      <c r="AF3391" s="119" t="s">
        <v>6045</v>
      </c>
      <c r="AG3391" s="64" t="str">
        <f t="shared" si="333"/>
        <v>401</v>
      </c>
      <c r="AI3391" s="197" t="str">
        <f t="shared" si="334"/>
        <v>-</v>
      </c>
      <c r="AJ3391" s="64" t="str">
        <f t="shared" si="335"/>
        <v>-</v>
      </c>
    </row>
    <row r="3392" spans="19:36">
      <c r="S3392" s="173" t="s">
        <v>14522</v>
      </c>
      <c r="T3392" s="17" t="s">
        <v>14523</v>
      </c>
      <c r="AA3392" s="182" t="s">
        <v>6048</v>
      </c>
      <c r="AC3392" s="197" t="str">
        <f t="shared" si="330"/>
        <v>ARTSCI</v>
      </c>
      <c r="AD3392" s="263" t="str">
        <f t="shared" si="331"/>
        <v>ARTSCI-401</v>
      </c>
      <c r="AE3392" s="263" t="str">
        <f t="shared" si="332"/>
        <v>ARTSCI-401-150</v>
      </c>
      <c r="AF3392" s="119" t="s">
        <v>6048</v>
      </c>
      <c r="AG3392" s="64" t="str">
        <f t="shared" si="333"/>
        <v>401</v>
      </c>
      <c r="AI3392" s="197" t="str">
        <f t="shared" si="334"/>
        <v>-</v>
      </c>
      <c r="AJ3392" s="64" t="str">
        <f t="shared" si="335"/>
        <v>-</v>
      </c>
    </row>
    <row r="3393" spans="19:36">
      <c r="S3393" s="173" t="s">
        <v>14524</v>
      </c>
      <c r="T3393" s="17" t="s">
        <v>14525</v>
      </c>
      <c r="AA3393" s="182" t="s">
        <v>6049</v>
      </c>
      <c r="AC3393" s="197" t="str">
        <f t="shared" si="330"/>
        <v>ARTSCI</v>
      </c>
      <c r="AD3393" s="263" t="str">
        <f t="shared" si="331"/>
        <v>ARTSCI-401</v>
      </c>
      <c r="AE3393" s="263" t="str">
        <f t="shared" si="332"/>
        <v>ARTSCI-401-151</v>
      </c>
      <c r="AF3393" s="119" t="s">
        <v>6049</v>
      </c>
      <c r="AG3393" s="64" t="str">
        <f t="shared" si="333"/>
        <v>401</v>
      </c>
      <c r="AI3393" s="197" t="str">
        <f t="shared" si="334"/>
        <v>-</v>
      </c>
      <c r="AJ3393" s="64" t="str">
        <f t="shared" si="335"/>
        <v>-</v>
      </c>
    </row>
    <row r="3394" spans="19:36">
      <c r="S3394" s="173" t="s">
        <v>14526</v>
      </c>
      <c r="T3394" s="17" t="s">
        <v>14527</v>
      </c>
      <c r="AA3394" s="182" t="s">
        <v>6057</v>
      </c>
      <c r="AC3394" s="197" t="str">
        <f t="shared" si="330"/>
        <v>ARTSCI</v>
      </c>
      <c r="AD3394" s="263" t="str">
        <f t="shared" si="331"/>
        <v>ARTSCI-401</v>
      </c>
      <c r="AE3394" s="263" t="str">
        <f t="shared" si="332"/>
        <v>ARTSCI-401-152</v>
      </c>
      <c r="AF3394" s="119" t="s">
        <v>6057</v>
      </c>
      <c r="AG3394" s="64" t="str">
        <f t="shared" si="333"/>
        <v>401</v>
      </c>
      <c r="AI3394" s="197" t="str">
        <f t="shared" si="334"/>
        <v>-</v>
      </c>
      <c r="AJ3394" s="64" t="str">
        <f t="shared" si="335"/>
        <v>-</v>
      </c>
    </row>
    <row r="3395" spans="19:36">
      <c r="S3395" s="173" t="s">
        <v>15501</v>
      </c>
      <c r="T3395" s="17" t="s">
        <v>15502</v>
      </c>
      <c r="AA3395" s="182" t="s">
        <v>1382</v>
      </c>
      <c r="AC3395" s="197" t="str">
        <f t="shared" si="330"/>
        <v>ARTSCI</v>
      </c>
      <c r="AD3395" s="263" t="str">
        <f t="shared" si="331"/>
        <v>ARTSCI-401</v>
      </c>
      <c r="AE3395" s="263" t="str">
        <f t="shared" si="332"/>
        <v>ARTSCI-401-153</v>
      </c>
      <c r="AF3395" s="119" t="s">
        <v>1382</v>
      </c>
      <c r="AG3395" s="64" t="str">
        <f t="shared" si="333"/>
        <v>401</v>
      </c>
      <c r="AI3395" s="197" t="str">
        <f t="shared" si="334"/>
        <v>-</v>
      </c>
      <c r="AJ3395" s="64" t="str">
        <f t="shared" si="335"/>
        <v>-</v>
      </c>
    </row>
    <row r="3396" spans="19:36">
      <c r="S3396" s="173" t="s">
        <v>14528</v>
      </c>
      <c r="T3396" s="17" t="s">
        <v>14529</v>
      </c>
      <c r="AA3396" s="182" t="s">
        <v>1383</v>
      </c>
      <c r="AC3396" s="197" t="str">
        <f t="shared" si="330"/>
        <v>ARTSCI</v>
      </c>
      <c r="AD3396" s="263" t="str">
        <f t="shared" si="331"/>
        <v>ARTSCI-401</v>
      </c>
      <c r="AE3396" s="263" t="str">
        <f t="shared" si="332"/>
        <v>ARTSCI-401-154</v>
      </c>
      <c r="AF3396" s="119" t="s">
        <v>1383</v>
      </c>
      <c r="AG3396" s="64" t="str">
        <f t="shared" si="333"/>
        <v>401</v>
      </c>
      <c r="AI3396" s="197" t="str">
        <f t="shared" si="334"/>
        <v>-</v>
      </c>
      <c r="AJ3396" s="64" t="str">
        <f t="shared" si="335"/>
        <v>-</v>
      </c>
    </row>
    <row r="3397" spans="19:36">
      <c r="S3397" s="173" t="s">
        <v>14530</v>
      </c>
      <c r="T3397" s="17" t="s">
        <v>14531</v>
      </c>
      <c r="AA3397" s="182" t="s">
        <v>6067</v>
      </c>
      <c r="AC3397" s="197" t="str">
        <f t="shared" si="330"/>
        <v>ARTSCI</v>
      </c>
      <c r="AD3397" s="263" t="str">
        <f t="shared" si="331"/>
        <v>ARTSCI-401</v>
      </c>
      <c r="AE3397" s="263" t="str">
        <f t="shared" si="332"/>
        <v>ARTSCI-401-155</v>
      </c>
      <c r="AF3397" s="119" t="s">
        <v>6067</v>
      </c>
      <c r="AG3397" s="64" t="str">
        <f t="shared" si="333"/>
        <v>401</v>
      </c>
      <c r="AI3397" s="197" t="str">
        <f t="shared" si="334"/>
        <v>-</v>
      </c>
      <c r="AJ3397" s="64" t="str">
        <f t="shared" si="335"/>
        <v>-</v>
      </c>
    </row>
    <row r="3398" spans="19:36">
      <c r="S3398" s="173" t="s">
        <v>14532</v>
      </c>
      <c r="T3398" s="17" t="s">
        <v>14533</v>
      </c>
      <c r="AA3398" s="182" t="s">
        <v>1384</v>
      </c>
      <c r="AC3398" s="197" t="str">
        <f t="shared" si="330"/>
        <v>ARTSCI</v>
      </c>
      <c r="AD3398" s="263" t="str">
        <f t="shared" si="331"/>
        <v>ARTSCI-401</v>
      </c>
      <c r="AE3398" s="263" t="str">
        <f t="shared" si="332"/>
        <v>ARTSCI-401-156</v>
      </c>
      <c r="AF3398" s="119" t="s">
        <v>1384</v>
      </c>
      <c r="AG3398" s="64" t="str">
        <f t="shared" si="333"/>
        <v>401</v>
      </c>
      <c r="AI3398" s="197" t="str">
        <f t="shared" si="334"/>
        <v>-</v>
      </c>
      <c r="AJ3398" s="64" t="str">
        <f t="shared" si="335"/>
        <v>-</v>
      </c>
    </row>
    <row r="3399" spans="19:36">
      <c r="S3399" s="173" t="s">
        <v>15035</v>
      </c>
      <c r="T3399" s="17" t="s">
        <v>15036</v>
      </c>
      <c r="AA3399" s="182" t="s">
        <v>14296</v>
      </c>
      <c r="AC3399" s="197" t="str">
        <f t="shared" ref="AC3399:AC3462" si="336">CodesFormula_1</f>
        <v>ARTSCI</v>
      </c>
      <c r="AD3399" s="263" t="str">
        <f t="shared" ref="AD3399:AD3462" si="337">CodesFormula_2</f>
        <v>ARTSCI-401</v>
      </c>
      <c r="AE3399" s="263" t="str">
        <f t="shared" ref="AE3399:AE3462" si="338">CodesFormula_3</f>
        <v>ARTSCI-401-157</v>
      </c>
      <c r="AF3399" s="119" t="s">
        <v>14296</v>
      </c>
      <c r="AG3399" s="64" t="str">
        <f t="shared" ref="AG3399:AG3462" si="339">CodesFormula_4</f>
        <v>401</v>
      </c>
      <c r="AI3399" s="197" t="str">
        <f t="shared" ref="AI3399:AI3462" si="340">CodesFormula_5</f>
        <v>-</v>
      </c>
      <c r="AJ3399" s="64" t="str">
        <f t="shared" ref="AJ3399:AJ3462" si="341">CodesFormula_6</f>
        <v>-</v>
      </c>
    </row>
    <row r="3400" spans="19:36">
      <c r="S3400" s="173" t="s">
        <v>14534</v>
      </c>
      <c r="T3400" s="17" t="s">
        <v>14535</v>
      </c>
      <c r="AA3400" s="182" t="s">
        <v>12776</v>
      </c>
      <c r="AC3400" s="197" t="str">
        <f t="shared" si="336"/>
        <v>ARTSCI</v>
      </c>
      <c r="AD3400" s="263" t="str">
        <f t="shared" si="337"/>
        <v>ARTSCI-401</v>
      </c>
      <c r="AE3400" s="263" t="str">
        <f t="shared" si="338"/>
        <v>ARTSCI-401-158</v>
      </c>
      <c r="AF3400" s="119" t="s">
        <v>12776</v>
      </c>
      <c r="AG3400" s="64" t="str">
        <f t="shared" si="339"/>
        <v>401</v>
      </c>
      <c r="AI3400" s="197" t="str">
        <f t="shared" si="340"/>
        <v>-</v>
      </c>
      <c r="AJ3400" s="64" t="str">
        <f t="shared" si="341"/>
        <v>-</v>
      </c>
    </row>
    <row r="3401" spans="19:36">
      <c r="S3401" s="173" t="s">
        <v>14536</v>
      </c>
      <c r="T3401" s="17" t="s">
        <v>14537</v>
      </c>
      <c r="AA3401" s="182" t="s">
        <v>1385</v>
      </c>
      <c r="AC3401" s="197" t="str">
        <f t="shared" si="336"/>
        <v>ARTSCI</v>
      </c>
      <c r="AD3401" s="263" t="str">
        <f t="shared" si="337"/>
        <v>ARTSCI-401</v>
      </c>
      <c r="AE3401" s="263" t="str">
        <f t="shared" si="338"/>
        <v>ARTSCI-401-159</v>
      </c>
      <c r="AF3401" s="119" t="s">
        <v>1385</v>
      </c>
      <c r="AG3401" s="64" t="str">
        <f t="shared" si="339"/>
        <v>401</v>
      </c>
      <c r="AI3401" s="197" t="str">
        <f t="shared" si="340"/>
        <v>-</v>
      </c>
      <c r="AJ3401" s="64" t="str">
        <f t="shared" si="341"/>
        <v>-</v>
      </c>
    </row>
    <row r="3402" spans="19:36">
      <c r="S3402" s="173" t="s">
        <v>14538</v>
      </c>
      <c r="T3402" s="17" t="s">
        <v>14539</v>
      </c>
      <c r="AA3402" s="182" t="s">
        <v>1386</v>
      </c>
      <c r="AC3402" s="197" t="str">
        <f t="shared" si="336"/>
        <v>ARTSCI</v>
      </c>
      <c r="AD3402" s="263" t="str">
        <f t="shared" si="337"/>
        <v>ARTSCI-401</v>
      </c>
      <c r="AE3402" s="263" t="str">
        <f t="shared" si="338"/>
        <v>ARTSCI-401-160</v>
      </c>
      <c r="AF3402" s="119" t="s">
        <v>1386</v>
      </c>
      <c r="AG3402" s="64" t="str">
        <f t="shared" si="339"/>
        <v>401</v>
      </c>
      <c r="AI3402" s="197" t="str">
        <f t="shared" si="340"/>
        <v>-</v>
      </c>
      <c r="AJ3402" s="64" t="str">
        <f t="shared" si="341"/>
        <v>-</v>
      </c>
    </row>
    <row r="3403" spans="19:36">
      <c r="S3403" s="173" t="s">
        <v>14540</v>
      </c>
      <c r="T3403" s="17" t="s">
        <v>14541</v>
      </c>
      <c r="AA3403" s="182" t="s">
        <v>1387</v>
      </c>
      <c r="AC3403" s="197" t="str">
        <f t="shared" si="336"/>
        <v>ARTSCI</v>
      </c>
      <c r="AD3403" s="263" t="str">
        <f t="shared" si="337"/>
        <v>ARTSCI-401</v>
      </c>
      <c r="AE3403" s="263" t="str">
        <f t="shared" si="338"/>
        <v>ARTSCI-401-161</v>
      </c>
      <c r="AF3403" s="119" t="s">
        <v>1387</v>
      </c>
      <c r="AG3403" s="64" t="str">
        <f t="shared" si="339"/>
        <v>401</v>
      </c>
      <c r="AI3403" s="197" t="str">
        <f t="shared" si="340"/>
        <v>-</v>
      </c>
      <c r="AJ3403" s="64" t="str">
        <f t="shared" si="341"/>
        <v>-</v>
      </c>
    </row>
    <row r="3404" spans="19:36">
      <c r="S3404" s="173" t="s">
        <v>14542</v>
      </c>
      <c r="T3404" s="17" t="s">
        <v>14543</v>
      </c>
      <c r="AA3404" s="182" t="s">
        <v>1388</v>
      </c>
      <c r="AC3404" s="197" t="str">
        <f t="shared" si="336"/>
        <v>ARTSCI</v>
      </c>
      <c r="AD3404" s="263" t="str">
        <f t="shared" si="337"/>
        <v>ARTSCI-401</v>
      </c>
      <c r="AE3404" s="263" t="str">
        <f t="shared" si="338"/>
        <v>ARTSCI-401-162</v>
      </c>
      <c r="AF3404" s="119" t="s">
        <v>1388</v>
      </c>
      <c r="AG3404" s="64" t="str">
        <f t="shared" si="339"/>
        <v>401</v>
      </c>
      <c r="AI3404" s="197" t="str">
        <f t="shared" si="340"/>
        <v>-</v>
      </c>
      <c r="AJ3404" s="64" t="str">
        <f t="shared" si="341"/>
        <v>-</v>
      </c>
    </row>
    <row r="3405" spans="19:36">
      <c r="S3405" s="173" t="s">
        <v>15037</v>
      </c>
      <c r="T3405" s="17" t="s">
        <v>15038</v>
      </c>
      <c r="AA3405" s="182" t="s">
        <v>6074</v>
      </c>
      <c r="AC3405" s="197" t="str">
        <f t="shared" si="336"/>
        <v>ARTSCI</v>
      </c>
      <c r="AD3405" s="263" t="str">
        <f t="shared" si="337"/>
        <v>ARTSCI-401</v>
      </c>
      <c r="AE3405" s="263" t="str">
        <f t="shared" si="338"/>
        <v>ARTSCI-401-163</v>
      </c>
      <c r="AF3405" s="119" t="s">
        <v>6074</v>
      </c>
      <c r="AG3405" s="64" t="str">
        <f t="shared" si="339"/>
        <v>401</v>
      </c>
      <c r="AI3405" s="197" t="str">
        <f t="shared" si="340"/>
        <v>-</v>
      </c>
      <c r="AJ3405" s="64" t="str">
        <f t="shared" si="341"/>
        <v>-</v>
      </c>
    </row>
    <row r="3406" spans="19:36">
      <c r="S3406" s="173" t="s">
        <v>15039</v>
      </c>
      <c r="T3406" s="17" t="s">
        <v>15040</v>
      </c>
      <c r="AA3406" s="182" t="s">
        <v>6081</v>
      </c>
      <c r="AC3406" s="197" t="str">
        <f t="shared" si="336"/>
        <v>ARTSCI</v>
      </c>
      <c r="AD3406" s="263" t="str">
        <f t="shared" si="337"/>
        <v>ARTSCI-401</v>
      </c>
      <c r="AE3406" s="263" t="str">
        <f t="shared" si="338"/>
        <v>ARTSCI-401-164</v>
      </c>
      <c r="AF3406" s="119" t="s">
        <v>6081</v>
      </c>
      <c r="AG3406" s="64" t="str">
        <f t="shared" si="339"/>
        <v>401</v>
      </c>
      <c r="AI3406" s="197" t="str">
        <f t="shared" si="340"/>
        <v>-</v>
      </c>
      <c r="AJ3406" s="64" t="str">
        <f t="shared" si="341"/>
        <v>-</v>
      </c>
    </row>
    <row r="3407" spans="19:36">
      <c r="S3407" s="173" t="s">
        <v>15041</v>
      </c>
      <c r="T3407" s="17" t="s">
        <v>15042</v>
      </c>
      <c r="AA3407" s="182" t="s">
        <v>8460</v>
      </c>
      <c r="AC3407" s="197" t="str">
        <f t="shared" si="336"/>
        <v>ARTSCI</v>
      </c>
      <c r="AD3407" s="263" t="str">
        <f t="shared" si="337"/>
        <v>ARTSCI-401</v>
      </c>
      <c r="AE3407" s="263" t="str">
        <f t="shared" si="338"/>
        <v>ARTSCI-401-165</v>
      </c>
      <c r="AF3407" s="119" t="s">
        <v>8460</v>
      </c>
      <c r="AG3407" s="64" t="str">
        <f t="shared" si="339"/>
        <v>401</v>
      </c>
      <c r="AI3407" s="197" t="str">
        <f t="shared" si="340"/>
        <v>-</v>
      </c>
      <c r="AJ3407" s="64" t="str">
        <f t="shared" si="341"/>
        <v>-</v>
      </c>
    </row>
    <row r="3408" spans="19:36">
      <c r="S3408" s="173" t="s">
        <v>15043</v>
      </c>
      <c r="T3408" s="17" t="s">
        <v>15044</v>
      </c>
      <c r="AA3408" s="182" t="s">
        <v>11171</v>
      </c>
      <c r="AC3408" s="197" t="str">
        <f t="shared" si="336"/>
        <v>ARTSCI</v>
      </c>
      <c r="AD3408" s="263" t="str">
        <f t="shared" si="337"/>
        <v>ARTSCI-401</v>
      </c>
      <c r="AE3408" s="263" t="str">
        <f t="shared" si="338"/>
        <v>ARTSCI-401-166</v>
      </c>
      <c r="AF3408" s="119" t="s">
        <v>11171</v>
      </c>
      <c r="AG3408" s="64" t="str">
        <f t="shared" si="339"/>
        <v>401</v>
      </c>
      <c r="AI3408" s="197" t="str">
        <f t="shared" si="340"/>
        <v>-</v>
      </c>
      <c r="AJ3408" s="64" t="str">
        <f t="shared" si="341"/>
        <v>-</v>
      </c>
    </row>
    <row r="3409" spans="19:36">
      <c r="S3409" s="173" t="s">
        <v>15045</v>
      </c>
      <c r="T3409" s="17" t="s">
        <v>15046</v>
      </c>
      <c r="AA3409" s="182" t="s">
        <v>8461</v>
      </c>
      <c r="AC3409" s="197" t="str">
        <f t="shared" si="336"/>
        <v>ARTSCI</v>
      </c>
      <c r="AD3409" s="263" t="str">
        <f t="shared" si="337"/>
        <v>ARTSCI-401</v>
      </c>
      <c r="AE3409" s="263" t="str">
        <f t="shared" si="338"/>
        <v>ARTSCI-401-167</v>
      </c>
      <c r="AF3409" s="119" t="s">
        <v>8461</v>
      </c>
      <c r="AG3409" s="64" t="str">
        <f t="shared" si="339"/>
        <v>401</v>
      </c>
      <c r="AI3409" s="197" t="str">
        <f t="shared" si="340"/>
        <v>-</v>
      </c>
      <c r="AJ3409" s="64" t="str">
        <f t="shared" si="341"/>
        <v>-</v>
      </c>
    </row>
    <row r="3410" spans="19:36">
      <c r="S3410" s="173" t="s">
        <v>15047</v>
      </c>
      <c r="T3410" s="17" t="s">
        <v>15048</v>
      </c>
      <c r="AA3410" s="182" t="s">
        <v>1389</v>
      </c>
      <c r="AC3410" s="197" t="str">
        <f t="shared" si="336"/>
        <v>ARTSCI</v>
      </c>
      <c r="AD3410" s="263" t="str">
        <f t="shared" si="337"/>
        <v>ARTSCI-401</v>
      </c>
      <c r="AE3410" s="263" t="str">
        <f t="shared" si="338"/>
        <v>ARTSCI-401-168</v>
      </c>
      <c r="AF3410" s="119" t="s">
        <v>1389</v>
      </c>
      <c r="AG3410" s="64" t="str">
        <f t="shared" si="339"/>
        <v>401</v>
      </c>
      <c r="AI3410" s="197" t="str">
        <f t="shared" si="340"/>
        <v>-</v>
      </c>
      <c r="AJ3410" s="64" t="str">
        <f t="shared" si="341"/>
        <v>-</v>
      </c>
    </row>
    <row r="3411" spans="19:36">
      <c r="S3411" s="173" t="s">
        <v>15049</v>
      </c>
      <c r="T3411" s="17" t="s">
        <v>15050</v>
      </c>
      <c r="AA3411" s="182" t="s">
        <v>8464</v>
      </c>
      <c r="AC3411" s="197" t="str">
        <f t="shared" si="336"/>
        <v>ARTSCI</v>
      </c>
      <c r="AD3411" s="263" t="str">
        <f t="shared" si="337"/>
        <v>ARTSCI-401</v>
      </c>
      <c r="AE3411" s="263" t="str">
        <f t="shared" si="338"/>
        <v>ARTSCI-401-169</v>
      </c>
      <c r="AF3411" s="119" t="s">
        <v>8464</v>
      </c>
      <c r="AG3411" s="64" t="str">
        <f t="shared" si="339"/>
        <v>401</v>
      </c>
      <c r="AI3411" s="197" t="str">
        <f t="shared" si="340"/>
        <v>-</v>
      </c>
      <c r="AJ3411" s="64" t="str">
        <f t="shared" si="341"/>
        <v>-</v>
      </c>
    </row>
    <row r="3412" spans="19:36">
      <c r="S3412" s="173" t="s">
        <v>15051</v>
      </c>
      <c r="T3412" s="17" t="s">
        <v>15052</v>
      </c>
      <c r="AA3412" s="182" t="s">
        <v>9165</v>
      </c>
      <c r="AC3412" s="197" t="str">
        <f t="shared" si="336"/>
        <v>ARTSCI</v>
      </c>
      <c r="AD3412" s="263" t="str">
        <f t="shared" si="337"/>
        <v>ARTSCI-401</v>
      </c>
      <c r="AE3412" s="263" t="str">
        <f t="shared" si="338"/>
        <v>ARTSCI-401-170</v>
      </c>
      <c r="AF3412" s="119" t="s">
        <v>9165</v>
      </c>
      <c r="AG3412" s="64" t="str">
        <f t="shared" si="339"/>
        <v>401</v>
      </c>
      <c r="AI3412" s="197" t="str">
        <f t="shared" si="340"/>
        <v>-</v>
      </c>
      <c r="AJ3412" s="64" t="str">
        <f t="shared" si="341"/>
        <v>-</v>
      </c>
    </row>
    <row r="3413" spans="19:36">
      <c r="S3413" s="173" t="s">
        <v>15053</v>
      </c>
      <c r="T3413" s="17" t="s">
        <v>15054</v>
      </c>
      <c r="AA3413" s="182" t="s">
        <v>9166</v>
      </c>
      <c r="AC3413" s="197" t="str">
        <f t="shared" si="336"/>
        <v>ARTSCI</v>
      </c>
      <c r="AD3413" s="263" t="str">
        <f t="shared" si="337"/>
        <v>ARTSCI-401</v>
      </c>
      <c r="AE3413" s="263" t="str">
        <f t="shared" si="338"/>
        <v>ARTSCI-401-171</v>
      </c>
      <c r="AF3413" s="119" t="s">
        <v>9166</v>
      </c>
      <c r="AG3413" s="64" t="str">
        <f t="shared" si="339"/>
        <v>401</v>
      </c>
      <c r="AI3413" s="197" t="str">
        <f t="shared" si="340"/>
        <v>-</v>
      </c>
      <c r="AJ3413" s="64" t="str">
        <f t="shared" si="341"/>
        <v>-</v>
      </c>
    </row>
    <row r="3414" spans="19:36">
      <c r="S3414" s="173" t="s">
        <v>15055</v>
      </c>
      <c r="T3414" s="17" t="s">
        <v>15056</v>
      </c>
      <c r="AA3414" s="182" t="s">
        <v>9169</v>
      </c>
      <c r="AC3414" s="197" t="str">
        <f t="shared" si="336"/>
        <v>ARTSCI</v>
      </c>
      <c r="AD3414" s="263" t="str">
        <f t="shared" si="337"/>
        <v>ARTSCI-401</v>
      </c>
      <c r="AE3414" s="263" t="str">
        <f t="shared" si="338"/>
        <v>ARTSCI-401-172</v>
      </c>
      <c r="AF3414" s="119" t="s">
        <v>9169</v>
      </c>
      <c r="AG3414" s="64" t="str">
        <f t="shared" si="339"/>
        <v>401</v>
      </c>
      <c r="AI3414" s="197" t="str">
        <f t="shared" si="340"/>
        <v>-</v>
      </c>
      <c r="AJ3414" s="64" t="str">
        <f t="shared" si="341"/>
        <v>-</v>
      </c>
    </row>
    <row r="3415" spans="19:36">
      <c r="S3415" s="173" t="s">
        <v>15057</v>
      </c>
      <c r="T3415" s="17" t="s">
        <v>15058</v>
      </c>
      <c r="AA3415" s="182" t="s">
        <v>11172</v>
      </c>
      <c r="AC3415" s="197" t="str">
        <f t="shared" si="336"/>
        <v>ARTSCI</v>
      </c>
      <c r="AD3415" s="263" t="str">
        <f t="shared" si="337"/>
        <v>ARTSCI-401</v>
      </c>
      <c r="AE3415" s="263" t="str">
        <f t="shared" si="338"/>
        <v>ARTSCI-401-173</v>
      </c>
      <c r="AF3415" s="119" t="s">
        <v>11172</v>
      </c>
      <c r="AG3415" s="64" t="str">
        <f t="shared" si="339"/>
        <v>401</v>
      </c>
      <c r="AI3415" s="197" t="str">
        <f t="shared" si="340"/>
        <v>-</v>
      </c>
      <c r="AJ3415" s="64" t="str">
        <f t="shared" si="341"/>
        <v>-</v>
      </c>
    </row>
    <row r="3416" spans="19:36">
      <c r="S3416" s="173" t="s">
        <v>15059</v>
      </c>
      <c r="T3416" s="17" t="s">
        <v>15060</v>
      </c>
      <c r="AA3416" s="182" t="s">
        <v>11574</v>
      </c>
      <c r="AC3416" s="197" t="str">
        <f t="shared" si="336"/>
        <v>ARTSCI</v>
      </c>
      <c r="AD3416" s="263" t="str">
        <f t="shared" si="337"/>
        <v>ARTSCI-401</v>
      </c>
      <c r="AE3416" s="263" t="str">
        <f t="shared" si="338"/>
        <v>ARTSCI-401-174</v>
      </c>
      <c r="AF3416" s="119" t="s">
        <v>11574</v>
      </c>
      <c r="AG3416" s="64" t="str">
        <f t="shared" si="339"/>
        <v>401</v>
      </c>
      <c r="AI3416" s="197" t="str">
        <f t="shared" si="340"/>
        <v>-</v>
      </c>
      <c r="AJ3416" s="64" t="str">
        <f t="shared" si="341"/>
        <v>-</v>
      </c>
    </row>
    <row r="3417" spans="19:36">
      <c r="S3417" s="173" t="s">
        <v>15061</v>
      </c>
      <c r="T3417" s="17" t="s">
        <v>15062</v>
      </c>
      <c r="AA3417" s="182" t="s">
        <v>9171</v>
      </c>
      <c r="AC3417" s="197" t="str">
        <f t="shared" si="336"/>
        <v>ARTSCI</v>
      </c>
      <c r="AD3417" s="263" t="str">
        <f t="shared" si="337"/>
        <v>ARTSCI-401</v>
      </c>
      <c r="AE3417" s="263" t="str">
        <f t="shared" si="338"/>
        <v>ARTSCI-401-175</v>
      </c>
      <c r="AF3417" s="119" t="s">
        <v>9171</v>
      </c>
      <c r="AG3417" s="64" t="str">
        <f t="shared" si="339"/>
        <v>401</v>
      </c>
      <c r="AI3417" s="197" t="str">
        <f t="shared" si="340"/>
        <v>-</v>
      </c>
      <c r="AJ3417" s="64" t="str">
        <f t="shared" si="341"/>
        <v>-</v>
      </c>
    </row>
    <row r="3418" spans="19:36">
      <c r="S3418" s="173" t="s">
        <v>15063</v>
      </c>
      <c r="T3418" s="17" t="s">
        <v>15064</v>
      </c>
      <c r="AA3418" s="182" t="s">
        <v>12777</v>
      </c>
      <c r="AC3418" s="197" t="str">
        <f t="shared" si="336"/>
        <v>ARTSCI</v>
      </c>
      <c r="AD3418" s="263" t="str">
        <f t="shared" si="337"/>
        <v>ARTSCI-401</v>
      </c>
      <c r="AE3418" s="263" t="str">
        <f t="shared" si="338"/>
        <v>ARTSCI-401-176</v>
      </c>
      <c r="AF3418" s="119" t="s">
        <v>12777</v>
      </c>
      <c r="AG3418" s="64" t="str">
        <f t="shared" si="339"/>
        <v>401</v>
      </c>
      <c r="AI3418" s="197" t="str">
        <f t="shared" si="340"/>
        <v>-</v>
      </c>
      <c r="AJ3418" s="64" t="str">
        <f t="shared" si="341"/>
        <v>-</v>
      </c>
    </row>
    <row r="3419" spans="19:36">
      <c r="S3419" s="173" t="s">
        <v>15065</v>
      </c>
      <c r="T3419" s="17" t="s">
        <v>15066</v>
      </c>
      <c r="AA3419" s="182" t="s">
        <v>9173</v>
      </c>
      <c r="AC3419" s="197" t="str">
        <f t="shared" si="336"/>
        <v>ARTSCI</v>
      </c>
      <c r="AD3419" s="263" t="str">
        <f t="shared" si="337"/>
        <v>ARTSCI-401</v>
      </c>
      <c r="AE3419" s="263" t="str">
        <f t="shared" si="338"/>
        <v>ARTSCI-401-177</v>
      </c>
      <c r="AF3419" s="119" t="s">
        <v>9173</v>
      </c>
      <c r="AG3419" s="64" t="str">
        <f t="shared" si="339"/>
        <v>401</v>
      </c>
      <c r="AI3419" s="197" t="str">
        <f t="shared" si="340"/>
        <v>-</v>
      </c>
      <c r="AJ3419" s="64" t="str">
        <f t="shared" si="341"/>
        <v>-</v>
      </c>
    </row>
    <row r="3420" spans="19:36">
      <c r="S3420" s="173" t="s">
        <v>15067</v>
      </c>
      <c r="T3420" s="17" t="s">
        <v>15068</v>
      </c>
      <c r="AA3420" s="182" t="s">
        <v>12778</v>
      </c>
      <c r="AC3420" s="197" t="str">
        <f t="shared" si="336"/>
        <v>ARTSCI</v>
      </c>
      <c r="AD3420" s="263" t="str">
        <f t="shared" si="337"/>
        <v>ARTSCI-401</v>
      </c>
      <c r="AE3420" s="263" t="str">
        <f t="shared" si="338"/>
        <v>ARTSCI-401-178</v>
      </c>
      <c r="AF3420" s="119" t="s">
        <v>12778</v>
      </c>
      <c r="AG3420" s="64" t="str">
        <f t="shared" si="339"/>
        <v>401</v>
      </c>
      <c r="AI3420" s="197" t="str">
        <f t="shared" si="340"/>
        <v>-</v>
      </c>
      <c r="AJ3420" s="64" t="str">
        <f t="shared" si="341"/>
        <v>-</v>
      </c>
    </row>
    <row r="3421" spans="19:36">
      <c r="S3421" s="173" t="s">
        <v>15069</v>
      </c>
      <c r="T3421" s="17" t="s">
        <v>15070</v>
      </c>
      <c r="AA3421" s="182" t="s">
        <v>12167</v>
      </c>
      <c r="AC3421" s="197" t="str">
        <f t="shared" si="336"/>
        <v>ARTSCI</v>
      </c>
      <c r="AD3421" s="263" t="str">
        <f t="shared" si="337"/>
        <v>ARTSCI-401</v>
      </c>
      <c r="AE3421" s="263" t="str">
        <f t="shared" si="338"/>
        <v>ARTSCI-401-179</v>
      </c>
      <c r="AF3421" s="119" t="s">
        <v>12167</v>
      </c>
      <c r="AG3421" s="64" t="str">
        <f t="shared" si="339"/>
        <v>401</v>
      </c>
      <c r="AI3421" s="197" t="str">
        <f t="shared" si="340"/>
        <v>-</v>
      </c>
      <c r="AJ3421" s="64" t="str">
        <f t="shared" si="341"/>
        <v>-</v>
      </c>
    </row>
    <row r="3422" spans="19:36">
      <c r="S3422" s="173" t="s">
        <v>15071</v>
      </c>
      <c r="T3422" s="17" t="s">
        <v>15072</v>
      </c>
      <c r="AA3422" s="182" t="s">
        <v>12168</v>
      </c>
      <c r="AC3422" s="197" t="str">
        <f t="shared" si="336"/>
        <v>ARTSCI</v>
      </c>
      <c r="AD3422" s="263" t="str">
        <f t="shared" si="337"/>
        <v>ARTSCI-401</v>
      </c>
      <c r="AE3422" s="263" t="str">
        <f t="shared" si="338"/>
        <v>ARTSCI-401-180</v>
      </c>
      <c r="AF3422" s="119" t="s">
        <v>12168</v>
      </c>
      <c r="AG3422" s="64" t="str">
        <f t="shared" si="339"/>
        <v>401</v>
      </c>
      <c r="AI3422" s="197" t="str">
        <f t="shared" si="340"/>
        <v>-</v>
      </c>
      <c r="AJ3422" s="64" t="str">
        <f t="shared" si="341"/>
        <v>-</v>
      </c>
    </row>
    <row r="3423" spans="19:36">
      <c r="S3423" s="173" t="s">
        <v>15073</v>
      </c>
      <c r="T3423" s="17" t="s">
        <v>15074</v>
      </c>
      <c r="AA3423" s="182" t="s">
        <v>9178</v>
      </c>
      <c r="AC3423" s="197" t="str">
        <f t="shared" si="336"/>
        <v>HEALTHSCI</v>
      </c>
      <c r="AD3423" s="263" t="str">
        <f t="shared" si="337"/>
        <v>HEALTHSCI-401</v>
      </c>
      <c r="AE3423" s="263" t="str">
        <f t="shared" si="338"/>
        <v>HEALTHSCI-401-1</v>
      </c>
      <c r="AF3423" s="119" t="s">
        <v>9178</v>
      </c>
      <c r="AG3423" s="64" t="str">
        <f t="shared" si="339"/>
        <v>401</v>
      </c>
      <c r="AI3423" s="197" t="str">
        <f t="shared" si="340"/>
        <v>-</v>
      </c>
      <c r="AJ3423" s="64" t="str">
        <f t="shared" si="341"/>
        <v>-</v>
      </c>
    </row>
    <row r="3424" spans="19:36">
      <c r="S3424" s="173" t="s">
        <v>15075</v>
      </c>
      <c r="T3424" s="17" t="s">
        <v>15076</v>
      </c>
      <c r="AA3424" s="182" t="s">
        <v>9179</v>
      </c>
      <c r="AC3424" s="197" t="str">
        <f t="shared" si="336"/>
        <v>HEALTHSCI</v>
      </c>
      <c r="AD3424" s="263" t="str">
        <f t="shared" si="337"/>
        <v>HEALTHSCI-401</v>
      </c>
      <c r="AE3424" s="263" t="str">
        <f t="shared" si="338"/>
        <v>HEALTHSCI-401-2</v>
      </c>
      <c r="AF3424" s="119" t="s">
        <v>9179</v>
      </c>
      <c r="AG3424" s="64" t="str">
        <f t="shared" si="339"/>
        <v>401</v>
      </c>
      <c r="AI3424" s="197" t="str">
        <f t="shared" si="340"/>
        <v>-</v>
      </c>
      <c r="AJ3424" s="64" t="str">
        <f t="shared" si="341"/>
        <v>-</v>
      </c>
    </row>
    <row r="3425" spans="19:36">
      <c r="S3425" s="173" t="s">
        <v>15077</v>
      </c>
      <c r="T3425" s="17" t="s">
        <v>15078</v>
      </c>
      <c r="AA3425" s="182" t="s">
        <v>12169</v>
      </c>
      <c r="AC3425" s="197" t="str">
        <f t="shared" si="336"/>
        <v>HEALTHSCI</v>
      </c>
      <c r="AD3425" s="263" t="str">
        <f t="shared" si="337"/>
        <v>HEALTHSCI-401</v>
      </c>
      <c r="AE3425" s="263" t="str">
        <f t="shared" si="338"/>
        <v>HEALTHSCI-401-3</v>
      </c>
      <c r="AF3425" s="119" t="s">
        <v>12169</v>
      </c>
      <c r="AG3425" s="64" t="str">
        <f t="shared" si="339"/>
        <v>401</v>
      </c>
      <c r="AI3425" s="197" t="str">
        <f t="shared" si="340"/>
        <v>-</v>
      </c>
      <c r="AJ3425" s="64" t="str">
        <f t="shared" si="341"/>
        <v>-</v>
      </c>
    </row>
    <row r="3426" spans="19:36">
      <c r="S3426" s="173" t="s">
        <v>15079</v>
      </c>
      <c r="T3426" s="17" t="s">
        <v>15080</v>
      </c>
      <c r="AA3426" s="182" t="s">
        <v>1390</v>
      </c>
      <c r="AC3426" s="197" t="str">
        <f t="shared" si="336"/>
        <v>ARTSCI</v>
      </c>
      <c r="AD3426" s="263" t="str">
        <f t="shared" si="337"/>
        <v>ARTSCI-401</v>
      </c>
      <c r="AE3426" s="263" t="str">
        <f t="shared" si="338"/>
        <v>ARTSCI-401-181</v>
      </c>
      <c r="AF3426" s="119" t="s">
        <v>1390</v>
      </c>
      <c r="AG3426" s="64" t="str">
        <f t="shared" si="339"/>
        <v>401</v>
      </c>
      <c r="AI3426" s="197" t="str">
        <f t="shared" si="340"/>
        <v>-</v>
      </c>
      <c r="AJ3426" s="64" t="str">
        <f t="shared" si="341"/>
        <v>-</v>
      </c>
    </row>
    <row r="3427" spans="19:36">
      <c r="S3427" s="173" t="s">
        <v>15081</v>
      </c>
      <c r="T3427" s="17" t="s">
        <v>15082</v>
      </c>
      <c r="AA3427" s="182" t="s">
        <v>9182</v>
      </c>
      <c r="AC3427" s="197" t="str">
        <f t="shared" si="336"/>
        <v>ARTSCI</v>
      </c>
      <c r="AD3427" s="263" t="str">
        <f t="shared" si="337"/>
        <v>ARTSCI-401</v>
      </c>
      <c r="AE3427" s="263" t="str">
        <f t="shared" si="338"/>
        <v>ARTSCI-401-182</v>
      </c>
      <c r="AF3427" s="119" t="s">
        <v>9182</v>
      </c>
      <c r="AG3427" s="64" t="str">
        <f t="shared" si="339"/>
        <v>401</v>
      </c>
      <c r="AI3427" s="197" t="str">
        <f t="shared" si="340"/>
        <v>-</v>
      </c>
      <c r="AJ3427" s="64" t="str">
        <f t="shared" si="341"/>
        <v>-</v>
      </c>
    </row>
    <row r="3428" spans="19:36">
      <c r="S3428" s="173" t="s">
        <v>15083</v>
      </c>
      <c r="T3428" s="17" t="s">
        <v>15084</v>
      </c>
      <c r="AA3428" s="182" t="s">
        <v>9185</v>
      </c>
      <c r="AC3428" s="197" t="str">
        <f t="shared" si="336"/>
        <v>ARTSCI</v>
      </c>
      <c r="AD3428" s="263" t="str">
        <f t="shared" si="337"/>
        <v>ARTSCI-401</v>
      </c>
      <c r="AE3428" s="263" t="str">
        <f t="shared" si="338"/>
        <v>ARTSCI-401-183</v>
      </c>
      <c r="AF3428" s="119" t="s">
        <v>9185</v>
      </c>
      <c r="AG3428" s="64" t="str">
        <f t="shared" si="339"/>
        <v>401</v>
      </c>
      <c r="AI3428" s="197" t="str">
        <f t="shared" si="340"/>
        <v>-</v>
      </c>
      <c r="AJ3428" s="64" t="str">
        <f t="shared" si="341"/>
        <v>-</v>
      </c>
    </row>
    <row r="3429" spans="19:36">
      <c r="S3429" s="173" t="s">
        <v>15085</v>
      </c>
      <c r="T3429" s="17" t="s">
        <v>15086</v>
      </c>
      <c r="AA3429" s="182" t="s">
        <v>9191</v>
      </c>
      <c r="AC3429" s="197" t="str">
        <f t="shared" si="336"/>
        <v>ARTSCI</v>
      </c>
      <c r="AD3429" s="263" t="str">
        <f t="shared" si="337"/>
        <v>ARTSCI-401</v>
      </c>
      <c r="AE3429" s="263" t="str">
        <f t="shared" si="338"/>
        <v>ARTSCI-401-184</v>
      </c>
      <c r="AF3429" s="119" t="s">
        <v>9191</v>
      </c>
      <c r="AG3429" s="64" t="str">
        <f t="shared" si="339"/>
        <v>401</v>
      </c>
      <c r="AI3429" s="197" t="str">
        <f t="shared" si="340"/>
        <v>-</v>
      </c>
      <c r="AJ3429" s="64" t="str">
        <f t="shared" si="341"/>
        <v>-</v>
      </c>
    </row>
    <row r="3430" spans="19:36">
      <c r="S3430" s="173" t="s">
        <v>15087</v>
      </c>
      <c r="T3430" s="17" t="s">
        <v>15088</v>
      </c>
      <c r="AA3430" s="182" t="s">
        <v>9194</v>
      </c>
      <c r="AC3430" s="197" t="str">
        <f t="shared" si="336"/>
        <v>ARTSCI</v>
      </c>
      <c r="AD3430" s="263" t="str">
        <f t="shared" si="337"/>
        <v>ARTSCI-401</v>
      </c>
      <c r="AE3430" s="263" t="str">
        <f t="shared" si="338"/>
        <v>ARTSCI-401-185</v>
      </c>
      <c r="AF3430" s="119" t="s">
        <v>9194</v>
      </c>
      <c r="AG3430" s="64" t="str">
        <f t="shared" si="339"/>
        <v>401</v>
      </c>
      <c r="AI3430" s="197" t="str">
        <f t="shared" si="340"/>
        <v>-</v>
      </c>
      <c r="AJ3430" s="64" t="str">
        <f t="shared" si="341"/>
        <v>-</v>
      </c>
    </row>
    <row r="3431" spans="19:36">
      <c r="S3431" s="173" t="s">
        <v>15089</v>
      </c>
      <c r="T3431" s="17" t="s">
        <v>15090</v>
      </c>
      <c r="AA3431" s="182" t="s">
        <v>9198</v>
      </c>
      <c r="AC3431" s="197" t="str">
        <f t="shared" si="336"/>
        <v>ARTSCI</v>
      </c>
      <c r="AD3431" s="263" t="str">
        <f t="shared" si="337"/>
        <v>ARTSCI-401</v>
      </c>
      <c r="AE3431" s="263" t="str">
        <f t="shared" si="338"/>
        <v>ARTSCI-401-186</v>
      </c>
      <c r="AF3431" s="119" t="s">
        <v>9198</v>
      </c>
      <c r="AG3431" s="64" t="str">
        <f t="shared" si="339"/>
        <v>401</v>
      </c>
      <c r="AI3431" s="197" t="str">
        <f t="shared" si="340"/>
        <v>-</v>
      </c>
      <c r="AJ3431" s="64" t="str">
        <f t="shared" si="341"/>
        <v>-</v>
      </c>
    </row>
    <row r="3432" spans="19:36">
      <c r="S3432" s="173" t="s">
        <v>15091</v>
      </c>
      <c r="T3432" s="17" t="s">
        <v>15092</v>
      </c>
      <c r="AA3432" s="182" t="s">
        <v>9199</v>
      </c>
      <c r="AC3432" s="197" t="str">
        <f t="shared" si="336"/>
        <v>ARTSCI</v>
      </c>
      <c r="AD3432" s="263" t="str">
        <f t="shared" si="337"/>
        <v>ARTSCI-401</v>
      </c>
      <c r="AE3432" s="263" t="str">
        <f t="shared" si="338"/>
        <v>ARTSCI-401-187</v>
      </c>
      <c r="AF3432" s="119" t="s">
        <v>9199</v>
      </c>
      <c r="AG3432" s="64" t="str">
        <f t="shared" si="339"/>
        <v>401</v>
      </c>
      <c r="AI3432" s="197" t="str">
        <f t="shared" si="340"/>
        <v>-</v>
      </c>
      <c r="AJ3432" s="64" t="str">
        <f t="shared" si="341"/>
        <v>-</v>
      </c>
    </row>
    <row r="3433" spans="19:36">
      <c r="S3433" s="173" t="s">
        <v>15503</v>
      </c>
      <c r="T3433" s="17" t="s">
        <v>15504</v>
      </c>
      <c r="AA3433" s="182" t="s">
        <v>9201</v>
      </c>
      <c r="AC3433" s="197" t="str">
        <f t="shared" si="336"/>
        <v>ARTSCI</v>
      </c>
      <c r="AD3433" s="263" t="str">
        <f t="shared" si="337"/>
        <v>ARTSCI-401</v>
      </c>
      <c r="AE3433" s="263" t="str">
        <f t="shared" si="338"/>
        <v>ARTSCI-401-188</v>
      </c>
      <c r="AF3433" s="119" t="s">
        <v>9201</v>
      </c>
      <c r="AG3433" s="64" t="str">
        <f t="shared" si="339"/>
        <v>401</v>
      </c>
      <c r="AI3433" s="197" t="str">
        <f t="shared" si="340"/>
        <v>-</v>
      </c>
      <c r="AJ3433" s="64" t="str">
        <f t="shared" si="341"/>
        <v>-</v>
      </c>
    </row>
    <row r="3434" spans="19:36">
      <c r="S3434" s="173" t="s">
        <v>15505</v>
      </c>
      <c r="T3434" s="17" t="s">
        <v>15506</v>
      </c>
      <c r="AA3434" s="182" t="s">
        <v>1391</v>
      </c>
      <c r="AC3434" s="197" t="str">
        <f t="shared" si="336"/>
        <v>ARTSCI</v>
      </c>
      <c r="AD3434" s="263" t="str">
        <f t="shared" si="337"/>
        <v>ARTSCI-401</v>
      </c>
      <c r="AE3434" s="263" t="str">
        <f t="shared" si="338"/>
        <v>ARTSCI-401-189</v>
      </c>
      <c r="AF3434" s="119" t="s">
        <v>1391</v>
      </c>
      <c r="AG3434" s="64" t="str">
        <f t="shared" si="339"/>
        <v>401</v>
      </c>
      <c r="AI3434" s="197" t="str">
        <f t="shared" si="340"/>
        <v>-</v>
      </c>
      <c r="AJ3434" s="64" t="str">
        <f t="shared" si="341"/>
        <v>-</v>
      </c>
    </row>
    <row r="3435" spans="19:36">
      <c r="S3435" s="173" t="s">
        <v>15507</v>
      </c>
      <c r="T3435" s="17" t="s">
        <v>15508</v>
      </c>
      <c r="AA3435" s="182" t="s">
        <v>9202</v>
      </c>
      <c r="AC3435" s="197" t="str">
        <f t="shared" si="336"/>
        <v>ARTSCI</v>
      </c>
      <c r="AD3435" s="263" t="str">
        <f t="shared" si="337"/>
        <v>ARTSCI-401</v>
      </c>
      <c r="AE3435" s="263" t="str">
        <f t="shared" si="338"/>
        <v>ARTSCI-401-190</v>
      </c>
      <c r="AF3435" s="119" t="s">
        <v>9202</v>
      </c>
      <c r="AG3435" s="64" t="str">
        <f t="shared" si="339"/>
        <v>401</v>
      </c>
      <c r="AI3435" s="197" t="str">
        <f t="shared" si="340"/>
        <v>-</v>
      </c>
      <c r="AJ3435" s="64" t="str">
        <f t="shared" si="341"/>
        <v>-</v>
      </c>
    </row>
    <row r="3436" spans="19:36">
      <c r="S3436" s="173" t="s">
        <v>15509</v>
      </c>
      <c r="T3436" s="17" t="s">
        <v>15510</v>
      </c>
      <c r="AA3436" s="182" t="s">
        <v>9206</v>
      </c>
      <c r="AC3436" s="197" t="str">
        <f t="shared" si="336"/>
        <v>ARTSCI</v>
      </c>
      <c r="AD3436" s="263" t="str">
        <f t="shared" si="337"/>
        <v>ARTSCI-401</v>
      </c>
      <c r="AE3436" s="263" t="str">
        <f t="shared" si="338"/>
        <v>ARTSCI-401-191</v>
      </c>
      <c r="AF3436" s="119" t="s">
        <v>9206</v>
      </c>
      <c r="AG3436" s="64" t="str">
        <f t="shared" si="339"/>
        <v>401</v>
      </c>
      <c r="AI3436" s="197" t="str">
        <f t="shared" si="340"/>
        <v>-</v>
      </c>
      <c r="AJ3436" s="64" t="str">
        <f t="shared" si="341"/>
        <v>-</v>
      </c>
    </row>
    <row r="3437" spans="19:36">
      <c r="S3437" s="173" t="s">
        <v>15511</v>
      </c>
      <c r="T3437" s="17" t="s">
        <v>15512</v>
      </c>
      <c r="AA3437" s="182" t="s">
        <v>1392</v>
      </c>
      <c r="AC3437" s="197" t="str">
        <f t="shared" si="336"/>
        <v>ARTSCI</v>
      </c>
      <c r="AD3437" s="263" t="str">
        <f t="shared" si="337"/>
        <v>ARTSCI-401</v>
      </c>
      <c r="AE3437" s="263" t="str">
        <f t="shared" si="338"/>
        <v>ARTSCI-401-192</v>
      </c>
      <c r="AF3437" s="119" t="s">
        <v>1392</v>
      </c>
      <c r="AG3437" s="64" t="str">
        <f t="shared" si="339"/>
        <v>401</v>
      </c>
      <c r="AI3437" s="197" t="str">
        <f t="shared" si="340"/>
        <v>-</v>
      </c>
      <c r="AJ3437" s="64" t="str">
        <f t="shared" si="341"/>
        <v>-</v>
      </c>
    </row>
    <row r="3438" spans="19:36">
      <c r="S3438" s="173" t="s">
        <v>15513</v>
      </c>
      <c r="T3438" s="17" t="s">
        <v>15514</v>
      </c>
      <c r="AA3438" s="182" t="s">
        <v>11173</v>
      </c>
      <c r="AC3438" s="197" t="str">
        <f t="shared" si="336"/>
        <v>ARTSCI</v>
      </c>
      <c r="AD3438" s="263" t="str">
        <f t="shared" si="337"/>
        <v>ARTSCI-401</v>
      </c>
      <c r="AE3438" s="263" t="str">
        <f t="shared" si="338"/>
        <v>ARTSCI-401-193</v>
      </c>
      <c r="AF3438" s="119" t="s">
        <v>11173</v>
      </c>
      <c r="AG3438" s="64" t="str">
        <f t="shared" si="339"/>
        <v>401</v>
      </c>
      <c r="AI3438" s="197" t="str">
        <f t="shared" si="340"/>
        <v>-</v>
      </c>
      <c r="AJ3438" s="64" t="str">
        <f t="shared" si="341"/>
        <v>-</v>
      </c>
    </row>
    <row r="3439" spans="19:36">
      <c r="S3439" s="173" t="s">
        <v>15515</v>
      </c>
      <c r="T3439" s="17" t="s">
        <v>15516</v>
      </c>
      <c r="AA3439" s="182" t="s">
        <v>9211</v>
      </c>
      <c r="AC3439" s="197" t="str">
        <f t="shared" si="336"/>
        <v>ARTSCI</v>
      </c>
      <c r="AD3439" s="263" t="str">
        <f t="shared" si="337"/>
        <v>ARTSCI-401</v>
      </c>
      <c r="AE3439" s="263" t="str">
        <f t="shared" si="338"/>
        <v>ARTSCI-401-194</v>
      </c>
      <c r="AF3439" s="119" t="s">
        <v>9211</v>
      </c>
      <c r="AG3439" s="64" t="str">
        <f t="shared" si="339"/>
        <v>401</v>
      </c>
      <c r="AI3439" s="197" t="str">
        <f t="shared" si="340"/>
        <v>-</v>
      </c>
      <c r="AJ3439" s="64" t="str">
        <f t="shared" si="341"/>
        <v>-</v>
      </c>
    </row>
    <row r="3440" spans="19:36">
      <c r="S3440" s="173" t="s">
        <v>15517</v>
      </c>
      <c r="T3440" s="17" t="s">
        <v>15518</v>
      </c>
      <c r="AA3440" s="182" t="s">
        <v>9212</v>
      </c>
      <c r="AC3440" s="197" t="str">
        <f t="shared" si="336"/>
        <v>ARTSCI</v>
      </c>
      <c r="AD3440" s="263" t="str">
        <f t="shared" si="337"/>
        <v>ARTSCI-401</v>
      </c>
      <c r="AE3440" s="263" t="str">
        <f t="shared" si="338"/>
        <v>ARTSCI-401-195</v>
      </c>
      <c r="AF3440" s="119" t="s">
        <v>9212</v>
      </c>
      <c r="AG3440" s="64" t="str">
        <f t="shared" si="339"/>
        <v>401</v>
      </c>
      <c r="AI3440" s="197" t="str">
        <f t="shared" si="340"/>
        <v>-</v>
      </c>
      <c r="AJ3440" s="64" t="str">
        <f t="shared" si="341"/>
        <v>-</v>
      </c>
    </row>
    <row r="3441" spans="19:36">
      <c r="S3441" s="173" t="s">
        <v>15519</v>
      </c>
      <c r="T3441" s="17" t="s">
        <v>15520</v>
      </c>
      <c r="AA3441" s="182" t="s">
        <v>9214</v>
      </c>
      <c r="AC3441" s="197" t="str">
        <f t="shared" si="336"/>
        <v>ARTSCI</v>
      </c>
      <c r="AD3441" s="263" t="str">
        <f t="shared" si="337"/>
        <v>ARTSCI-401</v>
      </c>
      <c r="AE3441" s="263" t="str">
        <f t="shared" si="338"/>
        <v>ARTSCI-401-196</v>
      </c>
      <c r="AF3441" s="119" t="s">
        <v>9214</v>
      </c>
      <c r="AG3441" s="64" t="str">
        <f t="shared" si="339"/>
        <v>401</v>
      </c>
      <c r="AI3441" s="197" t="str">
        <f t="shared" si="340"/>
        <v>-</v>
      </c>
      <c r="AJ3441" s="64" t="str">
        <f t="shared" si="341"/>
        <v>-</v>
      </c>
    </row>
    <row r="3442" spans="19:36">
      <c r="S3442" s="173" t="s">
        <v>15521</v>
      </c>
      <c r="T3442" s="17" t="s">
        <v>15522</v>
      </c>
      <c r="AA3442" s="182" t="s">
        <v>11174</v>
      </c>
      <c r="AC3442" s="197" t="str">
        <f t="shared" si="336"/>
        <v>ARTSCI</v>
      </c>
      <c r="AD3442" s="263" t="str">
        <f t="shared" si="337"/>
        <v>ARTSCI-401</v>
      </c>
      <c r="AE3442" s="263" t="str">
        <f t="shared" si="338"/>
        <v>ARTSCI-401-197</v>
      </c>
      <c r="AF3442" s="119" t="s">
        <v>11174</v>
      </c>
      <c r="AG3442" s="64" t="str">
        <f t="shared" si="339"/>
        <v>401</v>
      </c>
      <c r="AI3442" s="197" t="str">
        <f t="shared" si="340"/>
        <v>-</v>
      </c>
      <c r="AJ3442" s="64" t="str">
        <f t="shared" si="341"/>
        <v>-</v>
      </c>
    </row>
    <row r="3443" spans="19:36">
      <c r="S3443" s="173" t="s">
        <v>436</v>
      </c>
      <c r="T3443" s="17" t="s">
        <v>437</v>
      </c>
      <c r="AA3443" s="182" t="s">
        <v>9216</v>
      </c>
      <c r="AC3443" s="197" t="str">
        <f t="shared" si="336"/>
        <v>ARTSCI</v>
      </c>
      <c r="AD3443" s="263" t="str">
        <f t="shared" si="337"/>
        <v>ARTSCI-401</v>
      </c>
      <c r="AE3443" s="263" t="str">
        <f t="shared" si="338"/>
        <v>ARTSCI-401-198</v>
      </c>
      <c r="AF3443" s="119" t="s">
        <v>9216</v>
      </c>
      <c r="AG3443" s="64" t="str">
        <f t="shared" si="339"/>
        <v>401</v>
      </c>
      <c r="AI3443" s="197" t="str">
        <f t="shared" si="340"/>
        <v>-</v>
      </c>
      <c r="AJ3443" s="64" t="str">
        <f t="shared" si="341"/>
        <v>-</v>
      </c>
    </row>
    <row r="3444" spans="19:36">
      <c r="S3444" s="173" t="s">
        <v>438</v>
      </c>
      <c r="T3444" s="17" t="s">
        <v>439</v>
      </c>
      <c r="AA3444" s="182" t="s">
        <v>12170</v>
      </c>
      <c r="AC3444" s="197" t="str">
        <f t="shared" si="336"/>
        <v>ARTSCI</v>
      </c>
      <c r="AD3444" s="263" t="str">
        <f t="shared" si="337"/>
        <v>ARTSCI-401</v>
      </c>
      <c r="AE3444" s="263" t="str">
        <f t="shared" si="338"/>
        <v>ARTSCI-401-199</v>
      </c>
      <c r="AF3444" s="119" t="s">
        <v>12170</v>
      </c>
      <c r="AG3444" s="64" t="str">
        <f t="shared" si="339"/>
        <v>401</v>
      </c>
      <c r="AI3444" s="197" t="str">
        <f t="shared" si="340"/>
        <v>-</v>
      </c>
      <c r="AJ3444" s="64" t="str">
        <f t="shared" si="341"/>
        <v>-</v>
      </c>
    </row>
    <row r="3445" spans="19:36">
      <c r="S3445" s="173" t="s">
        <v>440</v>
      </c>
      <c r="T3445" s="17" t="s">
        <v>441</v>
      </c>
      <c r="AA3445" s="182" t="s">
        <v>9219</v>
      </c>
      <c r="AC3445" s="197" t="str">
        <f t="shared" si="336"/>
        <v>ARTSCI</v>
      </c>
      <c r="AD3445" s="263" t="str">
        <f t="shared" si="337"/>
        <v>ARTSCI-401</v>
      </c>
      <c r="AE3445" s="263" t="str">
        <f t="shared" si="338"/>
        <v>ARTSCI-401-200</v>
      </c>
      <c r="AF3445" s="119" t="s">
        <v>9219</v>
      </c>
      <c r="AG3445" s="64" t="str">
        <f t="shared" si="339"/>
        <v>401</v>
      </c>
      <c r="AI3445" s="197" t="str">
        <f t="shared" si="340"/>
        <v>-</v>
      </c>
      <c r="AJ3445" s="64" t="str">
        <f t="shared" si="341"/>
        <v>-</v>
      </c>
    </row>
    <row r="3446" spans="19:36">
      <c r="S3446" s="173" t="s">
        <v>442</v>
      </c>
      <c r="T3446" s="17" t="s">
        <v>443</v>
      </c>
      <c r="AA3446" s="182" t="s">
        <v>11175</v>
      </c>
      <c r="AC3446" s="197" t="str">
        <f t="shared" si="336"/>
        <v>ARTSCI</v>
      </c>
      <c r="AD3446" s="263" t="str">
        <f t="shared" si="337"/>
        <v>ARTSCI-401</v>
      </c>
      <c r="AE3446" s="263" t="str">
        <f t="shared" si="338"/>
        <v>ARTSCI-401-201</v>
      </c>
      <c r="AF3446" s="119" t="s">
        <v>11175</v>
      </c>
      <c r="AG3446" s="64" t="str">
        <f t="shared" si="339"/>
        <v>401</v>
      </c>
      <c r="AI3446" s="197" t="str">
        <f t="shared" si="340"/>
        <v>-</v>
      </c>
      <c r="AJ3446" s="64" t="str">
        <f t="shared" si="341"/>
        <v>-</v>
      </c>
    </row>
    <row r="3447" spans="19:36">
      <c r="S3447" s="173" t="s">
        <v>444</v>
      </c>
      <c r="T3447" s="17" t="s">
        <v>445</v>
      </c>
      <c r="AA3447" s="182" t="s">
        <v>11498</v>
      </c>
      <c r="AC3447" s="197" t="str">
        <f t="shared" si="336"/>
        <v>ARTSCI</v>
      </c>
      <c r="AD3447" s="263" t="str">
        <f t="shared" si="337"/>
        <v>ARTSCI-401</v>
      </c>
      <c r="AE3447" s="263" t="str">
        <f t="shared" si="338"/>
        <v>ARTSCI-401-202</v>
      </c>
      <c r="AF3447" s="119" t="s">
        <v>11498</v>
      </c>
      <c r="AG3447" s="64" t="str">
        <f t="shared" si="339"/>
        <v>401</v>
      </c>
      <c r="AI3447" s="197" t="str">
        <f t="shared" si="340"/>
        <v>-</v>
      </c>
      <c r="AJ3447" s="64" t="str">
        <f t="shared" si="341"/>
        <v>-</v>
      </c>
    </row>
    <row r="3448" spans="19:36">
      <c r="S3448" s="173" t="s">
        <v>446</v>
      </c>
      <c r="T3448" s="17" t="s">
        <v>447</v>
      </c>
      <c r="AA3448" s="182" t="s">
        <v>11176</v>
      </c>
      <c r="AC3448" s="197" t="str">
        <f t="shared" si="336"/>
        <v>ARTSCI</v>
      </c>
      <c r="AD3448" s="263" t="str">
        <f t="shared" si="337"/>
        <v>ARTSCI-401</v>
      </c>
      <c r="AE3448" s="263" t="str">
        <f t="shared" si="338"/>
        <v>ARTSCI-401-203</v>
      </c>
      <c r="AF3448" s="119" t="s">
        <v>11176</v>
      </c>
      <c r="AG3448" s="64" t="str">
        <f t="shared" si="339"/>
        <v>401</v>
      </c>
      <c r="AI3448" s="197" t="str">
        <f t="shared" si="340"/>
        <v>-</v>
      </c>
      <c r="AJ3448" s="64" t="str">
        <f t="shared" si="341"/>
        <v>-</v>
      </c>
    </row>
    <row r="3449" spans="19:36">
      <c r="S3449" s="173" t="s">
        <v>448</v>
      </c>
      <c r="T3449" s="17" t="s">
        <v>449</v>
      </c>
      <c r="AA3449" s="182" t="s">
        <v>15343</v>
      </c>
      <c r="AC3449" s="197" t="str">
        <f t="shared" si="336"/>
        <v>HEALTHSCI</v>
      </c>
      <c r="AD3449" s="263" t="str">
        <f t="shared" si="337"/>
        <v>HEALTHSCI-401</v>
      </c>
      <c r="AE3449" s="263" t="str">
        <f t="shared" si="338"/>
        <v>HEALTHSCI-401-4</v>
      </c>
      <c r="AF3449" s="119" t="s">
        <v>15343</v>
      </c>
      <c r="AG3449" s="64" t="str">
        <f t="shared" si="339"/>
        <v>401</v>
      </c>
      <c r="AI3449" s="197" t="str">
        <f t="shared" si="340"/>
        <v>-</v>
      </c>
      <c r="AJ3449" s="64" t="str">
        <f t="shared" si="341"/>
        <v>-</v>
      </c>
    </row>
    <row r="3450" spans="19:36">
      <c r="S3450" s="173" t="s">
        <v>450</v>
      </c>
      <c r="T3450" s="17" t="s">
        <v>451</v>
      </c>
      <c r="AA3450" s="182" t="s">
        <v>15765</v>
      </c>
      <c r="AC3450" s="197" t="str">
        <f t="shared" si="336"/>
        <v>HEALTHSCI</v>
      </c>
      <c r="AD3450" s="263" t="str">
        <f t="shared" si="337"/>
        <v>HEALTHSCI-401</v>
      </c>
      <c r="AE3450" s="263" t="str">
        <f t="shared" si="338"/>
        <v>HEALTHSCI-401-5</v>
      </c>
      <c r="AF3450" s="119" t="s">
        <v>15765</v>
      </c>
      <c r="AG3450" s="64" t="str">
        <f t="shared" si="339"/>
        <v>401</v>
      </c>
      <c r="AI3450" s="197" t="str">
        <f t="shared" si="340"/>
        <v>-</v>
      </c>
      <c r="AJ3450" s="64" t="str">
        <f t="shared" si="341"/>
        <v>-</v>
      </c>
    </row>
    <row r="3451" spans="19:36">
      <c r="S3451" s="173" t="s">
        <v>452</v>
      </c>
      <c r="T3451" s="17" t="s">
        <v>453</v>
      </c>
      <c r="AA3451" s="182" t="s">
        <v>15344</v>
      </c>
      <c r="AC3451" s="197" t="str">
        <f t="shared" si="336"/>
        <v>HEALTHSCI</v>
      </c>
      <c r="AD3451" s="263" t="str">
        <f t="shared" si="337"/>
        <v>HEALTHSCI-401</v>
      </c>
      <c r="AE3451" s="263" t="str">
        <f t="shared" si="338"/>
        <v>HEALTHSCI-401-6</v>
      </c>
      <c r="AF3451" s="119" t="s">
        <v>15344</v>
      </c>
      <c r="AG3451" s="64" t="str">
        <f t="shared" si="339"/>
        <v>401</v>
      </c>
      <c r="AI3451" s="197" t="str">
        <f t="shared" si="340"/>
        <v>-</v>
      </c>
      <c r="AJ3451" s="64" t="str">
        <f t="shared" si="341"/>
        <v>-</v>
      </c>
    </row>
    <row r="3452" spans="19:36">
      <c r="S3452" s="173" t="s">
        <v>454</v>
      </c>
      <c r="T3452" s="17" t="s">
        <v>455</v>
      </c>
      <c r="AA3452" s="182" t="s">
        <v>15345</v>
      </c>
      <c r="AC3452" s="197" t="str">
        <f t="shared" si="336"/>
        <v>HEALTHSCI</v>
      </c>
      <c r="AD3452" s="263" t="str">
        <f t="shared" si="337"/>
        <v>HEALTHSCI-401</v>
      </c>
      <c r="AE3452" s="263" t="str">
        <f t="shared" si="338"/>
        <v>HEALTHSCI-401-7</v>
      </c>
      <c r="AF3452" s="119" t="s">
        <v>15345</v>
      </c>
      <c r="AG3452" s="64" t="str">
        <f t="shared" si="339"/>
        <v>401</v>
      </c>
      <c r="AI3452" s="197" t="str">
        <f t="shared" si="340"/>
        <v>-</v>
      </c>
      <c r="AJ3452" s="64" t="str">
        <f t="shared" si="341"/>
        <v>-</v>
      </c>
    </row>
    <row r="3453" spans="19:36">
      <c r="S3453" s="173" t="s">
        <v>10482</v>
      </c>
      <c r="T3453" s="17" t="s">
        <v>10483</v>
      </c>
      <c r="AA3453" s="182" t="s">
        <v>9227</v>
      </c>
      <c r="AC3453" s="197" t="str">
        <f t="shared" si="336"/>
        <v>HEALTHSCI</v>
      </c>
      <c r="AD3453" s="263" t="str">
        <f t="shared" si="337"/>
        <v>HEALTHSCI-401</v>
      </c>
      <c r="AE3453" s="263" t="str">
        <f t="shared" si="338"/>
        <v>HEALTHSCI-401-8</v>
      </c>
      <c r="AF3453" s="119" t="s">
        <v>9227</v>
      </c>
      <c r="AG3453" s="64" t="str">
        <f t="shared" si="339"/>
        <v>401</v>
      </c>
      <c r="AI3453" s="197" t="str">
        <f t="shared" si="340"/>
        <v>-</v>
      </c>
      <c r="AJ3453" s="64" t="str">
        <f t="shared" si="341"/>
        <v>-</v>
      </c>
    </row>
    <row r="3454" spans="19:36">
      <c r="S3454" s="173" t="s">
        <v>10484</v>
      </c>
      <c r="T3454" s="17" t="s">
        <v>10485</v>
      </c>
      <c r="AA3454" s="182" t="s">
        <v>15346</v>
      </c>
      <c r="AC3454" s="197" t="str">
        <f t="shared" si="336"/>
        <v>HEALTHSCI</v>
      </c>
      <c r="AD3454" s="263" t="str">
        <f t="shared" si="337"/>
        <v>HEALTHSCI-401</v>
      </c>
      <c r="AE3454" s="263" t="str">
        <f t="shared" si="338"/>
        <v>HEALTHSCI-401-9</v>
      </c>
      <c r="AF3454" s="119" t="s">
        <v>15346</v>
      </c>
      <c r="AG3454" s="64" t="str">
        <f t="shared" si="339"/>
        <v>401</v>
      </c>
      <c r="AI3454" s="197" t="str">
        <f t="shared" si="340"/>
        <v>-</v>
      </c>
      <c r="AJ3454" s="64" t="str">
        <f t="shared" si="341"/>
        <v>-</v>
      </c>
    </row>
    <row r="3455" spans="19:36">
      <c r="S3455" s="173" t="s">
        <v>10486</v>
      </c>
      <c r="T3455" s="17" t="s">
        <v>10487</v>
      </c>
      <c r="AA3455" s="182" t="s">
        <v>15347</v>
      </c>
      <c r="AC3455" s="197" t="str">
        <f t="shared" si="336"/>
        <v>HEALTHSCI</v>
      </c>
      <c r="AD3455" s="263" t="str">
        <f t="shared" si="337"/>
        <v>HEALTHSCI-401</v>
      </c>
      <c r="AE3455" s="263" t="str">
        <f t="shared" si="338"/>
        <v>HEALTHSCI-401-10</v>
      </c>
      <c r="AF3455" s="119" t="s">
        <v>15347</v>
      </c>
      <c r="AG3455" s="64" t="str">
        <f t="shared" si="339"/>
        <v>401</v>
      </c>
      <c r="AI3455" s="197" t="str">
        <f t="shared" si="340"/>
        <v>-</v>
      </c>
      <c r="AJ3455" s="64" t="str">
        <f t="shared" si="341"/>
        <v>-</v>
      </c>
    </row>
    <row r="3456" spans="19:36">
      <c r="S3456" s="173" t="s">
        <v>10488</v>
      </c>
      <c r="T3456" s="17" t="s">
        <v>10489</v>
      </c>
      <c r="AA3456" s="182" t="s">
        <v>9229</v>
      </c>
      <c r="AC3456" s="197" t="str">
        <f t="shared" si="336"/>
        <v>HEALTHSCI</v>
      </c>
      <c r="AD3456" s="263" t="str">
        <f t="shared" si="337"/>
        <v>HEALTHSCI-401</v>
      </c>
      <c r="AE3456" s="263" t="str">
        <f t="shared" si="338"/>
        <v>HEALTHSCI-401-11</v>
      </c>
      <c r="AF3456" s="119" t="s">
        <v>9229</v>
      </c>
      <c r="AG3456" s="64" t="str">
        <f t="shared" si="339"/>
        <v>401</v>
      </c>
      <c r="AI3456" s="197" t="str">
        <f t="shared" si="340"/>
        <v>-</v>
      </c>
      <c r="AJ3456" s="64" t="str">
        <f t="shared" si="341"/>
        <v>-</v>
      </c>
    </row>
    <row r="3457" spans="19:36">
      <c r="S3457" s="173" t="s">
        <v>10490</v>
      </c>
      <c r="T3457" s="17" t="s">
        <v>10491</v>
      </c>
      <c r="AA3457" s="182" t="s">
        <v>9230</v>
      </c>
      <c r="AC3457" s="197" t="str">
        <f t="shared" si="336"/>
        <v>HEALTHSCI</v>
      </c>
      <c r="AD3457" s="263" t="str">
        <f t="shared" si="337"/>
        <v>HEALTHSCI-401</v>
      </c>
      <c r="AE3457" s="263" t="str">
        <f t="shared" si="338"/>
        <v>HEALTHSCI-401-12</v>
      </c>
      <c r="AF3457" s="119" t="s">
        <v>9230</v>
      </c>
      <c r="AG3457" s="64" t="str">
        <f t="shared" si="339"/>
        <v>401</v>
      </c>
      <c r="AI3457" s="197" t="str">
        <f t="shared" si="340"/>
        <v>-</v>
      </c>
      <c r="AJ3457" s="64" t="str">
        <f t="shared" si="341"/>
        <v>-</v>
      </c>
    </row>
    <row r="3458" spans="19:36">
      <c r="S3458" s="173" t="s">
        <v>10492</v>
      </c>
      <c r="T3458" s="17" t="s">
        <v>10493</v>
      </c>
      <c r="AA3458" s="182" t="s">
        <v>9232</v>
      </c>
      <c r="AC3458" s="197" t="str">
        <f t="shared" si="336"/>
        <v>HEALTHSCI</v>
      </c>
      <c r="AD3458" s="263" t="str">
        <f t="shared" si="337"/>
        <v>HEALTHSCI-401</v>
      </c>
      <c r="AE3458" s="263" t="str">
        <f t="shared" si="338"/>
        <v>HEALTHSCI-401-13</v>
      </c>
      <c r="AF3458" s="119" t="s">
        <v>9232</v>
      </c>
      <c r="AG3458" s="64" t="str">
        <f t="shared" si="339"/>
        <v>401</v>
      </c>
      <c r="AI3458" s="197" t="str">
        <f t="shared" si="340"/>
        <v>-</v>
      </c>
      <c r="AJ3458" s="64" t="str">
        <f t="shared" si="341"/>
        <v>-</v>
      </c>
    </row>
    <row r="3459" spans="19:36">
      <c r="S3459" s="173" t="s">
        <v>10494</v>
      </c>
      <c r="T3459" s="17" t="s">
        <v>10495</v>
      </c>
      <c r="AA3459" s="182" t="s">
        <v>9233</v>
      </c>
      <c r="AC3459" s="197" t="str">
        <f t="shared" si="336"/>
        <v>HEALTHSCI</v>
      </c>
      <c r="AD3459" s="263" t="str">
        <f t="shared" si="337"/>
        <v>HEALTHSCI-401</v>
      </c>
      <c r="AE3459" s="263" t="str">
        <f t="shared" si="338"/>
        <v>HEALTHSCI-401-14</v>
      </c>
      <c r="AF3459" s="119" t="s">
        <v>9233</v>
      </c>
      <c r="AG3459" s="64" t="str">
        <f t="shared" si="339"/>
        <v>401</v>
      </c>
      <c r="AI3459" s="197" t="str">
        <f t="shared" si="340"/>
        <v>-</v>
      </c>
      <c r="AJ3459" s="64" t="str">
        <f t="shared" si="341"/>
        <v>-</v>
      </c>
    </row>
    <row r="3460" spans="19:36">
      <c r="S3460" s="173" t="s">
        <v>10496</v>
      </c>
      <c r="T3460" s="17" t="s">
        <v>10497</v>
      </c>
      <c r="AA3460" s="182" t="s">
        <v>15348</v>
      </c>
      <c r="AC3460" s="197" t="str">
        <f t="shared" si="336"/>
        <v>HEALTHSCI</v>
      </c>
      <c r="AD3460" s="263" t="str">
        <f t="shared" si="337"/>
        <v>HEALTHSCI-401</v>
      </c>
      <c r="AE3460" s="263" t="str">
        <f t="shared" si="338"/>
        <v>HEALTHSCI-401-15</v>
      </c>
      <c r="AF3460" s="119" t="s">
        <v>15348</v>
      </c>
      <c r="AG3460" s="64" t="str">
        <f t="shared" si="339"/>
        <v>401</v>
      </c>
      <c r="AI3460" s="197" t="str">
        <f t="shared" si="340"/>
        <v>-</v>
      </c>
      <c r="AJ3460" s="64" t="str">
        <f t="shared" si="341"/>
        <v>-</v>
      </c>
    </row>
    <row r="3461" spans="19:36">
      <c r="S3461" s="173" t="s">
        <v>10498</v>
      </c>
      <c r="T3461" s="17" t="s">
        <v>10499</v>
      </c>
      <c r="AA3461" s="182" t="s">
        <v>15766</v>
      </c>
      <c r="AC3461" s="197" t="str">
        <f t="shared" si="336"/>
        <v>HEALTHSCI</v>
      </c>
      <c r="AD3461" s="263" t="str">
        <f t="shared" si="337"/>
        <v>HEALTHSCI-401</v>
      </c>
      <c r="AE3461" s="263" t="str">
        <f t="shared" si="338"/>
        <v>HEALTHSCI-401-16</v>
      </c>
      <c r="AF3461" s="119" t="s">
        <v>15766</v>
      </c>
      <c r="AG3461" s="64" t="str">
        <f t="shared" si="339"/>
        <v>401</v>
      </c>
      <c r="AI3461" s="197" t="str">
        <f t="shared" si="340"/>
        <v>-</v>
      </c>
      <c r="AJ3461" s="64" t="str">
        <f t="shared" si="341"/>
        <v>-</v>
      </c>
    </row>
    <row r="3462" spans="19:36">
      <c r="S3462" s="173" t="s">
        <v>14066</v>
      </c>
      <c r="T3462" s="17" t="s">
        <v>14025</v>
      </c>
      <c r="AA3462" s="182" t="s">
        <v>15349</v>
      </c>
      <c r="AC3462" s="197" t="str">
        <f t="shared" si="336"/>
        <v>HEALTHSCI</v>
      </c>
      <c r="AD3462" s="263" t="str">
        <f t="shared" si="337"/>
        <v>HEALTHSCI-401</v>
      </c>
      <c r="AE3462" s="263" t="str">
        <f t="shared" si="338"/>
        <v>HEALTHSCI-401-17</v>
      </c>
      <c r="AF3462" s="119" t="s">
        <v>15349</v>
      </c>
      <c r="AG3462" s="64" t="str">
        <f t="shared" si="339"/>
        <v>401</v>
      </c>
      <c r="AI3462" s="197" t="str">
        <f t="shared" si="340"/>
        <v>-</v>
      </c>
      <c r="AJ3462" s="64" t="str">
        <f t="shared" si="341"/>
        <v>-</v>
      </c>
    </row>
    <row r="3463" spans="19:36">
      <c r="S3463" s="173" t="s">
        <v>10500</v>
      </c>
      <c r="T3463" s="17" t="s">
        <v>10501</v>
      </c>
      <c r="AA3463" s="182" t="s">
        <v>15350</v>
      </c>
      <c r="AC3463" s="197" t="str">
        <f t="shared" ref="AC3463:AC3526" si="342">CodesFormula_1</f>
        <v>HEALTHSCI</v>
      </c>
      <c r="AD3463" s="263" t="str">
        <f t="shared" ref="AD3463:AD3526" si="343">CodesFormula_2</f>
        <v>HEALTHSCI-401</v>
      </c>
      <c r="AE3463" s="263" t="str">
        <f t="shared" ref="AE3463:AE3526" si="344">CodesFormula_3</f>
        <v>HEALTHSCI-401-18</v>
      </c>
      <c r="AF3463" s="119" t="s">
        <v>15350</v>
      </c>
      <c r="AG3463" s="64" t="str">
        <f t="shared" ref="AG3463:AG3526" si="345">CodesFormula_4</f>
        <v>401</v>
      </c>
      <c r="AI3463" s="197" t="str">
        <f t="shared" ref="AI3463:AI3526" si="346">CodesFormula_5</f>
        <v>-</v>
      </c>
      <c r="AJ3463" s="64" t="str">
        <f t="shared" ref="AJ3463:AJ3526" si="347">CodesFormula_6</f>
        <v>-</v>
      </c>
    </row>
    <row r="3464" spans="19:36">
      <c r="S3464" s="173" t="s">
        <v>10502</v>
      </c>
      <c r="T3464" s="17" t="s">
        <v>10503</v>
      </c>
      <c r="AA3464" s="182" t="s">
        <v>12779</v>
      </c>
      <c r="AC3464" s="197" t="str">
        <f t="shared" si="342"/>
        <v>HEALTHSCI</v>
      </c>
      <c r="AD3464" s="263" t="str">
        <f t="shared" si="343"/>
        <v>HEALTHSCI-401</v>
      </c>
      <c r="AE3464" s="263" t="str">
        <f t="shared" si="344"/>
        <v>HEALTHSCI-401-19</v>
      </c>
      <c r="AF3464" s="119" t="s">
        <v>12779</v>
      </c>
      <c r="AG3464" s="64" t="str">
        <f t="shared" si="345"/>
        <v>401</v>
      </c>
      <c r="AI3464" s="197" t="str">
        <f t="shared" si="346"/>
        <v>-</v>
      </c>
      <c r="AJ3464" s="64" t="str">
        <f t="shared" si="347"/>
        <v>-</v>
      </c>
    </row>
    <row r="3465" spans="19:36">
      <c r="S3465" s="173" t="s">
        <v>10504</v>
      </c>
      <c r="T3465" s="17" t="s">
        <v>10505</v>
      </c>
      <c r="AA3465" s="182" t="s">
        <v>12780</v>
      </c>
      <c r="AC3465" s="197" t="str">
        <f t="shared" si="342"/>
        <v>HEALTHSCI</v>
      </c>
      <c r="AD3465" s="263" t="str">
        <f t="shared" si="343"/>
        <v>HEALTHSCI-401</v>
      </c>
      <c r="AE3465" s="263" t="str">
        <f t="shared" si="344"/>
        <v>HEALTHSCI-401-20</v>
      </c>
      <c r="AF3465" s="119" t="s">
        <v>12780</v>
      </c>
      <c r="AG3465" s="64" t="str">
        <f t="shared" si="345"/>
        <v>401</v>
      </c>
      <c r="AI3465" s="197" t="str">
        <f t="shared" si="346"/>
        <v>-</v>
      </c>
      <c r="AJ3465" s="64" t="str">
        <f t="shared" si="347"/>
        <v>-</v>
      </c>
    </row>
    <row r="3466" spans="19:36">
      <c r="S3466" s="173" t="s">
        <v>10506</v>
      </c>
      <c r="T3466" s="17" t="s">
        <v>10507</v>
      </c>
      <c r="AA3466" s="182" t="s">
        <v>12781</v>
      </c>
      <c r="AC3466" s="197" t="str">
        <f t="shared" si="342"/>
        <v>HEALTHSCI</v>
      </c>
      <c r="AD3466" s="263" t="str">
        <f t="shared" si="343"/>
        <v>HEALTHSCI-401</v>
      </c>
      <c r="AE3466" s="263" t="str">
        <f t="shared" si="344"/>
        <v>HEALTHSCI-401-21</v>
      </c>
      <c r="AF3466" s="119" t="s">
        <v>12781</v>
      </c>
      <c r="AG3466" s="64" t="str">
        <f t="shared" si="345"/>
        <v>401</v>
      </c>
      <c r="AI3466" s="197" t="str">
        <f t="shared" si="346"/>
        <v>-</v>
      </c>
      <c r="AJ3466" s="64" t="str">
        <f t="shared" si="347"/>
        <v>-</v>
      </c>
    </row>
    <row r="3467" spans="19:36">
      <c r="S3467" s="173" t="s">
        <v>1214</v>
      </c>
      <c r="T3467" s="17" t="s">
        <v>1215</v>
      </c>
      <c r="AA3467" s="182" t="s">
        <v>12782</v>
      </c>
      <c r="AC3467" s="197" t="str">
        <f t="shared" si="342"/>
        <v>HEALTHSCI</v>
      </c>
      <c r="AD3467" s="263" t="str">
        <f t="shared" si="343"/>
        <v>HEALTHSCI-401</v>
      </c>
      <c r="AE3467" s="263" t="str">
        <f t="shared" si="344"/>
        <v>HEALTHSCI-401-22</v>
      </c>
      <c r="AF3467" s="119" t="s">
        <v>12782</v>
      </c>
      <c r="AG3467" s="64" t="str">
        <f t="shared" si="345"/>
        <v>401</v>
      </c>
      <c r="AI3467" s="197" t="str">
        <f t="shared" si="346"/>
        <v>-</v>
      </c>
      <c r="AJ3467" s="64" t="str">
        <f t="shared" si="347"/>
        <v>-</v>
      </c>
    </row>
    <row r="3468" spans="19:36">
      <c r="S3468" s="173" t="s">
        <v>10508</v>
      </c>
      <c r="T3468" s="17" t="s">
        <v>10509</v>
      </c>
      <c r="AA3468" s="182" t="s">
        <v>14297</v>
      </c>
      <c r="AC3468" s="197" t="str">
        <f t="shared" si="342"/>
        <v>HEALTHSCI</v>
      </c>
      <c r="AD3468" s="263" t="str">
        <f t="shared" si="343"/>
        <v>HEALTHSCI-401</v>
      </c>
      <c r="AE3468" s="263" t="str">
        <f t="shared" si="344"/>
        <v>HEALTHSCI-401-23</v>
      </c>
      <c r="AF3468" s="119" t="s">
        <v>14297</v>
      </c>
      <c r="AG3468" s="64" t="str">
        <f t="shared" si="345"/>
        <v>401</v>
      </c>
      <c r="AI3468" s="197" t="str">
        <f t="shared" si="346"/>
        <v>-</v>
      </c>
      <c r="AJ3468" s="64" t="str">
        <f t="shared" si="347"/>
        <v>-</v>
      </c>
    </row>
    <row r="3469" spans="19:36">
      <c r="S3469" s="173" t="s">
        <v>1216</v>
      </c>
      <c r="T3469" s="17" t="s">
        <v>1217</v>
      </c>
      <c r="AA3469" s="182" t="s">
        <v>15767</v>
      </c>
      <c r="AC3469" s="197" t="str">
        <f t="shared" si="342"/>
        <v>HEALTHSCI</v>
      </c>
      <c r="AD3469" s="263" t="str">
        <f t="shared" si="343"/>
        <v>HEALTHSCI-401</v>
      </c>
      <c r="AE3469" s="263" t="str">
        <f t="shared" si="344"/>
        <v>HEALTHSCI-401-24</v>
      </c>
      <c r="AF3469" s="119" t="s">
        <v>15767</v>
      </c>
      <c r="AG3469" s="64" t="str">
        <f t="shared" si="345"/>
        <v>401</v>
      </c>
      <c r="AI3469" s="197" t="str">
        <f t="shared" si="346"/>
        <v>-</v>
      </c>
      <c r="AJ3469" s="64" t="str">
        <f t="shared" si="347"/>
        <v>-</v>
      </c>
    </row>
    <row r="3470" spans="19:36">
      <c r="S3470" s="173" t="s">
        <v>1218</v>
      </c>
      <c r="T3470" s="17" t="s">
        <v>1219</v>
      </c>
      <c r="AA3470" s="182" t="s">
        <v>15351</v>
      </c>
      <c r="AC3470" s="197" t="str">
        <f t="shared" si="342"/>
        <v>HEALTHSCI</v>
      </c>
      <c r="AD3470" s="263" t="str">
        <f t="shared" si="343"/>
        <v>HEALTHSCI-401</v>
      </c>
      <c r="AE3470" s="263" t="str">
        <f t="shared" si="344"/>
        <v>HEALTHSCI-401-25</v>
      </c>
      <c r="AF3470" s="119" t="s">
        <v>15351</v>
      </c>
      <c r="AG3470" s="64" t="str">
        <f t="shared" si="345"/>
        <v>401</v>
      </c>
      <c r="AI3470" s="197" t="str">
        <f t="shared" si="346"/>
        <v>-</v>
      </c>
      <c r="AJ3470" s="64" t="str">
        <f t="shared" si="347"/>
        <v>-</v>
      </c>
    </row>
    <row r="3471" spans="19:36">
      <c r="S3471" s="173" t="s">
        <v>1220</v>
      </c>
      <c r="T3471" s="17" t="s">
        <v>1221</v>
      </c>
      <c r="AA3471" s="182" t="s">
        <v>15352</v>
      </c>
      <c r="AC3471" s="197" t="str">
        <f t="shared" si="342"/>
        <v>HEALTHSCI</v>
      </c>
      <c r="AD3471" s="263" t="str">
        <f t="shared" si="343"/>
        <v>HEALTHSCI-401</v>
      </c>
      <c r="AE3471" s="263" t="str">
        <f t="shared" si="344"/>
        <v>HEALTHSCI-401-26</v>
      </c>
      <c r="AF3471" s="119" t="s">
        <v>15352</v>
      </c>
      <c r="AG3471" s="64" t="str">
        <f t="shared" si="345"/>
        <v>401</v>
      </c>
      <c r="AI3471" s="197" t="str">
        <f t="shared" si="346"/>
        <v>-</v>
      </c>
      <c r="AJ3471" s="64" t="str">
        <f t="shared" si="347"/>
        <v>-</v>
      </c>
    </row>
    <row r="3472" spans="19:36">
      <c r="S3472" s="173" t="s">
        <v>1222</v>
      </c>
      <c r="T3472" s="17" t="s">
        <v>1223</v>
      </c>
      <c r="AA3472" s="182" t="s">
        <v>15353</v>
      </c>
      <c r="AC3472" s="197" t="str">
        <f t="shared" si="342"/>
        <v>HEALTHSCI</v>
      </c>
      <c r="AD3472" s="263" t="str">
        <f t="shared" si="343"/>
        <v>HEALTHSCI-401</v>
      </c>
      <c r="AE3472" s="263" t="str">
        <f t="shared" si="344"/>
        <v>HEALTHSCI-401-27</v>
      </c>
      <c r="AF3472" s="119" t="s">
        <v>15353</v>
      </c>
      <c r="AG3472" s="64" t="str">
        <f t="shared" si="345"/>
        <v>401</v>
      </c>
      <c r="AI3472" s="197" t="str">
        <f t="shared" si="346"/>
        <v>-</v>
      </c>
      <c r="AJ3472" s="64" t="str">
        <f t="shared" si="347"/>
        <v>-</v>
      </c>
    </row>
    <row r="3473" spans="19:36">
      <c r="S3473" s="173" t="s">
        <v>10510</v>
      </c>
      <c r="T3473" s="17" t="s">
        <v>10511</v>
      </c>
      <c r="AA3473" s="182" t="s">
        <v>15768</v>
      </c>
      <c r="AC3473" s="197" t="str">
        <f t="shared" si="342"/>
        <v>HEALTHSCI</v>
      </c>
      <c r="AD3473" s="263" t="str">
        <f t="shared" si="343"/>
        <v>HEALTHSCI-401</v>
      </c>
      <c r="AE3473" s="263" t="str">
        <f t="shared" si="344"/>
        <v>HEALTHSCI-401-28</v>
      </c>
      <c r="AF3473" s="119" t="s">
        <v>15768</v>
      </c>
      <c r="AG3473" s="64" t="str">
        <f t="shared" si="345"/>
        <v>401</v>
      </c>
      <c r="AI3473" s="197" t="str">
        <f t="shared" si="346"/>
        <v>-</v>
      </c>
      <c r="AJ3473" s="64" t="str">
        <f t="shared" si="347"/>
        <v>-</v>
      </c>
    </row>
    <row r="3474" spans="19:36">
      <c r="S3474" s="173" t="s">
        <v>10512</v>
      </c>
      <c r="T3474" s="17" t="s">
        <v>10513</v>
      </c>
      <c r="AA3474" s="182" t="s">
        <v>15769</v>
      </c>
      <c r="AC3474" s="197" t="str">
        <f t="shared" si="342"/>
        <v>HEALTHSCI</v>
      </c>
      <c r="AD3474" s="263" t="str">
        <f t="shared" si="343"/>
        <v>HEALTHSCI-401</v>
      </c>
      <c r="AE3474" s="263" t="str">
        <f t="shared" si="344"/>
        <v>HEALTHSCI-401-29</v>
      </c>
      <c r="AF3474" s="119" t="s">
        <v>15769</v>
      </c>
      <c r="AG3474" s="64" t="str">
        <f t="shared" si="345"/>
        <v>401</v>
      </c>
      <c r="AI3474" s="197" t="str">
        <f t="shared" si="346"/>
        <v>-</v>
      </c>
      <c r="AJ3474" s="64" t="str">
        <f t="shared" si="347"/>
        <v>-</v>
      </c>
    </row>
    <row r="3475" spans="19:36">
      <c r="S3475" s="173" t="s">
        <v>10514</v>
      </c>
      <c r="T3475" s="17" t="s">
        <v>10515</v>
      </c>
      <c r="AA3475" s="182" t="s">
        <v>15770</v>
      </c>
      <c r="AC3475" s="197" t="str">
        <f t="shared" si="342"/>
        <v>HEALTHSCI</v>
      </c>
      <c r="AD3475" s="263" t="str">
        <f t="shared" si="343"/>
        <v>HEALTHSCI-401</v>
      </c>
      <c r="AE3475" s="263" t="str">
        <f t="shared" si="344"/>
        <v>HEALTHSCI-401-30</v>
      </c>
      <c r="AF3475" s="119" t="s">
        <v>15770</v>
      </c>
      <c r="AG3475" s="64" t="str">
        <f t="shared" si="345"/>
        <v>401</v>
      </c>
      <c r="AI3475" s="197" t="str">
        <f t="shared" si="346"/>
        <v>-</v>
      </c>
      <c r="AJ3475" s="64" t="str">
        <f t="shared" si="347"/>
        <v>-</v>
      </c>
    </row>
    <row r="3476" spans="19:36">
      <c r="S3476" s="173" t="s">
        <v>10516</v>
      </c>
      <c r="T3476" s="17" t="s">
        <v>10517</v>
      </c>
      <c r="AA3476" s="182" t="s">
        <v>12783</v>
      </c>
      <c r="AC3476" s="197" t="str">
        <f t="shared" si="342"/>
        <v>HEALTHSCI</v>
      </c>
      <c r="AD3476" s="263" t="str">
        <f t="shared" si="343"/>
        <v>HEALTHSCI-401</v>
      </c>
      <c r="AE3476" s="263" t="str">
        <f t="shared" si="344"/>
        <v>HEALTHSCI-401-31</v>
      </c>
      <c r="AF3476" s="119" t="s">
        <v>12783</v>
      </c>
      <c r="AG3476" s="64" t="str">
        <f t="shared" si="345"/>
        <v>401</v>
      </c>
      <c r="AI3476" s="197" t="str">
        <f t="shared" si="346"/>
        <v>-</v>
      </c>
      <c r="AJ3476" s="64" t="str">
        <f t="shared" si="347"/>
        <v>-</v>
      </c>
    </row>
    <row r="3477" spans="19:36">
      <c r="S3477" s="173" t="s">
        <v>10518</v>
      </c>
      <c r="T3477" s="17" t="s">
        <v>10519</v>
      </c>
      <c r="AA3477" s="182" t="s">
        <v>12784</v>
      </c>
      <c r="AC3477" s="197" t="str">
        <f t="shared" si="342"/>
        <v>HEALTHSCI</v>
      </c>
      <c r="AD3477" s="263" t="str">
        <f t="shared" si="343"/>
        <v>HEALTHSCI-401</v>
      </c>
      <c r="AE3477" s="263" t="str">
        <f t="shared" si="344"/>
        <v>HEALTHSCI-401-32</v>
      </c>
      <c r="AF3477" s="119" t="s">
        <v>12784</v>
      </c>
      <c r="AG3477" s="64" t="str">
        <f t="shared" si="345"/>
        <v>401</v>
      </c>
      <c r="AI3477" s="197" t="str">
        <f t="shared" si="346"/>
        <v>-</v>
      </c>
      <c r="AJ3477" s="64" t="str">
        <f t="shared" si="347"/>
        <v>-</v>
      </c>
    </row>
    <row r="3478" spans="19:36">
      <c r="S3478" s="173" t="s">
        <v>10520</v>
      </c>
      <c r="T3478" s="17" t="s">
        <v>10521</v>
      </c>
      <c r="AA3478" s="182" t="s">
        <v>12785</v>
      </c>
      <c r="AC3478" s="197" t="str">
        <f t="shared" si="342"/>
        <v>HEALTHSCI</v>
      </c>
      <c r="AD3478" s="263" t="str">
        <f t="shared" si="343"/>
        <v>HEALTHSCI-401</v>
      </c>
      <c r="AE3478" s="263" t="str">
        <f t="shared" si="344"/>
        <v>HEALTHSCI-401-33</v>
      </c>
      <c r="AF3478" s="119" t="s">
        <v>12785</v>
      </c>
      <c r="AG3478" s="64" t="str">
        <f t="shared" si="345"/>
        <v>401</v>
      </c>
      <c r="AI3478" s="197" t="str">
        <f t="shared" si="346"/>
        <v>-</v>
      </c>
      <c r="AJ3478" s="64" t="str">
        <f t="shared" si="347"/>
        <v>-</v>
      </c>
    </row>
    <row r="3479" spans="19:36">
      <c r="S3479" s="173" t="s">
        <v>10522</v>
      </c>
      <c r="T3479" s="17" t="s">
        <v>10523</v>
      </c>
      <c r="AA3479" s="182" t="s">
        <v>12786</v>
      </c>
      <c r="AC3479" s="197" t="str">
        <f t="shared" si="342"/>
        <v>HEALTHSCI</v>
      </c>
      <c r="AD3479" s="263" t="str">
        <f t="shared" si="343"/>
        <v>HEALTHSCI-401</v>
      </c>
      <c r="AE3479" s="263" t="str">
        <f t="shared" si="344"/>
        <v>HEALTHSCI-401-34</v>
      </c>
      <c r="AF3479" s="119" t="s">
        <v>12786</v>
      </c>
      <c r="AG3479" s="64" t="str">
        <f t="shared" si="345"/>
        <v>401</v>
      </c>
      <c r="AI3479" s="197" t="str">
        <f t="shared" si="346"/>
        <v>-</v>
      </c>
      <c r="AJ3479" s="64" t="str">
        <f t="shared" si="347"/>
        <v>-</v>
      </c>
    </row>
    <row r="3480" spans="19:36">
      <c r="S3480" s="173" t="s">
        <v>10524</v>
      </c>
      <c r="T3480" s="17" t="s">
        <v>10525</v>
      </c>
      <c r="AA3480" s="182" t="s">
        <v>12787</v>
      </c>
      <c r="AC3480" s="197" t="str">
        <f t="shared" si="342"/>
        <v>HEALTHSCI</v>
      </c>
      <c r="AD3480" s="263" t="str">
        <f t="shared" si="343"/>
        <v>HEALTHSCI-401</v>
      </c>
      <c r="AE3480" s="263" t="str">
        <f t="shared" si="344"/>
        <v>HEALTHSCI-401-35</v>
      </c>
      <c r="AF3480" s="119" t="s">
        <v>12787</v>
      </c>
      <c r="AG3480" s="64" t="str">
        <f t="shared" si="345"/>
        <v>401</v>
      </c>
      <c r="AI3480" s="197" t="str">
        <f t="shared" si="346"/>
        <v>-</v>
      </c>
      <c r="AJ3480" s="64" t="str">
        <f t="shared" si="347"/>
        <v>-</v>
      </c>
    </row>
    <row r="3481" spans="19:36">
      <c r="S3481" s="173" t="s">
        <v>10526</v>
      </c>
      <c r="T3481" s="17" t="s">
        <v>10527</v>
      </c>
      <c r="AA3481" s="182" t="s">
        <v>12788</v>
      </c>
      <c r="AC3481" s="197" t="str">
        <f t="shared" si="342"/>
        <v>HEALTHSCI</v>
      </c>
      <c r="AD3481" s="263" t="str">
        <f t="shared" si="343"/>
        <v>HEALTHSCI-401</v>
      </c>
      <c r="AE3481" s="263" t="str">
        <f t="shared" si="344"/>
        <v>HEALTHSCI-401-36</v>
      </c>
      <c r="AF3481" s="119" t="s">
        <v>12788</v>
      </c>
      <c r="AG3481" s="64" t="str">
        <f t="shared" si="345"/>
        <v>401</v>
      </c>
      <c r="AI3481" s="197" t="str">
        <f t="shared" si="346"/>
        <v>-</v>
      </c>
      <c r="AJ3481" s="64" t="str">
        <f t="shared" si="347"/>
        <v>-</v>
      </c>
    </row>
    <row r="3482" spans="19:36">
      <c r="S3482" s="173" t="s">
        <v>10528</v>
      </c>
      <c r="T3482" s="17" t="s">
        <v>10529</v>
      </c>
      <c r="AA3482" s="182" t="s">
        <v>12789</v>
      </c>
      <c r="AC3482" s="197" t="str">
        <f t="shared" si="342"/>
        <v>HEALTHSCI</v>
      </c>
      <c r="AD3482" s="263" t="str">
        <f t="shared" si="343"/>
        <v>HEALTHSCI-401</v>
      </c>
      <c r="AE3482" s="263" t="str">
        <f t="shared" si="344"/>
        <v>HEALTHSCI-401-37</v>
      </c>
      <c r="AF3482" s="119" t="s">
        <v>12789</v>
      </c>
      <c r="AG3482" s="64" t="str">
        <f t="shared" si="345"/>
        <v>401</v>
      </c>
      <c r="AI3482" s="197" t="str">
        <f t="shared" si="346"/>
        <v>-</v>
      </c>
      <c r="AJ3482" s="64" t="str">
        <f t="shared" si="347"/>
        <v>-</v>
      </c>
    </row>
    <row r="3483" spans="19:36">
      <c r="S3483" s="173" t="s">
        <v>10530</v>
      </c>
      <c r="T3483" s="17" t="s">
        <v>10531</v>
      </c>
      <c r="AA3483" s="182" t="s">
        <v>12790</v>
      </c>
      <c r="AC3483" s="197" t="str">
        <f t="shared" si="342"/>
        <v>HEALTHSCI</v>
      </c>
      <c r="AD3483" s="263" t="str">
        <f t="shared" si="343"/>
        <v>HEALTHSCI-401</v>
      </c>
      <c r="AE3483" s="263" t="str">
        <f t="shared" si="344"/>
        <v>HEALTHSCI-401-38</v>
      </c>
      <c r="AF3483" s="119" t="s">
        <v>12790</v>
      </c>
      <c r="AG3483" s="64" t="str">
        <f t="shared" si="345"/>
        <v>401</v>
      </c>
      <c r="AI3483" s="197" t="str">
        <f t="shared" si="346"/>
        <v>-</v>
      </c>
      <c r="AJ3483" s="64" t="str">
        <f t="shared" si="347"/>
        <v>-</v>
      </c>
    </row>
    <row r="3484" spans="19:36">
      <c r="S3484" s="173" t="s">
        <v>10532</v>
      </c>
      <c r="T3484" s="17" t="s">
        <v>10533</v>
      </c>
      <c r="AA3484" s="182" t="s">
        <v>14298</v>
      </c>
      <c r="AC3484" s="197" t="str">
        <f t="shared" si="342"/>
        <v>HEALTHSCI</v>
      </c>
      <c r="AD3484" s="263" t="str">
        <f t="shared" si="343"/>
        <v>HEALTHSCI-401</v>
      </c>
      <c r="AE3484" s="263" t="str">
        <f t="shared" si="344"/>
        <v>HEALTHSCI-401-39</v>
      </c>
      <c r="AF3484" s="119" t="s">
        <v>14298</v>
      </c>
      <c r="AG3484" s="64" t="str">
        <f t="shared" si="345"/>
        <v>401</v>
      </c>
      <c r="AI3484" s="197" t="str">
        <f t="shared" si="346"/>
        <v>-</v>
      </c>
      <c r="AJ3484" s="64" t="str">
        <f t="shared" si="347"/>
        <v>-</v>
      </c>
    </row>
    <row r="3485" spans="19:36">
      <c r="S3485" s="173" t="s">
        <v>10534</v>
      </c>
      <c r="T3485" s="17" t="s">
        <v>10535</v>
      </c>
      <c r="AA3485" s="182" t="s">
        <v>15354</v>
      </c>
      <c r="AC3485" s="197" t="str">
        <f t="shared" si="342"/>
        <v>HEALTHSCI</v>
      </c>
      <c r="AD3485" s="263" t="str">
        <f t="shared" si="343"/>
        <v>HEALTHSCI-401</v>
      </c>
      <c r="AE3485" s="263" t="str">
        <f t="shared" si="344"/>
        <v>HEALTHSCI-401-40</v>
      </c>
      <c r="AF3485" s="119" t="s">
        <v>15354</v>
      </c>
      <c r="AG3485" s="64" t="str">
        <f t="shared" si="345"/>
        <v>401</v>
      </c>
      <c r="AI3485" s="197" t="str">
        <f t="shared" si="346"/>
        <v>-</v>
      </c>
      <c r="AJ3485" s="64" t="str">
        <f t="shared" si="347"/>
        <v>-</v>
      </c>
    </row>
    <row r="3486" spans="19:36">
      <c r="S3486" s="173" t="s">
        <v>10536</v>
      </c>
      <c r="T3486" s="17" t="s">
        <v>10537</v>
      </c>
      <c r="AA3486" s="182" t="s">
        <v>15771</v>
      </c>
      <c r="AC3486" s="197" t="str">
        <f t="shared" si="342"/>
        <v>HEALTHSCI</v>
      </c>
      <c r="AD3486" s="263" t="str">
        <f t="shared" si="343"/>
        <v>HEALTHSCI-401</v>
      </c>
      <c r="AE3486" s="263" t="str">
        <f t="shared" si="344"/>
        <v>HEALTHSCI-401-41</v>
      </c>
      <c r="AF3486" s="119" t="s">
        <v>15771</v>
      </c>
      <c r="AG3486" s="64" t="str">
        <f t="shared" si="345"/>
        <v>401</v>
      </c>
      <c r="AI3486" s="197" t="str">
        <f t="shared" si="346"/>
        <v>-</v>
      </c>
      <c r="AJ3486" s="64" t="str">
        <f t="shared" si="347"/>
        <v>-</v>
      </c>
    </row>
    <row r="3487" spans="19:36">
      <c r="S3487" s="173" t="s">
        <v>10538</v>
      </c>
      <c r="T3487" s="17" t="s">
        <v>10539</v>
      </c>
      <c r="AA3487" s="182" t="s">
        <v>9240</v>
      </c>
      <c r="AC3487" s="197" t="str">
        <f t="shared" si="342"/>
        <v>ARTSCI</v>
      </c>
      <c r="AD3487" s="263" t="str">
        <f t="shared" si="343"/>
        <v>ARTSCI-401</v>
      </c>
      <c r="AE3487" s="263" t="str">
        <f t="shared" si="344"/>
        <v>ARTSCI-401-204</v>
      </c>
      <c r="AF3487" s="119" t="s">
        <v>9240</v>
      </c>
      <c r="AG3487" s="64" t="str">
        <f t="shared" si="345"/>
        <v>401</v>
      </c>
      <c r="AI3487" s="197" t="str">
        <f t="shared" si="346"/>
        <v>-</v>
      </c>
      <c r="AJ3487" s="64" t="str">
        <f t="shared" si="347"/>
        <v>-</v>
      </c>
    </row>
    <row r="3488" spans="19:36">
      <c r="S3488" s="173" t="s">
        <v>10540</v>
      </c>
      <c r="T3488" s="17" t="s">
        <v>10541</v>
      </c>
      <c r="AA3488" s="182" t="s">
        <v>15772</v>
      </c>
      <c r="AC3488" s="197" t="str">
        <f t="shared" si="342"/>
        <v>ARTSCI</v>
      </c>
      <c r="AD3488" s="263" t="str">
        <f t="shared" si="343"/>
        <v>ARTSCI-401</v>
      </c>
      <c r="AE3488" s="263" t="str">
        <f t="shared" si="344"/>
        <v>ARTSCI-401-205</v>
      </c>
      <c r="AF3488" s="119" t="s">
        <v>15772</v>
      </c>
      <c r="AG3488" s="64" t="str">
        <f t="shared" si="345"/>
        <v>401</v>
      </c>
      <c r="AI3488" s="197" t="str">
        <f t="shared" si="346"/>
        <v>-</v>
      </c>
      <c r="AJ3488" s="64" t="str">
        <f t="shared" si="347"/>
        <v>-</v>
      </c>
    </row>
    <row r="3489" spans="19:36">
      <c r="S3489" s="173" t="s">
        <v>10542</v>
      </c>
      <c r="T3489" s="17" t="s">
        <v>10543</v>
      </c>
      <c r="AA3489" s="182" t="s">
        <v>9247</v>
      </c>
      <c r="AC3489" s="197" t="str">
        <f t="shared" si="342"/>
        <v>ARTSCI</v>
      </c>
      <c r="AD3489" s="263" t="str">
        <f t="shared" si="343"/>
        <v>ARTSCI-401</v>
      </c>
      <c r="AE3489" s="263" t="str">
        <f t="shared" si="344"/>
        <v>ARTSCI-401-206</v>
      </c>
      <c r="AF3489" s="119" t="s">
        <v>9247</v>
      </c>
      <c r="AG3489" s="64" t="str">
        <f t="shared" si="345"/>
        <v>401</v>
      </c>
      <c r="AI3489" s="197" t="str">
        <f t="shared" si="346"/>
        <v>-</v>
      </c>
      <c r="AJ3489" s="64" t="str">
        <f t="shared" si="347"/>
        <v>-</v>
      </c>
    </row>
    <row r="3490" spans="19:36">
      <c r="S3490" s="173" t="s">
        <v>10544</v>
      </c>
      <c r="T3490" s="17" t="s">
        <v>10545</v>
      </c>
      <c r="AA3490" s="182" t="s">
        <v>9248</v>
      </c>
      <c r="AC3490" s="197" t="str">
        <f t="shared" si="342"/>
        <v>ARTSCI</v>
      </c>
      <c r="AD3490" s="263" t="str">
        <f t="shared" si="343"/>
        <v>ARTSCI-401</v>
      </c>
      <c r="AE3490" s="263" t="str">
        <f t="shared" si="344"/>
        <v>ARTSCI-401-207</v>
      </c>
      <c r="AF3490" s="119" t="s">
        <v>9248</v>
      </c>
      <c r="AG3490" s="64" t="str">
        <f t="shared" si="345"/>
        <v>401</v>
      </c>
      <c r="AI3490" s="197" t="str">
        <f t="shared" si="346"/>
        <v>-</v>
      </c>
      <c r="AJ3490" s="64" t="str">
        <f t="shared" si="347"/>
        <v>-</v>
      </c>
    </row>
    <row r="3491" spans="19:36">
      <c r="S3491" s="173" t="s">
        <v>10546</v>
      </c>
      <c r="T3491" s="17" t="s">
        <v>10547</v>
      </c>
      <c r="AA3491" s="182" t="s">
        <v>9253</v>
      </c>
      <c r="AC3491" s="197" t="str">
        <f t="shared" si="342"/>
        <v>ARTSCI</v>
      </c>
      <c r="AD3491" s="263" t="str">
        <f t="shared" si="343"/>
        <v>ARTSCI-401</v>
      </c>
      <c r="AE3491" s="263" t="str">
        <f t="shared" si="344"/>
        <v>ARTSCI-401-208</v>
      </c>
      <c r="AF3491" s="119" t="s">
        <v>9253</v>
      </c>
      <c r="AG3491" s="64" t="str">
        <f t="shared" si="345"/>
        <v>401</v>
      </c>
      <c r="AI3491" s="197" t="str">
        <f t="shared" si="346"/>
        <v>-</v>
      </c>
      <c r="AJ3491" s="64" t="str">
        <f t="shared" si="347"/>
        <v>-</v>
      </c>
    </row>
    <row r="3492" spans="19:36">
      <c r="S3492" s="173" t="s">
        <v>10548</v>
      </c>
      <c r="T3492" s="17" t="s">
        <v>10549</v>
      </c>
      <c r="AA3492" s="182" t="s">
        <v>9257</v>
      </c>
      <c r="AC3492" s="197" t="str">
        <f t="shared" si="342"/>
        <v>ARTSCI</v>
      </c>
      <c r="AD3492" s="263" t="str">
        <f t="shared" si="343"/>
        <v>ARTSCI-401</v>
      </c>
      <c r="AE3492" s="263" t="str">
        <f t="shared" si="344"/>
        <v>ARTSCI-401-209</v>
      </c>
      <c r="AF3492" s="119" t="s">
        <v>9257</v>
      </c>
      <c r="AG3492" s="64" t="str">
        <f t="shared" si="345"/>
        <v>401</v>
      </c>
      <c r="AI3492" s="197" t="str">
        <f t="shared" si="346"/>
        <v>-</v>
      </c>
      <c r="AJ3492" s="64" t="str">
        <f t="shared" si="347"/>
        <v>-</v>
      </c>
    </row>
    <row r="3493" spans="19:36">
      <c r="S3493" s="173" t="s">
        <v>10550</v>
      </c>
      <c r="T3493" s="17" t="s">
        <v>10551</v>
      </c>
      <c r="AA3493" s="182" t="s">
        <v>12171</v>
      </c>
      <c r="AC3493" s="197" t="str">
        <f t="shared" si="342"/>
        <v>ARTSCI</v>
      </c>
      <c r="AD3493" s="263" t="str">
        <f t="shared" si="343"/>
        <v>ARTSCI-401</v>
      </c>
      <c r="AE3493" s="263" t="str">
        <f t="shared" si="344"/>
        <v>ARTSCI-401-210</v>
      </c>
      <c r="AF3493" s="119" t="s">
        <v>12171</v>
      </c>
      <c r="AG3493" s="64" t="str">
        <f t="shared" si="345"/>
        <v>401</v>
      </c>
      <c r="AI3493" s="197" t="str">
        <f t="shared" si="346"/>
        <v>-</v>
      </c>
      <c r="AJ3493" s="64" t="str">
        <f t="shared" si="347"/>
        <v>-</v>
      </c>
    </row>
    <row r="3494" spans="19:36">
      <c r="S3494" s="173" t="s">
        <v>10552</v>
      </c>
      <c r="T3494" s="17" t="s">
        <v>10553</v>
      </c>
      <c r="AA3494" s="182" t="s">
        <v>11177</v>
      </c>
      <c r="AC3494" s="197" t="str">
        <f t="shared" si="342"/>
        <v>ARTSCI</v>
      </c>
      <c r="AD3494" s="263" t="str">
        <f t="shared" si="343"/>
        <v>ARTSCI-401</v>
      </c>
      <c r="AE3494" s="263" t="str">
        <f t="shared" si="344"/>
        <v>ARTSCI-401-211</v>
      </c>
      <c r="AF3494" s="119" t="s">
        <v>11177</v>
      </c>
      <c r="AG3494" s="64" t="str">
        <f t="shared" si="345"/>
        <v>401</v>
      </c>
      <c r="AI3494" s="197" t="str">
        <f t="shared" si="346"/>
        <v>-</v>
      </c>
      <c r="AJ3494" s="64" t="str">
        <f t="shared" si="347"/>
        <v>-</v>
      </c>
    </row>
    <row r="3495" spans="19:36">
      <c r="S3495" s="173" t="s">
        <v>10554</v>
      </c>
      <c r="T3495" s="17" t="s">
        <v>10555</v>
      </c>
      <c r="AA3495" s="182" t="s">
        <v>9259</v>
      </c>
      <c r="AC3495" s="197" t="str">
        <f t="shared" si="342"/>
        <v>ARTSCI</v>
      </c>
      <c r="AD3495" s="263" t="str">
        <f t="shared" si="343"/>
        <v>ARTSCI-401</v>
      </c>
      <c r="AE3495" s="263" t="str">
        <f t="shared" si="344"/>
        <v>ARTSCI-401-212</v>
      </c>
      <c r="AF3495" s="119" t="s">
        <v>9259</v>
      </c>
      <c r="AG3495" s="64" t="str">
        <f t="shared" si="345"/>
        <v>401</v>
      </c>
      <c r="AI3495" s="197" t="str">
        <f t="shared" si="346"/>
        <v>-</v>
      </c>
      <c r="AJ3495" s="64" t="str">
        <f t="shared" si="347"/>
        <v>-</v>
      </c>
    </row>
    <row r="3496" spans="19:36">
      <c r="S3496" s="173" t="s">
        <v>10556</v>
      </c>
      <c r="T3496" s="17" t="s">
        <v>10557</v>
      </c>
      <c r="AA3496" s="182" t="s">
        <v>1393</v>
      </c>
      <c r="AC3496" s="197" t="str">
        <f t="shared" si="342"/>
        <v>ARTSCI</v>
      </c>
      <c r="AD3496" s="263" t="str">
        <f t="shared" si="343"/>
        <v>ARTSCI-401</v>
      </c>
      <c r="AE3496" s="263" t="str">
        <f t="shared" si="344"/>
        <v>ARTSCI-401-213</v>
      </c>
      <c r="AF3496" s="119" t="s">
        <v>1393</v>
      </c>
      <c r="AG3496" s="64" t="str">
        <f t="shared" si="345"/>
        <v>401</v>
      </c>
      <c r="AI3496" s="197" t="str">
        <f t="shared" si="346"/>
        <v>-</v>
      </c>
      <c r="AJ3496" s="64" t="str">
        <f t="shared" si="347"/>
        <v>-</v>
      </c>
    </row>
    <row r="3497" spans="19:36">
      <c r="S3497" s="173" t="s">
        <v>10558</v>
      </c>
      <c r="T3497" s="17" t="s">
        <v>10559</v>
      </c>
      <c r="AA3497" s="182" t="s">
        <v>9262</v>
      </c>
      <c r="AC3497" s="197" t="str">
        <f t="shared" si="342"/>
        <v>ARTSCI</v>
      </c>
      <c r="AD3497" s="263" t="str">
        <f t="shared" si="343"/>
        <v>ARTSCI-401</v>
      </c>
      <c r="AE3497" s="263" t="str">
        <f t="shared" si="344"/>
        <v>ARTSCI-401-214</v>
      </c>
      <c r="AF3497" s="119" t="s">
        <v>9262</v>
      </c>
      <c r="AG3497" s="64" t="str">
        <f t="shared" si="345"/>
        <v>401</v>
      </c>
      <c r="AI3497" s="197" t="str">
        <f t="shared" si="346"/>
        <v>-</v>
      </c>
      <c r="AJ3497" s="64" t="str">
        <f t="shared" si="347"/>
        <v>-</v>
      </c>
    </row>
    <row r="3498" spans="19:36">
      <c r="S3498" s="173" t="s">
        <v>10560</v>
      </c>
      <c r="T3498" s="17" t="s">
        <v>10561</v>
      </c>
      <c r="AA3498" s="182" t="s">
        <v>9265</v>
      </c>
      <c r="AC3498" s="197" t="str">
        <f t="shared" si="342"/>
        <v>ARTSCI</v>
      </c>
      <c r="AD3498" s="263" t="str">
        <f t="shared" si="343"/>
        <v>ARTSCI-401</v>
      </c>
      <c r="AE3498" s="263" t="str">
        <f t="shared" si="344"/>
        <v>ARTSCI-401-215</v>
      </c>
      <c r="AF3498" s="119" t="s">
        <v>9265</v>
      </c>
      <c r="AG3498" s="64" t="str">
        <f t="shared" si="345"/>
        <v>401</v>
      </c>
      <c r="AI3498" s="197" t="str">
        <f t="shared" si="346"/>
        <v>-</v>
      </c>
      <c r="AJ3498" s="64" t="str">
        <f t="shared" si="347"/>
        <v>-</v>
      </c>
    </row>
    <row r="3499" spans="19:36">
      <c r="S3499" s="173" t="s">
        <v>10562</v>
      </c>
      <c r="T3499" s="17" t="s">
        <v>10563</v>
      </c>
      <c r="AA3499" s="182" t="s">
        <v>711</v>
      </c>
      <c r="AC3499" s="197" t="str">
        <f t="shared" si="342"/>
        <v>ARTSCI</v>
      </c>
      <c r="AD3499" s="263" t="str">
        <f t="shared" si="343"/>
        <v>ARTSCI-401</v>
      </c>
      <c r="AE3499" s="263" t="str">
        <f t="shared" si="344"/>
        <v>ARTSCI-401-216</v>
      </c>
      <c r="AF3499" s="119" t="s">
        <v>711</v>
      </c>
      <c r="AG3499" s="64" t="str">
        <f t="shared" si="345"/>
        <v>401</v>
      </c>
      <c r="AI3499" s="197" t="str">
        <f t="shared" si="346"/>
        <v>-</v>
      </c>
      <c r="AJ3499" s="64" t="str">
        <f t="shared" si="347"/>
        <v>-</v>
      </c>
    </row>
    <row r="3500" spans="19:36">
      <c r="S3500" s="173" t="s">
        <v>10564</v>
      </c>
      <c r="T3500" s="17" t="s">
        <v>10565</v>
      </c>
      <c r="AA3500" s="182" t="s">
        <v>712</v>
      </c>
      <c r="AC3500" s="197" t="str">
        <f t="shared" si="342"/>
        <v>ARTSCI</v>
      </c>
      <c r="AD3500" s="263" t="str">
        <f t="shared" si="343"/>
        <v>ARTSCI-401</v>
      </c>
      <c r="AE3500" s="263" t="str">
        <f t="shared" si="344"/>
        <v>ARTSCI-401-217</v>
      </c>
      <c r="AF3500" s="119" t="s">
        <v>712</v>
      </c>
      <c r="AG3500" s="64" t="str">
        <f t="shared" si="345"/>
        <v>401</v>
      </c>
      <c r="AI3500" s="197" t="str">
        <f t="shared" si="346"/>
        <v>-</v>
      </c>
      <c r="AJ3500" s="64" t="str">
        <f t="shared" si="347"/>
        <v>-</v>
      </c>
    </row>
    <row r="3501" spans="19:36">
      <c r="S3501" s="173" t="s">
        <v>10566</v>
      </c>
      <c r="T3501" s="17" t="s">
        <v>10567</v>
      </c>
      <c r="AA3501" s="182" t="s">
        <v>11575</v>
      </c>
      <c r="AC3501" s="197" t="str">
        <f t="shared" si="342"/>
        <v>ARTSCI</v>
      </c>
      <c r="AD3501" s="263" t="str">
        <f t="shared" si="343"/>
        <v>ARTSCI-401</v>
      </c>
      <c r="AE3501" s="263" t="str">
        <f t="shared" si="344"/>
        <v>ARTSCI-401-218</v>
      </c>
      <c r="AF3501" s="119" t="s">
        <v>11575</v>
      </c>
      <c r="AG3501" s="64" t="str">
        <f t="shared" si="345"/>
        <v>401</v>
      </c>
      <c r="AI3501" s="197" t="str">
        <f t="shared" si="346"/>
        <v>-</v>
      </c>
      <c r="AJ3501" s="64" t="str">
        <f t="shared" si="347"/>
        <v>-</v>
      </c>
    </row>
    <row r="3502" spans="19:36">
      <c r="S3502" s="173" t="s">
        <v>456</v>
      </c>
      <c r="T3502" s="17" t="s">
        <v>457</v>
      </c>
      <c r="AA3502" s="182" t="s">
        <v>9269</v>
      </c>
      <c r="AC3502" s="197" t="str">
        <f t="shared" si="342"/>
        <v>ARTSCI</v>
      </c>
      <c r="AD3502" s="263" t="str">
        <f t="shared" si="343"/>
        <v>ARTSCI-401</v>
      </c>
      <c r="AE3502" s="263" t="str">
        <f t="shared" si="344"/>
        <v>ARTSCI-401-219</v>
      </c>
      <c r="AF3502" s="119" t="s">
        <v>9269</v>
      </c>
      <c r="AG3502" s="64" t="str">
        <f t="shared" si="345"/>
        <v>401</v>
      </c>
      <c r="AI3502" s="197" t="str">
        <f t="shared" si="346"/>
        <v>-</v>
      </c>
      <c r="AJ3502" s="64" t="str">
        <f t="shared" si="347"/>
        <v>-</v>
      </c>
    </row>
    <row r="3503" spans="19:36">
      <c r="S3503" s="173" t="s">
        <v>458</v>
      </c>
      <c r="T3503" s="17" t="s">
        <v>459</v>
      </c>
      <c r="AA3503" s="182" t="s">
        <v>9270</v>
      </c>
      <c r="AC3503" s="197" t="str">
        <f t="shared" si="342"/>
        <v>ARTSCI</v>
      </c>
      <c r="AD3503" s="263" t="str">
        <f t="shared" si="343"/>
        <v>ARTSCI-401</v>
      </c>
      <c r="AE3503" s="263" t="str">
        <f t="shared" si="344"/>
        <v>ARTSCI-401-220</v>
      </c>
      <c r="AF3503" s="119" t="s">
        <v>9270</v>
      </c>
      <c r="AG3503" s="64" t="str">
        <f t="shared" si="345"/>
        <v>401</v>
      </c>
      <c r="AI3503" s="197" t="str">
        <f t="shared" si="346"/>
        <v>-</v>
      </c>
      <c r="AJ3503" s="64" t="str">
        <f t="shared" si="347"/>
        <v>-</v>
      </c>
    </row>
    <row r="3504" spans="19:36">
      <c r="S3504" s="173" t="s">
        <v>460</v>
      </c>
      <c r="T3504" s="17" t="s">
        <v>461</v>
      </c>
      <c r="AA3504" s="182" t="s">
        <v>14299</v>
      </c>
      <c r="AC3504" s="197" t="str">
        <f t="shared" si="342"/>
        <v>ARTSCI</v>
      </c>
      <c r="AD3504" s="263" t="str">
        <f t="shared" si="343"/>
        <v>ARTSCI-401</v>
      </c>
      <c r="AE3504" s="263" t="str">
        <f t="shared" si="344"/>
        <v>ARTSCI-401-221</v>
      </c>
      <c r="AF3504" s="119" t="s">
        <v>14299</v>
      </c>
      <c r="AG3504" s="64" t="str">
        <f t="shared" si="345"/>
        <v>401</v>
      </c>
      <c r="AI3504" s="197" t="str">
        <f t="shared" si="346"/>
        <v>-</v>
      </c>
      <c r="AJ3504" s="64" t="str">
        <f t="shared" si="347"/>
        <v>-</v>
      </c>
    </row>
    <row r="3505" spans="19:36">
      <c r="S3505" s="173" t="s">
        <v>462</v>
      </c>
      <c r="T3505" s="17" t="s">
        <v>463</v>
      </c>
      <c r="AA3505" s="182" t="s">
        <v>9273</v>
      </c>
      <c r="AC3505" s="197" t="str">
        <f t="shared" si="342"/>
        <v>ARTSCI</v>
      </c>
      <c r="AD3505" s="263" t="str">
        <f t="shared" si="343"/>
        <v>ARTSCI-401</v>
      </c>
      <c r="AE3505" s="263" t="str">
        <f t="shared" si="344"/>
        <v>ARTSCI-401-222</v>
      </c>
      <c r="AF3505" s="119" t="s">
        <v>9273</v>
      </c>
      <c r="AG3505" s="64" t="str">
        <f t="shared" si="345"/>
        <v>401</v>
      </c>
      <c r="AI3505" s="197" t="str">
        <f t="shared" si="346"/>
        <v>-</v>
      </c>
      <c r="AJ3505" s="64" t="str">
        <f t="shared" si="347"/>
        <v>-</v>
      </c>
    </row>
    <row r="3506" spans="19:36">
      <c r="S3506" s="173" t="s">
        <v>464</v>
      </c>
      <c r="T3506" s="17" t="s">
        <v>465</v>
      </c>
      <c r="AA3506" s="182" t="s">
        <v>9276</v>
      </c>
      <c r="AC3506" s="197" t="str">
        <f t="shared" si="342"/>
        <v>ARTSCI</v>
      </c>
      <c r="AD3506" s="263" t="str">
        <f t="shared" si="343"/>
        <v>ARTSCI-401</v>
      </c>
      <c r="AE3506" s="263" t="str">
        <f t="shared" si="344"/>
        <v>ARTSCI-401-223</v>
      </c>
      <c r="AF3506" s="119" t="s">
        <v>9276</v>
      </c>
      <c r="AG3506" s="64" t="str">
        <f t="shared" si="345"/>
        <v>401</v>
      </c>
      <c r="AI3506" s="197" t="str">
        <f t="shared" si="346"/>
        <v>-</v>
      </c>
      <c r="AJ3506" s="64" t="str">
        <f t="shared" si="347"/>
        <v>-</v>
      </c>
    </row>
    <row r="3507" spans="19:36">
      <c r="S3507" s="173" t="s">
        <v>466</v>
      </c>
      <c r="T3507" s="17" t="s">
        <v>467</v>
      </c>
      <c r="AA3507" s="182" t="s">
        <v>9279</v>
      </c>
      <c r="AC3507" s="197" t="str">
        <f t="shared" si="342"/>
        <v>ARTSCI</v>
      </c>
      <c r="AD3507" s="263" t="str">
        <f t="shared" si="343"/>
        <v>ARTSCI-401</v>
      </c>
      <c r="AE3507" s="263" t="str">
        <f t="shared" si="344"/>
        <v>ARTSCI-401-224</v>
      </c>
      <c r="AF3507" s="119" t="s">
        <v>9279</v>
      </c>
      <c r="AG3507" s="64" t="str">
        <f t="shared" si="345"/>
        <v>401</v>
      </c>
      <c r="AI3507" s="197" t="str">
        <f t="shared" si="346"/>
        <v>-</v>
      </c>
      <c r="AJ3507" s="64" t="str">
        <f t="shared" si="347"/>
        <v>-</v>
      </c>
    </row>
    <row r="3508" spans="19:36">
      <c r="S3508" s="173" t="s">
        <v>1224</v>
      </c>
      <c r="T3508" s="17" t="s">
        <v>1225</v>
      </c>
      <c r="AA3508" s="182" t="s">
        <v>9282</v>
      </c>
      <c r="AC3508" s="197" t="str">
        <f t="shared" si="342"/>
        <v>ARTSCI</v>
      </c>
      <c r="AD3508" s="263" t="str">
        <f t="shared" si="343"/>
        <v>ARTSCI-401</v>
      </c>
      <c r="AE3508" s="263" t="str">
        <f t="shared" si="344"/>
        <v>ARTSCI-401-225</v>
      </c>
      <c r="AF3508" s="119" t="s">
        <v>9282</v>
      </c>
      <c r="AG3508" s="64" t="str">
        <f t="shared" si="345"/>
        <v>401</v>
      </c>
      <c r="AI3508" s="197" t="str">
        <f t="shared" si="346"/>
        <v>-</v>
      </c>
      <c r="AJ3508" s="64" t="str">
        <f t="shared" si="347"/>
        <v>-</v>
      </c>
    </row>
    <row r="3509" spans="19:36">
      <c r="S3509" s="173" t="s">
        <v>875</v>
      </c>
      <c r="T3509" s="17" t="s">
        <v>876</v>
      </c>
      <c r="AA3509" s="182" t="s">
        <v>713</v>
      </c>
      <c r="AC3509" s="197" t="str">
        <f t="shared" si="342"/>
        <v>ARTSCI</v>
      </c>
      <c r="AD3509" s="263" t="str">
        <f t="shared" si="343"/>
        <v>ARTSCI-401</v>
      </c>
      <c r="AE3509" s="263" t="str">
        <f t="shared" si="344"/>
        <v>ARTSCI-401-226</v>
      </c>
      <c r="AF3509" s="119" t="s">
        <v>713</v>
      </c>
      <c r="AG3509" s="64" t="str">
        <f t="shared" si="345"/>
        <v>401</v>
      </c>
      <c r="AI3509" s="197" t="str">
        <f t="shared" si="346"/>
        <v>-</v>
      </c>
      <c r="AJ3509" s="64" t="str">
        <f t="shared" si="347"/>
        <v>-</v>
      </c>
    </row>
    <row r="3510" spans="19:36">
      <c r="S3510" s="173" t="s">
        <v>468</v>
      </c>
      <c r="T3510" s="17" t="s">
        <v>469</v>
      </c>
      <c r="AA3510" s="182" t="s">
        <v>714</v>
      </c>
      <c r="AC3510" s="197" t="str">
        <f t="shared" si="342"/>
        <v>ARTSCI</v>
      </c>
      <c r="AD3510" s="263" t="str">
        <f t="shared" si="343"/>
        <v>ARTSCI-401</v>
      </c>
      <c r="AE3510" s="263" t="str">
        <f t="shared" si="344"/>
        <v>ARTSCI-401-227</v>
      </c>
      <c r="AF3510" s="119" t="s">
        <v>714</v>
      </c>
      <c r="AG3510" s="64" t="str">
        <f t="shared" si="345"/>
        <v>401</v>
      </c>
      <c r="AI3510" s="197" t="str">
        <f t="shared" si="346"/>
        <v>-</v>
      </c>
      <c r="AJ3510" s="64" t="str">
        <f t="shared" si="347"/>
        <v>-</v>
      </c>
    </row>
    <row r="3511" spans="19:36">
      <c r="S3511" s="173" t="s">
        <v>470</v>
      </c>
      <c r="T3511" s="17" t="s">
        <v>471</v>
      </c>
      <c r="AA3511" s="182" t="s">
        <v>715</v>
      </c>
      <c r="AC3511" s="197" t="str">
        <f t="shared" si="342"/>
        <v>ARTSCI</v>
      </c>
      <c r="AD3511" s="263" t="str">
        <f t="shared" si="343"/>
        <v>ARTSCI-401</v>
      </c>
      <c r="AE3511" s="263" t="str">
        <f t="shared" si="344"/>
        <v>ARTSCI-401-228</v>
      </c>
      <c r="AF3511" s="119" t="s">
        <v>715</v>
      </c>
      <c r="AG3511" s="64" t="str">
        <f t="shared" si="345"/>
        <v>401</v>
      </c>
      <c r="AI3511" s="197" t="str">
        <f t="shared" si="346"/>
        <v>-</v>
      </c>
      <c r="AJ3511" s="64" t="str">
        <f t="shared" si="347"/>
        <v>-</v>
      </c>
    </row>
    <row r="3512" spans="19:36">
      <c r="S3512" s="173" t="s">
        <v>472</v>
      </c>
      <c r="T3512" s="17" t="s">
        <v>473</v>
      </c>
      <c r="AA3512" s="182" t="s">
        <v>9283</v>
      </c>
      <c r="AC3512" s="197" t="str">
        <f t="shared" si="342"/>
        <v>ARTSCI</v>
      </c>
      <c r="AD3512" s="263" t="str">
        <f t="shared" si="343"/>
        <v>ARTSCI-401</v>
      </c>
      <c r="AE3512" s="263" t="str">
        <f t="shared" si="344"/>
        <v>ARTSCI-401-229</v>
      </c>
      <c r="AF3512" s="119" t="s">
        <v>9283</v>
      </c>
      <c r="AG3512" s="64" t="str">
        <f t="shared" si="345"/>
        <v>401</v>
      </c>
      <c r="AI3512" s="197" t="str">
        <f t="shared" si="346"/>
        <v>-</v>
      </c>
      <c r="AJ3512" s="64" t="str">
        <f t="shared" si="347"/>
        <v>-</v>
      </c>
    </row>
    <row r="3513" spans="19:36">
      <c r="S3513" s="173" t="s">
        <v>474</v>
      </c>
      <c r="T3513" s="17" t="s">
        <v>475</v>
      </c>
      <c r="AA3513" s="182" t="s">
        <v>9285</v>
      </c>
      <c r="AC3513" s="197" t="str">
        <f t="shared" si="342"/>
        <v>ARTSCI</v>
      </c>
      <c r="AD3513" s="263" t="str">
        <f t="shared" si="343"/>
        <v>ARTSCI-401</v>
      </c>
      <c r="AE3513" s="263" t="str">
        <f t="shared" si="344"/>
        <v>ARTSCI-401-230</v>
      </c>
      <c r="AF3513" s="119" t="s">
        <v>9285</v>
      </c>
      <c r="AG3513" s="64" t="str">
        <f t="shared" si="345"/>
        <v>401</v>
      </c>
      <c r="AI3513" s="197" t="str">
        <f t="shared" si="346"/>
        <v>-</v>
      </c>
      <c r="AJ3513" s="64" t="str">
        <f t="shared" si="347"/>
        <v>-</v>
      </c>
    </row>
    <row r="3514" spans="19:36">
      <c r="S3514" s="173" t="s">
        <v>476</v>
      </c>
      <c r="T3514" s="17" t="s">
        <v>477</v>
      </c>
      <c r="AA3514" s="182" t="s">
        <v>9287</v>
      </c>
      <c r="AC3514" s="197" t="str">
        <f t="shared" si="342"/>
        <v>ARTSCI</v>
      </c>
      <c r="AD3514" s="263" t="str">
        <f t="shared" si="343"/>
        <v>ARTSCI-401</v>
      </c>
      <c r="AE3514" s="263" t="str">
        <f t="shared" si="344"/>
        <v>ARTSCI-401-231</v>
      </c>
      <c r="AF3514" s="119" t="s">
        <v>9287</v>
      </c>
      <c r="AG3514" s="64" t="str">
        <f t="shared" si="345"/>
        <v>401</v>
      </c>
      <c r="AI3514" s="197" t="str">
        <f t="shared" si="346"/>
        <v>-</v>
      </c>
      <c r="AJ3514" s="64" t="str">
        <f t="shared" si="347"/>
        <v>-</v>
      </c>
    </row>
    <row r="3515" spans="19:36">
      <c r="S3515" s="173" t="s">
        <v>478</v>
      </c>
      <c r="T3515" s="17" t="s">
        <v>479</v>
      </c>
      <c r="AA3515" s="182" t="s">
        <v>14869</v>
      </c>
      <c r="AC3515" s="197" t="str">
        <f t="shared" si="342"/>
        <v>ARTSCI</v>
      </c>
      <c r="AD3515" s="263" t="str">
        <f t="shared" si="343"/>
        <v>ARTSCI-401</v>
      </c>
      <c r="AE3515" s="263" t="str">
        <f t="shared" si="344"/>
        <v>ARTSCI-401-232</v>
      </c>
      <c r="AF3515" s="119" t="s">
        <v>14869</v>
      </c>
      <c r="AG3515" s="64" t="str">
        <f t="shared" si="345"/>
        <v>401</v>
      </c>
      <c r="AI3515" s="197" t="str">
        <f t="shared" si="346"/>
        <v>-</v>
      </c>
      <c r="AJ3515" s="64" t="str">
        <f t="shared" si="347"/>
        <v>-</v>
      </c>
    </row>
    <row r="3516" spans="19:36">
      <c r="S3516" s="173" t="s">
        <v>480</v>
      </c>
      <c r="T3516" s="17" t="s">
        <v>481</v>
      </c>
      <c r="AA3516" s="182" t="s">
        <v>11178</v>
      </c>
      <c r="AC3516" s="197" t="str">
        <f t="shared" si="342"/>
        <v>ARTSCI</v>
      </c>
      <c r="AD3516" s="263" t="str">
        <f t="shared" si="343"/>
        <v>ARTSCI-401</v>
      </c>
      <c r="AE3516" s="263" t="str">
        <f t="shared" si="344"/>
        <v>ARTSCI-401-233</v>
      </c>
      <c r="AF3516" s="119" t="s">
        <v>11178</v>
      </c>
      <c r="AG3516" s="64" t="str">
        <f t="shared" si="345"/>
        <v>401</v>
      </c>
      <c r="AI3516" s="197" t="str">
        <f t="shared" si="346"/>
        <v>-</v>
      </c>
      <c r="AJ3516" s="64" t="str">
        <f t="shared" si="347"/>
        <v>-</v>
      </c>
    </row>
    <row r="3517" spans="19:36">
      <c r="S3517" s="173" t="s">
        <v>482</v>
      </c>
      <c r="T3517" s="17" t="s">
        <v>483</v>
      </c>
      <c r="AA3517" s="182" t="s">
        <v>11179</v>
      </c>
      <c r="AC3517" s="197" t="str">
        <f t="shared" si="342"/>
        <v>ARTSCI</v>
      </c>
      <c r="AD3517" s="263" t="str">
        <f t="shared" si="343"/>
        <v>ARTSCI-401</v>
      </c>
      <c r="AE3517" s="263" t="str">
        <f t="shared" si="344"/>
        <v>ARTSCI-401-234</v>
      </c>
      <c r="AF3517" s="119" t="s">
        <v>11179</v>
      </c>
      <c r="AG3517" s="64" t="str">
        <f t="shared" si="345"/>
        <v>401</v>
      </c>
      <c r="AI3517" s="197" t="str">
        <f t="shared" si="346"/>
        <v>-</v>
      </c>
      <c r="AJ3517" s="64" t="str">
        <f t="shared" si="347"/>
        <v>-</v>
      </c>
    </row>
    <row r="3518" spans="19:36">
      <c r="S3518" s="173" t="s">
        <v>484</v>
      </c>
      <c r="T3518" s="17" t="s">
        <v>485</v>
      </c>
      <c r="AA3518" s="182" t="s">
        <v>8702</v>
      </c>
      <c r="AC3518" s="197" t="str">
        <f t="shared" si="342"/>
        <v>ARTSCI</v>
      </c>
      <c r="AD3518" s="263" t="str">
        <f t="shared" si="343"/>
        <v>ARTSCI-401</v>
      </c>
      <c r="AE3518" s="263" t="str">
        <f t="shared" si="344"/>
        <v>ARTSCI-401-235</v>
      </c>
      <c r="AF3518" s="119" t="s">
        <v>8702</v>
      </c>
      <c r="AG3518" s="64" t="str">
        <f t="shared" si="345"/>
        <v>401</v>
      </c>
      <c r="AI3518" s="197" t="str">
        <f t="shared" si="346"/>
        <v>-</v>
      </c>
      <c r="AJ3518" s="64" t="str">
        <f t="shared" si="347"/>
        <v>-</v>
      </c>
    </row>
    <row r="3519" spans="19:36">
      <c r="S3519" s="173" t="s">
        <v>1226</v>
      </c>
      <c r="T3519" s="17" t="s">
        <v>1227</v>
      </c>
      <c r="AA3519" s="182" t="s">
        <v>8703</v>
      </c>
      <c r="AC3519" s="197" t="str">
        <f t="shared" si="342"/>
        <v>ARTSCI</v>
      </c>
      <c r="AD3519" s="263" t="str">
        <f t="shared" si="343"/>
        <v>ARTSCI-401</v>
      </c>
      <c r="AE3519" s="263" t="str">
        <f t="shared" si="344"/>
        <v>ARTSCI-401-236</v>
      </c>
      <c r="AF3519" s="119" t="s">
        <v>8703</v>
      </c>
      <c r="AG3519" s="64" t="str">
        <f t="shared" si="345"/>
        <v>401</v>
      </c>
      <c r="AI3519" s="197" t="str">
        <f t="shared" si="346"/>
        <v>-</v>
      </c>
      <c r="AJ3519" s="64" t="str">
        <f t="shared" si="347"/>
        <v>-</v>
      </c>
    </row>
    <row r="3520" spans="19:36">
      <c r="S3520" s="173" t="s">
        <v>486</v>
      </c>
      <c r="T3520" s="17" t="s">
        <v>487</v>
      </c>
      <c r="AA3520" s="182" t="s">
        <v>8707</v>
      </c>
      <c r="AC3520" s="197" t="str">
        <f t="shared" si="342"/>
        <v>ARTSCI</v>
      </c>
      <c r="AD3520" s="263" t="str">
        <f t="shared" si="343"/>
        <v>ARTSCI-401</v>
      </c>
      <c r="AE3520" s="263" t="str">
        <f t="shared" si="344"/>
        <v>ARTSCI-401-237</v>
      </c>
      <c r="AF3520" s="119" t="s">
        <v>8707</v>
      </c>
      <c r="AG3520" s="64" t="str">
        <f t="shared" si="345"/>
        <v>401</v>
      </c>
      <c r="AI3520" s="197" t="str">
        <f t="shared" si="346"/>
        <v>-</v>
      </c>
      <c r="AJ3520" s="64" t="str">
        <f t="shared" si="347"/>
        <v>-</v>
      </c>
    </row>
    <row r="3521" spans="19:36">
      <c r="S3521" s="173" t="s">
        <v>488</v>
      </c>
      <c r="T3521" s="17" t="s">
        <v>489</v>
      </c>
      <c r="AA3521" s="182" t="s">
        <v>14870</v>
      </c>
      <c r="AC3521" s="197" t="str">
        <f t="shared" si="342"/>
        <v>ARTSCI</v>
      </c>
      <c r="AD3521" s="263" t="str">
        <f t="shared" si="343"/>
        <v>ARTSCI-401</v>
      </c>
      <c r="AE3521" s="263" t="str">
        <f t="shared" si="344"/>
        <v>ARTSCI-401-238</v>
      </c>
      <c r="AF3521" s="119" t="s">
        <v>14870</v>
      </c>
      <c r="AG3521" s="64" t="str">
        <f t="shared" si="345"/>
        <v>401</v>
      </c>
      <c r="AI3521" s="197" t="str">
        <f t="shared" si="346"/>
        <v>-</v>
      </c>
      <c r="AJ3521" s="64" t="str">
        <f t="shared" si="347"/>
        <v>-</v>
      </c>
    </row>
    <row r="3522" spans="19:36">
      <c r="S3522" s="173" t="s">
        <v>490</v>
      </c>
      <c r="T3522" s="17" t="s">
        <v>491</v>
      </c>
      <c r="AA3522" s="182" t="s">
        <v>15773</v>
      </c>
      <c r="AC3522" s="197" t="str">
        <f t="shared" si="342"/>
        <v>ARTSCI</v>
      </c>
      <c r="AD3522" s="263" t="str">
        <f t="shared" si="343"/>
        <v>ARTSCI-401</v>
      </c>
      <c r="AE3522" s="263" t="str">
        <f t="shared" si="344"/>
        <v>ARTSCI-401-239</v>
      </c>
      <c r="AF3522" s="119" t="s">
        <v>15773</v>
      </c>
      <c r="AG3522" s="64" t="str">
        <f t="shared" si="345"/>
        <v>401</v>
      </c>
      <c r="AI3522" s="197" t="str">
        <f t="shared" si="346"/>
        <v>-</v>
      </c>
      <c r="AJ3522" s="64" t="str">
        <f t="shared" si="347"/>
        <v>-</v>
      </c>
    </row>
    <row r="3523" spans="19:36">
      <c r="S3523" s="173" t="s">
        <v>492</v>
      </c>
      <c r="T3523" s="17" t="s">
        <v>493</v>
      </c>
      <c r="AA3523" s="182" t="s">
        <v>12791</v>
      </c>
      <c r="AC3523" s="197" t="str">
        <f t="shared" si="342"/>
        <v>ARTSCI</v>
      </c>
      <c r="AD3523" s="263" t="str">
        <f t="shared" si="343"/>
        <v>ARTSCI-401</v>
      </c>
      <c r="AE3523" s="263" t="str">
        <f t="shared" si="344"/>
        <v>ARTSCI-401-240</v>
      </c>
      <c r="AF3523" s="119" t="s">
        <v>12791</v>
      </c>
      <c r="AG3523" s="64" t="str">
        <f t="shared" si="345"/>
        <v>401</v>
      </c>
      <c r="AI3523" s="197" t="str">
        <f t="shared" si="346"/>
        <v>-</v>
      </c>
      <c r="AJ3523" s="64" t="str">
        <f t="shared" si="347"/>
        <v>-</v>
      </c>
    </row>
    <row r="3524" spans="19:36">
      <c r="S3524" s="173" t="s">
        <v>1228</v>
      </c>
      <c r="T3524" s="17" t="s">
        <v>1229</v>
      </c>
      <c r="AA3524" s="182" t="s">
        <v>8710</v>
      </c>
      <c r="AC3524" s="197" t="str">
        <f t="shared" si="342"/>
        <v>ARTSCI</v>
      </c>
      <c r="AD3524" s="263" t="str">
        <f t="shared" si="343"/>
        <v>ARTSCI-401</v>
      </c>
      <c r="AE3524" s="263" t="str">
        <f t="shared" si="344"/>
        <v>ARTSCI-401-241</v>
      </c>
      <c r="AF3524" s="119" t="s">
        <v>8710</v>
      </c>
      <c r="AG3524" s="64" t="str">
        <f t="shared" si="345"/>
        <v>401</v>
      </c>
      <c r="AI3524" s="197" t="str">
        <f t="shared" si="346"/>
        <v>-</v>
      </c>
      <c r="AJ3524" s="64" t="str">
        <f t="shared" si="347"/>
        <v>-</v>
      </c>
    </row>
    <row r="3525" spans="19:36">
      <c r="S3525" s="173" t="s">
        <v>877</v>
      </c>
      <c r="T3525" s="17" t="s">
        <v>878</v>
      </c>
      <c r="AA3525" s="182" t="s">
        <v>8713</v>
      </c>
      <c r="AC3525" s="197" t="str">
        <f t="shared" si="342"/>
        <v>ARTSCI</v>
      </c>
      <c r="AD3525" s="263" t="str">
        <f t="shared" si="343"/>
        <v>ARTSCI-401</v>
      </c>
      <c r="AE3525" s="263" t="str">
        <f t="shared" si="344"/>
        <v>ARTSCI-401-242</v>
      </c>
      <c r="AF3525" s="119" t="s">
        <v>8713</v>
      </c>
      <c r="AG3525" s="64" t="str">
        <f t="shared" si="345"/>
        <v>401</v>
      </c>
      <c r="AI3525" s="197" t="str">
        <f t="shared" si="346"/>
        <v>-</v>
      </c>
      <c r="AJ3525" s="64" t="str">
        <f t="shared" si="347"/>
        <v>-</v>
      </c>
    </row>
    <row r="3526" spans="19:36">
      <c r="S3526" s="173" t="s">
        <v>494</v>
      </c>
      <c r="T3526" s="17" t="s">
        <v>495</v>
      </c>
      <c r="AA3526" s="182" t="s">
        <v>13384</v>
      </c>
      <c r="AC3526" s="197" t="str">
        <f t="shared" si="342"/>
        <v>ARTSCI</v>
      </c>
      <c r="AD3526" s="263" t="str">
        <f t="shared" si="343"/>
        <v>ARTSCI-401</v>
      </c>
      <c r="AE3526" s="263" t="str">
        <f t="shared" si="344"/>
        <v>ARTSCI-401-243</v>
      </c>
      <c r="AF3526" s="119" t="s">
        <v>13384</v>
      </c>
      <c r="AG3526" s="64" t="str">
        <f t="shared" si="345"/>
        <v>401</v>
      </c>
      <c r="AI3526" s="197" t="str">
        <f t="shared" si="346"/>
        <v>-</v>
      </c>
      <c r="AJ3526" s="64" t="str">
        <f t="shared" si="347"/>
        <v>-</v>
      </c>
    </row>
    <row r="3527" spans="19:36">
      <c r="S3527" s="173" t="s">
        <v>496</v>
      </c>
      <c r="T3527" s="17" t="s">
        <v>879</v>
      </c>
      <c r="AA3527" s="182" t="s">
        <v>8716</v>
      </c>
      <c r="AC3527" s="197" t="str">
        <f t="shared" ref="AC3527:AC3590" si="348">CodesFormula_1</f>
        <v>ARTSCI</v>
      </c>
      <c r="AD3527" s="263" t="str">
        <f t="shared" ref="AD3527:AD3590" si="349">CodesFormula_2</f>
        <v>ARTSCI-401</v>
      </c>
      <c r="AE3527" s="263" t="str">
        <f t="shared" ref="AE3527:AE3590" si="350">CodesFormula_3</f>
        <v>ARTSCI-401-244</v>
      </c>
      <c r="AF3527" s="119" t="s">
        <v>8716</v>
      </c>
      <c r="AG3527" s="64" t="str">
        <f t="shared" ref="AG3527:AG3590" si="351">CodesFormula_4</f>
        <v>401</v>
      </c>
      <c r="AI3527" s="197" t="str">
        <f t="shared" ref="AI3527:AI3590" si="352">CodesFormula_5</f>
        <v>-</v>
      </c>
      <c r="AJ3527" s="64" t="str">
        <f t="shared" ref="AJ3527:AJ3590" si="353">CodesFormula_6</f>
        <v>-</v>
      </c>
    </row>
    <row r="3528" spans="19:36">
      <c r="S3528" s="173" t="s">
        <v>497</v>
      </c>
      <c r="T3528" s="17" t="s">
        <v>498</v>
      </c>
      <c r="AA3528" s="182" t="s">
        <v>8719</v>
      </c>
      <c r="AC3528" s="197" t="str">
        <f t="shared" si="348"/>
        <v>ARTSCI</v>
      </c>
      <c r="AD3528" s="263" t="str">
        <f t="shared" si="349"/>
        <v>ARTSCI-401</v>
      </c>
      <c r="AE3528" s="263" t="str">
        <f t="shared" si="350"/>
        <v>ARTSCI-401-245</v>
      </c>
      <c r="AF3528" s="119" t="s">
        <v>8719</v>
      </c>
      <c r="AG3528" s="64" t="str">
        <f t="shared" si="351"/>
        <v>401</v>
      </c>
      <c r="AI3528" s="197" t="str">
        <f t="shared" si="352"/>
        <v>-</v>
      </c>
      <c r="AJ3528" s="64" t="str">
        <f t="shared" si="353"/>
        <v>-</v>
      </c>
    </row>
    <row r="3529" spans="19:36">
      <c r="S3529" s="173" t="s">
        <v>499</v>
      </c>
      <c r="T3529" s="17" t="s">
        <v>500</v>
      </c>
      <c r="AA3529" s="182" t="s">
        <v>8722</v>
      </c>
      <c r="AC3529" s="197" t="str">
        <f t="shared" si="348"/>
        <v>ARTSCI</v>
      </c>
      <c r="AD3529" s="263" t="str">
        <f t="shared" si="349"/>
        <v>ARTSCI-401</v>
      </c>
      <c r="AE3529" s="263" t="str">
        <f t="shared" si="350"/>
        <v>ARTSCI-401-246</v>
      </c>
      <c r="AF3529" s="119" t="s">
        <v>8722</v>
      </c>
      <c r="AG3529" s="64" t="str">
        <f t="shared" si="351"/>
        <v>401</v>
      </c>
      <c r="AI3529" s="197" t="str">
        <f t="shared" si="352"/>
        <v>-</v>
      </c>
      <c r="AJ3529" s="64" t="str">
        <f t="shared" si="353"/>
        <v>-</v>
      </c>
    </row>
    <row r="3530" spans="19:36">
      <c r="S3530" s="173" t="s">
        <v>501</v>
      </c>
      <c r="T3530" s="17" t="s">
        <v>502</v>
      </c>
      <c r="AA3530" s="182" t="s">
        <v>8723</v>
      </c>
      <c r="AC3530" s="197" t="str">
        <f t="shared" si="348"/>
        <v>ARTSCI</v>
      </c>
      <c r="AD3530" s="263" t="str">
        <f t="shared" si="349"/>
        <v>ARTSCI-401</v>
      </c>
      <c r="AE3530" s="263" t="str">
        <f t="shared" si="350"/>
        <v>ARTSCI-401-247</v>
      </c>
      <c r="AF3530" s="119" t="s">
        <v>8723</v>
      </c>
      <c r="AG3530" s="64" t="str">
        <f t="shared" si="351"/>
        <v>401</v>
      </c>
      <c r="AI3530" s="197" t="str">
        <f t="shared" si="352"/>
        <v>-</v>
      </c>
      <c r="AJ3530" s="64" t="str">
        <f t="shared" si="353"/>
        <v>-</v>
      </c>
    </row>
    <row r="3531" spans="19:36">
      <c r="S3531" s="173" t="s">
        <v>503</v>
      </c>
      <c r="T3531" s="17" t="s">
        <v>504</v>
      </c>
      <c r="AA3531" s="182" t="s">
        <v>11180</v>
      </c>
      <c r="AC3531" s="197" t="str">
        <f t="shared" si="348"/>
        <v>ARTSCI</v>
      </c>
      <c r="AD3531" s="263" t="str">
        <f t="shared" si="349"/>
        <v>ARTSCI-401</v>
      </c>
      <c r="AE3531" s="263" t="str">
        <f t="shared" si="350"/>
        <v>ARTSCI-401-248</v>
      </c>
      <c r="AF3531" s="119" t="s">
        <v>11180</v>
      </c>
      <c r="AG3531" s="64" t="str">
        <f t="shared" si="351"/>
        <v>401</v>
      </c>
      <c r="AI3531" s="197" t="str">
        <f t="shared" si="352"/>
        <v>-</v>
      </c>
      <c r="AJ3531" s="64" t="str">
        <f t="shared" si="353"/>
        <v>-</v>
      </c>
    </row>
    <row r="3532" spans="19:36">
      <c r="S3532" s="173" t="s">
        <v>505</v>
      </c>
      <c r="T3532" s="17" t="s">
        <v>506</v>
      </c>
      <c r="AA3532" s="182" t="s">
        <v>8728</v>
      </c>
      <c r="AC3532" s="197" t="str">
        <f t="shared" si="348"/>
        <v>ARTSCI</v>
      </c>
      <c r="AD3532" s="263" t="str">
        <f t="shared" si="349"/>
        <v>ARTSCI-401</v>
      </c>
      <c r="AE3532" s="263" t="str">
        <f t="shared" si="350"/>
        <v>ARTSCI-401-249</v>
      </c>
      <c r="AF3532" s="119" t="s">
        <v>8728</v>
      </c>
      <c r="AG3532" s="64" t="str">
        <f t="shared" si="351"/>
        <v>401</v>
      </c>
      <c r="AI3532" s="197" t="str">
        <f t="shared" si="352"/>
        <v>-</v>
      </c>
      <c r="AJ3532" s="64" t="str">
        <f t="shared" si="353"/>
        <v>-</v>
      </c>
    </row>
    <row r="3533" spans="19:36">
      <c r="S3533" s="173" t="s">
        <v>507</v>
      </c>
      <c r="T3533" s="17" t="s">
        <v>13153</v>
      </c>
      <c r="AA3533" s="182" t="s">
        <v>8731</v>
      </c>
      <c r="AC3533" s="197" t="str">
        <f t="shared" si="348"/>
        <v>ARTSCI</v>
      </c>
      <c r="AD3533" s="263" t="str">
        <f t="shared" si="349"/>
        <v>ARTSCI-401</v>
      </c>
      <c r="AE3533" s="263" t="str">
        <f t="shared" si="350"/>
        <v>ARTSCI-401-250</v>
      </c>
      <c r="AF3533" s="119" t="s">
        <v>8731</v>
      </c>
      <c r="AG3533" s="64" t="str">
        <f t="shared" si="351"/>
        <v>401</v>
      </c>
      <c r="AI3533" s="197" t="str">
        <f t="shared" si="352"/>
        <v>-</v>
      </c>
      <c r="AJ3533" s="64" t="str">
        <f t="shared" si="353"/>
        <v>-</v>
      </c>
    </row>
    <row r="3534" spans="19:36">
      <c r="S3534" s="173" t="s">
        <v>508</v>
      </c>
      <c r="T3534" s="17" t="s">
        <v>509</v>
      </c>
      <c r="AA3534" s="182" t="s">
        <v>8732</v>
      </c>
      <c r="AC3534" s="197" t="str">
        <f t="shared" si="348"/>
        <v>ARTSCI</v>
      </c>
      <c r="AD3534" s="263" t="str">
        <f t="shared" si="349"/>
        <v>ARTSCI-401</v>
      </c>
      <c r="AE3534" s="263" t="str">
        <f t="shared" si="350"/>
        <v>ARTSCI-401-251</v>
      </c>
      <c r="AF3534" s="119" t="s">
        <v>8732</v>
      </c>
      <c r="AG3534" s="64" t="str">
        <f t="shared" si="351"/>
        <v>401</v>
      </c>
      <c r="AI3534" s="197" t="str">
        <f t="shared" si="352"/>
        <v>-</v>
      </c>
      <c r="AJ3534" s="64" t="str">
        <f t="shared" si="353"/>
        <v>-</v>
      </c>
    </row>
    <row r="3535" spans="19:36">
      <c r="S3535" s="173" t="s">
        <v>510</v>
      </c>
      <c r="T3535" s="17" t="s">
        <v>511</v>
      </c>
      <c r="AA3535" s="182" t="s">
        <v>14871</v>
      </c>
      <c r="AC3535" s="197" t="str">
        <f t="shared" si="348"/>
        <v>ARTSCI</v>
      </c>
      <c r="AD3535" s="263" t="str">
        <f t="shared" si="349"/>
        <v>ARTSCI-401</v>
      </c>
      <c r="AE3535" s="263" t="str">
        <f t="shared" si="350"/>
        <v>ARTSCI-401-252</v>
      </c>
      <c r="AF3535" s="119" t="s">
        <v>14871</v>
      </c>
      <c r="AG3535" s="64" t="str">
        <f t="shared" si="351"/>
        <v>401</v>
      </c>
      <c r="AI3535" s="197" t="str">
        <f t="shared" si="352"/>
        <v>-</v>
      </c>
      <c r="AJ3535" s="64" t="str">
        <f t="shared" si="353"/>
        <v>-</v>
      </c>
    </row>
    <row r="3536" spans="19:36">
      <c r="S3536" s="173" t="s">
        <v>512</v>
      </c>
      <c r="T3536" s="17" t="s">
        <v>513</v>
      </c>
      <c r="AA3536" s="182" t="s">
        <v>716</v>
      </c>
      <c r="AC3536" s="197" t="e">
        <f t="shared" si="348"/>
        <v>#N/A</v>
      </c>
      <c r="AD3536" s="263" t="e">
        <f t="shared" si="349"/>
        <v>#N/A</v>
      </c>
      <c r="AE3536" s="263" t="e">
        <f t="shared" si="350"/>
        <v>#N/A</v>
      </c>
      <c r="AF3536" s="119" t="s">
        <v>716</v>
      </c>
      <c r="AG3536" s="64" t="str">
        <f t="shared" si="351"/>
        <v>401</v>
      </c>
      <c r="AI3536" s="197" t="str">
        <f t="shared" si="352"/>
        <v>-</v>
      </c>
      <c r="AJ3536" s="64" t="str">
        <f t="shared" si="353"/>
        <v>-</v>
      </c>
    </row>
    <row r="3537" spans="19:36">
      <c r="S3537" s="173" t="s">
        <v>514</v>
      </c>
      <c r="T3537" s="17" t="s">
        <v>515</v>
      </c>
      <c r="AA3537" s="182" t="s">
        <v>8735</v>
      </c>
      <c r="AC3537" s="197" t="e">
        <f t="shared" si="348"/>
        <v>#N/A</v>
      </c>
      <c r="AD3537" s="263" t="e">
        <f t="shared" si="349"/>
        <v>#N/A</v>
      </c>
      <c r="AE3537" s="263" t="e">
        <f t="shared" si="350"/>
        <v>#N/A</v>
      </c>
      <c r="AF3537" s="119" t="s">
        <v>8735</v>
      </c>
      <c r="AG3537" s="64" t="str">
        <f t="shared" si="351"/>
        <v>401</v>
      </c>
      <c r="AI3537" s="197" t="str">
        <f t="shared" si="352"/>
        <v>-</v>
      </c>
      <c r="AJ3537" s="64" t="str">
        <f t="shared" si="353"/>
        <v>-</v>
      </c>
    </row>
    <row r="3538" spans="19:36">
      <c r="S3538" s="173" t="s">
        <v>516</v>
      </c>
      <c r="T3538" s="17" t="s">
        <v>517</v>
      </c>
      <c r="AA3538" s="182" t="s">
        <v>8738</v>
      </c>
      <c r="AC3538" s="197" t="e">
        <f t="shared" si="348"/>
        <v>#N/A</v>
      </c>
      <c r="AD3538" s="263" t="e">
        <f t="shared" si="349"/>
        <v>#N/A</v>
      </c>
      <c r="AE3538" s="263" t="e">
        <f t="shared" si="350"/>
        <v>#N/A</v>
      </c>
      <c r="AF3538" s="119" t="s">
        <v>8738</v>
      </c>
      <c r="AG3538" s="64" t="str">
        <f t="shared" si="351"/>
        <v>401</v>
      </c>
      <c r="AI3538" s="197" t="str">
        <f t="shared" si="352"/>
        <v>-</v>
      </c>
      <c r="AJ3538" s="64" t="str">
        <f t="shared" si="353"/>
        <v>-</v>
      </c>
    </row>
    <row r="3539" spans="19:36">
      <c r="S3539" s="173" t="s">
        <v>518</v>
      </c>
      <c r="T3539" s="17" t="s">
        <v>519</v>
      </c>
      <c r="AA3539" s="182" t="s">
        <v>8741</v>
      </c>
      <c r="AC3539" s="197" t="e">
        <f t="shared" si="348"/>
        <v>#N/A</v>
      </c>
      <c r="AD3539" s="263" t="e">
        <f t="shared" si="349"/>
        <v>#N/A</v>
      </c>
      <c r="AE3539" s="263" t="e">
        <f t="shared" si="350"/>
        <v>#N/A</v>
      </c>
      <c r="AF3539" s="119" t="s">
        <v>8741</v>
      </c>
      <c r="AG3539" s="64" t="str">
        <f t="shared" si="351"/>
        <v>401</v>
      </c>
      <c r="AI3539" s="197" t="str">
        <f t="shared" si="352"/>
        <v>-</v>
      </c>
      <c r="AJ3539" s="64" t="str">
        <f t="shared" si="353"/>
        <v>-</v>
      </c>
    </row>
    <row r="3540" spans="19:36">
      <c r="S3540" s="173" t="s">
        <v>520</v>
      </c>
      <c r="T3540" s="17" t="s">
        <v>521</v>
      </c>
      <c r="AA3540" s="182" t="s">
        <v>8744</v>
      </c>
      <c r="AC3540" s="197" t="e">
        <f t="shared" si="348"/>
        <v>#N/A</v>
      </c>
      <c r="AD3540" s="263" t="e">
        <f t="shared" si="349"/>
        <v>#N/A</v>
      </c>
      <c r="AE3540" s="263" t="e">
        <f t="shared" si="350"/>
        <v>#N/A</v>
      </c>
      <c r="AF3540" s="119" t="s">
        <v>8744</v>
      </c>
      <c r="AG3540" s="64" t="str">
        <f t="shared" si="351"/>
        <v>401</v>
      </c>
      <c r="AI3540" s="197" t="str">
        <f t="shared" si="352"/>
        <v>-</v>
      </c>
      <c r="AJ3540" s="64" t="str">
        <f t="shared" si="353"/>
        <v>-</v>
      </c>
    </row>
    <row r="3541" spans="19:36">
      <c r="S3541" s="173" t="s">
        <v>522</v>
      </c>
      <c r="T3541" s="17" t="s">
        <v>523</v>
      </c>
      <c r="AA3541" s="182" t="s">
        <v>8747</v>
      </c>
      <c r="AC3541" s="197" t="e">
        <f t="shared" si="348"/>
        <v>#N/A</v>
      </c>
      <c r="AD3541" s="263" t="e">
        <f t="shared" si="349"/>
        <v>#N/A</v>
      </c>
      <c r="AE3541" s="263" t="e">
        <f t="shared" si="350"/>
        <v>#N/A</v>
      </c>
      <c r="AF3541" s="119" t="s">
        <v>8747</v>
      </c>
      <c r="AG3541" s="64" t="str">
        <f t="shared" si="351"/>
        <v>401</v>
      </c>
      <c r="AI3541" s="197" t="str">
        <f t="shared" si="352"/>
        <v>-</v>
      </c>
      <c r="AJ3541" s="64" t="str">
        <f t="shared" si="353"/>
        <v>-</v>
      </c>
    </row>
    <row r="3542" spans="19:36">
      <c r="S3542" s="173" t="s">
        <v>524</v>
      </c>
      <c r="T3542" s="17" t="s">
        <v>525</v>
      </c>
      <c r="AA3542" s="182" t="s">
        <v>8748</v>
      </c>
      <c r="AC3542" s="197" t="e">
        <f t="shared" si="348"/>
        <v>#N/A</v>
      </c>
      <c r="AD3542" s="263" t="e">
        <f t="shared" si="349"/>
        <v>#N/A</v>
      </c>
      <c r="AE3542" s="263" t="e">
        <f t="shared" si="350"/>
        <v>#N/A</v>
      </c>
      <c r="AF3542" s="119" t="s">
        <v>8748</v>
      </c>
      <c r="AG3542" s="64" t="str">
        <f t="shared" si="351"/>
        <v>401</v>
      </c>
      <c r="AI3542" s="197" t="str">
        <f t="shared" si="352"/>
        <v>-</v>
      </c>
      <c r="AJ3542" s="64" t="str">
        <f t="shared" si="353"/>
        <v>-</v>
      </c>
    </row>
    <row r="3543" spans="19:36">
      <c r="S3543" s="173" t="s">
        <v>526</v>
      </c>
      <c r="T3543" s="17" t="s">
        <v>527</v>
      </c>
      <c r="AA3543" s="182" t="s">
        <v>8750</v>
      </c>
      <c r="AC3543" s="197" t="e">
        <f t="shared" si="348"/>
        <v>#N/A</v>
      </c>
      <c r="AD3543" s="263" t="e">
        <f t="shared" si="349"/>
        <v>#N/A</v>
      </c>
      <c r="AE3543" s="263" t="e">
        <f t="shared" si="350"/>
        <v>#N/A</v>
      </c>
      <c r="AF3543" s="119" t="s">
        <v>8750</v>
      </c>
      <c r="AG3543" s="64" t="str">
        <f t="shared" si="351"/>
        <v>401</v>
      </c>
      <c r="AI3543" s="197" t="str">
        <f t="shared" si="352"/>
        <v>-</v>
      </c>
      <c r="AJ3543" s="64" t="str">
        <f t="shared" si="353"/>
        <v>-</v>
      </c>
    </row>
    <row r="3544" spans="19:36">
      <c r="S3544" s="173" t="s">
        <v>528</v>
      </c>
      <c r="T3544" s="17" t="s">
        <v>529</v>
      </c>
      <c r="AA3544" s="182" t="s">
        <v>8751</v>
      </c>
      <c r="AC3544" s="197" t="e">
        <f t="shared" si="348"/>
        <v>#N/A</v>
      </c>
      <c r="AD3544" s="263" t="e">
        <f t="shared" si="349"/>
        <v>#N/A</v>
      </c>
      <c r="AE3544" s="263" t="e">
        <f t="shared" si="350"/>
        <v>#N/A</v>
      </c>
      <c r="AF3544" s="119" t="s">
        <v>8751</v>
      </c>
      <c r="AG3544" s="64" t="str">
        <f t="shared" si="351"/>
        <v>401</v>
      </c>
      <c r="AI3544" s="197" t="str">
        <f t="shared" si="352"/>
        <v>-</v>
      </c>
      <c r="AJ3544" s="64" t="str">
        <f t="shared" si="353"/>
        <v>-</v>
      </c>
    </row>
    <row r="3545" spans="19:36">
      <c r="S3545" s="173" t="s">
        <v>1230</v>
      </c>
      <c r="T3545" s="17" t="s">
        <v>1231</v>
      </c>
      <c r="AA3545" s="182" t="s">
        <v>8753</v>
      </c>
      <c r="AC3545" s="197" t="e">
        <f t="shared" si="348"/>
        <v>#N/A</v>
      </c>
      <c r="AD3545" s="263" t="e">
        <f t="shared" si="349"/>
        <v>#N/A</v>
      </c>
      <c r="AE3545" s="263" t="e">
        <f t="shared" si="350"/>
        <v>#N/A</v>
      </c>
      <c r="AF3545" s="119" t="s">
        <v>8753</v>
      </c>
      <c r="AG3545" s="64" t="str">
        <f t="shared" si="351"/>
        <v>401</v>
      </c>
      <c r="AI3545" s="197" t="str">
        <f t="shared" si="352"/>
        <v>-</v>
      </c>
      <c r="AJ3545" s="64" t="str">
        <f t="shared" si="353"/>
        <v>-</v>
      </c>
    </row>
    <row r="3546" spans="19:36">
      <c r="S3546" s="173" t="s">
        <v>880</v>
      </c>
      <c r="T3546" s="17" t="s">
        <v>881</v>
      </c>
      <c r="AA3546" s="182" t="s">
        <v>8757</v>
      </c>
      <c r="AC3546" s="197" t="e">
        <f t="shared" si="348"/>
        <v>#N/A</v>
      </c>
      <c r="AD3546" s="263" t="e">
        <f t="shared" si="349"/>
        <v>#N/A</v>
      </c>
      <c r="AE3546" s="263" t="e">
        <f t="shared" si="350"/>
        <v>#N/A</v>
      </c>
      <c r="AF3546" s="119" t="s">
        <v>8757</v>
      </c>
      <c r="AG3546" s="64" t="str">
        <f t="shared" si="351"/>
        <v>401</v>
      </c>
      <c r="AI3546" s="197" t="str">
        <f t="shared" si="352"/>
        <v>-</v>
      </c>
      <c r="AJ3546" s="64" t="str">
        <f t="shared" si="353"/>
        <v>-</v>
      </c>
    </row>
    <row r="3547" spans="19:36">
      <c r="S3547" s="173" t="s">
        <v>530</v>
      </c>
      <c r="T3547" s="17" t="s">
        <v>12448</v>
      </c>
      <c r="AA3547" s="182" t="s">
        <v>8758</v>
      </c>
      <c r="AC3547" s="197" t="e">
        <f t="shared" si="348"/>
        <v>#N/A</v>
      </c>
      <c r="AD3547" s="263" t="e">
        <f t="shared" si="349"/>
        <v>#N/A</v>
      </c>
      <c r="AE3547" s="263" t="e">
        <f t="shared" si="350"/>
        <v>#N/A</v>
      </c>
      <c r="AF3547" s="119" t="s">
        <v>8758</v>
      </c>
      <c r="AG3547" s="64" t="str">
        <f t="shared" si="351"/>
        <v>401</v>
      </c>
      <c r="AI3547" s="197" t="str">
        <f t="shared" si="352"/>
        <v>-</v>
      </c>
      <c r="AJ3547" s="64" t="str">
        <f t="shared" si="353"/>
        <v>-</v>
      </c>
    </row>
    <row r="3548" spans="19:36">
      <c r="S3548" s="173" t="s">
        <v>531</v>
      </c>
      <c r="T3548" s="17" t="s">
        <v>532</v>
      </c>
      <c r="AA3548" s="182" t="s">
        <v>717</v>
      </c>
      <c r="AC3548" s="197" t="e">
        <f t="shared" si="348"/>
        <v>#N/A</v>
      </c>
      <c r="AD3548" s="263" t="e">
        <f t="shared" si="349"/>
        <v>#N/A</v>
      </c>
      <c r="AE3548" s="263" t="e">
        <f t="shared" si="350"/>
        <v>#N/A</v>
      </c>
      <c r="AF3548" s="119" t="s">
        <v>717</v>
      </c>
      <c r="AG3548" s="64" t="str">
        <f t="shared" si="351"/>
        <v>401</v>
      </c>
      <c r="AI3548" s="197" t="str">
        <f t="shared" si="352"/>
        <v>-</v>
      </c>
      <c r="AJ3548" s="64" t="str">
        <f t="shared" si="353"/>
        <v>-</v>
      </c>
    </row>
    <row r="3549" spans="19:36">
      <c r="S3549" s="173" t="s">
        <v>533</v>
      </c>
      <c r="T3549" s="17" t="s">
        <v>2160</v>
      </c>
      <c r="AA3549" s="182" t="s">
        <v>8761</v>
      </c>
      <c r="AC3549" s="197" t="e">
        <f t="shared" si="348"/>
        <v>#N/A</v>
      </c>
      <c r="AD3549" s="263" t="e">
        <f t="shared" si="349"/>
        <v>#N/A</v>
      </c>
      <c r="AE3549" s="263" t="e">
        <f t="shared" si="350"/>
        <v>#N/A</v>
      </c>
      <c r="AF3549" s="119" t="s">
        <v>8761</v>
      </c>
      <c r="AG3549" s="64" t="str">
        <f t="shared" si="351"/>
        <v>401</v>
      </c>
      <c r="AI3549" s="197" t="str">
        <f t="shared" si="352"/>
        <v>-</v>
      </c>
      <c r="AJ3549" s="64" t="str">
        <f t="shared" si="353"/>
        <v>-</v>
      </c>
    </row>
    <row r="3550" spans="19:36">
      <c r="S3550" s="173" t="s">
        <v>2161</v>
      </c>
      <c r="T3550" s="17" t="s">
        <v>2162</v>
      </c>
      <c r="AA3550" s="182" t="s">
        <v>1394</v>
      </c>
      <c r="AC3550" s="197" t="str">
        <f t="shared" si="348"/>
        <v>ARTSCI</v>
      </c>
      <c r="AD3550" s="263" t="str">
        <f t="shared" si="349"/>
        <v>ARTSCI-401</v>
      </c>
      <c r="AE3550" s="263" t="str">
        <f t="shared" si="350"/>
        <v>ARTSCI-401-253</v>
      </c>
      <c r="AF3550" s="119" t="s">
        <v>1394</v>
      </c>
      <c r="AG3550" s="64" t="str">
        <f t="shared" si="351"/>
        <v>401</v>
      </c>
      <c r="AI3550" s="197" t="str">
        <f t="shared" si="352"/>
        <v>-</v>
      </c>
      <c r="AJ3550" s="64" t="str">
        <f t="shared" si="353"/>
        <v>-</v>
      </c>
    </row>
    <row r="3551" spans="19:36">
      <c r="S3551" s="173" t="s">
        <v>2163</v>
      </c>
      <c r="T3551" s="17" t="s">
        <v>2164</v>
      </c>
      <c r="AA3551" s="182" t="s">
        <v>12792</v>
      </c>
      <c r="AC3551" s="197" t="str">
        <f t="shared" si="348"/>
        <v>ARTSCI</v>
      </c>
      <c r="AD3551" s="263" t="str">
        <f t="shared" si="349"/>
        <v>ARTSCI-401</v>
      </c>
      <c r="AE3551" s="263" t="str">
        <f t="shared" si="350"/>
        <v>ARTSCI-401-254</v>
      </c>
      <c r="AF3551" s="119" t="s">
        <v>12792</v>
      </c>
      <c r="AG3551" s="64" t="str">
        <f t="shared" si="351"/>
        <v>401</v>
      </c>
      <c r="AI3551" s="197" t="str">
        <f t="shared" si="352"/>
        <v>-</v>
      </c>
      <c r="AJ3551" s="64" t="str">
        <f t="shared" si="353"/>
        <v>-</v>
      </c>
    </row>
    <row r="3552" spans="19:36">
      <c r="S3552" s="173" t="s">
        <v>2165</v>
      </c>
      <c r="T3552" s="17" t="s">
        <v>2166</v>
      </c>
      <c r="AA3552" s="182" t="s">
        <v>13811</v>
      </c>
      <c r="AC3552" s="197" t="str">
        <f t="shared" si="348"/>
        <v>ARTSCI</v>
      </c>
      <c r="AD3552" s="263" t="str">
        <f t="shared" si="349"/>
        <v>ARTSCI-401</v>
      </c>
      <c r="AE3552" s="263" t="str">
        <f t="shared" si="350"/>
        <v>ARTSCI-401-255</v>
      </c>
      <c r="AF3552" s="119" t="s">
        <v>13811</v>
      </c>
      <c r="AG3552" s="64" t="str">
        <f t="shared" si="351"/>
        <v>401</v>
      </c>
      <c r="AI3552" s="197" t="str">
        <f t="shared" si="352"/>
        <v>-</v>
      </c>
      <c r="AJ3552" s="64" t="str">
        <f t="shared" si="353"/>
        <v>-</v>
      </c>
    </row>
    <row r="3553" spans="19:36">
      <c r="S3553" s="173" t="s">
        <v>2167</v>
      </c>
      <c r="T3553" s="17" t="s">
        <v>2168</v>
      </c>
      <c r="AA3553" s="182" t="s">
        <v>11181</v>
      </c>
      <c r="AC3553" s="197" t="str">
        <f t="shared" si="348"/>
        <v>ARTSCI</v>
      </c>
      <c r="AD3553" s="263" t="str">
        <f t="shared" si="349"/>
        <v>ARTSCI-401</v>
      </c>
      <c r="AE3553" s="263" t="str">
        <f t="shared" si="350"/>
        <v>ARTSCI-401-256</v>
      </c>
      <c r="AF3553" s="119" t="s">
        <v>11181</v>
      </c>
      <c r="AG3553" s="64" t="str">
        <f t="shared" si="351"/>
        <v>401</v>
      </c>
      <c r="AI3553" s="197" t="str">
        <f t="shared" si="352"/>
        <v>-</v>
      </c>
      <c r="AJ3553" s="64" t="str">
        <f t="shared" si="353"/>
        <v>-</v>
      </c>
    </row>
    <row r="3554" spans="19:36">
      <c r="S3554" s="173" t="s">
        <v>2169</v>
      </c>
      <c r="T3554" s="17" t="s">
        <v>2170</v>
      </c>
      <c r="AA3554" s="182" t="s">
        <v>1395</v>
      </c>
      <c r="AC3554" s="197" t="str">
        <f t="shared" si="348"/>
        <v>ARTSCI</v>
      </c>
      <c r="AD3554" s="263" t="str">
        <f t="shared" si="349"/>
        <v>ARTSCI-401</v>
      </c>
      <c r="AE3554" s="263" t="str">
        <f t="shared" si="350"/>
        <v>ARTSCI-401-257</v>
      </c>
      <c r="AF3554" s="119" t="s">
        <v>1395</v>
      </c>
      <c r="AG3554" s="64" t="str">
        <f t="shared" si="351"/>
        <v>401</v>
      </c>
      <c r="AI3554" s="197" t="str">
        <f t="shared" si="352"/>
        <v>-</v>
      </c>
      <c r="AJ3554" s="64" t="str">
        <f t="shared" si="353"/>
        <v>-</v>
      </c>
    </row>
    <row r="3555" spans="19:36">
      <c r="S3555" s="173" t="s">
        <v>2171</v>
      </c>
      <c r="T3555" s="17" t="s">
        <v>2172</v>
      </c>
      <c r="AA3555" s="182" t="s">
        <v>11182</v>
      </c>
      <c r="AC3555" s="197" t="str">
        <f t="shared" si="348"/>
        <v>ARTSCI</v>
      </c>
      <c r="AD3555" s="263" t="str">
        <f t="shared" si="349"/>
        <v>ARTSCI-401</v>
      </c>
      <c r="AE3555" s="263" t="str">
        <f t="shared" si="350"/>
        <v>ARTSCI-401-258</v>
      </c>
      <c r="AF3555" s="119" t="s">
        <v>11182</v>
      </c>
      <c r="AG3555" s="64" t="str">
        <f t="shared" si="351"/>
        <v>401</v>
      </c>
      <c r="AI3555" s="197" t="str">
        <f t="shared" si="352"/>
        <v>-</v>
      </c>
      <c r="AJ3555" s="64" t="str">
        <f t="shared" si="353"/>
        <v>-</v>
      </c>
    </row>
    <row r="3556" spans="19:36">
      <c r="S3556" s="173" t="s">
        <v>2173</v>
      </c>
      <c r="T3556" s="17" t="s">
        <v>2174</v>
      </c>
      <c r="AA3556" s="182" t="s">
        <v>12793</v>
      </c>
      <c r="AC3556" s="197" t="str">
        <f t="shared" si="348"/>
        <v>ARTSCI</v>
      </c>
      <c r="AD3556" s="263" t="str">
        <f t="shared" si="349"/>
        <v>ARTSCI-401</v>
      </c>
      <c r="AE3556" s="263" t="str">
        <f t="shared" si="350"/>
        <v>ARTSCI-401-259</v>
      </c>
      <c r="AF3556" s="119" t="s">
        <v>12793</v>
      </c>
      <c r="AG3556" s="64" t="str">
        <f t="shared" si="351"/>
        <v>401</v>
      </c>
      <c r="AI3556" s="197" t="str">
        <f t="shared" si="352"/>
        <v>-</v>
      </c>
      <c r="AJ3556" s="64" t="str">
        <f t="shared" si="353"/>
        <v>-</v>
      </c>
    </row>
    <row r="3557" spans="19:36">
      <c r="S3557" s="173" t="s">
        <v>10568</v>
      </c>
      <c r="T3557" s="17" t="s">
        <v>10569</v>
      </c>
      <c r="AA3557" s="182" t="s">
        <v>14872</v>
      </c>
      <c r="AC3557" s="197" t="str">
        <f t="shared" si="348"/>
        <v>ARTSCI</v>
      </c>
      <c r="AD3557" s="263" t="str">
        <f t="shared" si="349"/>
        <v>ARTSCI-401</v>
      </c>
      <c r="AE3557" s="263" t="str">
        <f t="shared" si="350"/>
        <v>ARTSCI-401-260</v>
      </c>
      <c r="AF3557" s="119" t="s">
        <v>14872</v>
      </c>
      <c r="AG3557" s="64" t="str">
        <f t="shared" si="351"/>
        <v>401</v>
      </c>
      <c r="AI3557" s="197" t="str">
        <f t="shared" si="352"/>
        <v>-</v>
      </c>
      <c r="AJ3557" s="64" t="str">
        <f t="shared" si="353"/>
        <v>-</v>
      </c>
    </row>
    <row r="3558" spans="19:36">
      <c r="S3558" s="173" t="s">
        <v>2175</v>
      </c>
      <c r="T3558" s="17" t="s">
        <v>2176</v>
      </c>
      <c r="AA3558" s="182" t="s">
        <v>1396</v>
      </c>
      <c r="AC3558" s="197" t="str">
        <f t="shared" si="348"/>
        <v>ARTSCI</v>
      </c>
      <c r="AD3558" s="263" t="str">
        <f t="shared" si="349"/>
        <v>ARTSCI-401</v>
      </c>
      <c r="AE3558" s="263" t="str">
        <f t="shared" si="350"/>
        <v>ARTSCI-401-261</v>
      </c>
      <c r="AF3558" s="119" t="s">
        <v>1396</v>
      </c>
      <c r="AG3558" s="64" t="str">
        <f t="shared" si="351"/>
        <v>401</v>
      </c>
      <c r="AI3558" s="197" t="str">
        <f t="shared" si="352"/>
        <v>-</v>
      </c>
      <c r="AJ3558" s="64" t="str">
        <f t="shared" si="353"/>
        <v>-</v>
      </c>
    </row>
    <row r="3559" spans="19:36">
      <c r="S3559" s="173" t="s">
        <v>2177</v>
      </c>
      <c r="T3559" s="17" t="s">
        <v>2178</v>
      </c>
      <c r="AA3559" s="182" t="s">
        <v>11183</v>
      </c>
      <c r="AC3559" s="197" t="str">
        <f t="shared" si="348"/>
        <v>ARTSCI</v>
      </c>
      <c r="AD3559" s="263" t="str">
        <f t="shared" si="349"/>
        <v>ARTSCI-401</v>
      </c>
      <c r="AE3559" s="263" t="str">
        <f t="shared" si="350"/>
        <v>ARTSCI-401-262</v>
      </c>
      <c r="AF3559" s="119" t="s">
        <v>11183</v>
      </c>
      <c r="AG3559" s="64" t="str">
        <f t="shared" si="351"/>
        <v>401</v>
      </c>
      <c r="AI3559" s="197" t="str">
        <f t="shared" si="352"/>
        <v>-</v>
      </c>
      <c r="AJ3559" s="64" t="str">
        <f t="shared" si="353"/>
        <v>-</v>
      </c>
    </row>
    <row r="3560" spans="19:36">
      <c r="S3560" s="173" t="s">
        <v>1232</v>
      </c>
      <c r="T3560" s="17" t="s">
        <v>1233</v>
      </c>
      <c r="AA3560" s="182" t="s">
        <v>14300</v>
      </c>
      <c r="AC3560" s="197" t="str">
        <f t="shared" si="348"/>
        <v>ARTSCI</v>
      </c>
      <c r="AD3560" s="263" t="str">
        <f t="shared" si="349"/>
        <v>ARTSCI-401</v>
      </c>
      <c r="AE3560" s="263" t="str">
        <f t="shared" si="350"/>
        <v>ARTSCI-401-263</v>
      </c>
      <c r="AF3560" s="119" t="s">
        <v>14300</v>
      </c>
      <c r="AG3560" s="64" t="str">
        <f t="shared" si="351"/>
        <v>401</v>
      </c>
      <c r="AI3560" s="197" t="str">
        <f t="shared" si="352"/>
        <v>-</v>
      </c>
      <c r="AJ3560" s="64" t="str">
        <f t="shared" si="353"/>
        <v>-</v>
      </c>
    </row>
    <row r="3561" spans="19:36">
      <c r="S3561" s="173" t="s">
        <v>1234</v>
      </c>
      <c r="T3561" s="17" t="s">
        <v>1235</v>
      </c>
      <c r="AA3561" s="182" t="s">
        <v>13812</v>
      </c>
      <c r="AC3561" s="197" t="str">
        <f t="shared" si="348"/>
        <v>ARTSCI</v>
      </c>
      <c r="AD3561" s="263" t="str">
        <f t="shared" si="349"/>
        <v>ARTSCI-401</v>
      </c>
      <c r="AE3561" s="263" t="str">
        <f t="shared" si="350"/>
        <v>ARTSCI-401-264</v>
      </c>
      <c r="AF3561" s="119" t="s">
        <v>13812</v>
      </c>
      <c r="AG3561" s="64" t="str">
        <f t="shared" si="351"/>
        <v>401</v>
      </c>
      <c r="AI3561" s="197" t="str">
        <f t="shared" si="352"/>
        <v>-</v>
      </c>
      <c r="AJ3561" s="64" t="str">
        <f t="shared" si="353"/>
        <v>-</v>
      </c>
    </row>
    <row r="3562" spans="19:36">
      <c r="S3562" s="173" t="s">
        <v>2179</v>
      </c>
      <c r="T3562" s="17" t="s">
        <v>2180</v>
      </c>
      <c r="AA3562" s="182" t="s">
        <v>8764</v>
      </c>
      <c r="AC3562" s="197" t="str">
        <f t="shared" si="348"/>
        <v>BUSINESS</v>
      </c>
      <c r="AD3562" s="263" t="str">
        <f t="shared" si="349"/>
        <v>BUSINESS-401</v>
      </c>
      <c r="AE3562" s="263" t="str">
        <f t="shared" si="350"/>
        <v>BUSINESS-401-1</v>
      </c>
      <c r="AF3562" s="119" t="s">
        <v>8764</v>
      </c>
      <c r="AG3562" s="64" t="str">
        <f t="shared" si="351"/>
        <v>401</v>
      </c>
      <c r="AI3562" s="197" t="str">
        <f t="shared" si="352"/>
        <v>-</v>
      </c>
      <c r="AJ3562" s="64" t="str">
        <f t="shared" si="353"/>
        <v>-</v>
      </c>
    </row>
    <row r="3563" spans="19:36">
      <c r="S3563" s="173" t="s">
        <v>2181</v>
      </c>
      <c r="T3563" s="17" t="s">
        <v>2182</v>
      </c>
      <c r="AA3563" s="182" t="s">
        <v>15355</v>
      </c>
      <c r="AC3563" s="197" t="str">
        <f t="shared" si="348"/>
        <v>BUSINESS</v>
      </c>
      <c r="AD3563" s="263" t="str">
        <f t="shared" si="349"/>
        <v>BUSINESS-401</v>
      </c>
      <c r="AE3563" s="263" t="str">
        <f t="shared" si="350"/>
        <v>BUSINESS-401-2</v>
      </c>
      <c r="AF3563" s="119" t="s">
        <v>15355</v>
      </c>
      <c r="AG3563" s="64" t="str">
        <f t="shared" si="351"/>
        <v>401</v>
      </c>
      <c r="AI3563" s="197" t="str">
        <f t="shared" si="352"/>
        <v>-</v>
      </c>
      <c r="AJ3563" s="64" t="str">
        <f t="shared" si="353"/>
        <v>-</v>
      </c>
    </row>
    <row r="3564" spans="19:36">
      <c r="S3564" s="173" t="s">
        <v>2183</v>
      </c>
      <c r="T3564" s="17" t="s">
        <v>2184</v>
      </c>
      <c r="AA3564" s="182" t="s">
        <v>15356</v>
      </c>
      <c r="AC3564" s="197" t="str">
        <f t="shared" si="348"/>
        <v>BUSINESS</v>
      </c>
      <c r="AD3564" s="263" t="str">
        <f t="shared" si="349"/>
        <v>BUSINESS-401</v>
      </c>
      <c r="AE3564" s="263" t="str">
        <f t="shared" si="350"/>
        <v>BUSINESS-401-3</v>
      </c>
      <c r="AF3564" s="119" t="s">
        <v>15356</v>
      </c>
      <c r="AG3564" s="64" t="str">
        <f t="shared" si="351"/>
        <v>401</v>
      </c>
      <c r="AI3564" s="197" t="str">
        <f t="shared" si="352"/>
        <v>-</v>
      </c>
      <c r="AJ3564" s="64" t="str">
        <f t="shared" si="353"/>
        <v>-</v>
      </c>
    </row>
    <row r="3565" spans="19:36">
      <c r="S3565" s="173" t="s">
        <v>2185</v>
      </c>
      <c r="T3565" s="17" t="s">
        <v>2186</v>
      </c>
      <c r="AA3565" s="182" t="s">
        <v>8767</v>
      </c>
      <c r="AC3565" s="197" t="str">
        <f t="shared" si="348"/>
        <v>BUSINESS</v>
      </c>
      <c r="AD3565" s="263" t="str">
        <f t="shared" si="349"/>
        <v>BUSINESS-401</v>
      </c>
      <c r="AE3565" s="263" t="str">
        <f t="shared" si="350"/>
        <v>BUSINESS-401-4</v>
      </c>
      <c r="AF3565" s="119" t="s">
        <v>8767</v>
      </c>
      <c r="AG3565" s="64" t="str">
        <f t="shared" si="351"/>
        <v>401</v>
      </c>
      <c r="AI3565" s="197" t="str">
        <f t="shared" si="352"/>
        <v>-</v>
      </c>
      <c r="AJ3565" s="64" t="str">
        <f t="shared" si="353"/>
        <v>-</v>
      </c>
    </row>
    <row r="3566" spans="19:36">
      <c r="S3566" s="173" t="s">
        <v>2187</v>
      </c>
      <c r="T3566" s="17" t="s">
        <v>2188</v>
      </c>
      <c r="AA3566" s="182" t="s">
        <v>15357</v>
      </c>
      <c r="AC3566" s="197" t="str">
        <f t="shared" si="348"/>
        <v>BUSINESS</v>
      </c>
      <c r="AD3566" s="263" t="str">
        <f t="shared" si="349"/>
        <v>BUSINESS-401</v>
      </c>
      <c r="AE3566" s="263" t="str">
        <f t="shared" si="350"/>
        <v>BUSINESS-401-5</v>
      </c>
      <c r="AF3566" s="119" t="s">
        <v>15357</v>
      </c>
      <c r="AG3566" s="64" t="str">
        <f t="shared" si="351"/>
        <v>401</v>
      </c>
      <c r="AI3566" s="197" t="str">
        <f t="shared" si="352"/>
        <v>-</v>
      </c>
      <c r="AJ3566" s="64" t="str">
        <f t="shared" si="353"/>
        <v>-</v>
      </c>
    </row>
    <row r="3567" spans="19:36">
      <c r="S3567" s="173" t="s">
        <v>2189</v>
      </c>
      <c r="T3567" s="17" t="s">
        <v>2190</v>
      </c>
      <c r="AA3567" s="182" t="s">
        <v>8769</v>
      </c>
      <c r="AC3567" s="197" t="str">
        <f t="shared" si="348"/>
        <v>BUSINESS</v>
      </c>
      <c r="AD3567" s="263" t="str">
        <f t="shared" si="349"/>
        <v>BUSINESS-401</v>
      </c>
      <c r="AE3567" s="263" t="str">
        <f t="shared" si="350"/>
        <v>BUSINESS-401-6</v>
      </c>
      <c r="AF3567" s="119" t="s">
        <v>8769</v>
      </c>
      <c r="AG3567" s="64" t="str">
        <f t="shared" si="351"/>
        <v>401</v>
      </c>
      <c r="AI3567" s="197" t="str">
        <f t="shared" si="352"/>
        <v>-</v>
      </c>
      <c r="AJ3567" s="64" t="str">
        <f t="shared" si="353"/>
        <v>-</v>
      </c>
    </row>
    <row r="3568" spans="19:36">
      <c r="S3568" s="173" t="s">
        <v>2191</v>
      </c>
      <c r="T3568" s="17" t="s">
        <v>2192</v>
      </c>
      <c r="AA3568" s="182" t="s">
        <v>15358</v>
      </c>
      <c r="AC3568" s="197" t="str">
        <f t="shared" si="348"/>
        <v>BUSINESS</v>
      </c>
      <c r="AD3568" s="263" t="str">
        <f t="shared" si="349"/>
        <v>BUSINESS-401</v>
      </c>
      <c r="AE3568" s="263" t="str">
        <f t="shared" si="350"/>
        <v>BUSINESS-401-7</v>
      </c>
      <c r="AF3568" s="119" t="s">
        <v>15358</v>
      </c>
      <c r="AG3568" s="64" t="str">
        <f t="shared" si="351"/>
        <v>401</v>
      </c>
      <c r="AI3568" s="197" t="str">
        <f t="shared" si="352"/>
        <v>-</v>
      </c>
      <c r="AJ3568" s="64" t="str">
        <f t="shared" si="353"/>
        <v>-</v>
      </c>
    </row>
    <row r="3569" spans="19:36">
      <c r="S3569" s="173" t="s">
        <v>2193</v>
      </c>
      <c r="T3569" s="17" t="s">
        <v>2194</v>
      </c>
      <c r="AA3569" s="182" t="s">
        <v>8771</v>
      </c>
      <c r="AC3569" s="197" t="str">
        <f t="shared" si="348"/>
        <v>BUSINESS</v>
      </c>
      <c r="AD3569" s="263" t="str">
        <f t="shared" si="349"/>
        <v>BUSINESS-401</v>
      </c>
      <c r="AE3569" s="263" t="str">
        <f t="shared" si="350"/>
        <v>BUSINESS-401-8</v>
      </c>
      <c r="AF3569" s="119" t="s">
        <v>8771</v>
      </c>
      <c r="AG3569" s="64" t="str">
        <f t="shared" si="351"/>
        <v>401</v>
      </c>
      <c r="AI3569" s="197" t="str">
        <f t="shared" si="352"/>
        <v>-</v>
      </c>
      <c r="AJ3569" s="64" t="str">
        <f t="shared" si="353"/>
        <v>-</v>
      </c>
    </row>
    <row r="3570" spans="19:36">
      <c r="S3570" s="173" t="s">
        <v>2195</v>
      </c>
      <c r="T3570" s="17" t="s">
        <v>2196</v>
      </c>
      <c r="AA3570" s="182" t="s">
        <v>8774</v>
      </c>
      <c r="AC3570" s="197" t="str">
        <f t="shared" si="348"/>
        <v>BUSINESS</v>
      </c>
      <c r="AD3570" s="263" t="str">
        <f t="shared" si="349"/>
        <v>BUSINESS-401</v>
      </c>
      <c r="AE3570" s="263" t="str">
        <f t="shared" si="350"/>
        <v>BUSINESS-401-9</v>
      </c>
      <c r="AF3570" s="119" t="s">
        <v>8774</v>
      </c>
      <c r="AG3570" s="64" t="str">
        <f t="shared" si="351"/>
        <v>401</v>
      </c>
      <c r="AI3570" s="197" t="str">
        <f t="shared" si="352"/>
        <v>-</v>
      </c>
      <c r="AJ3570" s="64" t="str">
        <f t="shared" si="353"/>
        <v>-</v>
      </c>
    </row>
    <row r="3571" spans="19:36">
      <c r="S3571" s="173" t="s">
        <v>2197</v>
      </c>
      <c r="T3571" s="17" t="s">
        <v>2198</v>
      </c>
      <c r="AA3571" s="182" t="s">
        <v>15359</v>
      </c>
      <c r="AC3571" s="197" t="str">
        <f t="shared" si="348"/>
        <v>BUSINESS</v>
      </c>
      <c r="AD3571" s="263" t="str">
        <f t="shared" si="349"/>
        <v>BUSINESS-401</v>
      </c>
      <c r="AE3571" s="263" t="str">
        <f t="shared" si="350"/>
        <v>BUSINESS-401-10</v>
      </c>
      <c r="AF3571" s="119" t="s">
        <v>15359</v>
      </c>
      <c r="AG3571" s="64" t="str">
        <f t="shared" si="351"/>
        <v>401</v>
      </c>
      <c r="AI3571" s="197" t="str">
        <f t="shared" si="352"/>
        <v>-</v>
      </c>
      <c r="AJ3571" s="64" t="str">
        <f t="shared" si="353"/>
        <v>-</v>
      </c>
    </row>
    <row r="3572" spans="19:36">
      <c r="S3572" s="173" t="s">
        <v>2199</v>
      </c>
      <c r="T3572" s="17" t="s">
        <v>2200</v>
      </c>
      <c r="AA3572" s="182" t="s">
        <v>8775</v>
      </c>
      <c r="AC3572" s="197" t="str">
        <f t="shared" si="348"/>
        <v>BUSINESS</v>
      </c>
      <c r="AD3572" s="263" t="str">
        <f t="shared" si="349"/>
        <v>BUSINESS-401</v>
      </c>
      <c r="AE3572" s="263" t="str">
        <f t="shared" si="350"/>
        <v>BUSINESS-401-11</v>
      </c>
      <c r="AF3572" s="119" t="s">
        <v>8775</v>
      </c>
      <c r="AG3572" s="64" t="str">
        <f t="shared" si="351"/>
        <v>401</v>
      </c>
      <c r="AI3572" s="197" t="str">
        <f t="shared" si="352"/>
        <v>-</v>
      </c>
      <c r="AJ3572" s="64" t="str">
        <f t="shared" si="353"/>
        <v>-</v>
      </c>
    </row>
    <row r="3573" spans="19:36">
      <c r="S3573" s="173" t="s">
        <v>2201</v>
      </c>
      <c r="T3573" s="17" t="s">
        <v>2202</v>
      </c>
      <c r="AA3573" s="182" t="s">
        <v>8778</v>
      </c>
      <c r="AC3573" s="197" t="str">
        <f t="shared" si="348"/>
        <v>BUSINESS</v>
      </c>
      <c r="AD3573" s="263" t="str">
        <f t="shared" si="349"/>
        <v>BUSINESS-401</v>
      </c>
      <c r="AE3573" s="263" t="str">
        <f t="shared" si="350"/>
        <v>BUSINESS-401-12</v>
      </c>
      <c r="AF3573" s="119" t="s">
        <v>8778</v>
      </c>
      <c r="AG3573" s="64" t="str">
        <f t="shared" si="351"/>
        <v>401</v>
      </c>
      <c r="AI3573" s="197" t="str">
        <f t="shared" si="352"/>
        <v>-</v>
      </c>
      <c r="AJ3573" s="64" t="str">
        <f t="shared" si="353"/>
        <v>-</v>
      </c>
    </row>
    <row r="3574" spans="19:36">
      <c r="S3574" s="173" t="s">
        <v>2203</v>
      </c>
      <c r="T3574" s="17" t="s">
        <v>2204</v>
      </c>
      <c r="AA3574" s="182" t="s">
        <v>8779</v>
      </c>
      <c r="AC3574" s="197" t="str">
        <f t="shared" si="348"/>
        <v>BUSINESS</v>
      </c>
      <c r="AD3574" s="263" t="str">
        <f t="shared" si="349"/>
        <v>BUSINESS-401</v>
      </c>
      <c r="AE3574" s="263" t="str">
        <f t="shared" si="350"/>
        <v>BUSINESS-401-13</v>
      </c>
      <c r="AF3574" s="119" t="s">
        <v>8779</v>
      </c>
      <c r="AG3574" s="64" t="str">
        <f t="shared" si="351"/>
        <v>401</v>
      </c>
      <c r="AI3574" s="197" t="str">
        <f t="shared" si="352"/>
        <v>-</v>
      </c>
      <c r="AJ3574" s="64" t="str">
        <f t="shared" si="353"/>
        <v>-</v>
      </c>
    </row>
    <row r="3575" spans="19:36">
      <c r="S3575" s="173" t="s">
        <v>2205</v>
      </c>
      <c r="T3575" s="17" t="s">
        <v>2206</v>
      </c>
      <c r="AA3575" s="182" t="s">
        <v>8782</v>
      </c>
      <c r="AC3575" s="197" t="str">
        <f t="shared" si="348"/>
        <v>BUSINESS</v>
      </c>
      <c r="AD3575" s="263" t="str">
        <f t="shared" si="349"/>
        <v>BUSINESS-401</v>
      </c>
      <c r="AE3575" s="263" t="str">
        <f t="shared" si="350"/>
        <v>BUSINESS-401-14</v>
      </c>
      <c r="AF3575" s="119" t="s">
        <v>8782</v>
      </c>
      <c r="AG3575" s="64" t="str">
        <f t="shared" si="351"/>
        <v>401</v>
      </c>
      <c r="AI3575" s="197" t="str">
        <f t="shared" si="352"/>
        <v>-</v>
      </c>
      <c r="AJ3575" s="64" t="str">
        <f t="shared" si="353"/>
        <v>-</v>
      </c>
    </row>
    <row r="3576" spans="19:36">
      <c r="S3576" s="173" t="s">
        <v>2207</v>
      </c>
      <c r="T3576" s="17" t="s">
        <v>2208</v>
      </c>
      <c r="AA3576" s="182" t="s">
        <v>8784</v>
      </c>
      <c r="AC3576" s="197" t="str">
        <f t="shared" si="348"/>
        <v>BUSINESS</v>
      </c>
      <c r="AD3576" s="263" t="str">
        <f t="shared" si="349"/>
        <v>BUSINESS-401</v>
      </c>
      <c r="AE3576" s="263" t="str">
        <f t="shared" si="350"/>
        <v>BUSINESS-401-15</v>
      </c>
      <c r="AF3576" s="119" t="s">
        <v>8784</v>
      </c>
      <c r="AG3576" s="64" t="str">
        <f t="shared" si="351"/>
        <v>401</v>
      </c>
      <c r="AI3576" s="197" t="str">
        <f t="shared" si="352"/>
        <v>-</v>
      </c>
      <c r="AJ3576" s="64" t="str">
        <f t="shared" si="353"/>
        <v>-</v>
      </c>
    </row>
    <row r="3577" spans="19:36">
      <c r="S3577" s="173" t="s">
        <v>2209</v>
      </c>
      <c r="T3577" s="17" t="s">
        <v>2210</v>
      </c>
      <c r="AA3577" s="182" t="s">
        <v>15360</v>
      </c>
      <c r="AC3577" s="197" t="str">
        <f t="shared" si="348"/>
        <v>BUSINESS</v>
      </c>
      <c r="AD3577" s="263" t="str">
        <f t="shared" si="349"/>
        <v>BUSINESS-401</v>
      </c>
      <c r="AE3577" s="263" t="str">
        <f t="shared" si="350"/>
        <v>BUSINESS-401-16</v>
      </c>
      <c r="AF3577" s="119" t="s">
        <v>15360</v>
      </c>
      <c r="AG3577" s="64" t="str">
        <f t="shared" si="351"/>
        <v>401</v>
      </c>
      <c r="AI3577" s="197" t="str">
        <f t="shared" si="352"/>
        <v>-</v>
      </c>
      <c r="AJ3577" s="64" t="str">
        <f t="shared" si="353"/>
        <v>-</v>
      </c>
    </row>
    <row r="3578" spans="19:36">
      <c r="S3578" s="173" t="s">
        <v>2211</v>
      </c>
      <c r="T3578" s="17" t="s">
        <v>2212</v>
      </c>
      <c r="AA3578" s="182" t="s">
        <v>15361</v>
      </c>
      <c r="AC3578" s="197" t="str">
        <f t="shared" si="348"/>
        <v>BUSINESS</v>
      </c>
      <c r="AD3578" s="263" t="str">
        <f t="shared" si="349"/>
        <v>BUSINESS-401</v>
      </c>
      <c r="AE3578" s="263" t="str">
        <f t="shared" si="350"/>
        <v>BUSINESS-401-17</v>
      </c>
      <c r="AF3578" s="119" t="s">
        <v>15361</v>
      </c>
      <c r="AG3578" s="64" t="str">
        <f t="shared" si="351"/>
        <v>401</v>
      </c>
      <c r="AI3578" s="197" t="str">
        <f t="shared" si="352"/>
        <v>-</v>
      </c>
      <c r="AJ3578" s="64" t="str">
        <f t="shared" si="353"/>
        <v>-</v>
      </c>
    </row>
    <row r="3579" spans="19:36">
      <c r="S3579" s="173" t="s">
        <v>2213</v>
      </c>
      <c r="T3579" s="17" t="s">
        <v>2214</v>
      </c>
      <c r="AA3579" s="182" t="s">
        <v>8788</v>
      </c>
      <c r="AC3579" s="197" t="str">
        <f t="shared" si="348"/>
        <v>BUSINESS</v>
      </c>
      <c r="AD3579" s="263" t="str">
        <f t="shared" si="349"/>
        <v>BUSINESS-401</v>
      </c>
      <c r="AE3579" s="263" t="str">
        <f t="shared" si="350"/>
        <v>BUSINESS-401-18</v>
      </c>
      <c r="AF3579" s="119" t="s">
        <v>8788</v>
      </c>
      <c r="AG3579" s="64" t="str">
        <f t="shared" si="351"/>
        <v>401</v>
      </c>
      <c r="AI3579" s="197" t="str">
        <f t="shared" si="352"/>
        <v>-</v>
      </c>
      <c r="AJ3579" s="64" t="str">
        <f t="shared" si="353"/>
        <v>-</v>
      </c>
    </row>
    <row r="3580" spans="19:36">
      <c r="S3580" s="173" t="s">
        <v>2215</v>
      </c>
      <c r="T3580" s="17" t="s">
        <v>2216</v>
      </c>
      <c r="AA3580" s="182" t="s">
        <v>8789</v>
      </c>
      <c r="AC3580" s="197" t="str">
        <f t="shared" si="348"/>
        <v>BUSINESS</v>
      </c>
      <c r="AD3580" s="263" t="str">
        <f t="shared" si="349"/>
        <v>BUSINESS-401</v>
      </c>
      <c r="AE3580" s="263" t="str">
        <f t="shared" si="350"/>
        <v>BUSINESS-401-19</v>
      </c>
      <c r="AF3580" s="119" t="s">
        <v>8789</v>
      </c>
      <c r="AG3580" s="64" t="str">
        <f t="shared" si="351"/>
        <v>401</v>
      </c>
      <c r="AI3580" s="197" t="str">
        <f t="shared" si="352"/>
        <v>-</v>
      </c>
      <c r="AJ3580" s="64" t="str">
        <f t="shared" si="353"/>
        <v>-</v>
      </c>
    </row>
    <row r="3581" spans="19:36">
      <c r="S3581" s="173" t="s">
        <v>2217</v>
      </c>
      <c r="T3581" s="17" t="s">
        <v>7332</v>
      </c>
      <c r="AA3581" s="182" t="s">
        <v>8792</v>
      </c>
      <c r="AC3581" s="197" t="str">
        <f t="shared" si="348"/>
        <v>BUSINESS</v>
      </c>
      <c r="AD3581" s="263" t="str">
        <f t="shared" si="349"/>
        <v>BUSINESS-401</v>
      </c>
      <c r="AE3581" s="263" t="str">
        <f t="shared" si="350"/>
        <v>BUSINESS-401-20</v>
      </c>
      <c r="AF3581" s="119" t="s">
        <v>8792</v>
      </c>
      <c r="AG3581" s="64" t="str">
        <f t="shared" si="351"/>
        <v>401</v>
      </c>
      <c r="AI3581" s="197" t="str">
        <f t="shared" si="352"/>
        <v>-</v>
      </c>
      <c r="AJ3581" s="64" t="str">
        <f t="shared" si="353"/>
        <v>-</v>
      </c>
    </row>
    <row r="3582" spans="19:36">
      <c r="S3582" s="173" t="s">
        <v>7333</v>
      </c>
      <c r="T3582" s="17" t="s">
        <v>7334</v>
      </c>
      <c r="AA3582" s="182" t="s">
        <v>8793</v>
      </c>
      <c r="AC3582" s="197" t="str">
        <f t="shared" si="348"/>
        <v>BUSINESS</v>
      </c>
      <c r="AD3582" s="263" t="str">
        <f t="shared" si="349"/>
        <v>BUSINESS-401</v>
      </c>
      <c r="AE3582" s="263" t="str">
        <f t="shared" si="350"/>
        <v>BUSINESS-401-21</v>
      </c>
      <c r="AF3582" s="119" t="s">
        <v>8793</v>
      </c>
      <c r="AG3582" s="64" t="str">
        <f t="shared" si="351"/>
        <v>401</v>
      </c>
      <c r="AI3582" s="197" t="str">
        <f t="shared" si="352"/>
        <v>-</v>
      </c>
      <c r="AJ3582" s="64" t="str">
        <f t="shared" si="353"/>
        <v>-</v>
      </c>
    </row>
    <row r="3583" spans="19:36">
      <c r="S3583" s="173" t="s">
        <v>7335</v>
      </c>
      <c r="T3583" s="17" t="s">
        <v>7336</v>
      </c>
      <c r="AA3583" s="182" t="s">
        <v>8796</v>
      </c>
      <c r="AC3583" s="197" t="str">
        <f t="shared" si="348"/>
        <v>BUSINESS</v>
      </c>
      <c r="AD3583" s="263" t="str">
        <f t="shared" si="349"/>
        <v>BUSINESS-401</v>
      </c>
      <c r="AE3583" s="263" t="str">
        <f t="shared" si="350"/>
        <v>BUSINESS-401-22</v>
      </c>
      <c r="AF3583" s="119" t="s">
        <v>8796</v>
      </c>
      <c r="AG3583" s="64" t="str">
        <f t="shared" si="351"/>
        <v>401</v>
      </c>
      <c r="AI3583" s="197" t="str">
        <f t="shared" si="352"/>
        <v>-</v>
      </c>
      <c r="AJ3583" s="64" t="str">
        <f t="shared" si="353"/>
        <v>-</v>
      </c>
    </row>
    <row r="3584" spans="19:36">
      <c r="S3584" s="173" t="s">
        <v>7337</v>
      </c>
      <c r="T3584" s="17" t="s">
        <v>7338</v>
      </c>
      <c r="AA3584" s="182" t="s">
        <v>8797</v>
      </c>
      <c r="AC3584" s="197" t="str">
        <f t="shared" si="348"/>
        <v>BUSINESS</v>
      </c>
      <c r="AD3584" s="263" t="str">
        <f t="shared" si="349"/>
        <v>BUSINESS-401</v>
      </c>
      <c r="AE3584" s="263" t="str">
        <f t="shared" si="350"/>
        <v>BUSINESS-401-23</v>
      </c>
      <c r="AF3584" s="119" t="s">
        <v>8797</v>
      </c>
      <c r="AG3584" s="64" t="str">
        <f t="shared" si="351"/>
        <v>401</v>
      </c>
      <c r="AI3584" s="197" t="str">
        <f t="shared" si="352"/>
        <v>-</v>
      </c>
      <c r="AJ3584" s="64" t="str">
        <f t="shared" si="353"/>
        <v>-</v>
      </c>
    </row>
    <row r="3585" spans="19:36">
      <c r="S3585" s="173" t="s">
        <v>7339</v>
      </c>
      <c r="T3585" s="17" t="s">
        <v>7340</v>
      </c>
      <c r="AA3585" s="182" t="s">
        <v>8800</v>
      </c>
      <c r="AC3585" s="197" t="str">
        <f t="shared" si="348"/>
        <v>BUSINESS</v>
      </c>
      <c r="AD3585" s="263" t="str">
        <f t="shared" si="349"/>
        <v>BUSINESS-401</v>
      </c>
      <c r="AE3585" s="263" t="str">
        <f t="shared" si="350"/>
        <v>BUSINESS-401-24</v>
      </c>
      <c r="AF3585" s="119" t="s">
        <v>8800</v>
      </c>
      <c r="AG3585" s="64" t="str">
        <f t="shared" si="351"/>
        <v>401</v>
      </c>
      <c r="AI3585" s="197" t="str">
        <f t="shared" si="352"/>
        <v>-</v>
      </c>
      <c r="AJ3585" s="64" t="str">
        <f t="shared" si="353"/>
        <v>-</v>
      </c>
    </row>
    <row r="3586" spans="19:36">
      <c r="S3586" s="173" t="s">
        <v>7341</v>
      </c>
      <c r="T3586" s="17" t="s">
        <v>7342</v>
      </c>
      <c r="AA3586" s="182" t="s">
        <v>15362</v>
      </c>
      <c r="AC3586" s="197" t="str">
        <f t="shared" si="348"/>
        <v>BUSINESS</v>
      </c>
      <c r="AD3586" s="263" t="str">
        <f t="shared" si="349"/>
        <v>BUSINESS-401</v>
      </c>
      <c r="AE3586" s="263" t="str">
        <f t="shared" si="350"/>
        <v>BUSINESS-401-25</v>
      </c>
      <c r="AF3586" s="119" t="s">
        <v>15362</v>
      </c>
      <c r="AG3586" s="64" t="str">
        <f t="shared" si="351"/>
        <v>401</v>
      </c>
      <c r="AI3586" s="197" t="str">
        <f t="shared" si="352"/>
        <v>-</v>
      </c>
      <c r="AJ3586" s="64" t="str">
        <f t="shared" si="353"/>
        <v>-</v>
      </c>
    </row>
    <row r="3587" spans="19:36">
      <c r="S3587" s="173" t="s">
        <v>7343</v>
      </c>
      <c r="T3587" s="17" t="s">
        <v>7344</v>
      </c>
      <c r="AA3587" s="182" t="s">
        <v>8801</v>
      </c>
      <c r="AC3587" s="197" t="str">
        <f t="shared" si="348"/>
        <v>BUSINESS</v>
      </c>
      <c r="AD3587" s="263" t="str">
        <f t="shared" si="349"/>
        <v>BUSINESS-401</v>
      </c>
      <c r="AE3587" s="263" t="str">
        <f t="shared" si="350"/>
        <v>BUSINESS-401-26</v>
      </c>
      <c r="AF3587" s="119" t="s">
        <v>8801</v>
      </c>
      <c r="AG3587" s="64" t="str">
        <f t="shared" si="351"/>
        <v>401</v>
      </c>
      <c r="AI3587" s="197" t="str">
        <f t="shared" si="352"/>
        <v>-</v>
      </c>
      <c r="AJ3587" s="64" t="str">
        <f t="shared" si="353"/>
        <v>-</v>
      </c>
    </row>
    <row r="3588" spans="19:36">
      <c r="S3588" s="173" t="s">
        <v>7345</v>
      </c>
      <c r="T3588" s="17" t="s">
        <v>7346</v>
      </c>
      <c r="AA3588" s="182" t="s">
        <v>8802</v>
      </c>
      <c r="AC3588" s="197" t="str">
        <f t="shared" si="348"/>
        <v>BUSINESS</v>
      </c>
      <c r="AD3588" s="263" t="str">
        <f t="shared" si="349"/>
        <v>BUSINESS-401</v>
      </c>
      <c r="AE3588" s="263" t="str">
        <f t="shared" si="350"/>
        <v>BUSINESS-401-27</v>
      </c>
      <c r="AF3588" s="119" t="s">
        <v>8802</v>
      </c>
      <c r="AG3588" s="64" t="str">
        <f t="shared" si="351"/>
        <v>401</v>
      </c>
      <c r="AI3588" s="197" t="str">
        <f t="shared" si="352"/>
        <v>-</v>
      </c>
      <c r="AJ3588" s="64" t="str">
        <f t="shared" si="353"/>
        <v>-</v>
      </c>
    </row>
    <row r="3589" spans="19:36">
      <c r="S3589" s="173" t="s">
        <v>7347</v>
      </c>
      <c r="T3589" s="17" t="s">
        <v>7348</v>
      </c>
      <c r="AA3589" s="182" t="s">
        <v>8804</v>
      </c>
      <c r="AC3589" s="197" t="str">
        <f t="shared" si="348"/>
        <v>BUSINESS</v>
      </c>
      <c r="AD3589" s="263" t="str">
        <f t="shared" si="349"/>
        <v>BUSINESS-401</v>
      </c>
      <c r="AE3589" s="263" t="str">
        <f t="shared" si="350"/>
        <v>BUSINESS-401-28</v>
      </c>
      <c r="AF3589" s="119" t="s">
        <v>8804</v>
      </c>
      <c r="AG3589" s="64" t="str">
        <f t="shared" si="351"/>
        <v>401</v>
      </c>
      <c r="AI3589" s="197" t="str">
        <f t="shared" si="352"/>
        <v>-</v>
      </c>
      <c r="AJ3589" s="64" t="str">
        <f t="shared" si="353"/>
        <v>-</v>
      </c>
    </row>
    <row r="3590" spans="19:36">
      <c r="S3590" s="173" t="s">
        <v>882</v>
      </c>
      <c r="T3590" s="17" t="s">
        <v>883</v>
      </c>
      <c r="AA3590" s="182" t="s">
        <v>8806</v>
      </c>
      <c r="AC3590" s="197" t="str">
        <f t="shared" si="348"/>
        <v>BUSINESS</v>
      </c>
      <c r="AD3590" s="263" t="str">
        <f t="shared" si="349"/>
        <v>BUSINESS-401</v>
      </c>
      <c r="AE3590" s="263" t="str">
        <f t="shared" si="350"/>
        <v>BUSINESS-401-29</v>
      </c>
      <c r="AF3590" s="119" t="s">
        <v>8806</v>
      </c>
      <c r="AG3590" s="64" t="str">
        <f t="shared" si="351"/>
        <v>401</v>
      </c>
      <c r="AI3590" s="197" t="str">
        <f t="shared" si="352"/>
        <v>-</v>
      </c>
      <c r="AJ3590" s="64" t="str">
        <f t="shared" si="353"/>
        <v>-</v>
      </c>
    </row>
    <row r="3591" spans="19:36">
      <c r="S3591" s="173" t="s">
        <v>7349</v>
      </c>
      <c r="T3591" s="17" t="s">
        <v>7350</v>
      </c>
      <c r="AA3591" s="182" t="s">
        <v>15363</v>
      </c>
      <c r="AC3591" s="197" t="str">
        <f t="shared" ref="AC3591:AC3654" si="354">CodesFormula_1</f>
        <v>BUSINESS</v>
      </c>
      <c r="AD3591" s="263" t="str">
        <f t="shared" ref="AD3591:AD3654" si="355">CodesFormula_2</f>
        <v>BUSINESS-401</v>
      </c>
      <c r="AE3591" s="263" t="str">
        <f t="shared" ref="AE3591:AE3654" si="356">CodesFormula_3</f>
        <v>BUSINESS-401-30</v>
      </c>
      <c r="AF3591" s="119" t="s">
        <v>15363</v>
      </c>
      <c r="AG3591" s="64" t="str">
        <f t="shared" ref="AG3591:AG3654" si="357">CodesFormula_4</f>
        <v>401</v>
      </c>
      <c r="AI3591" s="197" t="str">
        <f t="shared" ref="AI3591:AI3654" si="358">CodesFormula_5</f>
        <v>-</v>
      </c>
      <c r="AJ3591" s="64" t="str">
        <f t="shared" ref="AJ3591:AJ3654" si="359">CodesFormula_6</f>
        <v>-</v>
      </c>
    </row>
    <row r="3592" spans="19:36">
      <c r="S3592" s="173" t="s">
        <v>7351</v>
      </c>
      <c r="T3592" s="17" t="s">
        <v>7352</v>
      </c>
      <c r="AA3592" s="182" t="s">
        <v>8807</v>
      </c>
      <c r="AC3592" s="197" t="str">
        <f t="shared" si="354"/>
        <v>BUSINESS</v>
      </c>
      <c r="AD3592" s="263" t="str">
        <f t="shared" si="355"/>
        <v>BUSINESS-401</v>
      </c>
      <c r="AE3592" s="263" t="str">
        <f t="shared" si="356"/>
        <v>BUSINESS-401-31</v>
      </c>
      <c r="AF3592" s="119" t="s">
        <v>8807</v>
      </c>
      <c r="AG3592" s="64" t="str">
        <f t="shared" si="357"/>
        <v>401</v>
      </c>
      <c r="AI3592" s="197" t="str">
        <f t="shared" si="358"/>
        <v>-</v>
      </c>
      <c r="AJ3592" s="64" t="str">
        <f t="shared" si="359"/>
        <v>-</v>
      </c>
    </row>
    <row r="3593" spans="19:36">
      <c r="S3593" s="173" t="s">
        <v>7353</v>
      </c>
      <c r="T3593" s="17" t="s">
        <v>7354</v>
      </c>
      <c r="AA3593" s="182" t="s">
        <v>15774</v>
      </c>
      <c r="AC3593" s="197" t="str">
        <f t="shared" si="354"/>
        <v>BUSINESS</v>
      </c>
      <c r="AD3593" s="263" t="str">
        <f t="shared" si="355"/>
        <v>BUSINESS-401</v>
      </c>
      <c r="AE3593" s="263" t="str">
        <f t="shared" si="356"/>
        <v>BUSINESS-401-32</v>
      </c>
      <c r="AF3593" s="119" t="s">
        <v>15774</v>
      </c>
      <c r="AG3593" s="64" t="str">
        <f t="shared" si="357"/>
        <v>401</v>
      </c>
      <c r="AI3593" s="197" t="str">
        <f t="shared" si="358"/>
        <v>-</v>
      </c>
      <c r="AJ3593" s="64" t="str">
        <f t="shared" si="359"/>
        <v>-</v>
      </c>
    </row>
    <row r="3594" spans="19:36">
      <c r="S3594" s="173" t="s">
        <v>7355</v>
      </c>
      <c r="T3594" s="17" t="s">
        <v>7356</v>
      </c>
      <c r="AA3594" s="182" t="s">
        <v>1397</v>
      </c>
      <c r="AC3594" s="197" t="str">
        <f t="shared" si="354"/>
        <v>BUSINESS</v>
      </c>
      <c r="AD3594" s="263" t="str">
        <f t="shared" si="355"/>
        <v>BUSINESS-401</v>
      </c>
      <c r="AE3594" s="263" t="str">
        <f t="shared" si="356"/>
        <v>BUSINESS-401-33</v>
      </c>
      <c r="AF3594" s="119" t="s">
        <v>1397</v>
      </c>
      <c r="AG3594" s="64" t="str">
        <f t="shared" si="357"/>
        <v>401</v>
      </c>
      <c r="AI3594" s="197" t="str">
        <f t="shared" si="358"/>
        <v>-</v>
      </c>
      <c r="AJ3594" s="64" t="str">
        <f t="shared" si="359"/>
        <v>-</v>
      </c>
    </row>
    <row r="3595" spans="19:36">
      <c r="S3595" s="173" t="s">
        <v>7357</v>
      </c>
      <c r="T3595" s="17" t="s">
        <v>7358</v>
      </c>
      <c r="AA3595" s="182" t="s">
        <v>1398</v>
      </c>
      <c r="AC3595" s="197" t="str">
        <f t="shared" si="354"/>
        <v>BUSINESS</v>
      </c>
      <c r="AD3595" s="263" t="str">
        <f t="shared" si="355"/>
        <v>BUSINESS-401</v>
      </c>
      <c r="AE3595" s="263" t="str">
        <f t="shared" si="356"/>
        <v>BUSINESS-401-34</v>
      </c>
      <c r="AF3595" s="119" t="s">
        <v>1398</v>
      </c>
      <c r="AG3595" s="64" t="str">
        <f t="shared" si="357"/>
        <v>401</v>
      </c>
      <c r="AI3595" s="197" t="str">
        <f t="shared" si="358"/>
        <v>-</v>
      </c>
      <c r="AJ3595" s="64" t="str">
        <f t="shared" si="359"/>
        <v>-</v>
      </c>
    </row>
    <row r="3596" spans="19:36">
      <c r="S3596" s="173" t="s">
        <v>7359</v>
      </c>
      <c r="T3596" s="17" t="s">
        <v>7360</v>
      </c>
      <c r="AA3596" s="182" t="s">
        <v>1399</v>
      </c>
      <c r="AC3596" s="197" t="str">
        <f t="shared" si="354"/>
        <v>BUSINESS</v>
      </c>
      <c r="AD3596" s="263" t="str">
        <f t="shared" si="355"/>
        <v>BUSINESS-401</v>
      </c>
      <c r="AE3596" s="263" t="str">
        <f t="shared" si="356"/>
        <v>BUSINESS-401-35</v>
      </c>
      <c r="AF3596" s="119" t="s">
        <v>1399</v>
      </c>
      <c r="AG3596" s="64" t="str">
        <f t="shared" si="357"/>
        <v>401</v>
      </c>
      <c r="AI3596" s="197" t="str">
        <f t="shared" si="358"/>
        <v>-</v>
      </c>
      <c r="AJ3596" s="64" t="str">
        <f t="shared" si="359"/>
        <v>-</v>
      </c>
    </row>
    <row r="3597" spans="19:36">
      <c r="S3597" s="173" t="s">
        <v>7361</v>
      </c>
      <c r="T3597" s="17" t="s">
        <v>7362</v>
      </c>
      <c r="AA3597" s="182" t="s">
        <v>1400</v>
      </c>
      <c r="AC3597" s="197" t="str">
        <f t="shared" si="354"/>
        <v>BUSINESS</v>
      </c>
      <c r="AD3597" s="263" t="str">
        <f t="shared" si="355"/>
        <v>BUSINESS-401</v>
      </c>
      <c r="AE3597" s="263" t="str">
        <f t="shared" si="356"/>
        <v>BUSINESS-401-36</v>
      </c>
      <c r="AF3597" s="119" t="s">
        <v>1400</v>
      </c>
      <c r="AG3597" s="64" t="str">
        <f t="shared" si="357"/>
        <v>401</v>
      </c>
      <c r="AI3597" s="197" t="str">
        <f t="shared" si="358"/>
        <v>-</v>
      </c>
      <c r="AJ3597" s="64" t="str">
        <f t="shared" si="359"/>
        <v>-</v>
      </c>
    </row>
    <row r="3598" spans="19:36">
      <c r="S3598" s="173" t="s">
        <v>7363</v>
      </c>
      <c r="T3598" s="17" t="s">
        <v>7364</v>
      </c>
      <c r="AA3598" s="182" t="s">
        <v>1401</v>
      </c>
      <c r="AC3598" s="197" t="str">
        <f t="shared" si="354"/>
        <v>BUSINESS</v>
      </c>
      <c r="AD3598" s="263" t="str">
        <f t="shared" si="355"/>
        <v>BUSINESS-401</v>
      </c>
      <c r="AE3598" s="263" t="str">
        <f t="shared" si="356"/>
        <v>BUSINESS-401-37</v>
      </c>
      <c r="AF3598" s="119" t="s">
        <v>1401</v>
      </c>
      <c r="AG3598" s="64" t="str">
        <f t="shared" si="357"/>
        <v>401</v>
      </c>
      <c r="AI3598" s="197" t="str">
        <f t="shared" si="358"/>
        <v>-</v>
      </c>
      <c r="AJ3598" s="64" t="str">
        <f t="shared" si="359"/>
        <v>-</v>
      </c>
    </row>
    <row r="3599" spans="19:36">
      <c r="S3599" s="173" t="s">
        <v>7365</v>
      </c>
      <c r="T3599" s="17" t="s">
        <v>7366</v>
      </c>
      <c r="AA3599" s="182" t="s">
        <v>15775</v>
      </c>
      <c r="AC3599" s="197" t="str">
        <f t="shared" si="354"/>
        <v>BUSINESS</v>
      </c>
      <c r="AD3599" s="263" t="str">
        <f t="shared" si="355"/>
        <v>BUSINESS-401</v>
      </c>
      <c r="AE3599" s="263" t="str">
        <f t="shared" si="356"/>
        <v>BUSINESS-401-38</v>
      </c>
      <c r="AF3599" s="119" t="s">
        <v>15775</v>
      </c>
      <c r="AG3599" s="64" t="str">
        <f t="shared" si="357"/>
        <v>401</v>
      </c>
      <c r="AI3599" s="197" t="str">
        <f t="shared" si="358"/>
        <v>-</v>
      </c>
      <c r="AJ3599" s="64" t="str">
        <f t="shared" si="359"/>
        <v>-</v>
      </c>
    </row>
    <row r="3600" spans="19:36">
      <c r="S3600" s="173" t="s">
        <v>7367</v>
      </c>
      <c r="T3600" s="17" t="s">
        <v>7368</v>
      </c>
      <c r="AA3600" s="182" t="s">
        <v>8809</v>
      </c>
      <c r="AC3600" s="197" t="str">
        <f t="shared" si="354"/>
        <v>BUSINESS</v>
      </c>
      <c r="AD3600" s="263" t="str">
        <f t="shared" si="355"/>
        <v>BUSINESS-401</v>
      </c>
      <c r="AE3600" s="263" t="str">
        <f t="shared" si="356"/>
        <v>BUSINESS-401-39</v>
      </c>
      <c r="AF3600" s="119" t="s">
        <v>8809</v>
      </c>
      <c r="AG3600" s="64" t="str">
        <f t="shared" si="357"/>
        <v>401</v>
      </c>
      <c r="AI3600" s="197" t="str">
        <f t="shared" si="358"/>
        <v>-</v>
      </c>
      <c r="AJ3600" s="64" t="str">
        <f t="shared" si="359"/>
        <v>-</v>
      </c>
    </row>
    <row r="3601" spans="19:36">
      <c r="S3601" s="173" t="s">
        <v>884</v>
      </c>
      <c r="T3601" s="17" t="s">
        <v>885</v>
      </c>
      <c r="AA3601" s="182" t="s">
        <v>8810</v>
      </c>
      <c r="AC3601" s="197" t="str">
        <f t="shared" si="354"/>
        <v>BUSINESS</v>
      </c>
      <c r="AD3601" s="263" t="str">
        <f t="shared" si="355"/>
        <v>BUSINESS-401</v>
      </c>
      <c r="AE3601" s="263" t="str">
        <f t="shared" si="356"/>
        <v>BUSINESS-401-40</v>
      </c>
      <c r="AF3601" s="119" t="s">
        <v>8810</v>
      </c>
      <c r="AG3601" s="64" t="str">
        <f t="shared" si="357"/>
        <v>401</v>
      </c>
      <c r="AI3601" s="197" t="str">
        <f t="shared" si="358"/>
        <v>-</v>
      </c>
      <c r="AJ3601" s="64" t="str">
        <f t="shared" si="359"/>
        <v>-</v>
      </c>
    </row>
    <row r="3602" spans="19:36">
      <c r="S3602" s="173" t="s">
        <v>7369</v>
      </c>
      <c r="T3602" s="17" t="s">
        <v>7370</v>
      </c>
      <c r="AA3602" s="182" t="s">
        <v>8811</v>
      </c>
      <c r="AC3602" s="197" t="str">
        <f t="shared" si="354"/>
        <v>BUSINESS</v>
      </c>
      <c r="AD3602" s="263" t="str">
        <f t="shared" si="355"/>
        <v>BUSINESS-401</v>
      </c>
      <c r="AE3602" s="263" t="str">
        <f t="shared" si="356"/>
        <v>BUSINESS-401-41</v>
      </c>
      <c r="AF3602" s="119" t="s">
        <v>8811</v>
      </c>
      <c r="AG3602" s="64" t="str">
        <f t="shared" si="357"/>
        <v>401</v>
      </c>
      <c r="AI3602" s="197" t="str">
        <f t="shared" si="358"/>
        <v>-</v>
      </c>
      <c r="AJ3602" s="64" t="str">
        <f t="shared" si="359"/>
        <v>-</v>
      </c>
    </row>
    <row r="3603" spans="19:36">
      <c r="S3603" s="173" t="s">
        <v>7371</v>
      </c>
      <c r="T3603" s="17" t="s">
        <v>7372</v>
      </c>
      <c r="AA3603" s="182" t="s">
        <v>1402</v>
      </c>
      <c r="AC3603" s="197" t="str">
        <f t="shared" si="354"/>
        <v>BUSINESS</v>
      </c>
      <c r="AD3603" s="263" t="str">
        <f t="shared" si="355"/>
        <v>BUSINESS-401</v>
      </c>
      <c r="AE3603" s="263" t="str">
        <f t="shared" si="356"/>
        <v>BUSINESS-401-42</v>
      </c>
      <c r="AF3603" s="119" t="s">
        <v>1402</v>
      </c>
      <c r="AG3603" s="64" t="str">
        <f t="shared" si="357"/>
        <v>401</v>
      </c>
      <c r="AI3603" s="197" t="str">
        <f t="shared" si="358"/>
        <v>-</v>
      </c>
      <c r="AJ3603" s="64" t="str">
        <f t="shared" si="359"/>
        <v>-</v>
      </c>
    </row>
    <row r="3604" spans="19:36">
      <c r="S3604" s="173" t="s">
        <v>7373</v>
      </c>
      <c r="T3604" s="17" t="s">
        <v>7374</v>
      </c>
      <c r="AA3604" s="182" t="s">
        <v>1403</v>
      </c>
      <c r="AC3604" s="197" t="str">
        <f t="shared" si="354"/>
        <v>BUSINESS</v>
      </c>
      <c r="AD3604" s="263" t="str">
        <f t="shared" si="355"/>
        <v>BUSINESS-401</v>
      </c>
      <c r="AE3604" s="263" t="str">
        <f t="shared" si="356"/>
        <v>BUSINESS-401-43</v>
      </c>
      <c r="AF3604" s="119" t="s">
        <v>1403</v>
      </c>
      <c r="AG3604" s="64" t="str">
        <f t="shared" si="357"/>
        <v>401</v>
      </c>
      <c r="AI3604" s="197" t="str">
        <f t="shared" si="358"/>
        <v>-</v>
      </c>
      <c r="AJ3604" s="64" t="str">
        <f t="shared" si="359"/>
        <v>-</v>
      </c>
    </row>
    <row r="3605" spans="19:36">
      <c r="S3605" s="173" t="s">
        <v>7375</v>
      </c>
      <c r="T3605" s="17" t="s">
        <v>7376</v>
      </c>
      <c r="AA3605" s="182" t="s">
        <v>8813</v>
      </c>
      <c r="AC3605" s="197" t="str">
        <f t="shared" si="354"/>
        <v>BUSINESS</v>
      </c>
      <c r="AD3605" s="263" t="str">
        <f t="shared" si="355"/>
        <v>BUSINESS-401</v>
      </c>
      <c r="AE3605" s="263" t="str">
        <f t="shared" si="356"/>
        <v>BUSINESS-401-44</v>
      </c>
      <c r="AF3605" s="119" t="s">
        <v>8813</v>
      </c>
      <c r="AG3605" s="64" t="str">
        <f t="shared" si="357"/>
        <v>401</v>
      </c>
      <c r="AI3605" s="197" t="str">
        <f t="shared" si="358"/>
        <v>-</v>
      </c>
      <c r="AJ3605" s="64" t="str">
        <f t="shared" si="359"/>
        <v>-</v>
      </c>
    </row>
    <row r="3606" spans="19:36">
      <c r="S3606" s="173" t="s">
        <v>7377</v>
      </c>
      <c r="T3606" s="17" t="s">
        <v>7378</v>
      </c>
      <c r="AA3606" s="182" t="s">
        <v>1404</v>
      </c>
      <c r="AC3606" s="197" t="str">
        <f t="shared" si="354"/>
        <v>BUSINESS</v>
      </c>
      <c r="AD3606" s="263" t="str">
        <f t="shared" si="355"/>
        <v>BUSINESS-401</v>
      </c>
      <c r="AE3606" s="263" t="str">
        <f t="shared" si="356"/>
        <v>BUSINESS-401-45</v>
      </c>
      <c r="AF3606" s="119" t="s">
        <v>1404</v>
      </c>
      <c r="AG3606" s="64" t="str">
        <f t="shared" si="357"/>
        <v>401</v>
      </c>
      <c r="AI3606" s="197" t="str">
        <f t="shared" si="358"/>
        <v>-</v>
      </c>
      <c r="AJ3606" s="64" t="str">
        <f t="shared" si="359"/>
        <v>-</v>
      </c>
    </row>
    <row r="3607" spans="19:36">
      <c r="S3607" s="173" t="s">
        <v>7379</v>
      </c>
      <c r="T3607" s="17" t="s">
        <v>15523</v>
      </c>
      <c r="AA3607" s="182" t="s">
        <v>8814</v>
      </c>
      <c r="AC3607" s="197" t="str">
        <f t="shared" si="354"/>
        <v>BUSINESS</v>
      </c>
      <c r="AD3607" s="263" t="str">
        <f t="shared" si="355"/>
        <v>BUSINESS-401</v>
      </c>
      <c r="AE3607" s="263" t="str">
        <f t="shared" si="356"/>
        <v>BUSINESS-401-46</v>
      </c>
      <c r="AF3607" s="119" t="s">
        <v>8814</v>
      </c>
      <c r="AG3607" s="64" t="str">
        <f t="shared" si="357"/>
        <v>401</v>
      </c>
      <c r="AI3607" s="197" t="str">
        <f t="shared" si="358"/>
        <v>-</v>
      </c>
      <c r="AJ3607" s="64" t="str">
        <f t="shared" si="359"/>
        <v>-</v>
      </c>
    </row>
    <row r="3608" spans="19:36">
      <c r="S3608" s="173" t="s">
        <v>7380</v>
      </c>
      <c r="T3608" s="17" t="s">
        <v>7381</v>
      </c>
      <c r="AA3608" s="182" t="s">
        <v>8815</v>
      </c>
      <c r="AC3608" s="197" t="str">
        <f t="shared" si="354"/>
        <v>BUSINESS</v>
      </c>
      <c r="AD3608" s="263" t="str">
        <f t="shared" si="355"/>
        <v>BUSINESS-401</v>
      </c>
      <c r="AE3608" s="263" t="str">
        <f t="shared" si="356"/>
        <v>BUSINESS-401-47</v>
      </c>
      <c r="AF3608" s="119" t="s">
        <v>8815</v>
      </c>
      <c r="AG3608" s="64" t="str">
        <f t="shared" si="357"/>
        <v>401</v>
      </c>
      <c r="AI3608" s="197" t="str">
        <f t="shared" si="358"/>
        <v>-</v>
      </c>
      <c r="AJ3608" s="64" t="str">
        <f t="shared" si="359"/>
        <v>-</v>
      </c>
    </row>
    <row r="3609" spans="19:36">
      <c r="S3609" s="173" t="s">
        <v>7382</v>
      </c>
      <c r="T3609" s="17" t="s">
        <v>7383</v>
      </c>
      <c r="AA3609" s="182" t="s">
        <v>8816</v>
      </c>
      <c r="AC3609" s="197" t="str">
        <f t="shared" si="354"/>
        <v>BUSINESS</v>
      </c>
      <c r="AD3609" s="263" t="str">
        <f t="shared" si="355"/>
        <v>BUSINESS-401</v>
      </c>
      <c r="AE3609" s="263" t="str">
        <f t="shared" si="356"/>
        <v>BUSINESS-401-48</v>
      </c>
      <c r="AF3609" s="119" t="s">
        <v>8816</v>
      </c>
      <c r="AG3609" s="64" t="str">
        <f t="shared" si="357"/>
        <v>401</v>
      </c>
      <c r="AI3609" s="197" t="str">
        <f t="shared" si="358"/>
        <v>-</v>
      </c>
      <c r="AJ3609" s="64" t="str">
        <f t="shared" si="359"/>
        <v>-</v>
      </c>
    </row>
    <row r="3610" spans="19:36">
      <c r="S3610" s="173" t="s">
        <v>7384</v>
      </c>
      <c r="T3610" s="17" t="s">
        <v>7385</v>
      </c>
      <c r="AA3610" s="182" t="s">
        <v>8818</v>
      </c>
      <c r="AC3610" s="197" t="str">
        <f t="shared" si="354"/>
        <v>BUSINESS</v>
      </c>
      <c r="AD3610" s="263" t="str">
        <f t="shared" si="355"/>
        <v>BUSINESS-401</v>
      </c>
      <c r="AE3610" s="263" t="str">
        <f t="shared" si="356"/>
        <v>BUSINESS-401-49</v>
      </c>
      <c r="AF3610" s="119" t="s">
        <v>8818</v>
      </c>
      <c r="AG3610" s="64" t="str">
        <f t="shared" si="357"/>
        <v>401</v>
      </c>
      <c r="AI3610" s="197" t="str">
        <f t="shared" si="358"/>
        <v>-</v>
      </c>
      <c r="AJ3610" s="64" t="str">
        <f t="shared" si="359"/>
        <v>-</v>
      </c>
    </row>
    <row r="3611" spans="19:36">
      <c r="S3611" s="173" t="s">
        <v>7386</v>
      </c>
      <c r="T3611" s="17" t="s">
        <v>7387</v>
      </c>
      <c r="AA3611" s="182" t="s">
        <v>8819</v>
      </c>
      <c r="AC3611" s="197" t="str">
        <f t="shared" si="354"/>
        <v>BUSINESS</v>
      </c>
      <c r="AD3611" s="263" t="str">
        <f t="shared" si="355"/>
        <v>BUSINESS-401</v>
      </c>
      <c r="AE3611" s="263" t="str">
        <f t="shared" si="356"/>
        <v>BUSINESS-401-50</v>
      </c>
      <c r="AF3611" s="119" t="s">
        <v>8819</v>
      </c>
      <c r="AG3611" s="64" t="str">
        <f t="shared" si="357"/>
        <v>401</v>
      </c>
      <c r="AI3611" s="197" t="str">
        <f t="shared" si="358"/>
        <v>-</v>
      </c>
      <c r="AJ3611" s="64" t="str">
        <f t="shared" si="359"/>
        <v>-</v>
      </c>
    </row>
    <row r="3612" spans="19:36">
      <c r="S3612" s="173" t="s">
        <v>7388</v>
      </c>
      <c r="T3612" s="17" t="s">
        <v>7389</v>
      </c>
      <c r="AA3612" s="182" t="s">
        <v>8821</v>
      </c>
      <c r="AC3612" s="197" t="str">
        <f t="shared" si="354"/>
        <v>BUSINESS</v>
      </c>
      <c r="AD3612" s="263" t="str">
        <f t="shared" si="355"/>
        <v>BUSINESS-401</v>
      </c>
      <c r="AE3612" s="263" t="str">
        <f t="shared" si="356"/>
        <v>BUSINESS-401-51</v>
      </c>
      <c r="AF3612" s="119" t="s">
        <v>8821</v>
      </c>
      <c r="AG3612" s="64" t="str">
        <f t="shared" si="357"/>
        <v>401</v>
      </c>
      <c r="AI3612" s="197" t="str">
        <f t="shared" si="358"/>
        <v>-</v>
      </c>
      <c r="AJ3612" s="64" t="str">
        <f t="shared" si="359"/>
        <v>-</v>
      </c>
    </row>
    <row r="3613" spans="19:36">
      <c r="S3613" s="173" t="s">
        <v>7390</v>
      </c>
      <c r="T3613" s="17" t="s">
        <v>7391</v>
      </c>
      <c r="AA3613" s="182" t="s">
        <v>1405</v>
      </c>
      <c r="AC3613" s="197" t="str">
        <f t="shared" si="354"/>
        <v>BUSINESS</v>
      </c>
      <c r="AD3613" s="263" t="str">
        <f t="shared" si="355"/>
        <v>BUSINESS-401</v>
      </c>
      <c r="AE3613" s="263" t="str">
        <f t="shared" si="356"/>
        <v>BUSINESS-401-52</v>
      </c>
      <c r="AF3613" s="119" t="s">
        <v>1405</v>
      </c>
      <c r="AG3613" s="64" t="str">
        <f t="shared" si="357"/>
        <v>401</v>
      </c>
      <c r="AI3613" s="197" t="str">
        <f t="shared" si="358"/>
        <v>-</v>
      </c>
      <c r="AJ3613" s="64" t="str">
        <f t="shared" si="359"/>
        <v>-</v>
      </c>
    </row>
    <row r="3614" spans="19:36">
      <c r="S3614" s="173" t="s">
        <v>7392</v>
      </c>
      <c r="T3614" s="17" t="s">
        <v>7393</v>
      </c>
      <c r="AA3614" s="182" t="s">
        <v>1406</v>
      </c>
      <c r="AC3614" s="197" t="str">
        <f t="shared" si="354"/>
        <v>BUSINESS</v>
      </c>
      <c r="AD3614" s="263" t="str">
        <f t="shared" si="355"/>
        <v>BUSINESS-401</v>
      </c>
      <c r="AE3614" s="263" t="str">
        <f t="shared" si="356"/>
        <v>BUSINESS-401-53</v>
      </c>
      <c r="AF3614" s="119" t="s">
        <v>1406</v>
      </c>
      <c r="AG3614" s="64" t="str">
        <f t="shared" si="357"/>
        <v>401</v>
      </c>
      <c r="AI3614" s="197" t="str">
        <f t="shared" si="358"/>
        <v>-</v>
      </c>
      <c r="AJ3614" s="64" t="str">
        <f t="shared" si="359"/>
        <v>-</v>
      </c>
    </row>
    <row r="3615" spans="19:36">
      <c r="S3615" s="173" t="s">
        <v>7394</v>
      </c>
      <c r="T3615" s="17" t="s">
        <v>1236</v>
      </c>
      <c r="AA3615" s="182" t="s">
        <v>11576</v>
      </c>
      <c r="AC3615" s="197" t="str">
        <f t="shared" si="354"/>
        <v>BUSINESS</v>
      </c>
      <c r="AD3615" s="263" t="str">
        <f t="shared" si="355"/>
        <v>BUSINESS-401</v>
      </c>
      <c r="AE3615" s="263" t="str">
        <f t="shared" si="356"/>
        <v>BUSINESS-401-54</v>
      </c>
      <c r="AF3615" s="119" t="s">
        <v>11576</v>
      </c>
      <c r="AG3615" s="64" t="str">
        <f t="shared" si="357"/>
        <v>401</v>
      </c>
      <c r="AI3615" s="197" t="str">
        <f t="shared" si="358"/>
        <v>-</v>
      </c>
      <c r="AJ3615" s="64" t="str">
        <f t="shared" si="359"/>
        <v>-</v>
      </c>
    </row>
    <row r="3616" spans="19:36">
      <c r="S3616" s="173" t="s">
        <v>7395</v>
      </c>
      <c r="T3616" s="17" t="s">
        <v>7396</v>
      </c>
      <c r="AA3616" s="182" t="s">
        <v>1407</v>
      </c>
      <c r="AC3616" s="197" t="str">
        <f t="shared" si="354"/>
        <v>BUSINESS</v>
      </c>
      <c r="AD3616" s="263" t="str">
        <f t="shared" si="355"/>
        <v>BUSINESS-401</v>
      </c>
      <c r="AE3616" s="263" t="str">
        <f t="shared" si="356"/>
        <v>BUSINESS-401-55</v>
      </c>
      <c r="AF3616" s="119" t="s">
        <v>1407</v>
      </c>
      <c r="AG3616" s="64" t="str">
        <f t="shared" si="357"/>
        <v>401</v>
      </c>
      <c r="AI3616" s="197" t="str">
        <f t="shared" si="358"/>
        <v>-</v>
      </c>
      <c r="AJ3616" s="64" t="str">
        <f t="shared" si="359"/>
        <v>-</v>
      </c>
    </row>
    <row r="3617" spans="19:36">
      <c r="S3617" s="173" t="s">
        <v>7397</v>
      </c>
      <c r="T3617" s="17" t="s">
        <v>7398</v>
      </c>
      <c r="AA3617" s="182" t="s">
        <v>1408</v>
      </c>
      <c r="AC3617" s="197" t="str">
        <f t="shared" si="354"/>
        <v>BUSINESS</v>
      </c>
      <c r="AD3617" s="263" t="str">
        <f t="shared" si="355"/>
        <v>BUSINESS-401</v>
      </c>
      <c r="AE3617" s="263" t="str">
        <f t="shared" si="356"/>
        <v>BUSINESS-401-56</v>
      </c>
      <c r="AF3617" s="119" t="s">
        <v>1408</v>
      </c>
      <c r="AG3617" s="64" t="str">
        <f t="shared" si="357"/>
        <v>401</v>
      </c>
      <c r="AI3617" s="197" t="str">
        <f t="shared" si="358"/>
        <v>-</v>
      </c>
      <c r="AJ3617" s="64" t="str">
        <f t="shared" si="359"/>
        <v>-</v>
      </c>
    </row>
    <row r="3618" spans="19:36">
      <c r="S3618" s="173" t="s">
        <v>7399</v>
      </c>
      <c r="T3618" s="17" t="s">
        <v>7400</v>
      </c>
      <c r="AA3618" s="182" t="s">
        <v>1409</v>
      </c>
      <c r="AC3618" s="197" t="str">
        <f t="shared" si="354"/>
        <v>BUSINESS</v>
      </c>
      <c r="AD3618" s="263" t="str">
        <f t="shared" si="355"/>
        <v>BUSINESS-401</v>
      </c>
      <c r="AE3618" s="263" t="str">
        <f t="shared" si="356"/>
        <v>BUSINESS-401-57</v>
      </c>
      <c r="AF3618" s="119" t="s">
        <v>1409</v>
      </c>
      <c r="AG3618" s="64" t="str">
        <f t="shared" si="357"/>
        <v>401</v>
      </c>
      <c r="AI3618" s="197" t="str">
        <f t="shared" si="358"/>
        <v>-</v>
      </c>
      <c r="AJ3618" s="64" t="str">
        <f t="shared" si="359"/>
        <v>-</v>
      </c>
    </row>
    <row r="3619" spans="19:36">
      <c r="S3619" s="173" t="s">
        <v>7401</v>
      </c>
      <c r="T3619" s="17" t="s">
        <v>7402</v>
      </c>
      <c r="AA3619" s="182" t="s">
        <v>1410</v>
      </c>
      <c r="AC3619" s="197" t="str">
        <f t="shared" si="354"/>
        <v>BUSINESS</v>
      </c>
      <c r="AD3619" s="263" t="str">
        <f t="shared" si="355"/>
        <v>BUSINESS-401</v>
      </c>
      <c r="AE3619" s="263" t="str">
        <f t="shared" si="356"/>
        <v>BUSINESS-401-58</v>
      </c>
      <c r="AF3619" s="119" t="s">
        <v>1410</v>
      </c>
      <c r="AG3619" s="64" t="str">
        <f t="shared" si="357"/>
        <v>401</v>
      </c>
      <c r="AI3619" s="197" t="str">
        <f t="shared" si="358"/>
        <v>-</v>
      </c>
      <c r="AJ3619" s="64" t="str">
        <f t="shared" si="359"/>
        <v>-</v>
      </c>
    </row>
    <row r="3620" spans="19:36">
      <c r="S3620" s="173" t="s">
        <v>7403</v>
      </c>
      <c r="T3620" s="17" t="s">
        <v>7404</v>
      </c>
      <c r="AA3620" s="182" t="s">
        <v>15776</v>
      </c>
      <c r="AC3620" s="197" t="str">
        <f t="shared" si="354"/>
        <v>BUSINESS</v>
      </c>
      <c r="AD3620" s="263" t="str">
        <f t="shared" si="355"/>
        <v>BUSINESS-401</v>
      </c>
      <c r="AE3620" s="263" t="str">
        <f t="shared" si="356"/>
        <v>BUSINESS-401-59</v>
      </c>
      <c r="AF3620" s="119" t="s">
        <v>15776</v>
      </c>
      <c r="AG3620" s="64" t="str">
        <f t="shared" si="357"/>
        <v>401</v>
      </c>
      <c r="AI3620" s="197" t="str">
        <f t="shared" si="358"/>
        <v>-</v>
      </c>
      <c r="AJ3620" s="64" t="str">
        <f t="shared" si="359"/>
        <v>-</v>
      </c>
    </row>
    <row r="3621" spans="19:36">
      <c r="S3621" s="173" t="s">
        <v>7405</v>
      </c>
      <c r="T3621" s="17" t="s">
        <v>7406</v>
      </c>
      <c r="AA3621" s="182" t="s">
        <v>8823</v>
      </c>
      <c r="AC3621" s="197" t="str">
        <f t="shared" si="354"/>
        <v>BUSINESS</v>
      </c>
      <c r="AD3621" s="263" t="str">
        <f t="shared" si="355"/>
        <v>BUSINESS-401</v>
      </c>
      <c r="AE3621" s="263" t="str">
        <f t="shared" si="356"/>
        <v>BUSINESS-401-60</v>
      </c>
      <c r="AF3621" s="119" t="s">
        <v>8823</v>
      </c>
      <c r="AG3621" s="64" t="str">
        <f t="shared" si="357"/>
        <v>401</v>
      </c>
      <c r="AI3621" s="197" t="str">
        <f t="shared" si="358"/>
        <v>-</v>
      </c>
      <c r="AJ3621" s="64" t="str">
        <f t="shared" si="359"/>
        <v>-</v>
      </c>
    </row>
    <row r="3622" spans="19:36">
      <c r="S3622" s="173" t="s">
        <v>7407</v>
      </c>
      <c r="T3622" s="17" t="s">
        <v>7408</v>
      </c>
      <c r="AA3622" s="182" t="s">
        <v>8824</v>
      </c>
      <c r="AC3622" s="197" t="str">
        <f t="shared" si="354"/>
        <v>BUSINESS</v>
      </c>
      <c r="AD3622" s="263" t="str">
        <f t="shared" si="355"/>
        <v>BUSINESS-401</v>
      </c>
      <c r="AE3622" s="263" t="str">
        <f t="shared" si="356"/>
        <v>BUSINESS-401-61</v>
      </c>
      <c r="AF3622" s="119" t="s">
        <v>8824</v>
      </c>
      <c r="AG3622" s="64" t="str">
        <f t="shared" si="357"/>
        <v>401</v>
      </c>
      <c r="AI3622" s="197" t="str">
        <f t="shared" si="358"/>
        <v>-</v>
      </c>
      <c r="AJ3622" s="64" t="str">
        <f t="shared" si="359"/>
        <v>-</v>
      </c>
    </row>
    <row r="3623" spans="19:36">
      <c r="S3623" s="173" t="s">
        <v>7409</v>
      </c>
      <c r="T3623" s="17" t="s">
        <v>7410</v>
      </c>
      <c r="AA3623" s="182" t="s">
        <v>8826</v>
      </c>
      <c r="AC3623" s="197" t="str">
        <f t="shared" si="354"/>
        <v>BUSINESS</v>
      </c>
      <c r="AD3623" s="263" t="str">
        <f t="shared" si="355"/>
        <v>BUSINESS-401</v>
      </c>
      <c r="AE3623" s="263" t="str">
        <f t="shared" si="356"/>
        <v>BUSINESS-401-62</v>
      </c>
      <c r="AF3623" s="119" t="s">
        <v>8826</v>
      </c>
      <c r="AG3623" s="64" t="str">
        <f t="shared" si="357"/>
        <v>401</v>
      </c>
      <c r="AI3623" s="197" t="str">
        <f t="shared" si="358"/>
        <v>-</v>
      </c>
      <c r="AJ3623" s="64" t="str">
        <f t="shared" si="359"/>
        <v>-</v>
      </c>
    </row>
    <row r="3624" spans="19:36">
      <c r="S3624" s="173" t="s">
        <v>7411</v>
      </c>
      <c r="T3624" s="17" t="s">
        <v>7412</v>
      </c>
      <c r="AA3624" s="182" t="s">
        <v>0</v>
      </c>
      <c r="AC3624" s="197" t="str">
        <f t="shared" si="354"/>
        <v>BUSINESS</v>
      </c>
      <c r="AD3624" s="263" t="str">
        <f t="shared" si="355"/>
        <v>BUSINESS-401</v>
      </c>
      <c r="AE3624" s="263" t="str">
        <f t="shared" si="356"/>
        <v>BUSINESS-401-63</v>
      </c>
      <c r="AF3624" s="119" t="s">
        <v>0</v>
      </c>
      <c r="AG3624" s="64" t="str">
        <f t="shared" si="357"/>
        <v>401</v>
      </c>
      <c r="AI3624" s="197" t="str">
        <f t="shared" si="358"/>
        <v>-</v>
      </c>
      <c r="AJ3624" s="64" t="str">
        <f t="shared" si="359"/>
        <v>-</v>
      </c>
    </row>
    <row r="3625" spans="19:36">
      <c r="S3625" s="173" t="s">
        <v>7413</v>
      </c>
      <c r="T3625" s="17" t="s">
        <v>7414</v>
      </c>
      <c r="AA3625" s="182" t="s">
        <v>6456</v>
      </c>
      <c r="AC3625" s="197" t="str">
        <f t="shared" si="354"/>
        <v>BUSINESS</v>
      </c>
      <c r="AD3625" s="263" t="str">
        <f t="shared" si="355"/>
        <v>BUSINESS-401</v>
      </c>
      <c r="AE3625" s="263" t="str">
        <f t="shared" si="356"/>
        <v>BUSINESS-401-64</v>
      </c>
      <c r="AF3625" s="119" t="s">
        <v>6456</v>
      </c>
      <c r="AG3625" s="64" t="str">
        <f t="shared" si="357"/>
        <v>401</v>
      </c>
      <c r="AI3625" s="197" t="str">
        <f t="shared" si="358"/>
        <v>-</v>
      </c>
      <c r="AJ3625" s="64" t="str">
        <f t="shared" si="359"/>
        <v>-</v>
      </c>
    </row>
    <row r="3626" spans="19:36">
      <c r="S3626" s="173" t="s">
        <v>7415</v>
      </c>
      <c r="T3626" s="17" t="s">
        <v>7416</v>
      </c>
      <c r="AA3626" s="182" t="s">
        <v>6457</v>
      </c>
      <c r="AC3626" s="197" t="str">
        <f t="shared" si="354"/>
        <v>BUSINESS</v>
      </c>
      <c r="AD3626" s="263" t="str">
        <f t="shared" si="355"/>
        <v>BUSINESS-401</v>
      </c>
      <c r="AE3626" s="263" t="str">
        <f t="shared" si="356"/>
        <v>BUSINESS-401-65</v>
      </c>
      <c r="AF3626" s="119" t="s">
        <v>6457</v>
      </c>
      <c r="AG3626" s="64" t="str">
        <f t="shared" si="357"/>
        <v>401</v>
      </c>
      <c r="AI3626" s="197" t="str">
        <f t="shared" si="358"/>
        <v>-</v>
      </c>
      <c r="AJ3626" s="64" t="str">
        <f t="shared" si="359"/>
        <v>-</v>
      </c>
    </row>
    <row r="3627" spans="19:36">
      <c r="S3627" s="173" t="s">
        <v>7417</v>
      </c>
      <c r="T3627" s="17" t="s">
        <v>7418</v>
      </c>
      <c r="AA3627" s="182" t="s">
        <v>6459</v>
      </c>
      <c r="AC3627" s="197" t="str">
        <f t="shared" si="354"/>
        <v>BUSINESS</v>
      </c>
      <c r="AD3627" s="263" t="str">
        <f t="shared" si="355"/>
        <v>BUSINESS-401</v>
      </c>
      <c r="AE3627" s="263" t="str">
        <f t="shared" si="356"/>
        <v>BUSINESS-401-66</v>
      </c>
      <c r="AF3627" s="119" t="s">
        <v>6459</v>
      </c>
      <c r="AG3627" s="64" t="str">
        <f t="shared" si="357"/>
        <v>401</v>
      </c>
      <c r="AI3627" s="197" t="str">
        <f t="shared" si="358"/>
        <v>-</v>
      </c>
      <c r="AJ3627" s="64" t="str">
        <f t="shared" si="359"/>
        <v>-</v>
      </c>
    </row>
    <row r="3628" spans="19:36">
      <c r="S3628" s="173" t="s">
        <v>7419</v>
      </c>
      <c r="T3628" s="17" t="s">
        <v>7420</v>
      </c>
      <c r="AA3628" s="182" t="s">
        <v>6460</v>
      </c>
      <c r="AC3628" s="197" t="str">
        <f t="shared" si="354"/>
        <v>BUSINESS</v>
      </c>
      <c r="AD3628" s="263" t="str">
        <f t="shared" si="355"/>
        <v>BUSINESS-401</v>
      </c>
      <c r="AE3628" s="263" t="str">
        <f t="shared" si="356"/>
        <v>BUSINESS-401-67</v>
      </c>
      <c r="AF3628" s="119" t="s">
        <v>6460</v>
      </c>
      <c r="AG3628" s="64" t="str">
        <f t="shared" si="357"/>
        <v>401</v>
      </c>
      <c r="AI3628" s="197" t="str">
        <f t="shared" si="358"/>
        <v>-</v>
      </c>
      <c r="AJ3628" s="64" t="str">
        <f t="shared" si="359"/>
        <v>-</v>
      </c>
    </row>
    <row r="3629" spans="19:36">
      <c r="S3629" s="173" t="s">
        <v>7421</v>
      </c>
      <c r="T3629" s="17" t="s">
        <v>7422</v>
      </c>
      <c r="AA3629" s="182" t="s">
        <v>6462</v>
      </c>
      <c r="AC3629" s="197" t="str">
        <f t="shared" si="354"/>
        <v>BUSINESS</v>
      </c>
      <c r="AD3629" s="263" t="str">
        <f t="shared" si="355"/>
        <v>BUSINESS-401</v>
      </c>
      <c r="AE3629" s="263" t="str">
        <f t="shared" si="356"/>
        <v>BUSINESS-401-68</v>
      </c>
      <c r="AF3629" s="119" t="s">
        <v>6462</v>
      </c>
      <c r="AG3629" s="64" t="str">
        <f t="shared" si="357"/>
        <v>401</v>
      </c>
      <c r="AI3629" s="197" t="str">
        <f t="shared" si="358"/>
        <v>-</v>
      </c>
      <c r="AJ3629" s="64" t="str">
        <f t="shared" si="359"/>
        <v>-</v>
      </c>
    </row>
    <row r="3630" spans="19:36">
      <c r="S3630" s="173" t="s">
        <v>7423</v>
      </c>
      <c r="T3630" s="17" t="s">
        <v>7424</v>
      </c>
      <c r="AA3630" s="182" t="s">
        <v>6463</v>
      </c>
      <c r="AC3630" s="197" t="str">
        <f t="shared" si="354"/>
        <v>BUSINESS</v>
      </c>
      <c r="AD3630" s="263" t="str">
        <f t="shared" si="355"/>
        <v>BUSINESS-401</v>
      </c>
      <c r="AE3630" s="263" t="str">
        <f t="shared" si="356"/>
        <v>BUSINESS-401-69</v>
      </c>
      <c r="AF3630" s="119" t="s">
        <v>6463</v>
      </c>
      <c r="AG3630" s="64" t="str">
        <f t="shared" si="357"/>
        <v>401</v>
      </c>
      <c r="AI3630" s="197" t="str">
        <f t="shared" si="358"/>
        <v>-</v>
      </c>
      <c r="AJ3630" s="64" t="str">
        <f t="shared" si="359"/>
        <v>-</v>
      </c>
    </row>
    <row r="3631" spans="19:36">
      <c r="S3631" s="173" t="s">
        <v>7425</v>
      </c>
      <c r="T3631" s="17" t="s">
        <v>7426</v>
      </c>
      <c r="AA3631" s="182" t="s">
        <v>6465</v>
      </c>
      <c r="AC3631" s="197" t="str">
        <f t="shared" si="354"/>
        <v>BUSINESS</v>
      </c>
      <c r="AD3631" s="263" t="str">
        <f t="shared" si="355"/>
        <v>BUSINESS-401</v>
      </c>
      <c r="AE3631" s="263" t="str">
        <f t="shared" si="356"/>
        <v>BUSINESS-401-70</v>
      </c>
      <c r="AF3631" s="119" t="s">
        <v>6465</v>
      </c>
      <c r="AG3631" s="64" t="str">
        <f t="shared" si="357"/>
        <v>401</v>
      </c>
      <c r="AI3631" s="197" t="str">
        <f t="shared" si="358"/>
        <v>-</v>
      </c>
      <c r="AJ3631" s="64" t="str">
        <f t="shared" si="359"/>
        <v>-</v>
      </c>
    </row>
    <row r="3632" spans="19:36">
      <c r="S3632" s="173" t="s">
        <v>7427</v>
      </c>
      <c r="T3632" s="17" t="s">
        <v>7428</v>
      </c>
      <c r="AA3632" s="182" t="s">
        <v>6466</v>
      </c>
      <c r="AC3632" s="197" t="str">
        <f t="shared" si="354"/>
        <v>BUSINESS</v>
      </c>
      <c r="AD3632" s="263" t="str">
        <f t="shared" si="355"/>
        <v>BUSINESS-401</v>
      </c>
      <c r="AE3632" s="263" t="str">
        <f t="shared" si="356"/>
        <v>BUSINESS-401-71</v>
      </c>
      <c r="AF3632" s="119" t="s">
        <v>6466</v>
      </c>
      <c r="AG3632" s="64" t="str">
        <f t="shared" si="357"/>
        <v>401</v>
      </c>
      <c r="AI3632" s="197" t="str">
        <f t="shared" si="358"/>
        <v>-</v>
      </c>
      <c r="AJ3632" s="64" t="str">
        <f t="shared" si="359"/>
        <v>-</v>
      </c>
    </row>
    <row r="3633" spans="19:36">
      <c r="S3633" s="173" t="s">
        <v>7429</v>
      </c>
      <c r="T3633" s="17" t="s">
        <v>7430</v>
      </c>
      <c r="AA3633" s="182" t="s">
        <v>6469</v>
      </c>
      <c r="AC3633" s="197" t="str">
        <f t="shared" si="354"/>
        <v>BUSINESS</v>
      </c>
      <c r="AD3633" s="263" t="str">
        <f t="shared" si="355"/>
        <v>BUSINESS-401</v>
      </c>
      <c r="AE3633" s="263" t="str">
        <f t="shared" si="356"/>
        <v>BUSINESS-401-72</v>
      </c>
      <c r="AF3633" s="119" t="s">
        <v>6469</v>
      </c>
      <c r="AG3633" s="64" t="str">
        <f t="shared" si="357"/>
        <v>401</v>
      </c>
      <c r="AI3633" s="197" t="str">
        <f t="shared" si="358"/>
        <v>-</v>
      </c>
      <c r="AJ3633" s="64" t="str">
        <f t="shared" si="359"/>
        <v>-</v>
      </c>
    </row>
    <row r="3634" spans="19:36">
      <c r="S3634" s="173" t="s">
        <v>7431</v>
      </c>
      <c r="T3634" s="17" t="s">
        <v>7432</v>
      </c>
      <c r="AA3634" s="182" t="s">
        <v>6470</v>
      </c>
      <c r="AC3634" s="197" t="str">
        <f t="shared" si="354"/>
        <v>BUSINESS</v>
      </c>
      <c r="AD3634" s="263" t="str">
        <f t="shared" si="355"/>
        <v>BUSINESS-401</v>
      </c>
      <c r="AE3634" s="263" t="str">
        <f t="shared" si="356"/>
        <v>BUSINESS-401-73</v>
      </c>
      <c r="AF3634" s="119" t="s">
        <v>6470</v>
      </c>
      <c r="AG3634" s="64" t="str">
        <f t="shared" si="357"/>
        <v>401</v>
      </c>
      <c r="AI3634" s="197" t="str">
        <f t="shared" si="358"/>
        <v>-</v>
      </c>
      <c r="AJ3634" s="64" t="str">
        <f t="shared" si="359"/>
        <v>-</v>
      </c>
    </row>
    <row r="3635" spans="19:36">
      <c r="S3635" s="173" t="s">
        <v>7433</v>
      </c>
      <c r="T3635" s="17" t="s">
        <v>7434</v>
      </c>
      <c r="AA3635" s="182" t="s">
        <v>6472</v>
      </c>
      <c r="AC3635" s="197" t="str">
        <f t="shared" si="354"/>
        <v>BUSINESS</v>
      </c>
      <c r="AD3635" s="263" t="str">
        <f t="shared" si="355"/>
        <v>BUSINESS-401</v>
      </c>
      <c r="AE3635" s="263" t="str">
        <f t="shared" si="356"/>
        <v>BUSINESS-401-74</v>
      </c>
      <c r="AF3635" s="119" t="s">
        <v>6472</v>
      </c>
      <c r="AG3635" s="64" t="str">
        <f t="shared" si="357"/>
        <v>401</v>
      </c>
      <c r="AI3635" s="197" t="str">
        <f t="shared" si="358"/>
        <v>-</v>
      </c>
      <c r="AJ3635" s="64" t="str">
        <f t="shared" si="359"/>
        <v>-</v>
      </c>
    </row>
    <row r="3636" spans="19:36">
      <c r="S3636" s="173" t="s">
        <v>7435</v>
      </c>
      <c r="T3636" s="17" t="s">
        <v>7436</v>
      </c>
      <c r="AA3636" s="182" t="s">
        <v>6473</v>
      </c>
      <c r="AC3636" s="197" t="str">
        <f t="shared" si="354"/>
        <v>BUSINESS</v>
      </c>
      <c r="AD3636" s="263" t="str">
        <f t="shared" si="355"/>
        <v>BUSINESS-401</v>
      </c>
      <c r="AE3636" s="263" t="str">
        <f t="shared" si="356"/>
        <v>BUSINESS-401-75</v>
      </c>
      <c r="AF3636" s="119" t="s">
        <v>6473</v>
      </c>
      <c r="AG3636" s="64" t="str">
        <f t="shared" si="357"/>
        <v>401</v>
      </c>
      <c r="AI3636" s="197" t="str">
        <f t="shared" si="358"/>
        <v>-</v>
      </c>
      <c r="AJ3636" s="64" t="str">
        <f t="shared" si="359"/>
        <v>-</v>
      </c>
    </row>
    <row r="3637" spans="19:36">
      <c r="S3637" s="173" t="s">
        <v>7437</v>
      </c>
      <c r="T3637" s="17" t="s">
        <v>7438</v>
      </c>
      <c r="AA3637" s="182" t="s">
        <v>6476</v>
      </c>
      <c r="AC3637" s="197" t="str">
        <f t="shared" si="354"/>
        <v>BUSINESS</v>
      </c>
      <c r="AD3637" s="263" t="str">
        <f t="shared" si="355"/>
        <v>BUSINESS-401</v>
      </c>
      <c r="AE3637" s="263" t="str">
        <f t="shared" si="356"/>
        <v>BUSINESS-401-76</v>
      </c>
      <c r="AF3637" s="119" t="s">
        <v>6476</v>
      </c>
      <c r="AG3637" s="64" t="str">
        <f t="shared" si="357"/>
        <v>401</v>
      </c>
      <c r="AI3637" s="197" t="str">
        <f t="shared" si="358"/>
        <v>-</v>
      </c>
      <c r="AJ3637" s="64" t="str">
        <f t="shared" si="359"/>
        <v>-</v>
      </c>
    </row>
    <row r="3638" spans="19:36">
      <c r="S3638" s="173" t="s">
        <v>7439</v>
      </c>
      <c r="T3638" s="17" t="s">
        <v>7440</v>
      </c>
      <c r="AA3638" s="182" t="s">
        <v>11577</v>
      </c>
      <c r="AC3638" s="197" t="str">
        <f t="shared" si="354"/>
        <v>BUSINESS</v>
      </c>
      <c r="AD3638" s="263" t="str">
        <f t="shared" si="355"/>
        <v>BUSINESS-401</v>
      </c>
      <c r="AE3638" s="263" t="str">
        <f t="shared" si="356"/>
        <v>BUSINESS-401-77</v>
      </c>
      <c r="AF3638" s="119" t="s">
        <v>11577</v>
      </c>
      <c r="AG3638" s="64" t="str">
        <f t="shared" si="357"/>
        <v>401</v>
      </c>
      <c r="AI3638" s="197" t="str">
        <f t="shared" si="358"/>
        <v>-</v>
      </c>
      <c r="AJ3638" s="64" t="str">
        <f t="shared" si="359"/>
        <v>-</v>
      </c>
    </row>
    <row r="3639" spans="19:36">
      <c r="S3639" s="173" t="s">
        <v>7441</v>
      </c>
      <c r="T3639" s="17" t="s">
        <v>7442</v>
      </c>
      <c r="AA3639" s="182" t="s">
        <v>11578</v>
      </c>
      <c r="AC3639" s="197" t="str">
        <f t="shared" si="354"/>
        <v>BUSINESS</v>
      </c>
      <c r="AD3639" s="263" t="str">
        <f t="shared" si="355"/>
        <v>BUSINESS-401</v>
      </c>
      <c r="AE3639" s="263" t="str">
        <f t="shared" si="356"/>
        <v>BUSINESS-401-78</v>
      </c>
      <c r="AF3639" s="119" t="s">
        <v>11578</v>
      </c>
      <c r="AG3639" s="64" t="str">
        <f t="shared" si="357"/>
        <v>401</v>
      </c>
      <c r="AI3639" s="197" t="str">
        <f t="shared" si="358"/>
        <v>-</v>
      </c>
      <c r="AJ3639" s="64" t="str">
        <f t="shared" si="359"/>
        <v>-</v>
      </c>
    </row>
    <row r="3640" spans="19:36">
      <c r="S3640" s="173" t="s">
        <v>7443</v>
      </c>
      <c r="T3640" s="17" t="s">
        <v>7444</v>
      </c>
      <c r="AA3640" s="182" t="s">
        <v>11579</v>
      </c>
      <c r="AC3640" s="197" t="str">
        <f t="shared" si="354"/>
        <v>BUSINESS</v>
      </c>
      <c r="AD3640" s="263" t="str">
        <f t="shared" si="355"/>
        <v>BUSINESS-401</v>
      </c>
      <c r="AE3640" s="263" t="str">
        <f t="shared" si="356"/>
        <v>BUSINESS-401-79</v>
      </c>
      <c r="AF3640" s="119" t="s">
        <v>11579</v>
      </c>
      <c r="AG3640" s="64" t="str">
        <f t="shared" si="357"/>
        <v>401</v>
      </c>
      <c r="AI3640" s="197" t="str">
        <f t="shared" si="358"/>
        <v>-</v>
      </c>
      <c r="AJ3640" s="64" t="str">
        <f t="shared" si="359"/>
        <v>-</v>
      </c>
    </row>
    <row r="3641" spans="19:36">
      <c r="S3641" s="173" t="s">
        <v>7445</v>
      </c>
      <c r="T3641" s="17" t="s">
        <v>7446</v>
      </c>
      <c r="AA3641" s="182" t="s">
        <v>11580</v>
      </c>
      <c r="AC3641" s="197" t="str">
        <f t="shared" si="354"/>
        <v>BUSINESS</v>
      </c>
      <c r="AD3641" s="263" t="str">
        <f t="shared" si="355"/>
        <v>BUSINESS-401</v>
      </c>
      <c r="AE3641" s="263" t="str">
        <f t="shared" si="356"/>
        <v>BUSINESS-401-80</v>
      </c>
      <c r="AF3641" s="119" t="s">
        <v>11580</v>
      </c>
      <c r="AG3641" s="64" t="str">
        <f t="shared" si="357"/>
        <v>401</v>
      </c>
      <c r="AI3641" s="197" t="str">
        <f t="shared" si="358"/>
        <v>-</v>
      </c>
      <c r="AJ3641" s="64" t="str">
        <f t="shared" si="359"/>
        <v>-</v>
      </c>
    </row>
    <row r="3642" spans="19:36">
      <c r="S3642" s="173" t="s">
        <v>7447</v>
      </c>
      <c r="T3642" s="17" t="s">
        <v>7448</v>
      </c>
      <c r="AA3642" s="182" t="s">
        <v>13385</v>
      </c>
      <c r="AC3642" s="197" t="str">
        <f t="shared" si="354"/>
        <v>BUSINESS</v>
      </c>
      <c r="AD3642" s="263" t="str">
        <f t="shared" si="355"/>
        <v>BUSINESS-401</v>
      </c>
      <c r="AE3642" s="263" t="str">
        <f t="shared" si="356"/>
        <v>BUSINESS-401-81</v>
      </c>
      <c r="AF3642" s="119" t="s">
        <v>13385</v>
      </c>
      <c r="AG3642" s="64" t="str">
        <f t="shared" si="357"/>
        <v>401</v>
      </c>
      <c r="AI3642" s="197" t="str">
        <f t="shared" si="358"/>
        <v>-</v>
      </c>
      <c r="AJ3642" s="64" t="str">
        <f t="shared" si="359"/>
        <v>-</v>
      </c>
    </row>
    <row r="3643" spans="19:36">
      <c r="S3643" s="173" t="s">
        <v>7449</v>
      </c>
      <c r="T3643" s="17" t="s">
        <v>7450</v>
      </c>
      <c r="AA3643" s="182" t="s">
        <v>14873</v>
      </c>
      <c r="AC3643" s="197" t="str">
        <f t="shared" si="354"/>
        <v>BUSINESS</v>
      </c>
      <c r="AD3643" s="263" t="str">
        <f t="shared" si="355"/>
        <v>BUSINESS-401</v>
      </c>
      <c r="AE3643" s="263" t="str">
        <f t="shared" si="356"/>
        <v>BUSINESS-401-82</v>
      </c>
      <c r="AF3643" s="119" t="s">
        <v>14873</v>
      </c>
      <c r="AG3643" s="64" t="str">
        <f t="shared" si="357"/>
        <v>401</v>
      </c>
      <c r="AI3643" s="197" t="str">
        <f t="shared" si="358"/>
        <v>-</v>
      </c>
      <c r="AJ3643" s="64" t="str">
        <f t="shared" si="359"/>
        <v>-</v>
      </c>
    </row>
    <row r="3644" spans="19:36">
      <c r="S3644" s="173" t="s">
        <v>7451</v>
      </c>
      <c r="T3644" s="17" t="s">
        <v>7452</v>
      </c>
      <c r="AA3644" s="182" t="s">
        <v>13813</v>
      </c>
      <c r="AC3644" s="197" t="str">
        <f t="shared" si="354"/>
        <v>BUSINESS</v>
      </c>
      <c r="AD3644" s="263" t="str">
        <f t="shared" si="355"/>
        <v>BUSINESS-401</v>
      </c>
      <c r="AE3644" s="263" t="str">
        <f t="shared" si="356"/>
        <v>BUSINESS-401-83</v>
      </c>
      <c r="AF3644" s="119" t="s">
        <v>13813</v>
      </c>
      <c r="AG3644" s="64" t="str">
        <f t="shared" si="357"/>
        <v>401</v>
      </c>
      <c r="AI3644" s="197" t="str">
        <f t="shared" si="358"/>
        <v>-</v>
      </c>
      <c r="AJ3644" s="64" t="str">
        <f t="shared" si="359"/>
        <v>-</v>
      </c>
    </row>
    <row r="3645" spans="19:36">
      <c r="S3645" s="173" t="s">
        <v>7453</v>
      </c>
      <c r="T3645" s="17" t="s">
        <v>7454</v>
      </c>
      <c r="AA3645" s="182" t="s">
        <v>13386</v>
      </c>
      <c r="AC3645" s="197" t="str">
        <f t="shared" si="354"/>
        <v>BUSINESS</v>
      </c>
      <c r="AD3645" s="263" t="str">
        <f t="shared" si="355"/>
        <v>BUSINESS-401</v>
      </c>
      <c r="AE3645" s="263" t="str">
        <f t="shared" si="356"/>
        <v>BUSINESS-401-84</v>
      </c>
      <c r="AF3645" s="119" t="s">
        <v>13386</v>
      </c>
      <c r="AG3645" s="64" t="str">
        <f t="shared" si="357"/>
        <v>401</v>
      </c>
      <c r="AI3645" s="197" t="str">
        <f t="shared" si="358"/>
        <v>-</v>
      </c>
      <c r="AJ3645" s="64" t="str">
        <f t="shared" si="359"/>
        <v>-</v>
      </c>
    </row>
    <row r="3646" spans="19:36">
      <c r="S3646" s="173" t="s">
        <v>7455</v>
      </c>
      <c r="T3646" s="17" t="s">
        <v>7456</v>
      </c>
      <c r="AA3646" s="182" t="s">
        <v>11499</v>
      </c>
      <c r="AC3646" s="197" t="str">
        <f t="shared" si="354"/>
        <v>BUSINESS</v>
      </c>
      <c r="AD3646" s="263" t="str">
        <f t="shared" si="355"/>
        <v>BUSINESS-401</v>
      </c>
      <c r="AE3646" s="263" t="str">
        <f t="shared" si="356"/>
        <v>BUSINESS-401-85</v>
      </c>
      <c r="AF3646" s="119" t="s">
        <v>11499</v>
      </c>
      <c r="AG3646" s="64" t="str">
        <f t="shared" si="357"/>
        <v>401</v>
      </c>
      <c r="AI3646" s="197" t="str">
        <f t="shared" si="358"/>
        <v>-</v>
      </c>
      <c r="AJ3646" s="64" t="str">
        <f t="shared" si="359"/>
        <v>-</v>
      </c>
    </row>
    <row r="3647" spans="19:36">
      <c r="S3647" s="173" t="s">
        <v>7457</v>
      </c>
      <c r="T3647" s="17" t="s">
        <v>7458</v>
      </c>
      <c r="AA3647" s="182" t="s">
        <v>11581</v>
      </c>
      <c r="AC3647" s="197" t="str">
        <f t="shared" si="354"/>
        <v>BUSINESS</v>
      </c>
      <c r="AD3647" s="263" t="str">
        <f t="shared" si="355"/>
        <v>BUSINESS-401</v>
      </c>
      <c r="AE3647" s="263" t="str">
        <f t="shared" si="356"/>
        <v>BUSINESS-401-86</v>
      </c>
      <c r="AF3647" s="119" t="s">
        <v>11581</v>
      </c>
      <c r="AG3647" s="64" t="str">
        <f t="shared" si="357"/>
        <v>401</v>
      </c>
      <c r="AI3647" s="197" t="str">
        <f t="shared" si="358"/>
        <v>-</v>
      </c>
      <c r="AJ3647" s="64" t="str">
        <f t="shared" si="359"/>
        <v>-</v>
      </c>
    </row>
    <row r="3648" spans="19:36">
      <c r="S3648" s="173" t="s">
        <v>886</v>
      </c>
      <c r="T3648" s="17" t="s">
        <v>887</v>
      </c>
      <c r="AA3648" s="182" t="s">
        <v>12794</v>
      </c>
      <c r="AC3648" s="197" t="str">
        <f t="shared" si="354"/>
        <v>BUSINESS</v>
      </c>
      <c r="AD3648" s="263" t="str">
        <f t="shared" si="355"/>
        <v>BUSINESS-401</v>
      </c>
      <c r="AE3648" s="263" t="str">
        <f t="shared" si="356"/>
        <v>BUSINESS-401-87</v>
      </c>
      <c r="AF3648" s="119" t="s">
        <v>12794</v>
      </c>
      <c r="AG3648" s="64" t="str">
        <f t="shared" si="357"/>
        <v>401</v>
      </c>
      <c r="AI3648" s="197" t="str">
        <f t="shared" si="358"/>
        <v>-</v>
      </c>
      <c r="AJ3648" s="64" t="str">
        <f t="shared" si="359"/>
        <v>-</v>
      </c>
    </row>
    <row r="3649" spans="19:36">
      <c r="S3649" s="173" t="s">
        <v>7459</v>
      </c>
      <c r="T3649" s="17" t="s">
        <v>7460</v>
      </c>
      <c r="AA3649" s="182" t="s">
        <v>12172</v>
      </c>
      <c r="AC3649" s="197" t="str">
        <f t="shared" si="354"/>
        <v>BUSINESS</v>
      </c>
      <c r="AD3649" s="263" t="str">
        <f t="shared" si="355"/>
        <v>BUSINESS-401</v>
      </c>
      <c r="AE3649" s="263" t="str">
        <f t="shared" si="356"/>
        <v>BUSINESS-401-88</v>
      </c>
      <c r="AF3649" s="119" t="s">
        <v>12172</v>
      </c>
      <c r="AG3649" s="64" t="str">
        <f t="shared" si="357"/>
        <v>401</v>
      </c>
      <c r="AI3649" s="197" t="str">
        <f t="shared" si="358"/>
        <v>-</v>
      </c>
      <c r="AJ3649" s="64" t="str">
        <f t="shared" si="359"/>
        <v>-</v>
      </c>
    </row>
    <row r="3650" spans="19:36">
      <c r="S3650" s="173" t="s">
        <v>7461</v>
      </c>
      <c r="T3650" s="17" t="s">
        <v>7462</v>
      </c>
      <c r="AA3650" s="182" t="s">
        <v>12173</v>
      </c>
      <c r="AC3650" s="197" t="str">
        <f t="shared" si="354"/>
        <v>BUSINESS</v>
      </c>
      <c r="AD3650" s="263" t="str">
        <f t="shared" si="355"/>
        <v>BUSINESS-401</v>
      </c>
      <c r="AE3650" s="263" t="str">
        <f t="shared" si="356"/>
        <v>BUSINESS-401-89</v>
      </c>
      <c r="AF3650" s="119" t="s">
        <v>12173</v>
      </c>
      <c r="AG3650" s="64" t="str">
        <f t="shared" si="357"/>
        <v>401</v>
      </c>
      <c r="AI3650" s="197" t="str">
        <f t="shared" si="358"/>
        <v>-</v>
      </c>
      <c r="AJ3650" s="64" t="str">
        <f t="shared" si="359"/>
        <v>-</v>
      </c>
    </row>
    <row r="3651" spans="19:36">
      <c r="S3651" s="173" t="s">
        <v>7463</v>
      </c>
      <c r="T3651" s="17" t="s">
        <v>7464</v>
      </c>
      <c r="AA3651" s="182" t="s">
        <v>12174</v>
      </c>
      <c r="AC3651" s="197" t="str">
        <f t="shared" si="354"/>
        <v>BUSINESS</v>
      </c>
      <c r="AD3651" s="263" t="str">
        <f t="shared" si="355"/>
        <v>BUSINESS-401</v>
      </c>
      <c r="AE3651" s="263" t="str">
        <f t="shared" si="356"/>
        <v>BUSINESS-401-90</v>
      </c>
      <c r="AF3651" s="119" t="s">
        <v>12174</v>
      </c>
      <c r="AG3651" s="64" t="str">
        <f t="shared" si="357"/>
        <v>401</v>
      </c>
      <c r="AI3651" s="197" t="str">
        <f t="shared" si="358"/>
        <v>-</v>
      </c>
      <c r="AJ3651" s="64" t="str">
        <f t="shared" si="359"/>
        <v>-</v>
      </c>
    </row>
    <row r="3652" spans="19:36">
      <c r="S3652" s="173" t="s">
        <v>10570</v>
      </c>
      <c r="T3652" s="17" t="s">
        <v>10571</v>
      </c>
      <c r="AA3652" s="182" t="s">
        <v>12175</v>
      </c>
      <c r="AC3652" s="197" t="str">
        <f t="shared" si="354"/>
        <v>BUSINESS</v>
      </c>
      <c r="AD3652" s="263" t="str">
        <f t="shared" si="355"/>
        <v>BUSINESS-401</v>
      </c>
      <c r="AE3652" s="263" t="str">
        <f t="shared" si="356"/>
        <v>BUSINESS-401-91</v>
      </c>
      <c r="AF3652" s="119" t="s">
        <v>12175</v>
      </c>
      <c r="AG3652" s="64" t="str">
        <f t="shared" si="357"/>
        <v>401</v>
      </c>
      <c r="AI3652" s="197" t="str">
        <f t="shared" si="358"/>
        <v>-</v>
      </c>
      <c r="AJ3652" s="64" t="str">
        <f t="shared" si="359"/>
        <v>-</v>
      </c>
    </row>
    <row r="3653" spans="19:36">
      <c r="S3653" s="173" t="s">
        <v>1237</v>
      </c>
      <c r="T3653" s="17" t="s">
        <v>1238</v>
      </c>
      <c r="AA3653" s="182" t="s">
        <v>12176</v>
      </c>
      <c r="AC3653" s="197" t="str">
        <f t="shared" si="354"/>
        <v>BUSINESS</v>
      </c>
      <c r="AD3653" s="263" t="str">
        <f t="shared" si="355"/>
        <v>BUSINESS-401</v>
      </c>
      <c r="AE3653" s="263" t="str">
        <f t="shared" si="356"/>
        <v>BUSINESS-401-92</v>
      </c>
      <c r="AF3653" s="119" t="s">
        <v>12176</v>
      </c>
      <c r="AG3653" s="64" t="str">
        <f t="shared" si="357"/>
        <v>401</v>
      </c>
      <c r="AI3653" s="197" t="str">
        <f t="shared" si="358"/>
        <v>-</v>
      </c>
      <c r="AJ3653" s="64" t="str">
        <f t="shared" si="359"/>
        <v>-</v>
      </c>
    </row>
    <row r="3654" spans="19:36">
      <c r="S3654" s="173" t="s">
        <v>7465</v>
      </c>
      <c r="T3654" s="17" t="s">
        <v>7466</v>
      </c>
      <c r="AA3654" s="182" t="s">
        <v>12177</v>
      </c>
      <c r="AC3654" s="197" t="str">
        <f t="shared" si="354"/>
        <v>BUSINESS</v>
      </c>
      <c r="AD3654" s="263" t="str">
        <f t="shared" si="355"/>
        <v>BUSINESS-401</v>
      </c>
      <c r="AE3654" s="263" t="str">
        <f t="shared" si="356"/>
        <v>BUSINESS-401-93</v>
      </c>
      <c r="AF3654" s="119" t="s">
        <v>12177</v>
      </c>
      <c r="AG3654" s="64" t="str">
        <f t="shared" si="357"/>
        <v>401</v>
      </c>
      <c r="AI3654" s="197" t="str">
        <f t="shared" si="358"/>
        <v>-</v>
      </c>
      <c r="AJ3654" s="64" t="str">
        <f t="shared" si="359"/>
        <v>-</v>
      </c>
    </row>
    <row r="3655" spans="19:36">
      <c r="S3655" s="173" t="s">
        <v>7467</v>
      </c>
      <c r="T3655" s="17" t="s">
        <v>7468</v>
      </c>
      <c r="AA3655" s="182" t="s">
        <v>13387</v>
      </c>
      <c r="AC3655" s="197" t="str">
        <f t="shared" ref="AC3655:AC3718" si="360">CodesFormula_1</f>
        <v>BUSINESS</v>
      </c>
      <c r="AD3655" s="263" t="str">
        <f t="shared" ref="AD3655:AD3718" si="361">CodesFormula_2</f>
        <v>BUSINESS-401</v>
      </c>
      <c r="AE3655" s="263" t="str">
        <f t="shared" ref="AE3655:AE3718" si="362">CodesFormula_3</f>
        <v>BUSINESS-401-94</v>
      </c>
      <c r="AF3655" s="119" t="s">
        <v>13387</v>
      </c>
      <c r="AG3655" s="64" t="str">
        <f t="shared" ref="AG3655:AG3718" si="363">CodesFormula_4</f>
        <v>401</v>
      </c>
      <c r="AI3655" s="197" t="str">
        <f t="shared" ref="AI3655:AI3718" si="364">CodesFormula_5</f>
        <v>-</v>
      </c>
      <c r="AJ3655" s="64" t="str">
        <f t="shared" ref="AJ3655:AJ3718" si="365">CodesFormula_6</f>
        <v>-</v>
      </c>
    </row>
    <row r="3656" spans="19:36">
      <c r="S3656" s="173" t="s">
        <v>7469</v>
      </c>
      <c r="T3656" s="17" t="s">
        <v>7470</v>
      </c>
      <c r="AA3656" s="182" t="s">
        <v>14301</v>
      </c>
      <c r="AC3656" s="197" t="str">
        <f t="shared" si="360"/>
        <v>BUSINESS</v>
      </c>
      <c r="AD3656" s="263" t="str">
        <f t="shared" si="361"/>
        <v>BUSINESS-401</v>
      </c>
      <c r="AE3656" s="263" t="str">
        <f t="shared" si="362"/>
        <v>BUSINESS-401-95</v>
      </c>
      <c r="AF3656" s="119" t="s">
        <v>14301</v>
      </c>
      <c r="AG3656" s="64" t="str">
        <f t="shared" si="363"/>
        <v>401</v>
      </c>
      <c r="AI3656" s="197" t="str">
        <f t="shared" si="364"/>
        <v>-</v>
      </c>
      <c r="AJ3656" s="64" t="str">
        <f t="shared" si="365"/>
        <v>-</v>
      </c>
    </row>
    <row r="3657" spans="19:36">
      <c r="S3657" s="173" t="s">
        <v>7471</v>
      </c>
      <c r="T3657" s="17" t="s">
        <v>7472</v>
      </c>
      <c r="AA3657" s="182" t="s">
        <v>13388</v>
      </c>
      <c r="AC3657" s="197" t="str">
        <f t="shared" si="360"/>
        <v>BUSINESS</v>
      </c>
      <c r="AD3657" s="263" t="str">
        <f t="shared" si="361"/>
        <v>BUSINESS-401</v>
      </c>
      <c r="AE3657" s="263" t="str">
        <f t="shared" si="362"/>
        <v>BUSINESS-401-96</v>
      </c>
      <c r="AF3657" s="119" t="s">
        <v>13388</v>
      </c>
      <c r="AG3657" s="64" t="str">
        <f t="shared" si="363"/>
        <v>401</v>
      </c>
      <c r="AI3657" s="197" t="str">
        <f t="shared" si="364"/>
        <v>-</v>
      </c>
      <c r="AJ3657" s="64" t="str">
        <f t="shared" si="365"/>
        <v>-</v>
      </c>
    </row>
    <row r="3658" spans="19:36">
      <c r="S3658" s="173" t="s">
        <v>7473</v>
      </c>
      <c r="T3658" s="17" t="s">
        <v>7474</v>
      </c>
      <c r="AA3658" s="182" t="s">
        <v>13389</v>
      </c>
      <c r="AC3658" s="197" t="str">
        <f t="shared" si="360"/>
        <v>BUSINESS</v>
      </c>
      <c r="AD3658" s="263" t="str">
        <f t="shared" si="361"/>
        <v>BUSINESS-401</v>
      </c>
      <c r="AE3658" s="263" t="str">
        <f t="shared" si="362"/>
        <v>BUSINESS-401-97</v>
      </c>
      <c r="AF3658" s="119" t="s">
        <v>13389</v>
      </c>
      <c r="AG3658" s="64" t="str">
        <f t="shared" si="363"/>
        <v>401</v>
      </c>
      <c r="AI3658" s="197" t="str">
        <f t="shared" si="364"/>
        <v>-</v>
      </c>
      <c r="AJ3658" s="64" t="str">
        <f t="shared" si="365"/>
        <v>-</v>
      </c>
    </row>
    <row r="3659" spans="19:36">
      <c r="S3659" s="173" t="s">
        <v>7475</v>
      </c>
      <c r="T3659" s="17" t="s">
        <v>7476</v>
      </c>
      <c r="AA3659" s="182" t="s">
        <v>13814</v>
      </c>
      <c r="AC3659" s="197" t="str">
        <f t="shared" si="360"/>
        <v>BUSINESS</v>
      </c>
      <c r="AD3659" s="263" t="str">
        <f t="shared" si="361"/>
        <v>BUSINESS-401</v>
      </c>
      <c r="AE3659" s="263" t="str">
        <f t="shared" si="362"/>
        <v>BUSINESS-401-98</v>
      </c>
      <c r="AF3659" s="119" t="s">
        <v>13814</v>
      </c>
      <c r="AG3659" s="64" t="str">
        <f t="shared" si="363"/>
        <v>401</v>
      </c>
      <c r="AI3659" s="197" t="str">
        <f t="shared" si="364"/>
        <v>-</v>
      </c>
      <c r="AJ3659" s="64" t="str">
        <f t="shared" si="365"/>
        <v>-</v>
      </c>
    </row>
    <row r="3660" spans="19:36">
      <c r="S3660" s="173" t="s">
        <v>7477</v>
      </c>
      <c r="T3660" s="17" t="s">
        <v>7478</v>
      </c>
      <c r="AA3660" s="182" t="s">
        <v>13815</v>
      </c>
      <c r="AC3660" s="197" t="str">
        <f t="shared" si="360"/>
        <v>BUSINESS</v>
      </c>
      <c r="AD3660" s="263" t="str">
        <f t="shared" si="361"/>
        <v>BUSINESS-401</v>
      </c>
      <c r="AE3660" s="263" t="str">
        <f t="shared" si="362"/>
        <v>BUSINESS-401-99</v>
      </c>
      <c r="AF3660" s="119" t="s">
        <v>13815</v>
      </c>
      <c r="AG3660" s="64" t="str">
        <f t="shared" si="363"/>
        <v>401</v>
      </c>
      <c r="AI3660" s="197" t="str">
        <f t="shared" si="364"/>
        <v>-</v>
      </c>
      <c r="AJ3660" s="64" t="str">
        <f t="shared" si="365"/>
        <v>-</v>
      </c>
    </row>
    <row r="3661" spans="19:36">
      <c r="S3661" s="173" t="s">
        <v>7479</v>
      </c>
      <c r="T3661" s="17" t="s">
        <v>7480</v>
      </c>
      <c r="AA3661" s="182" t="s">
        <v>13816</v>
      </c>
      <c r="AC3661" s="197" t="str">
        <f t="shared" si="360"/>
        <v>BUSINESS</v>
      </c>
      <c r="AD3661" s="263" t="str">
        <f t="shared" si="361"/>
        <v>BUSINESS-401</v>
      </c>
      <c r="AE3661" s="263" t="str">
        <f t="shared" si="362"/>
        <v>BUSINESS-401-100</v>
      </c>
      <c r="AF3661" s="119" t="s">
        <v>13816</v>
      </c>
      <c r="AG3661" s="64" t="str">
        <f t="shared" si="363"/>
        <v>401</v>
      </c>
      <c r="AI3661" s="197" t="str">
        <f t="shared" si="364"/>
        <v>-</v>
      </c>
      <c r="AJ3661" s="64" t="str">
        <f t="shared" si="365"/>
        <v>-</v>
      </c>
    </row>
    <row r="3662" spans="19:36">
      <c r="S3662" s="173" t="s">
        <v>7481</v>
      </c>
      <c r="T3662" s="17" t="s">
        <v>7482</v>
      </c>
      <c r="AA3662" s="182" t="s">
        <v>14874</v>
      </c>
      <c r="AC3662" s="197" t="str">
        <f t="shared" si="360"/>
        <v>BUSINESS</v>
      </c>
      <c r="AD3662" s="263" t="str">
        <f t="shared" si="361"/>
        <v>BUSINESS-401</v>
      </c>
      <c r="AE3662" s="263" t="str">
        <f t="shared" si="362"/>
        <v>BUSINESS-401-101</v>
      </c>
      <c r="AF3662" s="119" t="s">
        <v>14874</v>
      </c>
      <c r="AG3662" s="64" t="str">
        <f t="shared" si="363"/>
        <v>401</v>
      </c>
      <c r="AI3662" s="197" t="str">
        <f t="shared" si="364"/>
        <v>-</v>
      </c>
      <c r="AJ3662" s="64" t="str">
        <f t="shared" si="365"/>
        <v>-</v>
      </c>
    </row>
    <row r="3663" spans="19:36">
      <c r="S3663" s="173" t="s">
        <v>7483</v>
      </c>
      <c r="T3663" s="17" t="s">
        <v>7484</v>
      </c>
      <c r="AA3663" s="182" t="s">
        <v>14875</v>
      </c>
      <c r="AC3663" s="197" t="str">
        <f t="shared" si="360"/>
        <v>BUSINESS</v>
      </c>
      <c r="AD3663" s="263" t="str">
        <f t="shared" si="361"/>
        <v>BUSINESS-401</v>
      </c>
      <c r="AE3663" s="263" t="str">
        <f t="shared" si="362"/>
        <v>BUSINESS-401-102</v>
      </c>
      <c r="AF3663" s="119" t="s">
        <v>14875</v>
      </c>
      <c r="AG3663" s="64" t="str">
        <f t="shared" si="363"/>
        <v>401</v>
      </c>
      <c r="AI3663" s="197" t="str">
        <f t="shared" si="364"/>
        <v>-</v>
      </c>
      <c r="AJ3663" s="64" t="str">
        <f t="shared" si="365"/>
        <v>-</v>
      </c>
    </row>
    <row r="3664" spans="19:36">
      <c r="S3664" s="173" t="s">
        <v>7485</v>
      </c>
      <c r="T3664" s="17" t="s">
        <v>7486</v>
      </c>
      <c r="AA3664" s="182" t="s">
        <v>14876</v>
      </c>
      <c r="AC3664" s="197" t="str">
        <f t="shared" si="360"/>
        <v>BUSINESS</v>
      </c>
      <c r="AD3664" s="263" t="str">
        <f t="shared" si="361"/>
        <v>BUSINESS-401</v>
      </c>
      <c r="AE3664" s="263" t="str">
        <f t="shared" si="362"/>
        <v>BUSINESS-401-103</v>
      </c>
      <c r="AF3664" s="119" t="s">
        <v>14876</v>
      </c>
      <c r="AG3664" s="64" t="str">
        <f t="shared" si="363"/>
        <v>401</v>
      </c>
      <c r="AI3664" s="197" t="str">
        <f t="shared" si="364"/>
        <v>-</v>
      </c>
      <c r="AJ3664" s="64" t="str">
        <f t="shared" si="365"/>
        <v>-</v>
      </c>
    </row>
    <row r="3665" spans="19:36">
      <c r="S3665" s="173" t="s">
        <v>7487</v>
      </c>
      <c r="T3665" s="17" t="s">
        <v>7488</v>
      </c>
      <c r="AA3665" s="182" t="s">
        <v>14877</v>
      </c>
      <c r="AC3665" s="197" t="str">
        <f t="shared" si="360"/>
        <v>BUSINESS</v>
      </c>
      <c r="AD3665" s="263" t="str">
        <f t="shared" si="361"/>
        <v>BUSINESS-401</v>
      </c>
      <c r="AE3665" s="263" t="str">
        <f t="shared" si="362"/>
        <v>BUSINESS-401-104</v>
      </c>
      <c r="AF3665" s="119" t="s">
        <v>14877</v>
      </c>
      <c r="AG3665" s="64" t="str">
        <f t="shared" si="363"/>
        <v>401</v>
      </c>
      <c r="AI3665" s="197" t="str">
        <f t="shared" si="364"/>
        <v>-</v>
      </c>
      <c r="AJ3665" s="64" t="str">
        <f t="shared" si="365"/>
        <v>-</v>
      </c>
    </row>
    <row r="3666" spans="19:36">
      <c r="S3666" s="173" t="s">
        <v>7489</v>
      </c>
      <c r="T3666" s="17" t="s">
        <v>7490</v>
      </c>
      <c r="AA3666" s="182" t="s">
        <v>14878</v>
      </c>
      <c r="AC3666" s="197" t="str">
        <f t="shared" si="360"/>
        <v>BUSINESS</v>
      </c>
      <c r="AD3666" s="263" t="str">
        <f t="shared" si="361"/>
        <v>BUSINESS-401</v>
      </c>
      <c r="AE3666" s="263" t="str">
        <f t="shared" si="362"/>
        <v>BUSINESS-401-105</v>
      </c>
      <c r="AF3666" s="119" t="s">
        <v>14878</v>
      </c>
      <c r="AG3666" s="64" t="str">
        <f t="shared" si="363"/>
        <v>401</v>
      </c>
      <c r="AI3666" s="197" t="str">
        <f t="shared" si="364"/>
        <v>-</v>
      </c>
      <c r="AJ3666" s="64" t="str">
        <f t="shared" si="365"/>
        <v>-</v>
      </c>
    </row>
    <row r="3667" spans="19:36">
      <c r="S3667" s="173" t="s">
        <v>7491</v>
      </c>
      <c r="T3667" s="17" t="s">
        <v>7492</v>
      </c>
      <c r="AA3667" s="182" t="s">
        <v>14879</v>
      </c>
      <c r="AC3667" s="197" t="str">
        <f t="shared" si="360"/>
        <v>BUSINESS</v>
      </c>
      <c r="AD3667" s="263" t="str">
        <f t="shared" si="361"/>
        <v>BUSINESS-401</v>
      </c>
      <c r="AE3667" s="263" t="str">
        <f t="shared" si="362"/>
        <v>BUSINESS-401-106</v>
      </c>
      <c r="AF3667" s="119" t="s">
        <v>14879</v>
      </c>
      <c r="AG3667" s="64" t="str">
        <f t="shared" si="363"/>
        <v>401</v>
      </c>
      <c r="AI3667" s="197" t="str">
        <f t="shared" si="364"/>
        <v>-</v>
      </c>
      <c r="AJ3667" s="64" t="str">
        <f t="shared" si="365"/>
        <v>-</v>
      </c>
    </row>
    <row r="3668" spans="19:36">
      <c r="S3668" s="173" t="s">
        <v>7493</v>
      </c>
      <c r="T3668" s="17" t="s">
        <v>7494</v>
      </c>
      <c r="AA3668" s="182" t="s">
        <v>15364</v>
      </c>
      <c r="AC3668" s="197" t="str">
        <f t="shared" si="360"/>
        <v>BUSINESS</v>
      </c>
      <c r="AD3668" s="263" t="str">
        <f t="shared" si="361"/>
        <v>BUSINESS-401</v>
      </c>
      <c r="AE3668" s="263" t="str">
        <f t="shared" si="362"/>
        <v>BUSINESS-401-107</v>
      </c>
      <c r="AF3668" s="119" t="s">
        <v>15364</v>
      </c>
      <c r="AG3668" s="64" t="str">
        <f t="shared" si="363"/>
        <v>401</v>
      </c>
      <c r="AI3668" s="197" t="str">
        <f t="shared" si="364"/>
        <v>-</v>
      </c>
      <c r="AJ3668" s="64" t="str">
        <f t="shared" si="365"/>
        <v>-</v>
      </c>
    </row>
    <row r="3669" spans="19:36">
      <c r="S3669" s="173" t="s">
        <v>7495</v>
      </c>
      <c r="T3669" s="17" t="s">
        <v>7496</v>
      </c>
      <c r="AA3669" s="182" t="s">
        <v>6477</v>
      </c>
      <c r="AC3669" s="197" t="str">
        <f t="shared" si="360"/>
        <v>BUSINESS</v>
      </c>
      <c r="AD3669" s="263" t="str">
        <f t="shared" si="361"/>
        <v>BUSINESS-401</v>
      </c>
      <c r="AE3669" s="263" t="str">
        <f t="shared" si="362"/>
        <v>BUSINESS-401-108</v>
      </c>
      <c r="AF3669" s="119" t="s">
        <v>6477</v>
      </c>
      <c r="AG3669" s="64" t="str">
        <f t="shared" si="363"/>
        <v>401</v>
      </c>
      <c r="AI3669" s="197" t="str">
        <f t="shared" si="364"/>
        <v>-</v>
      </c>
      <c r="AJ3669" s="64" t="str">
        <f t="shared" si="365"/>
        <v>-</v>
      </c>
    </row>
    <row r="3670" spans="19:36">
      <c r="S3670" s="173" t="s">
        <v>7497</v>
      </c>
      <c r="T3670" s="17" t="s">
        <v>7498</v>
      </c>
      <c r="AA3670" s="182" t="s">
        <v>6479</v>
      </c>
      <c r="AC3670" s="197" t="str">
        <f t="shared" si="360"/>
        <v>BUSINESS</v>
      </c>
      <c r="AD3670" s="263" t="str">
        <f t="shared" si="361"/>
        <v>BUSINESS-401</v>
      </c>
      <c r="AE3670" s="263" t="str">
        <f t="shared" si="362"/>
        <v>BUSINESS-401-109</v>
      </c>
      <c r="AF3670" s="119" t="s">
        <v>6479</v>
      </c>
      <c r="AG3670" s="64" t="str">
        <f t="shared" si="363"/>
        <v>401</v>
      </c>
      <c r="AI3670" s="197" t="str">
        <f t="shared" si="364"/>
        <v>-</v>
      </c>
      <c r="AJ3670" s="64" t="str">
        <f t="shared" si="365"/>
        <v>-</v>
      </c>
    </row>
    <row r="3671" spans="19:36">
      <c r="S3671" s="173" t="s">
        <v>7499</v>
      </c>
      <c r="T3671" s="17" t="s">
        <v>7500</v>
      </c>
      <c r="AA3671" s="182" t="s">
        <v>15365</v>
      </c>
      <c r="AC3671" s="197" t="str">
        <f t="shared" si="360"/>
        <v>BUSINESS</v>
      </c>
      <c r="AD3671" s="263" t="str">
        <f t="shared" si="361"/>
        <v>BUSINESS-401</v>
      </c>
      <c r="AE3671" s="263" t="str">
        <f t="shared" si="362"/>
        <v>BUSINESS-401-110</v>
      </c>
      <c r="AF3671" s="119" t="s">
        <v>15365</v>
      </c>
      <c r="AG3671" s="64" t="str">
        <f t="shared" si="363"/>
        <v>401</v>
      </c>
      <c r="AI3671" s="197" t="str">
        <f t="shared" si="364"/>
        <v>-</v>
      </c>
      <c r="AJ3671" s="64" t="str">
        <f t="shared" si="365"/>
        <v>-</v>
      </c>
    </row>
    <row r="3672" spans="19:36">
      <c r="S3672" s="173" t="s">
        <v>7501</v>
      </c>
      <c r="T3672" s="17" t="s">
        <v>7502</v>
      </c>
      <c r="AA3672" s="182" t="s">
        <v>6482</v>
      </c>
      <c r="AC3672" s="197" t="str">
        <f t="shared" si="360"/>
        <v>BUSINESS</v>
      </c>
      <c r="AD3672" s="263" t="str">
        <f t="shared" si="361"/>
        <v>BUSINESS-401</v>
      </c>
      <c r="AE3672" s="263" t="str">
        <f t="shared" si="362"/>
        <v>BUSINESS-401-111</v>
      </c>
      <c r="AF3672" s="119" t="s">
        <v>6482</v>
      </c>
      <c r="AG3672" s="64" t="str">
        <f t="shared" si="363"/>
        <v>401</v>
      </c>
      <c r="AI3672" s="197" t="str">
        <f t="shared" si="364"/>
        <v>-</v>
      </c>
      <c r="AJ3672" s="64" t="str">
        <f t="shared" si="365"/>
        <v>-</v>
      </c>
    </row>
    <row r="3673" spans="19:36">
      <c r="S3673" s="173" t="s">
        <v>7503</v>
      </c>
      <c r="T3673" s="17" t="s">
        <v>7504</v>
      </c>
      <c r="AA3673" s="182" t="s">
        <v>6483</v>
      </c>
      <c r="AC3673" s="197" t="str">
        <f t="shared" si="360"/>
        <v>BUSINESS</v>
      </c>
      <c r="AD3673" s="263" t="str">
        <f t="shared" si="361"/>
        <v>BUSINESS-401</v>
      </c>
      <c r="AE3673" s="263" t="str">
        <f t="shared" si="362"/>
        <v>BUSINESS-401-112</v>
      </c>
      <c r="AF3673" s="119" t="s">
        <v>6483</v>
      </c>
      <c r="AG3673" s="64" t="str">
        <f t="shared" si="363"/>
        <v>401</v>
      </c>
      <c r="AI3673" s="197" t="str">
        <f t="shared" si="364"/>
        <v>-</v>
      </c>
      <c r="AJ3673" s="64" t="str">
        <f t="shared" si="365"/>
        <v>-</v>
      </c>
    </row>
    <row r="3674" spans="19:36">
      <c r="S3674" s="173" t="s">
        <v>7505</v>
      </c>
      <c r="T3674" s="17" t="s">
        <v>7506</v>
      </c>
      <c r="AA3674" s="182" t="s">
        <v>3974</v>
      </c>
      <c r="AC3674" s="197" t="str">
        <f t="shared" si="360"/>
        <v>BUSINESS</v>
      </c>
      <c r="AD3674" s="263" t="str">
        <f t="shared" si="361"/>
        <v>BUSINESS-401</v>
      </c>
      <c r="AE3674" s="263" t="str">
        <f t="shared" si="362"/>
        <v>BUSINESS-401-113</v>
      </c>
      <c r="AF3674" s="119" t="s">
        <v>3974</v>
      </c>
      <c r="AG3674" s="64" t="str">
        <f t="shared" si="363"/>
        <v>401</v>
      </c>
      <c r="AI3674" s="197" t="str">
        <f t="shared" si="364"/>
        <v>-</v>
      </c>
      <c r="AJ3674" s="64" t="str">
        <f t="shared" si="365"/>
        <v>-</v>
      </c>
    </row>
    <row r="3675" spans="19:36">
      <c r="S3675" s="173" t="s">
        <v>7507</v>
      </c>
      <c r="T3675" s="17" t="s">
        <v>12494</v>
      </c>
      <c r="AA3675" s="182" t="s">
        <v>3975</v>
      </c>
      <c r="AC3675" s="197" t="str">
        <f t="shared" si="360"/>
        <v>BUSINESS</v>
      </c>
      <c r="AD3675" s="263" t="str">
        <f t="shared" si="361"/>
        <v>BUSINESS-401</v>
      </c>
      <c r="AE3675" s="263" t="str">
        <f t="shared" si="362"/>
        <v>BUSINESS-401-114</v>
      </c>
      <c r="AF3675" s="119" t="s">
        <v>3975</v>
      </c>
      <c r="AG3675" s="64" t="str">
        <f t="shared" si="363"/>
        <v>401</v>
      </c>
      <c r="AI3675" s="197" t="str">
        <f t="shared" si="364"/>
        <v>-</v>
      </c>
      <c r="AJ3675" s="64" t="str">
        <f t="shared" si="365"/>
        <v>-</v>
      </c>
    </row>
    <row r="3676" spans="19:36">
      <c r="S3676" s="173" t="s">
        <v>7508</v>
      </c>
      <c r="T3676" s="17" t="s">
        <v>7509</v>
      </c>
      <c r="AA3676" s="182" t="s">
        <v>3978</v>
      </c>
      <c r="AC3676" s="197" t="str">
        <f t="shared" si="360"/>
        <v>BUSINESS</v>
      </c>
      <c r="AD3676" s="263" t="str">
        <f t="shared" si="361"/>
        <v>BUSINESS-401</v>
      </c>
      <c r="AE3676" s="263" t="str">
        <f t="shared" si="362"/>
        <v>BUSINESS-401-115</v>
      </c>
      <c r="AF3676" s="119" t="s">
        <v>3978</v>
      </c>
      <c r="AG3676" s="64" t="str">
        <f t="shared" si="363"/>
        <v>401</v>
      </c>
      <c r="AI3676" s="197" t="str">
        <f t="shared" si="364"/>
        <v>-</v>
      </c>
      <c r="AJ3676" s="64" t="str">
        <f t="shared" si="365"/>
        <v>-</v>
      </c>
    </row>
    <row r="3677" spans="19:36">
      <c r="S3677" s="173" t="s">
        <v>7510</v>
      </c>
      <c r="T3677" s="17" t="s">
        <v>7511</v>
      </c>
      <c r="AA3677" s="182" t="s">
        <v>3979</v>
      </c>
      <c r="AC3677" s="197" t="str">
        <f t="shared" si="360"/>
        <v>BUSINESS</v>
      </c>
      <c r="AD3677" s="263" t="str">
        <f t="shared" si="361"/>
        <v>BUSINESS-401</v>
      </c>
      <c r="AE3677" s="263" t="str">
        <f t="shared" si="362"/>
        <v>BUSINESS-401-116</v>
      </c>
      <c r="AF3677" s="119" t="s">
        <v>3979</v>
      </c>
      <c r="AG3677" s="64" t="str">
        <f t="shared" si="363"/>
        <v>401</v>
      </c>
      <c r="AI3677" s="197" t="str">
        <f t="shared" si="364"/>
        <v>-</v>
      </c>
      <c r="AJ3677" s="64" t="str">
        <f t="shared" si="365"/>
        <v>-</v>
      </c>
    </row>
    <row r="3678" spans="19:36">
      <c r="S3678" s="173" t="s">
        <v>7512</v>
      </c>
      <c r="T3678" s="17" t="s">
        <v>7513</v>
      </c>
      <c r="AA3678" s="182" t="s">
        <v>11184</v>
      </c>
      <c r="AC3678" s="197" t="str">
        <f t="shared" si="360"/>
        <v>BUSINESS</v>
      </c>
      <c r="AD3678" s="263" t="str">
        <f t="shared" si="361"/>
        <v>BUSINESS-401</v>
      </c>
      <c r="AE3678" s="263" t="str">
        <f t="shared" si="362"/>
        <v>BUSINESS-401-117</v>
      </c>
      <c r="AF3678" s="119" t="s">
        <v>11184</v>
      </c>
      <c r="AG3678" s="64" t="str">
        <f t="shared" si="363"/>
        <v>401</v>
      </c>
      <c r="AI3678" s="197" t="str">
        <f t="shared" si="364"/>
        <v>-</v>
      </c>
      <c r="AJ3678" s="64" t="str">
        <f t="shared" si="365"/>
        <v>-</v>
      </c>
    </row>
    <row r="3679" spans="19:36">
      <c r="S3679" s="173" t="s">
        <v>7514</v>
      </c>
      <c r="T3679" s="17" t="s">
        <v>7515</v>
      </c>
      <c r="AA3679" s="182" t="s">
        <v>11500</v>
      </c>
      <c r="AC3679" s="197" t="str">
        <f t="shared" si="360"/>
        <v>BUSINESS</v>
      </c>
      <c r="AD3679" s="263" t="str">
        <f t="shared" si="361"/>
        <v>BUSINESS-401</v>
      </c>
      <c r="AE3679" s="263" t="str">
        <f t="shared" si="362"/>
        <v>BUSINESS-401-118</v>
      </c>
      <c r="AF3679" s="119" t="s">
        <v>11500</v>
      </c>
      <c r="AG3679" s="64" t="str">
        <f t="shared" si="363"/>
        <v>401</v>
      </c>
      <c r="AI3679" s="197" t="str">
        <f t="shared" si="364"/>
        <v>-</v>
      </c>
      <c r="AJ3679" s="64" t="str">
        <f t="shared" si="365"/>
        <v>-</v>
      </c>
    </row>
    <row r="3680" spans="19:36">
      <c r="S3680" s="173" t="s">
        <v>7516</v>
      </c>
      <c r="T3680" s="17" t="s">
        <v>7517</v>
      </c>
      <c r="AA3680" s="182" t="s">
        <v>15777</v>
      </c>
      <c r="AC3680" s="197" t="str">
        <f t="shared" si="360"/>
        <v>BUSINESS</v>
      </c>
      <c r="AD3680" s="263" t="str">
        <f t="shared" si="361"/>
        <v>BUSINESS-401</v>
      </c>
      <c r="AE3680" s="263" t="str">
        <f t="shared" si="362"/>
        <v>BUSINESS-401-119</v>
      </c>
      <c r="AF3680" s="119" t="s">
        <v>15777</v>
      </c>
      <c r="AG3680" s="64" t="str">
        <f t="shared" si="363"/>
        <v>401</v>
      </c>
      <c r="AI3680" s="197" t="str">
        <f t="shared" si="364"/>
        <v>-</v>
      </c>
      <c r="AJ3680" s="64" t="str">
        <f t="shared" si="365"/>
        <v>-</v>
      </c>
    </row>
    <row r="3681" spans="19:36">
      <c r="S3681" s="173" t="s">
        <v>7518</v>
      </c>
      <c r="T3681" s="17" t="s">
        <v>7519</v>
      </c>
      <c r="AA3681" s="182" t="s">
        <v>13390</v>
      </c>
      <c r="AC3681" s="197" t="str">
        <f t="shared" si="360"/>
        <v>BUSINESS</v>
      </c>
      <c r="AD3681" s="263" t="str">
        <f t="shared" si="361"/>
        <v>BUSINESS-401</v>
      </c>
      <c r="AE3681" s="263" t="str">
        <f t="shared" si="362"/>
        <v>BUSINESS-401-120</v>
      </c>
      <c r="AF3681" s="119" t="s">
        <v>13390</v>
      </c>
      <c r="AG3681" s="64" t="str">
        <f t="shared" si="363"/>
        <v>401</v>
      </c>
      <c r="AI3681" s="197" t="str">
        <f t="shared" si="364"/>
        <v>-</v>
      </c>
      <c r="AJ3681" s="64" t="str">
        <f t="shared" si="365"/>
        <v>-</v>
      </c>
    </row>
    <row r="3682" spans="19:36">
      <c r="S3682" s="173" t="s">
        <v>7520</v>
      </c>
      <c r="T3682" s="17" t="s">
        <v>7521</v>
      </c>
      <c r="AA3682" s="182" t="s">
        <v>11501</v>
      </c>
      <c r="AC3682" s="197" t="str">
        <f t="shared" si="360"/>
        <v>BUSINESS</v>
      </c>
      <c r="AD3682" s="263" t="str">
        <f t="shared" si="361"/>
        <v>BUSINESS-401</v>
      </c>
      <c r="AE3682" s="263" t="str">
        <f t="shared" si="362"/>
        <v>BUSINESS-401-121</v>
      </c>
      <c r="AF3682" s="119" t="s">
        <v>11501</v>
      </c>
      <c r="AG3682" s="64" t="str">
        <f t="shared" si="363"/>
        <v>401</v>
      </c>
      <c r="AI3682" s="197" t="str">
        <f t="shared" si="364"/>
        <v>-</v>
      </c>
      <c r="AJ3682" s="64" t="str">
        <f t="shared" si="365"/>
        <v>-</v>
      </c>
    </row>
    <row r="3683" spans="19:36">
      <c r="S3683" s="173" t="s">
        <v>7522</v>
      </c>
      <c r="T3683" s="17" t="s">
        <v>7523</v>
      </c>
      <c r="AA3683" s="182" t="s">
        <v>12178</v>
      </c>
      <c r="AC3683" s="197" t="str">
        <f t="shared" si="360"/>
        <v>BUSINESS</v>
      </c>
      <c r="AD3683" s="263" t="str">
        <f t="shared" si="361"/>
        <v>BUSINESS-401</v>
      </c>
      <c r="AE3683" s="263" t="str">
        <f t="shared" si="362"/>
        <v>BUSINESS-401-122</v>
      </c>
      <c r="AF3683" s="119" t="s">
        <v>12178</v>
      </c>
      <c r="AG3683" s="64" t="str">
        <f t="shared" si="363"/>
        <v>401</v>
      </c>
      <c r="AI3683" s="197" t="str">
        <f t="shared" si="364"/>
        <v>-</v>
      </c>
      <c r="AJ3683" s="64" t="str">
        <f t="shared" si="365"/>
        <v>-</v>
      </c>
    </row>
    <row r="3684" spans="19:36">
      <c r="S3684" s="173" t="s">
        <v>7524</v>
      </c>
      <c r="T3684" s="17" t="s">
        <v>7525</v>
      </c>
      <c r="AA3684" s="182" t="s">
        <v>12795</v>
      </c>
      <c r="AC3684" s="197" t="str">
        <f t="shared" si="360"/>
        <v>BUSINESS</v>
      </c>
      <c r="AD3684" s="263" t="str">
        <f t="shared" si="361"/>
        <v>BUSINESS-401</v>
      </c>
      <c r="AE3684" s="263" t="str">
        <f t="shared" si="362"/>
        <v>BUSINESS-401-123</v>
      </c>
      <c r="AF3684" s="119" t="s">
        <v>12795</v>
      </c>
      <c r="AG3684" s="64" t="str">
        <f t="shared" si="363"/>
        <v>401</v>
      </c>
      <c r="AI3684" s="197" t="str">
        <f t="shared" si="364"/>
        <v>-</v>
      </c>
      <c r="AJ3684" s="64" t="str">
        <f t="shared" si="365"/>
        <v>-</v>
      </c>
    </row>
    <row r="3685" spans="19:36">
      <c r="S3685" s="173" t="s">
        <v>7526</v>
      </c>
      <c r="T3685" s="17" t="s">
        <v>7527</v>
      </c>
      <c r="AA3685" s="182" t="s">
        <v>12179</v>
      </c>
      <c r="AC3685" s="197" t="str">
        <f t="shared" si="360"/>
        <v>BUSINESS</v>
      </c>
      <c r="AD3685" s="263" t="str">
        <f t="shared" si="361"/>
        <v>BUSINESS-401</v>
      </c>
      <c r="AE3685" s="263" t="str">
        <f t="shared" si="362"/>
        <v>BUSINESS-401-124</v>
      </c>
      <c r="AF3685" s="119" t="s">
        <v>12179</v>
      </c>
      <c r="AG3685" s="64" t="str">
        <f t="shared" si="363"/>
        <v>401</v>
      </c>
      <c r="AI3685" s="197" t="str">
        <f t="shared" si="364"/>
        <v>-</v>
      </c>
      <c r="AJ3685" s="64" t="str">
        <f t="shared" si="365"/>
        <v>-</v>
      </c>
    </row>
    <row r="3686" spans="19:36">
      <c r="S3686" s="173" t="s">
        <v>888</v>
      </c>
      <c r="T3686" s="17" t="s">
        <v>889</v>
      </c>
      <c r="AA3686" s="182" t="s">
        <v>13391</v>
      </c>
      <c r="AC3686" s="197" t="str">
        <f t="shared" si="360"/>
        <v>BUSINESS</v>
      </c>
      <c r="AD3686" s="263" t="str">
        <f t="shared" si="361"/>
        <v>BUSINESS-401</v>
      </c>
      <c r="AE3686" s="263" t="str">
        <f t="shared" si="362"/>
        <v>BUSINESS-401-125</v>
      </c>
      <c r="AF3686" s="119" t="s">
        <v>13391</v>
      </c>
      <c r="AG3686" s="64" t="str">
        <f t="shared" si="363"/>
        <v>401</v>
      </c>
      <c r="AI3686" s="197" t="str">
        <f t="shared" si="364"/>
        <v>-</v>
      </c>
      <c r="AJ3686" s="64" t="str">
        <f t="shared" si="365"/>
        <v>-</v>
      </c>
    </row>
    <row r="3687" spans="19:36">
      <c r="S3687" s="173" t="s">
        <v>7528</v>
      </c>
      <c r="T3687" s="17" t="s">
        <v>7529</v>
      </c>
      <c r="AA3687" s="182" t="s">
        <v>13817</v>
      </c>
      <c r="AC3687" s="197" t="str">
        <f t="shared" si="360"/>
        <v>BUSINESS</v>
      </c>
      <c r="AD3687" s="263" t="str">
        <f t="shared" si="361"/>
        <v>BUSINESS-401</v>
      </c>
      <c r="AE3687" s="263" t="str">
        <f t="shared" si="362"/>
        <v>BUSINESS-401-126</v>
      </c>
      <c r="AF3687" s="119" t="s">
        <v>13817</v>
      </c>
      <c r="AG3687" s="64" t="str">
        <f t="shared" si="363"/>
        <v>401</v>
      </c>
      <c r="AI3687" s="197" t="str">
        <f t="shared" si="364"/>
        <v>-</v>
      </c>
      <c r="AJ3687" s="64" t="str">
        <f t="shared" si="365"/>
        <v>-</v>
      </c>
    </row>
    <row r="3688" spans="19:36">
      <c r="S3688" s="173" t="s">
        <v>7530</v>
      </c>
      <c r="T3688" s="17" t="s">
        <v>7531</v>
      </c>
      <c r="AA3688" s="182" t="s">
        <v>13818</v>
      </c>
      <c r="AC3688" s="197" t="str">
        <f t="shared" si="360"/>
        <v>BUSINESS</v>
      </c>
      <c r="AD3688" s="263" t="str">
        <f t="shared" si="361"/>
        <v>BUSINESS-401</v>
      </c>
      <c r="AE3688" s="263" t="str">
        <f t="shared" si="362"/>
        <v>BUSINESS-401-127</v>
      </c>
      <c r="AF3688" s="119" t="s">
        <v>13818</v>
      </c>
      <c r="AG3688" s="64" t="str">
        <f t="shared" si="363"/>
        <v>401</v>
      </c>
      <c r="AI3688" s="197" t="str">
        <f t="shared" si="364"/>
        <v>-</v>
      </c>
      <c r="AJ3688" s="64" t="str">
        <f t="shared" si="365"/>
        <v>-</v>
      </c>
    </row>
    <row r="3689" spans="19:36">
      <c r="S3689" s="173" t="s">
        <v>7532</v>
      </c>
      <c r="T3689" s="17" t="s">
        <v>7533</v>
      </c>
      <c r="AA3689" s="182" t="s">
        <v>13819</v>
      </c>
      <c r="AC3689" s="197" t="str">
        <f t="shared" si="360"/>
        <v>BUSINESS</v>
      </c>
      <c r="AD3689" s="263" t="str">
        <f t="shared" si="361"/>
        <v>BUSINESS-401</v>
      </c>
      <c r="AE3689" s="263" t="str">
        <f t="shared" si="362"/>
        <v>BUSINESS-401-128</v>
      </c>
      <c r="AF3689" s="119" t="s">
        <v>13819</v>
      </c>
      <c r="AG3689" s="64" t="str">
        <f t="shared" si="363"/>
        <v>401</v>
      </c>
      <c r="AI3689" s="197" t="str">
        <f t="shared" si="364"/>
        <v>-</v>
      </c>
      <c r="AJ3689" s="64" t="str">
        <f t="shared" si="365"/>
        <v>-</v>
      </c>
    </row>
    <row r="3690" spans="19:36">
      <c r="S3690" s="173" t="s">
        <v>7534</v>
      </c>
      <c r="T3690" s="17" t="s">
        <v>7535</v>
      </c>
      <c r="AA3690" s="182" t="s">
        <v>14880</v>
      </c>
      <c r="AC3690" s="197" t="str">
        <f t="shared" si="360"/>
        <v>BUSINESS</v>
      </c>
      <c r="AD3690" s="263" t="str">
        <f t="shared" si="361"/>
        <v>BUSINESS-401</v>
      </c>
      <c r="AE3690" s="263" t="str">
        <f t="shared" si="362"/>
        <v>BUSINESS-401-129</v>
      </c>
      <c r="AF3690" s="119" t="s">
        <v>14880</v>
      </c>
      <c r="AG3690" s="64" t="str">
        <f t="shared" si="363"/>
        <v>401</v>
      </c>
      <c r="AI3690" s="197" t="str">
        <f t="shared" si="364"/>
        <v>-</v>
      </c>
      <c r="AJ3690" s="64" t="str">
        <f t="shared" si="365"/>
        <v>-</v>
      </c>
    </row>
    <row r="3691" spans="19:36">
      <c r="S3691" s="173" t="s">
        <v>7536</v>
      </c>
      <c r="T3691" s="17" t="s">
        <v>7537</v>
      </c>
      <c r="AA3691" s="182" t="s">
        <v>15366</v>
      </c>
      <c r="AC3691" s="197" t="str">
        <f t="shared" si="360"/>
        <v>BUSINESS</v>
      </c>
      <c r="AD3691" s="263" t="str">
        <f t="shared" si="361"/>
        <v>BUSINESS-401</v>
      </c>
      <c r="AE3691" s="263" t="str">
        <f t="shared" si="362"/>
        <v>BUSINESS-401-130</v>
      </c>
      <c r="AF3691" s="119" t="s">
        <v>15366</v>
      </c>
      <c r="AG3691" s="64" t="str">
        <f t="shared" si="363"/>
        <v>401</v>
      </c>
      <c r="AI3691" s="197" t="str">
        <f t="shared" si="364"/>
        <v>-</v>
      </c>
      <c r="AJ3691" s="64" t="str">
        <f t="shared" si="365"/>
        <v>-</v>
      </c>
    </row>
    <row r="3692" spans="19:36">
      <c r="S3692" s="173" t="s">
        <v>7538</v>
      </c>
      <c r="T3692" s="17" t="s">
        <v>7539</v>
      </c>
      <c r="AA3692" s="182" t="s">
        <v>12180</v>
      </c>
      <c r="AC3692" s="197" t="str">
        <f t="shared" si="360"/>
        <v>BUSINESS</v>
      </c>
      <c r="AD3692" s="263" t="str">
        <f t="shared" si="361"/>
        <v>BUSINESS-401</v>
      </c>
      <c r="AE3692" s="263" t="str">
        <f t="shared" si="362"/>
        <v>BUSINESS-401-131</v>
      </c>
      <c r="AF3692" s="119" t="s">
        <v>12180</v>
      </c>
      <c r="AG3692" s="64" t="str">
        <f t="shared" si="363"/>
        <v>401</v>
      </c>
      <c r="AI3692" s="197" t="str">
        <f t="shared" si="364"/>
        <v>-</v>
      </c>
      <c r="AJ3692" s="64" t="str">
        <f t="shared" si="365"/>
        <v>-</v>
      </c>
    </row>
    <row r="3693" spans="19:36">
      <c r="S3693" s="173" t="s">
        <v>7540</v>
      </c>
      <c r="T3693" s="17" t="s">
        <v>7541</v>
      </c>
      <c r="AA3693" s="182" t="s">
        <v>13820</v>
      </c>
      <c r="AC3693" s="197" t="str">
        <f t="shared" si="360"/>
        <v>BUSINESS</v>
      </c>
      <c r="AD3693" s="263" t="str">
        <f t="shared" si="361"/>
        <v>BUSINESS-401</v>
      </c>
      <c r="AE3693" s="263" t="str">
        <f t="shared" si="362"/>
        <v>BUSINESS-401-132</v>
      </c>
      <c r="AF3693" s="119" t="s">
        <v>13820</v>
      </c>
      <c r="AG3693" s="64" t="str">
        <f t="shared" si="363"/>
        <v>401</v>
      </c>
      <c r="AI3693" s="197" t="str">
        <f t="shared" si="364"/>
        <v>-</v>
      </c>
      <c r="AJ3693" s="64" t="str">
        <f t="shared" si="365"/>
        <v>-</v>
      </c>
    </row>
    <row r="3694" spans="19:36">
      <c r="S3694" s="173" t="s">
        <v>7542</v>
      </c>
      <c r="T3694" s="17" t="s">
        <v>7543</v>
      </c>
      <c r="AA3694" s="182" t="s">
        <v>13392</v>
      </c>
      <c r="AC3694" s="197" t="str">
        <f t="shared" si="360"/>
        <v>BUSINESS</v>
      </c>
      <c r="AD3694" s="263" t="str">
        <f t="shared" si="361"/>
        <v>BUSINESS-401</v>
      </c>
      <c r="AE3694" s="263" t="str">
        <f t="shared" si="362"/>
        <v>BUSINESS-401-133</v>
      </c>
      <c r="AF3694" s="119" t="s">
        <v>13392</v>
      </c>
      <c r="AG3694" s="64" t="str">
        <f t="shared" si="363"/>
        <v>401</v>
      </c>
      <c r="AI3694" s="197" t="str">
        <f t="shared" si="364"/>
        <v>-</v>
      </c>
      <c r="AJ3694" s="64" t="str">
        <f t="shared" si="365"/>
        <v>-</v>
      </c>
    </row>
    <row r="3695" spans="19:36">
      <c r="S3695" s="173" t="s">
        <v>7544</v>
      </c>
      <c r="T3695" s="17" t="s">
        <v>7545</v>
      </c>
      <c r="AA3695" s="182" t="s">
        <v>3982</v>
      </c>
      <c r="AC3695" s="197" t="str">
        <f t="shared" si="360"/>
        <v>ENGINEERING</v>
      </c>
      <c r="AD3695" s="263" t="str">
        <f t="shared" si="361"/>
        <v>ENGINEERING-401</v>
      </c>
      <c r="AE3695" s="263" t="str">
        <f t="shared" si="362"/>
        <v>ENGINEERING-401-1</v>
      </c>
      <c r="AF3695" s="119" t="s">
        <v>3982</v>
      </c>
      <c r="AG3695" s="64" t="str">
        <f t="shared" si="363"/>
        <v>401</v>
      </c>
      <c r="AI3695" s="197" t="str">
        <f t="shared" si="364"/>
        <v>-</v>
      </c>
      <c r="AJ3695" s="64" t="str">
        <f t="shared" si="365"/>
        <v>-</v>
      </c>
    </row>
    <row r="3696" spans="19:36">
      <c r="S3696" s="173" t="s">
        <v>7546</v>
      </c>
      <c r="T3696" s="17" t="s">
        <v>7547</v>
      </c>
      <c r="AA3696" s="182" t="s">
        <v>3983</v>
      </c>
      <c r="AC3696" s="197" t="str">
        <f t="shared" si="360"/>
        <v>ENGINEERING</v>
      </c>
      <c r="AD3696" s="263" t="str">
        <f t="shared" si="361"/>
        <v>ENGINEERING-401</v>
      </c>
      <c r="AE3696" s="263" t="str">
        <f t="shared" si="362"/>
        <v>ENGINEERING-401-2</v>
      </c>
      <c r="AF3696" s="119" t="s">
        <v>3983</v>
      </c>
      <c r="AG3696" s="64" t="str">
        <f t="shared" si="363"/>
        <v>401</v>
      </c>
      <c r="AI3696" s="197" t="str">
        <f t="shared" si="364"/>
        <v>-</v>
      </c>
      <c r="AJ3696" s="64" t="str">
        <f t="shared" si="365"/>
        <v>-</v>
      </c>
    </row>
    <row r="3697" spans="19:36">
      <c r="S3697" s="173" t="s">
        <v>7548</v>
      </c>
      <c r="T3697" s="17" t="s">
        <v>7549</v>
      </c>
      <c r="AA3697" s="182" t="s">
        <v>718</v>
      </c>
      <c r="AC3697" s="197" t="str">
        <f t="shared" si="360"/>
        <v>ENGINEERING</v>
      </c>
      <c r="AD3697" s="263" t="str">
        <f t="shared" si="361"/>
        <v>ENGINEERING-401</v>
      </c>
      <c r="AE3697" s="263" t="str">
        <f t="shared" si="362"/>
        <v>ENGINEERING-401-3</v>
      </c>
      <c r="AF3697" s="119" t="s">
        <v>718</v>
      </c>
      <c r="AG3697" s="64" t="str">
        <f t="shared" si="363"/>
        <v>401</v>
      </c>
      <c r="AI3697" s="197" t="str">
        <f t="shared" si="364"/>
        <v>-</v>
      </c>
      <c r="AJ3697" s="64" t="str">
        <f t="shared" si="365"/>
        <v>-</v>
      </c>
    </row>
    <row r="3698" spans="19:36">
      <c r="S3698" s="173" t="s">
        <v>7550</v>
      </c>
      <c r="T3698" s="17" t="s">
        <v>7551</v>
      </c>
      <c r="AA3698" s="182" t="s">
        <v>3987</v>
      </c>
      <c r="AC3698" s="197" t="str">
        <f t="shared" si="360"/>
        <v>ENGINEERING</v>
      </c>
      <c r="AD3698" s="263" t="str">
        <f t="shared" si="361"/>
        <v>ENGINEERING-401</v>
      </c>
      <c r="AE3698" s="263" t="str">
        <f t="shared" si="362"/>
        <v>ENGINEERING-401-4</v>
      </c>
      <c r="AF3698" s="119" t="s">
        <v>3987</v>
      </c>
      <c r="AG3698" s="64" t="str">
        <f t="shared" si="363"/>
        <v>401</v>
      </c>
      <c r="AI3698" s="197" t="str">
        <f t="shared" si="364"/>
        <v>-</v>
      </c>
      <c r="AJ3698" s="64" t="str">
        <f t="shared" si="365"/>
        <v>-</v>
      </c>
    </row>
    <row r="3699" spans="19:36">
      <c r="S3699" s="173" t="s">
        <v>7552</v>
      </c>
      <c r="T3699" s="17" t="s">
        <v>7553</v>
      </c>
      <c r="AA3699" s="182" t="s">
        <v>15778</v>
      </c>
      <c r="AC3699" s="197" t="str">
        <f t="shared" si="360"/>
        <v>ENGINEERING</v>
      </c>
      <c r="AD3699" s="263" t="str">
        <f t="shared" si="361"/>
        <v>ENGINEERING-401</v>
      </c>
      <c r="AE3699" s="263" t="str">
        <f t="shared" si="362"/>
        <v>ENGINEERING-401-5</v>
      </c>
      <c r="AF3699" s="119" t="s">
        <v>15778</v>
      </c>
      <c r="AG3699" s="64" t="str">
        <f t="shared" si="363"/>
        <v>401</v>
      </c>
      <c r="AI3699" s="197" t="str">
        <f t="shared" si="364"/>
        <v>-</v>
      </c>
      <c r="AJ3699" s="64" t="str">
        <f t="shared" si="365"/>
        <v>-</v>
      </c>
    </row>
    <row r="3700" spans="19:36">
      <c r="S3700" s="173" t="s">
        <v>7554</v>
      </c>
      <c r="T3700" s="17" t="s">
        <v>7555</v>
      </c>
      <c r="AA3700" s="182" t="s">
        <v>15367</v>
      </c>
      <c r="AC3700" s="197" t="str">
        <f t="shared" si="360"/>
        <v>ENGINEERING</v>
      </c>
      <c r="AD3700" s="263" t="str">
        <f t="shared" si="361"/>
        <v>ENGINEERING-401</v>
      </c>
      <c r="AE3700" s="263" t="str">
        <f t="shared" si="362"/>
        <v>ENGINEERING-401-6</v>
      </c>
      <c r="AF3700" s="119" t="s">
        <v>15367</v>
      </c>
      <c r="AG3700" s="64" t="str">
        <f t="shared" si="363"/>
        <v>401</v>
      </c>
      <c r="AI3700" s="197" t="str">
        <f t="shared" si="364"/>
        <v>-</v>
      </c>
      <c r="AJ3700" s="64" t="str">
        <f t="shared" si="365"/>
        <v>-</v>
      </c>
    </row>
    <row r="3701" spans="19:36">
      <c r="S3701" s="173" t="s">
        <v>890</v>
      </c>
      <c r="T3701" s="17" t="s">
        <v>891</v>
      </c>
      <c r="AA3701" s="182" t="s">
        <v>3992</v>
      </c>
      <c r="AC3701" s="197" t="str">
        <f t="shared" si="360"/>
        <v>ENGINEERING</v>
      </c>
      <c r="AD3701" s="263" t="str">
        <f t="shared" si="361"/>
        <v>ENGINEERING-401</v>
      </c>
      <c r="AE3701" s="263" t="str">
        <f t="shared" si="362"/>
        <v>ENGINEERING-401-7</v>
      </c>
      <c r="AF3701" s="119" t="s">
        <v>3992</v>
      </c>
      <c r="AG3701" s="64" t="str">
        <f t="shared" si="363"/>
        <v>401</v>
      </c>
      <c r="AI3701" s="197" t="str">
        <f t="shared" si="364"/>
        <v>-</v>
      </c>
      <c r="AJ3701" s="64" t="str">
        <f t="shared" si="365"/>
        <v>-</v>
      </c>
    </row>
    <row r="3702" spans="19:36">
      <c r="S3702" s="173" t="s">
        <v>7556</v>
      </c>
      <c r="T3702" s="17" t="s">
        <v>7557</v>
      </c>
      <c r="AA3702" s="182" t="s">
        <v>3993</v>
      </c>
      <c r="AC3702" s="197" t="str">
        <f t="shared" si="360"/>
        <v>ENGINEERING</v>
      </c>
      <c r="AD3702" s="263" t="str">
        <f t="shared" si="361"/>
        <v>ENGINEERING-401</v>
      </c>
      <c r="AE3702" s="263" t="str">
        <f t="shared" si="362"/>
        <v>ENGINEERING-401-8</v>
      </c>
      <c r="AF3702" s="119" t="s">
        <v>3993</v>
      </c>
      <c r="AG3702" s="64" t="str">
        <f t="shared" si="363"/>
        <v>401</v>
      </c>
      <c r="AI3702" s="197" t="str">
        <f t="shared" si="364"/>
        <v>-</v>
      </c>
      <c r="AJ3702" s="64" t="str">
        <f t="shared" si="365"/>
        <v>-</v>
      </c>
    </row>
    <row r="3703" spans="19:36">
      <c r="S3703" s="173" t="s">
        <v>7558</v>
      </c>
      <c r="T3703" s="17" t="s">
        <v>7559</v>
      </c>
      <c r="AA3703" s="182" t="s">
        <v>3994</v>
      </c>
      <c r="AC3703" s="197" t="str">
        <f t="shared" si="360"/>
        <v>ENGINEERING</v>
      </c>
      <c r="AD3703" s="263" t="str">
        <f t="shared" si="361"/>
        <v>ENGINEERING-401</v>
      </c>
      <c r="AE3703" s="263" t="str">
        <f t="shared" si="362"/>
        <v>ENGINEERING-401-9</v>
      </c>
      <c r="AF3703" s="119" t="s">
        <v>3994</v>
      </c>
      <c r="AG3703" s="64" t="str">
        <f t="shared" si="363"/>
        <v>401</v>
      </c>
      <c r="AI3703" s="197" t="str">
        <f t="shared" si="364"/>
        <v>-</v>
      </c>
      <c r="AJ3703" s="64" t="str">
        <f t="shared" si="365"/>
        <v>-</v>
      </c>
    </row>
    <row r="3704" spans="19:36">
      <c r="S3704" s="173" t="s">
        <v>7560</v>
      </c>
      <c r="T3704" s="17" t="s">
        <v>7561</v>
      </c>
      <c r="AA3704" s="182" t="s">
        <v>3997</v>
      </c>
      <c r="AC3704" s="197" t="str">
        <f t="shared" si="360"/>
        <v>ENGINEERING</v>
      </c>
      <c r="AD3704" s="263" t="str">
        <f t="shared" si="361"/>
        <v>ENGINEERING-401</v>
      </c>
      <c r="AE3704" s="263" t="str">
        <f t="shared" si="362"/>
        <v>ENGINEERING-401-10</v>
      </c>
      <c r="AF3704" s="119" t="s">
        <v>3997</v>
      </c>
      <c r="AG3704" s="64" t="str">
        <f t="shared" si="363"/>
        <v>401</v>
      </c>
      <c r="AI3704" s="197" t="str">
        <f t="shared" si="364"/>
        <v>-</v>
      </c>
      <c r="AJ3704" s="64" t="str">
        <f t="shared" si="365"/>
        <v>-</v>
      </c>
    </row>
    <row r="3705" spans="19:36">
      <c r="S3705" s="173" t="s">
        <v>7562</v>
      </c>
      <c r="T3705" s="17" t="s">
        <v>7563</v>
      </c>
      <c r="AA3705" s="182" t="s">
        <v>719</v>
      </c>
      <c r="AC3705" s="197" t="str">
        <f t="shared" si="360"/>
        <v>ENGINEERING</v>
      </c>
      <c r="AD3705" s="263" t="str">
        <f t="shared" si="361"/>
        <v>ENGINEERING-401</v>
      </c>
      <c r="AE3705" s="263" t="str">
        <f t="shared" si="362"/>
        <v>ENGINEERING-401-11</v>
      </c>
      <c r="AF3705" s="119" t="s">
        <v>719</v>
      </c>
      <c r="AG3705" s="64" t="str">
        <f t="shared" si="363"/>
        <v>401</v>
      </c>
      <c r="AI3705" s="197" t="str">
        <f t="shared" si="364"/>
        <v>-</v>
      </c>
      <c r="AJ3705" s="64" t="str">
        <f t="shared" si="365"/>
        <v>-</v>
      </c>
    </row>
    <row r="3706" spans="19:36">
      <c r="S3706" s="173" t="s">
        <v>7564</v>
      </c>
      <c r="T3706" s="17" t="s">
        <v>7565</v>
      </c>
      <c r="AA3706" s="182" t="s">
        <v>720</v>
      </c>
      <c r="AC3706" s="197" t="str">
        <f t="shared" si="360"/>
        <v>ENGINEERING</v>
      </c>
      <c r="AD3706" s="263" t="str">
        <f t="shared" si="361"/>
        <v>ENGINEERING-401</v>
      </c>
      <c r="AE3706" s="263" t="str">
        <f t="shared" si="362"/>
        <v>ENGINEERING-401-12</v>
      </c>
      <c r="AF3706" s="119" t="s">
        <v>720</v>
      </c>
      <c r="AG3706" s="64" t="str">
        <f t="shared" si="363"/>
        <v>401</v>
      </c>
      <c r="AI3706" s="197" t="str">
        <f t="shared" si="364"/>
        <v>-</v>
      </c>
      <c r="AJ3706" s="64" t="str">
        <f t="shared" si="365"/>
        <v>-</v>
      </c>
    </row>
    <row r="3707" spans="19:36">
      <c r="S3707" s="173" t="s">
        <v>7566</v>
      </c>
      <c r="T3707" s="17" t="s">
        <v>7567</v>
      </c>
      <c r="AA3707" s="182" t="s">
        <v>3998</v>
      </c>
      <c r="AC3707" s="197" t="str">
        <f t="shared" si="360"/>
        <v>ENGINEERING</v>
      </c>
      <c r="AD3707" s="263" t="str">
        <f t="shared" si="361"/>
        <v>ENGINEERING-401</v>
      </c>
      <c r="AE3707" s="263" t="str">
        <f t="shared" si="362"/>
        <v>ENGINEERING-401-13</v>
      </c>
      <c r="AF3707" s="119" t="s">
        <v>3998</v>
      </c>
      <c r="AG3707" s="64" t="str">
        <f t="shared" si="363"/>
        <v>401</v>
      </c>
      <c r="AI3707" s="197" t="str">
        <f t="shared" si="364"/>
        <v>-</v>
      </c>
      <c r="AJ3707" s="64" t="str">
        <f t="shared" si="365"/>
        <v>-</v>
      </c>
    </row>
    <row r="3708" spans="19:36">
      <c r="S3708" s="173" t="s">
        <v>7568</v>
      </c>
      <c r="T3708" s="17" t="s">
        <v>7569</v>
      </c>
      <c r="AA3708" s="182" t="s">
        <v>4001</v>
      </c>
      <c r="AC3708" s="197" t="str">
        <f t="shared" si="360"/>
        <v>ENGINEERING</v>
      </c>
      <c r="AD3708" s="263" t="str">
        <f t="shared" si="361"/>
        <v>ENGINEERING-401</v>
      </c>
      <c r="AE3708" s="263" t="str">
        <f t="shared" si="362"/>
        <v>ENGINEERING-401-14</v>
      </c>
      <c r="AF3708" s="119" t="s">
        <v>4001</v>
      </c>
      <c r="AG3708" s="64" t="str">
        <f t="shared" si="363"/>
        <v>401</v>
      </c>
      <c r="AI3708" s="197" t="str">
        <f t="shared" si="364"/>
        <v>-</v>
      </c>
      <c r="AJ3708" s="64" t="str">
        <f t="shared" si="365"/>
        <v>-</v>
      </c>
    </row>
    <row r="3709" spans="19:36">
      <c r="S3709" s="173" t="s">
        <v>7570</v>
      </c>
      <c r="T3709" s="17" t="s">
        <v>7571</v>
      </c>
      <c r="AA3709" s="182" t="s">
        <v>721</v>
      </c>
      <c r="AC3709" s="197" t="str">
        <f t="shared" si="360"/>
        <v>ENGINEERING</v>
      </c>
      <c r="AD3709" s="263" t="str">
        <f t="shared" si="361"/>
        <v>ENGINEERING-401</v>
      </c>
      <c r="AE3709" s="263" t="str">
        <f t="shared" si="362"/>
        <v>ENGINEERING-401-15</v>
      </c>
      <c r="AF3709" s="119" t="s">
        <v>721</v>
      </c>
      <c r="AG3709" s="64" t="str">
        <f t="shared" si="363"/>
        <v>401</v>
      </c>
      <c r="AI3709" s="197" t="str">
        <f t="shared" si="364"/>
        <v>-</v>
      </c>
      <c r="AJ3709" s="64" t="str">
        <f t="shared" si="365"/>
        <v>-</v>
      </c>
    </row>
    <row r="3710" spans="19:36">
      <c r="S3710" s="173" t="s">
        <v>7572</v>
      </c>
      <c r="T3710" s="17" t="s">
        <v>7573</v>
      </c>
      <c r="AA3710" s="182" t="s">
        <v>4002</v>
      </c>
      <c r="AC3710" s="197" t="str">
        <f t="shared" si="360"/>
        <v>ENGINEERING</v>
      </c>
      <c r="AD3710" s="263" t="str">
        <f t="shared" si="361"/>
        <v>ENGINEERING-401</v>
      </c>
      <c r="AE3710" s="263" t="str">
        <f t="shared" si="362"/>
        <v>ENGINEERING-401-16</v>
      </c>
      <c r="AF3710" s="119" t="s">
        <v>4002</v>
      </c>
      <c r="AG3710" s="64" t="str">
        <f t="shared" si="363"/>
        <v>401</v>
      </c>
      <c r="AI3710" s="197" t="str">
        <f t="shared" si="364"/>
        <v>-</v>
      </c>
      <c r="AJ3710" s="64" t="str">
        <f t="shared" si="365"/>
        <v>-</v>
      </c>
    </row>
    <row r="3711" spans="19:36">
      <c r="S3711" s="173" t="s">
        <v>7574</v>
      </c>
      <c r="T3711" s="17" t="s">
        <v>7575</v>
      </c>
      <c r="AA3711" s="182" t="s">
        <v>722</v>
      </c>
      <c r="AC3711" s="197" t="str">
        <f t="shared" si="360"/>
        <v>ENGINEERING</v>
      </c>
      <c r="AD3711" s="263" t="str">
        <f t="shared" si="361"/>
        <v>ENGINEERING-401</v>
      </c>
      <c r="AE3711" s="263" t="str">
        <f t="shared" si="362"/>
        <v>ENGINEERING-401-17</v>
      </c>
      <c r="AF3711" s="119" t="s">
        <v>722</v>
      </c>
      <c r="AG3711" s="64" t="str">
        <f t="shared" si="363"/>
        <v>401</v>
      </c>
      <c r="AI3711" s="197" t="str">
        <f t="shared" si="364"/>
        <v>-</v>
      </c>
      <c r="AJ3711" s="64" t="str">
        <f t="shared" si="365"/>
        <v>-</v>
      </c>
    </row>
    <row r="3712" spans="19:36">
      <c r="S3712" s="173" t="s">
        <v>7576</v>
      </c>
      <c r="T3712" s="17" t="s">
        <v>7577</v>
      </c>
      <c r="AA3712" s="182" t="s">
        <v>723</v>
      </c>
      <c r="AC3712" s="197" t="str">
        <f t="shared" si="360"/>
        <v>ENGINEERING</v>
      </c>
      <c r="AD3712" s="263" t="str">
        <f t="shared" si="361"/>
        <v>ENGINEERING-401</v>
      </c>
      <c r="AE3712" s="263" t="str">
        <f t="shared" si="362"/>
        <v>ENGINEERING-401-18</v>
      </c>
      <c r="AF3712" s="119" t="s">
        <v>723</v>
      </c>
      <c r="AG3712" s="64" t="str">
        <f t="shared" si="363"/>
        <v>401</v>
      </c>
      <c r="AI3712" s="197" t="str">
        <f t="shared" si="364"/>
        <v>-</v>
      </c>
      <c r="AJ3712" s="64" t="str">
        <f t="shared" si="365"/>
        <v>-</v>
      </c>
    </row>
    <row r="3713" spans="19:36">
      <c r="S3713" s="173" t="s">
        <v>7578</v>
      </c>
      <c r="T3713" s="17" t="s">
        <v>7579</v>
      </c>
      <c r="AA3713" s="182" t="s">
        <v>724</v>
      </c>
      <c r="AC3713" s="197" t="str">
        <f t="shared" si="360"/>
        <v>ENGINEERING</v>
      </c>
      <c r="AD3713" s="263" t="str">
        <f t="shared" si="361"/>
        <v>ENGINEERING-401</v>
      </c>
      <c r="AE3713" s="263" t="str">
        <f t="shared" si="362"/>
        <v>ENGINEERING-401-19</v>
      </c>
      <c r="AF3713" s="119" t="s">
        <v>724</v>
      </c>
      <c r="AG3713" s="64" t="str">
        <f t="shared" si="363"/>
        <v>401</v>
      </c>
      <c r="AI3713" s="197" t="str">
        <f t="shared" si="364"/>
        <v>-</v>
      </c>
      <c r="AJ3713" s="64" t="str">
        <f t="shared" si="365"/>
        <v>-</v>
      </c>
    </row>
    <row r="3714" spans="19:36">
      <c r="S3714" s="173" t="s">
        <v>7580</v>
      </c>
      <c r="T3714" s="17" t="s">
        <v>7581</v>
      </c>
      <c r="AA3714" s="182" t="s">
        <v>725</v>
      </c>
      <c r="AC3714" s="197" t="str">
        <f t="shared" si="360"/>
        <v>ENGINEERING</v>
      </c>
      <c r="AD3714" s="263" t="str">
        <f t="shared" si="361"/>
        <v>ENGINEERING-401</v>
      </c>
      <c r="AE3714" s="263" t="str">
        <f t="shared" si="362"/>
        <v>ENGINEERING-401-20</v>
      </c>
      <c r="AF3714" s="119" t="s">
        <v>725</v>
      </c>
      <c r="AG3714" s="64" t="str">
        <f t="shared" si="363"/>
        <v>401</v>
      </c>
      <c r="AI3714" s="197" t="str">
        <f t="shared" si="364"/>
        <v>-</v>
      </c>
      <c r="AJ3714" s="64" t="str">
        <f t="shared" si="365"/>
        <v>-</v>
      </c>
    </row>
    <row r="3715" spans="19:36">
      <c r="S3715" s="173" t="s">
        <v>5119</v>
      </c>
      <c r="T3715" s="17" t="s">
        <v>10572</v>
      </c>
      <c r="AA3715" s="182" t="s">
        <v>726</v>
      </c>
      <c r="AC3715" s="197" t="str">
        <f t="shared" si="360"/>
        <v>ENGINEERING</v>
      </c>
      <c r="AD3715" s="263" t="str">
        <f t="shared" si="361"/>
        <v>ENGINEERING-401</v>
      </c>
      <c r="AE3715" s="263" t="str">
        <f t="shared" si="362"/>
        <v>ENGINEERING-401-21</v>
      </c>
      <c r="AF3715" s="119" t="s">
        <v>726</v>
      </c>
      <c r="AG3715" s="64" t="str">
        <f t="shared" si="363"/>
        <v>401</v>
      </c>
      <c r="AI3715" s="197" t="str">
        <f t="shared" si="364"/>
        <v>-</v>
      </c>
      <c r="AJ3715" s="64" t="str">
        <f t="shared" si="365"/>
        <v>-</v>
      </c>
    </row>
    <row r="3716" spans="19:36">
      <c r="S3716" s="173" t="s">
        <v>5120</v>
      </c>
      <c r="T3716" s="17" t="s">
        <v>5121</v>
      </c>
      <c r="AA3716" s="182" t="s">
        <v>4005</v>
      </c>
      <c r="AC3716" s="197" t="str">
        <f t="shared" si="360"/>
        <v>ENGINEERING</v>
      </c>
      <c r="AD3716" s="263" t="str">
        <f t="shared" si="361"/>
        <v>ENGINEERING-401</v>
      </c>
      <c r="AE3716" s="263" t="str">
        <f t="shared" si="362"/>
        <v>ENGINEERING-401-22</v>
      </c>
      <c r="AF3716" s="119" t="s">
        <v>4005</v>
      </c>
      <c r="AG3716" s="64" t="str">
        <f t="shared" si="363"/>
        <v>401</v>
      </c>
      <c r="AI3716" s="197" t="str">
        <f t="shared" si="364"/>
        <v>-</v>
      </c>
      <c r="AJ3716" s="64" t="str">
        <f t="shared" si="365"/>
        <v>-</v>
      </c>
    </row>
    <row r="3717" spans="19:36">
      <c r="S3717" s="173" t="s">
        <v>5122</v>
      </c>
      <c r="T3717" s="17" t="s">
        <v>5123</v>
      </c>
      <c r="AA3717" s="182" t="s">
        <v>4006</v>
      </c>
      <c r="AC3717" s="197" t="str">
        <f t="shared" si="360"/>
        <v>ENGINEERING</v>
      </c>
      <c r="AD3717" s="263" t="str">
        <f t="shared" si="361"/>
        <v>ENGINEERING-401</v>
      </c>
      <c r="AE3717" s="263" t="str">
        <f t="shared" si="362"/>
        <v>ENGINEERING-401-23</v>
      </c>
      <c r="AF3717" s="119" t="s">
        <v>4006</v>
      </c>
      <c r="AG3717" s="64" t="str">
        <f t="shared" si="363"/>
        <v>401</v>
      </c>
      <c r="AI3717" s="197" t="str">
        <f t="shared" si="364"/>
        <v>-</v>
      </c>
      <c r="AJ3717" s="64" t="str">
        <f t="shared" si="365"/>
        <v>-</v>
      </c>
    </row>
    <row r="3718" spans="19:36">
      <c r="S3718" s="173" t="s">
        <v>5124</v>
      </c>
      <c r="T3718" s="17" t="s">
        <v>5125</v>
      </c>
      <c r="AA3718" s="182" t="s">
        <v>11185</v>
      </c>
      <c r="AC3718" s="197" t="str">
        <f t="shared" si="360"/>
        <v>ENGINEERING</v>
      </c>
      <c r="AD3718" s="263" t="str">
        <f t="shared" si="361"/>
        <v>ENGINEERING-401</v>
      </c>
      <c r="AE3718" s="263" t="str">
        <f t="shared" si="362"/>
        <v>ENGINEERING-401-24</v>
      </c>
      <c r="AF3718" s="119" t="s">
        <v>11185</v>
      </c>
      <c r="AG3718" s="64" t="str">
        <f t="shared" si="363"/>
        <v>401</v>
      </c>
      <c r="AI3718" s="197" t="str">
        <f t="shared" si="364"/>
        <v>-</v>
      </c>
      <c r="AJ3718" s="64" t="str">
        <f t="shared" si="365"/>
        <v>-</v>
      </c>
    </row>
    <row r="3719" spans="19:36">
      <c r="S3719" s="173" t="s">
        <v>5126</v>
      </c>
      <c r="T3719" s="17" t="s">
        <v>5127</v>
      </c>
      <c r="AA3719" s="182" t="s">
        <v>4009</v>
      </c>
      <c r="AC3719" s="197" t="str">
        <f t="shared" ref="AC3719:AC3782" si="366">CodesFormula_1</f>
        <v>ENGINEERING</v>
      </c>
      <c r="AD3719" s="263" t="str">
        <f t="shared" ref="AD3719:AD3782" si="367">CodesFormula_2</f>
        <v>ENGINEERING-401</v>
      </c>
      <c r="AE3719" s="263" t="str">
        <f t="shared" ref="AE3719:AE3782" si="368">CodesFormula_3</f>
        <v>ENGINEERING-401-25</v>
      </c>
      <c r="AF3719" s="119" t="s">
        <v>4009</v>
      </c>
      <c r="AG3719" s="64" t="str">
        <f t="shared" ref="AG3719:AG3782" si="369">CodesFormula_4</f>
        <v>401</v>
      </c>
      <c r="AI3719" s="197" t="str">
        <f t="shared" ref="AI3719:AI3782" si="370">CodesFormula_5</f>
        <v>-</v>
      </c>
      <c r="AJ3719" s="64" t="str">
        <f t="shared" ref="AJ3719:AJ3782" si="371">CodesFormula_6</f>
        <v>-</v>
      </c>
    </row>
    <row r="3720" spans="19:36">
      <c r="S3720" s="173" t="s">
        <v>5128</v>
      </c>
      <c r="T3720" s="17" t="s">
        <v>5129</v>
      </c>
      <c r="AA3720" s="182" t="s">
        <v>727</v>
      </c>
      <c r="AC3720" s="197" t="str">
        <f t="shared" si="366"/>
        <v>ENGINEERING</v>
      </c>
      <c r="AD3720" s="263" t="str">
        <f t="shared" si="367"/>
        <v>ENGINEERING-401</v>
      </c>
      <c r="AE3720" s="263" t="str">
        <f t="shared" si="368"/>
        <v>ENGINEERING-401-26</v>
      </c>
      <c r="AF3720" s="119" t="s">
        <v>727</v>
      </c>
      <c r="AG3720" s="64" t="str">
        <f t="shared" si="369"/>
        <v>401</v>
      </c>
      <c r="AI3720" s="197" t="str">
        <f t="shared" si="370"/>
        <v>-</v>
      </c>
      <c r="AJ3720" s="64" t="str">
        <f t="shared" si="371"/>
        <v>-</v>
      </c>
    </row>
    <row r="3721" spans="19:36">
      <c r="S3721" s="173" t="s">
        <v>5130</v>
      </c>
      <c r="T3721" s="17" t="s">
        <v>5131</v>
      </c>
      <c r="AA3721" s="182" t="s">
        <v>4010</v>
      </c>
      <c r="AC3721" s="197" t="str">
        <f t="shared" si="366"/>
        <v>ENGINEERING</v>
      </c>
      <c r="AD3721" s="263" t="str">
        <f t="shared" si="367"/>
        <v>ENGINEERING-401</v>
      </c>
      <c r="AE3721" s="263" t="str">
        <f t="shared" si="368"/>
        <v>ENGINEERING-401-27</v>
      </c>
      <c r="AF3721" s="119" t="s">
        <v>4010</v>
      </c>
      <c r="AG3721" s="64" t="str">
        <f t="shared" si="369"/>
        <v>401</v>
      </c>
      <c r="AI3721" s="197" t="str">
        <f t="shared" si="370"/>
        <v>-</v>
      </c>
      <c r="AJ3721" s="64" t="str">
        <f t="shared" si="371"/>
        <v>-</v>
      </c>
    </row>
    <row r="3722" spans="19:36">
      <c r="S3722" s="173" t="s">
        <v>5132</v>
      </c>
      <c r="T3722" s="17" t="s">
        <v>5133</v>
      </c>
      <c r="AA3722" s="182" t="s">
        <v>728</v>
      </c>
      <c r="AC3722" s="197" t="str">
        <f t="shared" si="366"/>
        <v>ENGINEERING</v>
      </c>
      <c r="AD3722" s="263" t="str">
        <f t="shared" si="367"/>
        <v>ENGINEERING-401</v>
      </c>
      <c r="AE3722" s="263" t="str">
        <f t="shared" si="368"/>
        <v>ENGINEERING-401-28</v>
      </c>
      <c r="AF3722" s="119" t="s">
        <v>728</v>
      </c>
      <c r="AG3722" s="64" t="str">
        <f t="shared" si="369"/>
        <v>401</v>
      </c>
      <c r="AI3722" s="197" t="str">
        <f t="shared" si="370"/>
        <v>-</v>
      </c>
      <c r="AJ3722" s="64" t="str">
        <f t="shared" si="371"/>
        <v>-</v>
      </c>
    </row>
    <row r="3723" spans="19:36">
      <c r="S3723" s="173" t="s">
        <v>15524</v>
      </c>
      <c r="T3723" s="17" t="s">
        <v>15525</v>
      </c>
      <c r="AA3723" s="182" t="s">
        <v>4013</v>
      </c>
      <c r="AC3723" s="197" t="str">
        <f t="shared" si="366"/>
        <v>ENGINEERING</v>
      </c>
      <c r="AD3723" s="263" t="str">
        <f t="shared" si="367"/>
        <v>ENGINEERING-401</v>
      </c>
      <c r="AE3723" s="263" t="str">
        <f t="shared" si="368"/>
        <v>ENGINEERING-401-29</v>
      </c>
      <c r="AF3723" s="119" t="s">
        <v>4013</v>
      </c>
      <c r="AG3723" s="64" t="str">
        <f t="shared" si="369"/>
        <v>401</v>
      </c>
      <c r="AI3723" s="197" t="str">
        <f t="shared" si="370"/>
        <v>-</v>
      </c>
      <c r="AJ3723" s="64" t="str">
        <f t="shared" si="371"/>
        <v>-</v>
      </c>
    </row>
    <row r="3724" spans="19:36">
      <c r="S3724" s="173" t="s">
        <v>11882</v>
      </c>
      <c r="T3724" s="17" t="s">
        <v>11883</v>
      </c>
      <c r="AA3724" s="182" t="s">
        <v>1</v>
      </c>
      <c r="AC3724" s="197" t="str">
        <f t="shared" si="366"/>
        <v>ENGINEERING</v>
      </c>
      <c r="AD3724" s="263" t="str">
        <f t="shared" si="367"/>
        <v>ENGINEERING-401</v>
      </c>
      <c r="AE3724" s="263" t="str">
        <f t="shared" si="368"/>
        <v>ENGINEERING-401-30</v>
      </c>
      <c r="AF3724" s="119" t="s">
        <v>1</v>
      </c>
      <c r="AG3724" s="64" t="str">
        <f t="shared" si="369"/>
        <v>401</v>
      </c>
      <c r="AI3724" s="197" t="str">
        <f t="shared" si="370"/>
        <v>-</v>
      </c>
      <c r="AJ3724" s="64" t="str">
        <f t="shared" si="371"/>
        <v>-</v>
      </c>
    </row>
    <row r="3725" spans="19:36">
      <c r="S3725" s="173" t="s">
        <v>11884</v>
      </c>
      <c r="T3725" s="17" t="s">
        <v>7968</v>
      </c>
      <c r="AA3725" s="182" t="s">
        <v>2</v>
      </c>
      <c r="AC3725" s="197" t="str">
        <f t="shared" si="366"/>
        <v>ENGINEERING</v>
      </c>
      <c r="AD3725" s="263" t="str">
        <f t="shared" si="367"/>
        <v>ENGINEERING-401</v>
      </c>
      <c r="AE3725" s="263" t="str">
        <f t="shared" si="368"/>
        <v>ENGINEERING-401-31</v>
      </c>
      <c r="AF3725" s="119" t="s">
        <v>2</v>
      </c>
      <c r="AG3725" s="64" t="str">
        <f t="shared" si="369"/>
        <v>401</v>
      </c>
      <c r="AI3725" s="197" t="str">
        <f t="shared" si="370"/>
        <v>-</v>
      </c>
      <c r="AJ3725" s="64" t="str">
        <f t="shared" si="371"/>
        <v>-</v>
      </c>
    </row>
    <row r="3726" spans="19:36">
      <c r="S3726" s="173" t="s">
        <v>11885</v>
      </c>
      <c r="T3726" s="17" t="s">
        <v>6517</v>
      </c>
      <c r="AA3726" s="182" t="s">
        <v>3</v>
      </c>
      <c r="AC3726" s="197" t="str">
        <f t="shared" si="366"/>
        <v>ENGINEERING</v>
      </c>
      <c r="AD3726" s="263" t="str">
        <f t="shared" si="367"/>
        <v>ENGINEERING-401</v>
      </c>
      <c r="AE3726" s="263" t="str">
        <f t="shared" si="368"/>
        <v>ENGINEERING-401-32</v>
      </c>
      <c r="AF3726" s="119" t="s">
        <v>3</v>
      </c>
      <c r="AG3726" s="64" t="str">
        <f t="shared" si="369"/>
        <v>401</v>
      </c>
      <c r="AI3726" s="197" t="str">
        <f t="shared" si="370"/>
        <v>-</v>
      </c>
      <c r="AJ3726" s="64" t="str">
        <f t="shared" si="371"/>
        <v>-</v>
      </c>
    </row>
    <row r="3727" spans="19:36">
      <c r="S3727" s="173" t="s">
        <v>11886</v>
      </c>
      <c r="T3727" s="17" t="s">
        <v>11887</v>
      </c>
      <c r="AA3727" s="182" t="s">
        <v>4</v>
      </c>
      <c r="AC3727" s="197" t="str">
        <f t="shared" si="366"/>
        <v>ENGINEERING</v>
      </c>
      <c r="AD3727" s="263" t="str">
        <f t="shared" si="367"/>
        <v>ENGINEERING-401</v>
      </c>
      <c r="AE3727" s="263" t="str">
        <f t="shared" si="368"/>
        <v>ENGINEERING-401-33</v>
      </c>
      <c r="AF3727" s="119" t="s">
        <v>4</v>
      </c>
      <c r="AG3727" s="64" t="str">
        <f t="shared" si="369"/>
        <v>401</v>
      </c>
      <c r="AI3727" s="197" t="str">
        <f t="shared" si="370"/>
        <v>-</v>
      </c>
      <c r="AJ3727" s="64" t="str">
        <f t="shared" si="371"/>
        <v>-</v>
      </c>
    </row>
    <row r="3728" spans="19:36">
      <c r="S3728" s="173" t="s">
        <v>11888</v>
      </c>
      <c r="T3728" s="17" t="s">
        <v>7975</v>
      </c>
      <c r="AA3728" s="182" t="s">
        <v>13393</v>
      </c>
      <c r="AC3728" s="197" t="str">
        <f t="shared" si="366"/>
        <v>ENGINEERING</v>
      </c>
      <c r="AD3728" s="263" t="str">
        <f t="shared" si="367"/>
        <v>ENGINEERING-401</v>
      </c>
      <c r="AE3728" s="263" t="str">
        <f t="shared" si="368"/>
        <v>ENGINEERING-401-34</v>
      </c>
      <c r="AF3728" s="119" t="s">
        <v>13393</v>
      </c>
      <c r="AG3728" s="64" t="str">
        <f t="shared" si="369"/>
        <v>401</v>
      </c>
      <c r="AI3728" s="197" t="str">
        <f t="shared" si="370"/>
        <v>-</v>
      </c>
      <c r="AJ3728" s="64" t="str">
        <f t="shared" si="371"/>
        <v>-</v>
      </c>
    </row>
    <row r="3729" spans="19:36">
      <c r="S3729" s="173" t="s">
        <v>892</v>
      </c>
      <c r="T3729" s="17" t="s">
        <v>893</v>
      </c>
      <c r="AA3729" s="182" t="s">
        <v>11502</v>
      </c>
      <c r="AC3729" s="197" t="str">
        <f t="shared" si="366"/>
        <v>ENGINEERING</v>
      </c>
      <c r="AD3729" s="263" t="str">
        <f t="shared" si="367"/>
        <v>ENGINEERING-401</v>
      </c>
      <c r="AE3729" s="263" t="str">
        <f t="shared" si="368"/>
        <v>ENGINEERING-401-35</v>
      </c>
      <c r="AF3729" s="119" t="s">
        <v>11502</v>
      </c>
      <c r="AG3729" s="64" t="str">
        <f t="shared" si="369"/>
        <v>401</v>
      </c>
      <c r="AI3729" s="197" t="str">
        <f t="shared" si="370"/>
        <v>-</v>
      </c>
      <c r="AJ3729" s="64" t="str">
        <f t="shared" si="371"/>
        <v>-</v>
      </c>
    </row>
    <row r="3730" spans="19:36">
      <c r="S3730" s="173" t="s">
        <v>11889</v>
      </c>
      <c r="T3730" s="17" t="s">
        <v>7982</v>
      </c>
      <c r="AA3730" s="182" t="s">
        <v>729</v>
      </c>
      <c r="AC3730" s="197" t="str">
        <f t="shared" si="366"/>
        <v>ENGINEERING</v>
      </c>
      <c r="AD3730" s="263" t="str">
        <f t="shared" si="367"/>
        <v>ENGINEERING-401</v>
      </c>
      <c r="AE3730" s="263" t="str">
        <f t="shared" si="368"/>
        <v>ENGINEERING-401-36</v>
      </c>
      <c r="AF3730" s="119" t="s">
        <v>729</v>
      </c>
      <c r="AG3730" s="64" t="str">
        <f t="shared" si="369"/>
        <v>401</v>
      </c>
      <c r="AI3730" s="197" t="str">
        <f t="shared" si="370"/>
        <v>-</v>
      </c>
      <c r="AJ3730" s="64" t="str">
        <f t="shared" si="371"/>
        <v>-</v>
      </c>
    </row>
    <row r="3731" spans="19:36">
      <c r="S3731" s="173" t="s">
        <v>894</v>
      </c>
      <c r="T3731" s="17" t="s">
        <v>895</v>
      </c>
      <c r="AA3731" s="182" t="s">
        <v>730</v>
      </c>
      <c r="AC3731" s="197" t="str">
        <f t="shared" si="366"/>
        <v>ENGINEERING</v>
      </c>
      <c r="AD3731" s="263" t="str">
        <f t="shared" si="367"/>
        <v>ENGINEERING-401</v>
      </c>
      <c r="AE3731" s="263" t="str">
        <f t="shared" si="368"/>
        <v>ENGINEERING-401-37</v>
      </c>
      <c r="AF3731" s="119" t="s">
        <v>730</v>
      </c>
      <c r="AG3731" s="64" t="str">
        <f t="shared" si="369"/>
        <v>401</v>
      </c>
      <c r="AI3731" s="197" t="str">
        <f t="shared" si="370"/>
        <v>-</v>
      </c>
      <c r="AJ3731" s="64" t="str">
        <f t="shared" si="371"/>
        <v>-</v>
      </c>
    </row>
    <row r="3732" spans="19:36">
      <c r="S3732" s="173" t="s">
        <v>896</v>
      </c>
      <c r="T3732" s="17" t="s">
        <v>897</v>
      </c>
      <c r="AA3732" s="182" t="s">
        <v>731</v>
      </c>
      <c r="AC3732" s="197" t="str">
        <f t="shared" si="366"/>
        <v>ENGINEERING</v>
      </c>
      <c r="AD3732" s="263" t="str">
        <f t="shared" si="367"/>
        <v>ENGINEERING-401</v>
      </c>
      <c r="AE3732" s="263" t="str">
        <f t="shared" si="368"/>
        <v>ENGINEERING-401-38</v>
      </c>
      <c r="AF3732" s="119" t="s">
        <v>731</v>
      </c>
      <c r="AG3732" s="64" t="str">
        <f t="shared" si="369"/>
        <v>401</v>
      </c>
      <c r="AI3732" s="197" t="str">
        <f t="shared" si="370"/>
        <v>-</v>
      </c>
      <c r="AJ3732" s="64" t="str">
        <f t="shared" si="371"/>
        <v>-</v>
      </c>
    </row>
    <row r="3733" spans="19:36">
      <c r="S3733" s="173" t="s">
        <v>898</v>
      </c>
      <c r="T3733" s="17" t="s">
        <v>899</v>
      </c>
      <c r="AA3733" s="182" t="s">
        <v>5</v>
      </c>
      <c r="AC3733" s="197" t="str">
        <f t="shared" si="366"/>
        <v>ENGINEERING</v>
      </c>
      <c r="AD3733" s="263" t="str">
        <f t="shared" si="367"/>
        <v>ENGINEERING-401</v>
      </c>
      <c r="AE3733" s="263" t="str">
        <f t="shared" si="368"/>
        <v>ENGINEERING-401-39</v>
      </c>
      <c r="AF3733" s="119" t="s">
        <v>5</v>
      </c>
      <c r="AG3733" s="64" t="str">
        <f t="shared" si="369"/>
        <v>401</v>
      </c>
      <c r="AI3733" s="197" t="str">
        <f t="shared" si="370"/>
        <v>-</v>
      </c>
      <c r="AJ3733" s="64" t="str">
        <f t="shared" si="371"/>
        <v>-</v>
      </c>
    </row>
    <row r="3734" spans="19:36">
      <c r="S3734" s="173" t="s">
        <v>15093</v>
      </c>
      <c r="T3734" s="17" t="s">
        <v>14957</v>
      </c>
      <c r="AA3734" s="182" t="s">
        <v>13821</v>
      </c>
      <c r="AC3734" s="197" t="str">
        <f t="shared" si="366"/>
        <v>ENGINEERING</v>
      </c>
      <c r="AD3734" s="263" t="str">
        <f t="shared" si="367"/>
        <v>ENGINEERING-401</v>
      </c>
      <c r="AE3734" s="263" t="str">
        <f t="shared" si="368"/>
        <v>ENGINEERING-401-40</v>
      </c>
      <c r="AF3734" s="119" t="s">
        <v>13821</v>
      </c>
      <c r="AG3734" s="64" t="str">
        <f t="shared" si="369"/>
        <v>401</v>
      </c>
      <c r="AI3734" s="197" t="str">
        <f t="shared" si="370"/>
        <v>-</v>
      </c>
      <c r="AJ3734" s="64" t="str">
        <f t="shared" si="371"/>
        <v>-</v>
      </c>
    </row>
    <row r="3735" spans="19:36">
      <c r="S3735" s="173" t="s">
        <v>11890</v>
      </c>
      <c r="T3735" s="17" t="s">
        <v>7947</v>
      </c>
      <c r="AA3735" s="182" t="s">
        <v>12181</v>
      </c>
      <c r="AC3735" s="197" t="str">
        <f t="shared" si="366"/>
        <v>ENGINEERING</v>
      </c>
      <c r="AD3735" s="263" t="str">
        <f t="shared" si="367"/>
        <v>ENGINEERING-401</v>
      </c>
      <c r="AE3735" s="263" t="str">
        <f t="shared" si="368"/>
        <v>ENGINEERING-401-41</v>
      </c>
      <c r="AF3735" s="119" t="s">
        <v>12181</v>
      </c>
      <c r="AG3735" s="64" t="str">
        <f t="shared" si="369"/>
        <v>401</v>
      </c>
      <c r="AI3735" s="197" t="str">
        <f t="shared" si="370"/>
        <v>-</v>
      </c>
      <c r="AJ3735" s="64" t="str">
        <f t="shared" si="371"/>
        <v>-</v>
      </c>
    </row>
    <row r="3736" spans="19:36">
      <c r="S3736" s="173" t="s">
        <v>14067</v>
      </c>
      <c r="T3736" s="17" t="s">
        <v>14068</v>
      </c>
      <c r="AA3736" s="182" t="s">
        <v>11582</v>
      </c>
      <c r="AC3736" s="197" t="str">
        <f t="shared" si="366"/>
        <v>ENGINEERING</v>
      </c>
      <c r="AD3736" s="263" t="str">
        <f t="shared" si="367"/>
        <v>ENGINEERING-401</v>
      </c>
      <c r="AE3736" s="263" t="str">
        <f t="shared" si="368"/>
        <v>ENGINEERING-401-42</v>
      </c>
      <c r="AF3736" s="119" t="s">
        <v>11582</v>
      </c>
      <c r="AG3736" s="64" t="str">
        <f t="shared" si="369"/>
        <v>401</v>
      </c>
      <c r="AI3736" s="197" t="str">
        <f t="shared" si="370"/>
        <v>-</v>
      </c>
      <c r="AJ3736" s="64" t="str">
        <f t="shared" si="371"/>
        <v>-</v>
      </c>
    </row>
    <row r="3737" spans="19:36">
      <c r="S3737" s="173" t="s">
        <v>900</v>
      </c>
      <c r="T3737" s="17" t="s">
        <v>901</v>
      </c>
      <c r="AA3737" s="182" t="s">
        <v>12182</v>
      </c>
      <c r="AC3737" s="197" t="str">
        <f t="shared" si="366"/>
        <v>ENGINEERING</v>
      </c>
      <c r="AD3737" s="263" t="str">
        <f t="shared" si="367"/>
        <v>ENGINEERING-401</v>
      </c>
      <c r="AE3737" s="263" t="str">
        <f t="shared" si="368"/>
        <v>ENGINEERING-401-43</v>
      </c>
      <c r="AF3737" s="119" t="s">
        <v>12182</v>
      </c>
      <c r="AG3737" s="64" t="str">
        <f t="shared" si="369"/>
        <v>401</v>
      </c>
      <c r="AI3737" s="197" t="str">
        <f t="shared" si="370"/>
        <v>-</v>
      </c>
      <c r="AJ3737" s="64" t="str">
        <f t="shared" si="371"/>
        <v>-</v>
      </c>
    </row>
    <row r="3738" spans="19:36">
      <c r="S3738" s="173" t="s">
        <v>902</v>
      </c>
      <c r="T3738" s="17" t="s">
        <v>903</v>
      </c>
      <c r="AA3738" s="182" t="s">
        <v>11583</v>
      </c>
      <c r="AC3738" s="197" t="str">
        <f t="shared" si="366"/>
        <v>ENGINEERING</v>
      </c>
      <c r="AD3738" s="263" t="str">
        <f t="shared" si="367"/>
        <v>ENGINEERING-401</v>
      </c>
      <c r="AE3738" s="263" t="str">
        <f t="shared" si="368"/>
        <v>ENGINEERING-401-44</v>
      </c>
      <c r="AF3738" s="119" t="s">
        <v>11583</v>
      </c>
      <c r="AG3738" s="64" t="str">
        <f t="shared" si="369"/>
        <v>401</v>
      </c>
      <c r="AI3738" s="197" t="str">
        <f t="shared" si="370"/>
        <v>-</v>
      </c>
      <c r="AJ3738" s="64" t="str">
        <f t="shared" si="371"/>
        <v>-</v>
      </c>
    </row>
    <row r="3739" spans="19:36">
      <c r="S3739" s="173" t="s">
        <v>904</v>
      </c>
      <c r="T3739" s="17" t="s">
        <v>905</v>
      </c>
      <c r="AA3739" s="182" t="s">
        <v>12183</v>
      </c>
      <c r="AC3739" s="197" t="str">
        <f t="shared" si="366"/>
        <v>ENGINEERING</v>
      </c>
      <c r="AD3739" s="263" t="str">
        <f t="shared" si="367"/>
        <v>ENGINEERING-401</v>
      </c>
      <c r="AE3739" s="263" t="str">
        <f t="shared" si="368"/>
        <v>ENGINEERING-401-45</v>
      </c>
      <c r="AF3739" s="119" t="s">
        <v>12183</v>
      </c>
      <c r="AG3739" s="64" t="str">
        <f t="shared" si="369"/>
        <v>401</v>
      </c>
      <c r="AI3739" s="197" t="str">
        <f t="shared" si="370"/>
        <v>-</v>
      </c>
      <c r="AJ3739" s="64" t="str">
        <f t="shared" si="371"/>
        <v>-</v>
      </c>
    </row>
    <row r="3740" spans="19:36">
      <c r="S3740" s="173" t="s">
        <v>906</v>
      </c>
      <c r="T3740" s="17" t="s">
        <v>907</v>
      </c>
      <c r="AA3740" s="182" t="s">
        <v>12184</v>
      </c>
      <c r="AC3740" s="197" t="str">
        <f t="shared" si="366"/>
        <v>ENGINEERING</v>
      </c>
      <c r="AD3740" s="263" t="str">
        <f t="shared" si="367"/>
        <v>ENGINEERING-401</v>
      </c>
      <c r="AE3740" s="263" t="str">
        <f t="shared" si="368"/>
        <v>ENGINEERING-401-46</v>
      </c>
      <c r="AF3740" s="119" t="s">
        <v>12184</v>
      </c>
      <c r="AG3740" s="64" t="str">
        <f t="shared" si="369"/>
        <v>401</v>
      </c>
      <c r="AI3740" s="197" t="str">
        <f t="shared" si="370"/>
        <v>-</v>
      </c>
      <c r="AJ3740" s="64" t="str">
        <f t="shared" si="371"/>
        <v>-</v>
      </c>
    </row>
    <row r="3741" spans="19:36">
      <c r="S3741" s="173" t="s">
        <v>11891</v>
      </c>
      <c r="T3741" s="17" t="s">
        <v>11892</v>
      </c>
      <c r="AA3741" s="182" t="s">
        <v>12185</v>
      </c>
      <c r="AC3741" s="197" t="str">
        <f t="shared" si="366"/>
        <v>ENGINEERING</v>
      </c>
      <c r="AD3741" s="263" t="str">
        <f t="shared" si="367"/>
        <v>ENGINEERING-401</v>
      </c>
      <c r="AE3741" s="263" t="str">
        <f t="shared" si="368"/>
        <v>ENGINEERING-401-47</v>
      </c>
      <c r="AF3741" s="119" t="s">
        <v>12185</v>
      </c>
      <c r="AG3741" s="64" t="str">
        <f t="shared" si="369"/>
        <v>401</v>
      </c>
      <c r="AI3741" s="197" t="str">
        <f t="shared" si="370"/>
        <v>-</v>
      </c>
      <c r="AJ3741" s="64" t="str">
        <f t="shared" si="371"/>
        <v>-</v>
      </c>
    </row>
    <row r="3742" spans="19:36">
      <c r="S3742" s="173" t="s">
        <v>11893</v>
      </c>
      <c r="T3742" s="17" t="s">
        <v>6531</v>
      </c>
      <c r="AA3742" s="182" t="s">
        <v>12796</v>
      </c>
      <c r="AC3742" s="197" t="str">
        <f t="shared" si="366"/>
        <v>ENGINEERING</v>
      </c>
      <c r="AD3742" s="263" t="str">
        <f t="shared" si="367"/>
        <v>ENGINEERING-401</v>
      </c>
      <c r="AE3742" s="263" t="str">
        <f t="shared" si="368"/>
        <v>ENGINEERING-401-48</v>
      </c>
      <c r="AF3742" s="119" t="s">
        <v>12796</v>
      </c>
      <c r="AG3742" s="64" t="str">
        <f t="shared" si="369"/>
        <v>401</v>
      </c>
      <c r="AI3742" s="197" t="str">
        <f t="shared" si="370"/>
        <v>-</v>
      </c>
      <c r="AJ3742" s="64" t="str">
        <f t="shared" si="371"/>
        <v>-</v>
      </c>
    </row>
    <row r="3743" spans="19:36">
      <c r="S3743" s="173" t="s">
        <v>11894</v>
      </c>
      <c r="T3743" s="17" t="s">
        <v>11895</v>
      </c>
      <c r="AA3743" s="182" t="s">
        <v>12797</v>
      </c>
      <c r="AC3743" s="197" t="str">
        <f t="shared" si="366"/>
        <v>ENGINEERING</v>
      </c>
      <c r="AD3743" s="263" t="str">
        <f t="shared" si="367"/>
        <v>ENGINEERING-401</v>
      </c>
      <c r="AE3743" s="263" t="str">
        <f t="shared" si="368"/>
        <v>ENGINEERING-401-49</v>
      </c>
      <c r="AF3743" s="119" t="s">
        <v>12797</v>
      </c>
      <c r="AG3743" s="64" t="str">
        <f t="shared" si="369"/>
        <v>401</v>
      </c>
      <c r="AI3743" s="197" t="str">
        <f t="shared" si="370"/>
        <v>-</v>
      </c>
      <c r="AJ3743" s="64" t="str">
        <f t="shared" si="371"/>
        <v>-</v>
      </c>
    </row>
    <row r="3744" spans="19:36">
      <c r="S3744" s="173" t="s">
        <v>908</v>
      </c>
      <c r="T3744" s="17" t="s">
        <v>909</v>
      </c>
      <c r="AA3744" s="182" t="s">
        <v>13394</v>
      </c>
      <c r="AC3744" s="197" t="str">
        <f t="shared" si="366"/>
        <v>ENGINEERING</v>
      </c>
      <c r="AD3744" s="263" t="str">
        <f t="shared" si="367"/>
        <v>ENGINEERING-401</v>
      </c>
      <c r="AE3744" s="263" t="str">
        <f t="shared" si="368"/>
        <v>ENGINEERING-401-50</v>
      </c>
      <c r="AF3744" s="119" t="s">
        <v>13394</v>
      </c>
      <c r="AG3744" s="64" t="str">
        <f t="shared" si="369"/>
        <v>401</v>
      </c>
      <c r="AI3744" s="197" t="str">
        <f t="shared" si="370"/>
        <v>-</v>
      </c>
      <c r="AJ3744" s="64" t="str">
        <f t="shared" si="371"/>
        <v>-</v>
      </c>
    </row>
    <row r="3745" spans="19:36">
      <c r="S3745" s="173" t="s">
        <v>910</v>
      </c>
      <c r="T3745" s="17" t="s">
        <v>911</v>
      </c>
      <c r="AA3745" s="182" t="s">
        <v>13395</v>
      </c>
      <c r="AC3745" s="197" t="str">
        <f t="shared" si="366"/>
        <v>ENGINEERING</v>
      </c>
      <c r="AD3745" s="263" t="str">
        <f t="shared" si="367"/>
        <v>ENGINEERING-401</v>
      </c>
      <c r="AE3745" s="263" t="str">
        <f t="shared" si="368"/>
        <v>ENGINEERING-401-51</v>
      </c>
      <c r="AF3745" s="119" t="s">
        <v>13395</v>
      </c>
      <c r="AG3745" s="64" t="str">
        <f t="shared" si="369"/>
        <v>401</v>
      </c>
      <c r="AI3745" s="197" t="str">
        <f t="shared" si="370"/>
        <v>-</v>
      </c>
      <c r="AJ3745" s="64" t="str">
        <f t="shared" si="371"/>
        <v>-</v>
      </c>
    </row>
    <row r="3746" spans="19:36">
      <c r="S3746" s="173" t="s">
        <v>11896</v>
      </c>
      <c r="T3746" s="17" t="s">
        <v>8003</v>
      </c>
      <c r="AA3746" s="182" t="s">
        <v>13396</v>
      </c>
      <c r="AC3746" s="197" t="str">
        <f t="shared" si="366"/>
        <v>ENGINEERING</v>
      </c>
      <c r="AD3746" s="263" t="str">
        <f t="shared" si="367"/>
        <v>ENGINEERING-401</v>
      </c>
      <c r="AE3746" s="263" t="str">
        <f t="shared" si="368"/>
        <v>ENGINEERING-401-52</v>
      </c>
      <c r="AF3746" s="119" t="s">
        <v>13396</v>
      </c>
      <c r="AG3746" s="64" t="str">
        <f t="shared" si="369"/>
        <v>401</v>
      </c>
      <c r="AI3746" s="197" t="str">
        <f t="shared" si="370"/>
        <v>-</v>
      </c>
      <c r="AJ3746" s="64" t="str">
        <f t="shared" si="371"/>
        <v>-</v>
      </c>
    </row>
    <row r="3747" spans="19:36">
      <c r="S3747" s="173" t="s">
        <v>11897</v>
      </c>
      <c r="T3747" s="17" t="s">
        <v>8010</v>
      </c>
      <c r="AA3747" s="182" t="s">
        <v>13822</v>
      </c>
      <c r="AC3747" s="197" t="str">
        <f t="shared" si="366"/>
        <v>ENGINEERING</v>
      </c>
      <c r="AD3747" s="263" t="str">
        <f t="shared" si="367"/>
        <v>ENGINEERING-401</v>
      </c>
      <c r="AE3747" s="263" t="str">
        <f t="shared" si="368"/>
        <v>ENGINEERING-401-53</v>
      </c>
      <c r="AF3747" s="119" t="s">
        <v>13822</v>
      </c>
      <c r="AG3747" s="64" t="str">
        <f t="shared" si="369"/>
        <v>401</v>
      </c>
      <c r="AI3747" s="197" t="str">
        <f t="shared" si="370"/>
        <v>-</v>
      </c>
      <c r="AJ3747" s="64" t="str">
        <f t="shared" si="371"/>
        <v>-</v>
      </c>
    </row>
    <row r="3748" spans="19:36">
      <c r="S3748" s="173" t="s">
        <v>912</v>
      </c>
      <c r="T3748" s="17" t="s">
        <v>913</v>
      </c>
      <c r="AA3748" s="182" t="s">
        <v>13823</v>
      </c>
      <c r="AC3748" s="197" t="str">
        <f t="shared" si="366"/>
        <v>ENGINEERING</v>
      </c>
      <c r="AD3748" s="263" t="str">
        <f t="shared" si="367"/>
        <v>ENGINEERING-401</v>
      </c>
      <c r="AE3748" s="263" t="str">
        <f t="shared" si="368"/>
        <v>ENGINEERING-401-54</v>
      </c>
      <c r="AF3748" s="119" t="s">
        <v>13823</v>
      </c>
      <c r="AG3748" s="64" t="str">
        <f t="shared" si="369"/>
        <v>401</v>
      </c>
      <c r="AI3748" s="197" t="str">
        <f t="shared" si="370"/>
        <v>-</v>
      </c>
      <c r="AJ3748" s="64" t="str">
        <f t="shared" si="371"/>
        <v>-</v>
      </c>
    </row>
    <row r="3749" spans="19:36">
      <c r="S3749" s="173" t="s">
        <v>914</v>
      </c>
      <c r="T3749" s="17" t="s">
        <v>915</v>
      </c>
      <c r="AA3749" s="182" t="s">
        <v>13824</v>
      </c>
      <c r="AC3749" s="197" t="str">
        <f t="shared" si="366"/>
        <v>ENGINEERING</v>
      </c>
      <c r="AD3749" s="263" t="str">
        <f t="shared" si="367"/>
        <v>ENGINEERING-401</v>
      </c>
      <c r="AE3749" s="263" t="str">
        <f t="shared" si="368"/>
        <v>ENGINEERING-401-55</v>
      </c>
      <c r="AF3749" s="119" t="s">
        <v>13824</v>
      </c>
      <c r="AG3749" s="64" t="str">
        <f t="shared" si="369"/>
        <v>401</v>
      </c>
      <c r="AI3749" s="197" t="str">
        <f t="shared" si="370"/>
        <v>-</v>
      </c>
      <c r="AJ3749" s="64" t="str">
        <f t="shared" si="371"/>
        <v>-</v>
      </c>
    </row>
    <row r="3750" spans="19:36">
      <c r="S3750" s="173" t="s">
        <v>916</v>
      </c>
      <c r="T3750" s="17" t="s">
        <v>917</v>
      </c>
      <c r="AA3750" s="182" t="s">
        <v>14881</v>
      </c>
      <c r="AC3750" s="197" t="str">
        <f t="shared" si="366"/>
        <v>ENGINEERING</v>
      </c>
      <c r="AD3750" s="263" t="str">
        <f t="shared" si="367"/>
        <v>ENGINEERING-401</v>
      </c>
      <c r="AE3750" s="263" t="str">
        <f t="shared" si="368"/>
        <v>ENGINEERING-401-56</v>
      </c>
      <c r="AF3750" s="119" t="s">
        <v>14881</v>
      </c>
      <c r="AG3750" s="64" t="str">
        <f t="shared" si="369"/>
        <v>401</v>
      </c>
      <c r="AI3750" s="197" t="str">
        <f t="shared" si="370"/>
        <v>-</v>
      </c>
      <c r="AJ3750" s="64" t="str">
        <f t="shared" si="371"/>
        <v>-</v>
      </c>
    </row>
    <row r="3751" spans="19:36">
      <c r="S3751" s="173" t="s">
        <v>11898</v>
      </c>
      <c r="T3751" s="17" t="s">
        <v>11899</v>
      </c>
      <c r="AA3751" s="182" t="s">
        <v>14882</v>
      </c>
      <c r="AC3751" s="197" t="str">
        <f t="shared" si="366"/>
        <v>ENGINEERING</v>
      </c>
      <c r="AD3751" s="263" t="str">
        <f t="shared" si="367"/>
        <v>ENGINEERING-401</v>
      </c>
      <c r="AE3751" s="263" t="str">
        <f t="shared" si="368"/>
        <v>ENGINEERING-401-57</v>
      </c>
      <c r="AF3751" s="119" t="s">
        <v>14882</v>
      </c>
      <c r="AG3751" s="64" t="str">
        <f t="shared" si="369"/>
        <v>401</v>
      </c>
      <c r="AI3751" s="197" t="str">
        <f t="shared" si="370"/>
        <v>-</v>
      </c>
      <c r="AJ3751" s="64" t="str">
        <f t="shared" si="371"/>
        <v>-</v>
      </c>
    </row>
    <row r="3752" spans="19:36">
      <c r="S3752" s="173" t="s">
        <v>11900</v>
      </c>
      <c r="T3752" s="17" t="s">
        <v>11901</v>
      </c>
      <c r="AA3752" s="182" t="s">
        <v>15368</v>
      </c>
      <c r="AC3752" s="197" t="str">
        <f t="shared" si="366"/>
        <v>ENGINEERING</v>
      </c>
      <c r="AD3752" s="263" t="str">
        <f t="shared" si="367"/>
        <v>ENGINEERING-401</v>
      </c>
      <c r="AE3752" s="263" t="str">
        <f t="shared" si="368"/>
        <v>ENGINEERING-401-58</v>
      </c>
      <c r="AF3752" s="119" t="s">
        <v>15368</v>
      </c>
      <c r="AG3752" s="64" t="str">
        <f t="shared" si="369"/>
        <v>401</v>
      </c>
      <c r="AI3752" s="197" t="str">
        <f t="shared" si="370"/>
        <v>-</v>
      </c>
      <c r="AJ3752" s="64" t="str">
        <f t="shared" si="371"/>
        <v>-</v>
      </c>
    </row>
    <row r="3753" spans="19:36">
      <c r="S3753" s="173" t="s">
        <v>11902</v>
      </c>
      <c r="T3753" s="17" t="s">
        <v>7990</v>
      </c>
      <c r="AA3753" s="182" t="s">
        <v>15779</v>
      </c>
      <c r="AC3753" s="197" t="str">
        <f t="shared" si="366"/>
        <v>ENGINEERING</v>
      </c>
      <c r="AD3753" s="263" t="str">
        <f t="shared" si="367"/>
        <v>ENGINEERING-401</v>
      </c>
      <c r="AE3753" s="263" t="str">
        <f t="shared" si="368"/>
        <v>ENGINEERING-401-59</v>
      </c>
      <c r="AF3753" s="119" t="s">
        <v>15779</v>
      </c>
      <c r="AG3753" s="64" t="str">
        <f t="shared" si="369"/>
        <v>401</v>
      </c>
      <c r="AI3753" s="197" t="str">
        <f t="shared" si="370"/>
        <v>-</v>
      </c>
      <c r="AJ3753" s="64" t="str">
        <f t="shared" si="371"/>
        <v>-</v>
      </c>
    </row>
    <row r="3754" spans="19:36">
      <c r="S3754" s="173" t="s">
        <v>918</v>
      </c>
      <c r="T3754" s="17" t="s">
        <v>919</v>
      </c>
      <c r="AA3754" s="182" t="s">
        <v>15780</v>
      </c>
      <c r="AC3754" s="197" t="str">
        <f t="shared" si="366"/>
        <v>ENGINEERING</v>
      </c>
      <c r="AD3754" s="263" t="str">
        <f t="shared" si="367"/>
        <v>ENGINEERING-401</v>
      </c>
      <c r="AE3754" s="263" t="str">
        <f t="shared" si="368"/>
        <v>ENGINEERING-401-60</v>
      </c>
      <c r="AF3754" s="119" t="s">
        <v>15780</v>
      </c>
      <c r="AG3754" s="64" t="str">
        <f t="shared" si="369"/>
        <v>401</v>
      </c>
      <c r="AI3754" s="197" t="str">
        <f t="shared" si="370"/>
        <v>-</v>
      </c>
      <c r="AJ3754" s="64" t="str">
        <f t="shared" si="371"/>
        <v>-</v>
      </c>
    </row>
    <row r="3755" spans="19:36">
      <c r="S3755" s="173" t="s">
        <v>11903</v>
      </c>
      <c r="T3755" s="17" t="s">
        <v>6490</v>
      </c>
      <c r="AA3755" s="182" t="s">
        <v>15781</v>
      </c>
      <c r="AC3755" s="197" t="str">
        <f t="shared" si="366"/>
        <v>ENGINEERING</v>
      </c>
      <c r="AD3755" s="263" t="str">
        <f t="shared" si="367"/>
        <v>ENGINEERING-401</v>
      </c>
      <c r="AE3755" s="263" t="str">
        <f t="shared" si="368"/>
        <v>ENGINEERING-401-61</v>
      </c>
      <c r="AF3755" s="119" t="s">
        <v>15781</v>
      </c>
      <c r="AG3755" s="64" t="str">
        <f t="shared" si="369"/>
        <v>401</v>
      </c>
      <c r="AI3755" s="197" t="str">
        <f t="shared" si="370"/>
        <v>-</v>
      </c>
      <c r="AJ3755" s="64" t="str">
        <f t="shared" si="371"/>
        <v>-</v>
      </c>
    </row>
    <row r="3756" spans="19:36">
      <c r="S3756" s="173" t="s">
        <v>11904</v>
      </c>
      <c r="T3756" s="17" t="s">
        <v>11905</v>
      </c>
      <c r="AA3756" s="182" t="s">
        <v>11186</v>
      </c>
      <c r="AC3756" s="197" t="str">
        <f t="shared" si="366"/>
        <v>ENGINEERING</v>
      </c>
      <c r="AD3756" s="263" t="str">
        <f t="shared" si="367"/>
        <v>ENGINEERING-401</v>
      </c>
      <c r="AE3756" s="263" t="str">
        <f t="shared" si="368"/>
        <v>ENGINEERING-401-62</v>
      </c>
      <c r="AF3756" s="119" t="s">
        <v>11186</v>
      </c>
      <c r="AG3756" s="64" t="str">
        <f t="shared" si="369"/>
        <v>401</v>
      </c>
      <c r="AI3756" s="197" t="str">
        <f t="shared" si="370"/>
        <v>-</v>
      </c>
      <c r="AJ3756" s="64" t="str">
        <f t="shared" si="371"/>
        <v>-</v>
      </c>
    </row>
    <row r="3757" spans="19:36">
      <c r="S3757" s="173" t="s">
        <v>11906</v>
      </c>
      <c r="T3757" s="17" t="s">
        <v>11907</v>
      </c>
      <c r="AA3757" s="182" t="s">
        <v>13825</v>
      </c>
      <c r="AC3757" s="197" t="str">
        <f t="shared" si="366"/>
        <v>ENGINEERING</v>
      </c>
      <c r="AD3757" s="263" t="str">
        <f t="shared" si="367"/>
        <v>ENGINEERING-401</v>
      </c>
      <c r="AE3757" s="263" t="str">
        <f t="shared" si="368"/>
        <v>ENGINEERING-401-63</v>
      </c>
      <c r="AF3757" s="119" t="s">
        <v>13825</v>
      </c>
      <c r="AG3757" s="64" t="str">
        <f t="shared" si="369"/>
        <v>401</v>
      </c>
      <c r="AI3757" s="197" t="str">
        <f t="shared" si="370"/>
        <v>-</v>
      </c>
      <c r="AJ3757" s="64" t="str">
        <f t="shared" si="371"/>
        <v>-</v>
      </c>
    </row>
    <row r="3758" spans="19:36">
      <c r="S3758" s="173" t="s">
        <v>5134</v>
      </c>
      <c r="T3758" s="17" t="s">
        <v>5135</v>
      </c>
      <c r="AA3758" s="182" t="s">
        <v>4014</v>
      </c>
      <c r="AC3758" s="197" t="str">
        <f t="shared" si="366"/>
        <v>ENGINEERING</v>
      </c>
      <c r="AD3758" s="263" t="str">
        <f t="shared" si="367"/>
        <v>ENGINEERING-401</v>
      </c>
      <c r="AE3758" s="263" t="str">
        <f t="shared" si="368"/>
        <v>ENGINEERING-401-64</v>
      </c>
      <c r="AF3758" s="119" t="s">
        <v>4014</v>
      </c>
      <c r="AG3758" s="64" t="str">
        <f t="shared" si="369"/>
        <v>401</v>
      </c>
      <c r="AI3758" s="197" t="str">
        <f t="shared" si="370"/>
        <v>-</v>
      </c>
      <c r="AJ3758" s="64" t="str">
        <f t="shared" si="371"/>
        <v>-</v>
      </c>
    </row>
    <row r="3759" spans="19:36">
      <c r="S3759" s="173" t="s">
        <v>5136</v>
      </c>
      <c r="T3759" s="17" t="s">
        <v>5137</v>
      </c>
      <c r="AA3759" s="182" t="s">
        <v>4017</v>
      </c>
      <c r="AC3759" s="197" t="str">
        <f t="shared" si="366"/>
        <v>ENGINEERING</v>
      </c>
      <c r="AD3759" s="263" t="str">
        <f t="shared" si="367"/>
        <v>ENGINEERING-401</v>
      </c>
      <c r="AE3759" s="263" t="str">
        <f t="shared" si="368"/>
        <v>ENGINEERING-401-65</v>
      </c>
      <c r="AF3759" s="119" t="s">
        <v>4017</v>
      </c>
      <c r="AG3759" s="64" t="str">
        <f t="shared" si="369"/>
        <v>401</v>
      </c>
      <c r="AI3759" s="197" t="str">
        <f t="shared" si="370"/>
        <v>-</v>
      </c>
      <c r="AJ3759" s="64" t="str">
        <f t="shared" si="371"/>
        <v>-</v>
      </c>
    </row>
    <row r="3760" spans="19:36">
      <c r="S3760" s="173" t="s">
        <v>5138</v>
      </c>
      <c r="T3760" s="17" t="s">
        <v>5139</v>
      </c>
      <c r="AA3760" s="182" t="s">
        <v>4018</v>
      </c>
      <c r="AC3760" s="197" t="str">
        <f t="shared" si="366"/>
        <v>ENGINEERING</v>
      </c>
      <c r="AD3760" s="263" t="str">
        <f t="shared" si="367"/>
        <v>ENGINEERING-401</v>
      </c>
      <c r="AE3760" s="263" t="str">
        <f t="shared" si="368"/>
        <v>ENGINEERING-401-66</v>
      </c>
      <c r="AF3760" s="119" t="s">
        <v>4018</v>
      </c>
      <c r="AG3760" s="64" t="str">
        <f t="shared" si="369"/>
        <v>401</v>
      </c>
      <c r="AI3760" s="197" t="str">
        <f t="shared" si="370"/>
        <v>-</v>
      </c>
      <c r="AJ3760" s="64" t="str">
        <f t="shared" si="371"/>
        <v>-</v>
      </c>
    </row>
    <row r="3761" spans="19:36">
      <c r="S3761" s="173" t="s">
        <v>5140</v>
      </c>
      <c r="T3761" s="17" t="s">
        <v>5141</v>
      </c>
      <c r="AA3761" s="182" t="s">
        <v>12798</v>
      </c>
      <c r="AC3761" s="197" t="str">
        <f t="shared" si="366"/>
        <v>ENGINEERING</v>
      </c>
      <c r="AD3761" s="263" t="str">
        <f t="shared" si="367"/>
        <v>ENGINEERING-401</v>
      </c>
      <c r="AE3761" s="263" t="str">
        <f t="shared" si="368"/>
        <v>ENGINEERING-401-67</v>
      </c>
      <c r="AF3761" s="119" t="s">
        <v>12798</v>
      </c>
      <c r="AG3761" s="64" t="str">
        <f t="shared" si="369"/>
        <v>401</v>
      </c>
      <c r="AI3761" s="197" t="str">
        <f t="shared" si="370"/>
        <v>-</v>
      </c>
      <c r="AJ3761" s="64" t="str">
        <f t="shared" si="371"/>
        <v>-</v>
      </c>
    </row>
    <row r="3762" spans="19:36">
      <c r="S3762" s="173" t="s">
        <v>5142</v>
      </c>
      <c r="T3762" s="17" t="s">
        <v>5143</v>
      </c>
      <c r="AA3762" s="182" t="s">
        <v>4020</v>
      </c>
      <c r="AC3762" s="197" t="str">
        <f t="shared" si="366"/>
        <v>ENGINEERING</v>
      </c>
      <c r="AD3762" s="263" t="str">
        <f t="shared" si="367"/>
        <v>ENGINEERING-401</v>
      </c>
      <c r="AE3762" s="263" t="str">
        <f t="shared" si="368"/>
        <v>ENGINEERING-401-68</v>
      </c>
      <c r="AF3762" s="119" t="s">
        <v>4020</v>
      </c>
      <c r="AG3762" s="64" t="str">
        <f t="shared" si="369"/>
        <v>401</v>
      </c>
      <c r="AI3762" s="197" t="str">
        <f t="shared" si="370"/>
        <v>-</v>
      </c>
      <c r="AJ3762" s="64" t="str">
        <f t="shared" si="371"/>
        <v>-</v>
      </c>
    </row>
    <row r="3763" spans="19:36">
      <c r="S3763" s="173" t="s">
        <v>5144</v>
      </c>
      <c r="T3763" s="17" t="s">
        <v>5145</v>
      </c>
      <c r="AA3763" s="182" t="s">
        <v>4023</v>
      </c>
      <c r="AC3763" s="197" t="str">
        <f t="shared" si="366"/>
        <v>ENGINEERING</v>
      </c>
      <c r="AD3763" s="263" t="str">
        <f t="shared" si="367"/>
        <v>ENGINEERING-401</v>
      </c>
      <c r="AE3763" s="263" t="str">
        <f t="shared" si="368"/>
        <v>ENGINEERING-401-69</v>
      </c>
      <c r="AF3763" s="119" t="s">
        <v>4023</v>
      </c>
      <c r="AG3763" s="64" t="str">
        <f t="shared" si="369"/>
        <v>401</v>
      </c>
      <c r="AI3763" s="197" t="str">
        <f t="shared" si="370"/>
        <v>-</v>
      </c>
      <c r="AJ3763" s="64" t="str">
        <f t="shared" si="371"/>
        <v>-</v>
      </c>
    </row>
    <row r="3764" spans="19:36">
      <c r="S3764" s="173" t="s">
        <v>5146</v>
      </c>
      <c r="T3764" s="17" t="s">
        <v>5147</v>
      </c>
      <c r="AA3764" s="182" t="s">
        <v>732</v>
      </c>
      <c r="AC3764" s="197" t="str">
        <f t="shared" si="366"/>
        <v>ENGINEERING</v>
      </c>
      <c r="AD3764" s="263" t="str">
        <f t="shared" si="367"/>
        <v>ENGINEERING-401</v>
      </c>
      <c r="AE3764" s="263" t="str">
        <f t="shared" si="368"/>
        <v>ENGINEERING-401-70</v>
      </c>
      <c r="AF3764" s="119" t="s">
        <v>732</v>
      </c>
      <c r="AG3764" s="64" t="str">
        <f t="shared" si="369"/>
        <v>401</v>
      </c>
      <c r="AI3764" s="197" t="str">
        <f t="shared" si="370"/>
        <v>-</v>
      </c>
      <c r="AJ3764" s="64" t="str">
        <f t="shared" si="371"/>
        <v>-</v>
      </c>
    </row>
    <row r="3765" spans="19:36">
      <c r="S3765" s="173" t="s">
        <v>5148</v>
      </c>
      <c r="T3765" s="17" t="s">
        <v>5149</v>
      </c>
      <c r="AA3765" s="182" t="s">
        <v>4024</v>
      </c>
      <c r="AC3765" s="197" t="str">
        <f t="shared" si="366"/>
        <v>ENGINEERING</v>
      </c>
      <c r="AD3765" s="263" t="str">
        <f t="shared" si="367"/>
        <v>ENGINEERING-401</v>
      </c>
      <c r="AE3765" s="263" t="str">
        <f t="shared" si="368"/>
        <v>ENGINEERING-401-71</v>
      </c>
      <c r="AF3765" s="119" t="s">
        <v>4024</v>
      </c>
      <c r="AG3765" s="64" t="str">
        <f t="shared" si="369"/>
        <v>401</v>
      </c>
      <c r="AI3765" s="197" t="str">
        <f t="shared" si="370"/>
        <v>-</v>
      </c>
      <c r="AJ3765" s="64" t="str">
        <f t="shared" si="371"/>
        <v>-</v>
      </c>
    </row>
    <row r="3766" spans="19:36">
      <c r="S3766" s="173" t="s">
        <v>5150</v>
      </c>
      <c r="T3766" s="17" t="s">
        <v>5151</v>
      </c>
      <c r="AA3766" s="182" t="s">
        <v>4027</v>
      </c>
      <c r="AC3766" s="197" t="str">
        <f t="shared" si="366"/>
        <v>ENGINEERING</v>
      </c>
      <c r="AD3766" s="263" t="str">
        <f t="shared" si="367"/>
        <v>ENGINEERING-401</v>
      </c>
      <c r="AE3766" s="263" t="str">
        <f t="shared" si="368"/>
        <v>ENGINEERING-401-72</v>
      </c>
      <c r="AF3766" s="119" t="s">
        <v>4027</v>
      </c>
      <c r="AG3766" s="64" t="str">
        <f t="shared" si="369"/>
        <v>401</v>
      </c>
      <c r="AI3766" s="197" t="str">
        <f t="shared" si="370"/>
        <v>-</v>
      </c>
      <c r="AJ3766" s="64" t="str">
        <f t="shared" si="371"/>
        <v>-</v>
      </c>
    </row>
    <row r="3767" spans="19:36">
      <c r="S3767" s="173" t="s">
        <v>5152</v>
      </c>
      <c r="T3767" s="17" t="s">
        <v>5153</v>
      </c>
      <c r="AA3767" s="182" t="s">
        <v>4028</v>
      </c>
      <c r="AC3767" s="197" t="str">
        <f t="shared" si="366"/>
        <v>ENGINEERING</v>
      </c>
      <c r="AD3767" s="263" t="str">
        <f t="shared" si="367"/>
        <v>ENGINEERING-401</v>
      </c>
      <c r="AE3767" s="263" t="str">
        <f t="shared" si="368"/>
        <v>ENGINEERING-401-73</v>
      </c>
      <c r="AF3767" s="119" t="s">
        <v>4028</v>
      </c>
      <c r="AG3767" s="64" t="str">
        <f t="shared" si="369"/>
        <v>401</v>
      </c>
      <c r="AI3767" s="197" t="str">
        <f t="shared" si="370"/>
        <v>-</v>
      </c>
      <c r="AJ3767" s="64" t="str">
        <f t="shared" si="371"/>
        <v>-</v>
      </c>
    </row>
    <row r="3768" spans="19:36">
      <c r="S3768" s="173" t="s">
        <v>5154</v>
      </c>
      <c r="T3768" s="17" t="s">
        <v>5155</v>
      </c>
      <c r="AA3768" s="182" t="s">
        <v>13397</v>
      </c>
      <c r="AC3768" s="197" t="str">
        <f t="shared" si="366"/>
        <v>ENGINEERING</v>
      </c>
      <c r="AD3768" s="263" t="str">
        <f t="shared" si="367"/>
        <v>ENGINEERING-401</v>
      </c>
      <c r="AE3768" s="263" t="str">
        <f t="shared" si="368"/>
        <v>ENGINEERING-401-74</v>
      </c>
      <c r="AF3768" s="119" t="s">
        <v>13397</v>
      </c>
      <c r="AG3768" s="64" t="str">
        <f t="shared" si="369"/>
        <v>401</v>
      </c>
      <c r="AI3768" s="197" t="str">
        <f t="shared" si="370"/>
        <v>-</v>
      </c>
      <c r="AJ3768" s="64" t="str">
        <f t="shared" si="371"/>
        <v>-</v>
      </c>
    </row>
    <row r="3769" spans="19:36">
      <c r="S3769" s="173" t="s">
        <v>5156</v>
      </c>
      <c r="T3769" s="17" t="s">
        <v>5157</v>
      </c>
      <c r="AA3769" s="182" t="s">
        <v>4033</v>
      </c>
      <c r="AC3769" s="197" t="str">
        <f t="shared" si="366"/>
        <v>ENGINEERING</v>
      </c>
      <c r="AD3769" s="263" t="str">
        <f t="shared" si="367"/>
        <v>ENGINEERING-401</v>
      </c>
      <c r="AE3769" s="263" t="str">
        <f t="shared" si="368"/>
        <v>ENGINEERING-401-75</v>
      </c>
      <c r="AF3769" s="119" t="s">
        <v>4033</v>
      </c>
      <c r="AG3769" s="64" t="str">
        <f t="shared" si="369"/>
        <v>401</v>
      </c>
      <c r="AI3769" s="197" t="str">
        <f t="shared" si="370"/>
        <v>-</v>
      </c>
      <c r="AJ3769" s="64" t="str">
        <f t="shared" si="371"/>
        <v>-</v>
      </c>
    </row>
    <row r="3770" spans="19:36">
      <c r="S3770" s="173" t="s">
        <v>5158</v>
      </c>
      <c r="T3770" s="17" t="s">
        <v>5159</v>
      </c>
      <c r="AA3770" s="182" t="s">
        <v>4036</v>
      </c>
      <c r="AC3770" s="197" t="str">
        <f t="shared" si="366"/>
        <v>ENGINEERING</v>
      </c>
      <c r="AD3770" s="263" t="str">
        <f t="shared" si="367"/>
        <v>ENGINEERING-401</v>
      </c>
      <c r="AE3770" s="263" t="str">
        <f t="shared" si="368"/>
        <v>ENGINEERING-401-76</v>
      </c>
      <c r="AF3770" s="119" t="s">
        <v>4036</v>
      </c>
      <c r="AG3770" s="64" t="str">
        <f t="shared" si="369"/>
        <v>401</v>
      </c>
      <c r="AI3770" s="197" t="str">
        <f t="shared" si="370"/>
        <v>-</v>
      </c>
      <c r="AJ3770" s="64" t="str">
        <f t="shared" si="371"/>
        <v>-</v>
      </c>
    </row>
    <row r="3771" spans="19:36">
      <c r="S3771" s="173" t="s">
        <v>5160</v>
      </c>
      <c r="T3771" s="17" t="s">
        <v>5161</v>
      </c>
      <c r="AA3771" s="182" t="s">
        <v>4037</v>
      </c>
      <c r="AC3771" s="197" t="str">
        <f t="shared" si="366"/>
        <v>ENGINEERING</v>
      </c>
      <c r="AD3771" s="263" t="str">
        <f t="shared" si="367"/>
        <v>ENGINEERING-401</v>
      </c>
      <c r="AE3771" s="263" t="str">
        <f t="shared" si="368"/>
        <v>ENGINEERING-401-77</v>
      </c>
      <c r="AF3771" s="119" t="s">
        <v>4037</v>
      </c>
      <c r="AG3771" s="64" t="str">
        <f t="shared" si="369"/>
        <v>401</v>
      </c>
      <c r="AI3771" s="197" t="str">
        <f t="shared" si="370"/>
        <v>-</v>
      </c>
      <c r="AJ3771" s="64" t="str">
        <f t="shared" si="371"/>
        <v>-</v>
      </c>
    </row>
    <row r="3772" spans="19:36">
      <c r="S3772" s="173" t="s">
        <v>5162</v>
      </c>
      <c r="T3772" s="17" t="s">
        <v>5163</v>
      </c>
      <c r="AA3772" s="182" t="s">
        <v>4039</v>
      </c>
      <c r="AC3772" s="197" t="str">
        <f t="shared" si="366"/>
        <v>ENGINEERING</v>
      </c>
      <c r="AD3772" s="263" t="str">
        <f t="shared" si="367"/>
        <v>ENGINEERING-401</v>
      </c>
      <c r="AE3772" s="263" t="str">
        <f t="shared" si="368"/>
        <v>ENGINEERING-401-78</v>
      </c>
      <c r="AF3772" s="119" t="s">
        <v>4039</v>
      </c>
      <c r="AG3772" s="64" t="str">
        <f t="shared" si="369"/>
        <v>401</v>
      </c>
      <c r="AI3772" s="197" t="str">
        <f t="shared" si="370"/>
        <v>-</v>
      </c>
      <c r="AJ3772" s="64" t="str">
        <f t="shared" si="371"/>
        <v>-</v>
      </c>
    </row>
    <row r="3773" spans="19:36">
      <c r="S3773" s="173" t="s">
        <v>5164</v>
      </c>
      <c r="T3773" s="17" t="s">
        <v>5165</v>
      </c>
      <c r="AA3773" s="182" t="s">
        <v>4040</v>
      </c>
      <c r="AC3773" s="197" t="str">
        <f t="shared" si="366"/>
        <v>ENGINEERING</v>
      </c>
      <c r="AD3773" s="263" t="str">
        <f t="shared" si="367"/>
        <v>ENGINEERING-401</v>
      </c>
      <c r="AE3773" s="263" t="str">
        <f t="shared" si="368"/>
        <v>ENGINEERING-401-79</v>
      </c>
      <c r="AF3773" s="119" t="s">
        <v>4040</v>
      </c>
      <c r="AG3773" s="64" t="str">
        <f t="shared" si="369"/>
        <v>401</v>
      </c>
      <c r="AI3773" s="197" t="str">
        <f t="shared" si="370"/>
        <v>-</v>
      </c>
      <c r="AJ3773" s="64" t="str">
        <f t="shared" si="371"/>
        <v>-</v>
      </c>
    </row>
    <row r="3774" spans="19:36">
      <c r="S3774" s="173" t="s">
        <v>5166</v>
      </c>
      <c r="T3774" s="17" t="s">
        <v>5167</v>
      </c>
      <c r="AA3774" s="182" t="s">
        <v>11187</v>
      </c>
      <c r="AC3774" s="197" t="str">
        <f t="shared" si="366"/>
        <v>ENGINEERING</v>
      </c>
      <c r="AD3774" s="263" t="str">
        <f t="shared" si="367"/>
        <v>ENGINEERING-401</v>
      </c>
      <c r="AE3774" s="263" t="str">
        <f t="shared" si="368"/>
        <v>ENGINEERING-401-80</v>
      </c>
      <c r="AF3774" s="119" t="s">
        <v>11187</v>
      </c>
      <c r="AG3774" s="64" t="str">
        <f t="shared" si="369"/>
        <v>401</v>
      </c>
      <c r="AI3774" s="197" t="str">
        <f t="shared" si="370"/>
        <v>-</v>
      </c>
      <c r="AJ3774" s="64" t="str">
        <f t="shared" si="371"/>
        <v>-</v>
      </c>
    </row>
    <row r="3775" spans="19:36">
      <c r="S3775" s="173" t="s">
        <v>5168</v>
      </c>
      <c r="T3775" s="17" t="s">
        <v>5169</v>
      </c>
      <c r="AA3775" s="182" t="s">
        <v>11188</v>
      </c>
      <c r="AC3775" s="197" t="str">
        <f t="shared" si="366"/>
        <v>ENGINEERING</v>
      </c>
      <c r="AD3775" s="263" t="str">
        <f t="shared" si="367"/>
        <v>ENGINEERING-401</v>
      </c>
      <c r="AE3775" s="263" t="str">
        <f t="shared" si="368"/>
        <v>ENGINEERING-401-81</v>
      </c>
      <c r="AF3775" s="119" t="s">
        <v>11188</v>
      </c>
      <c r="AG3775" s="64" t="str">
        <f t="shared" si="369"/>
        <v>401</v>
      </c>
      <c r="AI3775" s="197" t="str">
        <f t="shared" si="370"/>
        <v>-</v>
      </c>
      <c r="AJ3775" s="64" t="str">
        <f t="shared" si="371"/>
        <v>-</v>
      </c>
    </row>
    <row r="3776" spans="19:36">
      <c r="S3776" s="173" t="s">
        <v>5170</v>
      </c>
      <c r="T3776" s="17" t="s">
        <v>5171</v>
      </c>
      <c r="AA3776" s="182" t="s">
        <v>11189</v>
      </c>
      <c r="AC3776" s="197" t="str">
        <f t="shared" si="366"/>
        <v>ENGINEERING</v>
      </c>
      <c r="AD3776" s="263" t="str">
        <f t="shared" si="367"/>
        <v>ENGINEERING-401</v>
      </c>
      <c r="AE3776" s="263" t="str">
        <f t="shared" si="368"/>
        <v>ENGINEERING-401-82</v>
      </c>
      <c r="AF3776" s="119" t="s">
        <v>11189</v>
      </c>
      <c r="AG3776" s="64" t="str">
        <f t="shared" si="369"/>
        <v>401</v>
      </c>
      <c r="AI3776" s="197" t="str">
        <f t="shared" si="370"/>
        <v>-</v>
      </c>
      <c r="AJ3776" s="64" t="str">
        <f t="shared" si="371"/>
        <v>-</v>
      </c>
    </row>
    <row r="3777" spans="19:36">
      <c r="S3777" s="173" t="s">
        <v>5172</v>
      </c>
      <c r="T3777" s="17" t="s">
        <v>5173</v>
      </c>
      <c r="AA3777" s="182" t="s">
        <v>11190</v>
      </c>
      <c r="AC3777" s="197" t="str">
        <f t="shared" si="366"/>
        <v>ENGINEERING</v>
      </c>
      <c r="AD3777" s="263" t="str">
        <f t="shared" si="367"/>
        <v>ENGINEERING-401</v>
      </c>
      <c r="AE3777" s="263" t="str">
        <f t="shared" si="368"/>
        <v>ENGINEERING-401-83</v>
      </c>
      <c r="AF3777" s="119" t="s">
        <v>11190</v>
      </c>
      <c r="AG3777" s="64" t="str">
        <f t="shared" si="369"/>
        <v>401</v>
      </c>
      <c r="AI3777" s="197" t="str">
        <f t="shared" si="370"/>
        <v>-</v>
      </c>
      <c r="AJ3777" s="64" t="str">
        <f t="shared" si="371"/>
        <v>-</v>
      </c>
    </row>
    <row r="3778" spans="19:36">
      <c r="S3778" s="173" t="s">
        <v>5174</v>
      </c>
      <c r="T3778" s="17" t="s">
        <v>5175</v>
      </c>
      <c r="AA3778" s="182" t="s">
        <v>11191</v>
      </c>
      <c r="AC3778" s="197" t="str">
        <f t="shared" si="366"/>
        <v>ENGINEERING</v>
      </c>
      <c r="AD3778" s="263" t="str">
        <f t="shared" si="367"/>
        <v>ENGINEERING-401</v>
      </c>
      <c r="AE3778" s="263" t="str">
        <f t="shared" si="368"/>
        <v>ENGINEERING-401-84</v>
      </c>
      <c r="AF3778" s="119" t="s">
        <v>11191</v>
      </c>
      <c r="AG3778" s="64" t="str">
        <f t="shared" si="369"/>
        <v>401</v>
      </c>
      <c r="AI3778" s="197" t="str">
        <f t="shared" si="370"/>
        <v>-</v>
      </c>
      <c r="AJ3778" s="64" t="str">
        <f t="shared" si="371"/>
        <v>-</v>
      </c>
    </row>
    <row r="3779" spans="19:36">
      <c r="S3779" s="173" t="s">
        <v>5176</v>
      </c>
      <c r="T3779" s="17" t="s">
        <v>5177</v>
      </c>
      <c r="AA3779" s="182" t="s">
        <v>11584</v>
      </c>
      <c r="AC3779" s="197" t="str">
        <f t="shared" si="366"/>
        <v>ENGINEERING</v>
      </c>
      <c r="AD3779" s="263" t="str">
        <f t="shared" si="367"/>
        <v>ENGINEERING-401</v>
      </c>
      <c r="AE3779" s="263" t="str">
        <f t="shared" si="368"/>
        <v>ENGINEERING-401-85</v>
      </c>
      <c r="AF3779" s="119" t="s">
        <v>11584</v>
      </c>
      <c r="AG3779" s="64" t="str">
        <f t="shared" si="369"/>
        <v>401</v>
      </c>
      <c r="AI3779" s="197" t="str">
        <f t="shared" si="370"/>
        <v>-</v>
      </c>
      <c r="AJ3779" s="64" t="str">
        <f t="shared" si="371"/>
        <v>-</v>
      </c>
    </row>
    <row r="3780" spans="19:36">
      <c r="S3780" s="173" t="s">
        <v>5178</v>
      </c>
      <c r="T3780" s="17" t="s">
        <v>5179</v>
      </c>
      <c r="AA3780" s="182" t="s">
        <v>11585</v>
      </c>
      <c r="AC3780" s="197" t="str">
        <f t="shared" si="366"/>
        <v>ENGINEERING</v>
      </c>
      <c r="AD3780" s="263" t="str">
        <f t="shared" si="367"/>
        <v>ENGINEERING-401</v>
      </c>
      <c r="AE3780" s="263" t="str">
        <f t="shared" si="368"/>
        <v>ENGINEERING-401-86</v>
      </c>
      <c r="AF3780" s="119" t="s">
        <v>11585</v>
      </c>
      <c r="AG3780" s="64" t="str">
        <f t="shared" si="369"/>
        <v>401</v>
      </c>
      <c r="AI3780" s="197" t="str">
        <f t="shared" si="370"/>
        <v>-</v>
      </c>
      <c r="AJ3780" s="64" t="str">
        <f t="shared" si="371"/>
        <v>-</v>
      </c>
    </row>
    <row r="3781" spans="19:36">
      <c r="S3781" s="173" t="s">
        <v>5180</v>
      </c>
      <c r="T3781" s="17" t="s">
        <v>5181</v>
      </c>
      <c r="AA3781" s="182" t="s">
        <v>12186</v>
      </c>
      <c r="AC3781" s="197" t="str">
        <f t="shared" si="366"/>
        <v>ENGINEERING</v>
      </c>
      <c r="AD3781" s="263" t="str">
        <f t="shared" si="367"/>
        <v>ENGINEERING-401</v>
      </c>
      <c r="AE3781" s="263" t="str">
        <f t="shared" si="368"/>
        <v>ENGINEERING-401-87</v>
      </c>
      <c r="AF3781" s="119" t="s">
        <v>12186</v>
      </c>
      <c r="AG3781" s="64" t="str">
        <f t="shared" si="369"/>
        <v>401</v>
      </c>
      <c r="AI3781" s="197" t="str">
        <f t="shared" si="370"/>
        <v>-</v>
      </c>
      <c r="AJ3781" s="64" t="str">
        <f t="shared" si="371"/>
        <v>-</v>
      </c>
    </row>
    <row r="3782" spans="19:36">
      <c r="S3782" s="173" t="s">
        <v>5182</v>
      </c>
      <c r="T3782" s="17" t="s">
        <v>5183</v>
      </c>
      <c r="AA3782" s="182" t="s">
        <v>12187</v>
      </c>
      <c r="AC3782" s="197" t="str">
        <f t="shared" si="366"/>
        <v>ENGINEERING</v>
      </c>
      <c r="AD3782" s="263" t="str">
        <f t="shared" si="367"/>
        <v>ENGINEERING-401</v>
      </c>
      <c r="AE3782" s="263" t="str">
        <f t="shared" si="368"/>
        <v>ENGINEERING-401-88</v>
      </c>
      <c r="AF3782" s="119" t="s">
        <v>12187</v>
      </c>
      <c r="AG3782" s="64" t="str">
        <f t="shared" si="369"/>
        <v>401</v>
      </c>
      <c r="AI3782" s="197" t="str">
        <f t="shared" si="370"/>
        <v>-</v>
      </c>
      <c r="AJ3782" s="64" t="str">
        <f t="shared" si="371"/>
        <v>-</v>
      </c>
    </row>
    <row r="3783" spans="19:36">
      <c r="S3783" s="173" t="s">
        <v>5184</v>
      </c>
      <c r="T3783" s="17" t="s">
        <v>5185</v>
      </c>
      <c r="AA3783" s="182" t="s">
        <v>12188</v>
      </c>
      <c r="AC3783" s="197" t="str">
        <f t="shared" ref="AC3783:AC3846" si="372">CodesFormula_1</f>
        <v>ENGINEERING</v>
      </c>
      <c r="AD3783" s="263" t="str">
        <f t="shared" ref="AD3783:AD3846" si="373">CodesFormula_2</f>
        <v>ENGINEERING-401</v>
      </c>
      <c r="AE3783" s="263" t="str">
        <f t="shared" ref="AE3783:AE3846" si="374">CodesFormula_3</f>
        <v>ENGINEERING-401-89</v>
      </c>
      <c r="AF3783" s="119" t="s">
        <v>12188</v>
      </c>
      <c r="AG3783" s="64" t="str">
        <f t="shared" ref="AG3783:AG3846" si="375">CodesFormula_4</f>
        <v>401</v>
      </c>
      <c r="AI3783" s="197" t="str">
        <f t="shared" ref="AI3783:AI3846" si="376">CodesFormula_5</f>
        <v>-</v>
      </c>
      <c r="AJ3783" s="64" t="str">
        <f t="shared" ref="AJ3783:AJ3846" si="377">CodesFormula_6</f>
        <v>-</v>
      </c>
    </row>
    <row r="3784" spans="19:36">
      <c r="S3784" s="173" t="s">
        <v>5186</v>
      </c>
      <c r="T3784" s="17" t="s">
        <v>5187</v>
      </c>
      <c r="AA3784" s="182" t="s">
        <v>12189</v>
      </c>
      <c r="AC3784" s="197" t="str">
        <f t="shared" si="372"/>
        <v>ENGINEERING</v>
      </c>
      <c r="AD3784" s="263" t="str">
        <f t="shared" si="373"/>
        <v>ENGINEERING-401</v>
      </c>
      <c r="AE3784" s="263" t="str">
        <f t="shared" si="374"/>
        <v>ENGINEERING-401-90</v>
      </c>
      <c r="AF3784" s="119" t="s">
        <v>12189</v>
      </c>
      <c r="AG3784" s="64" t="str">
        <f t="shared" si="375"/>
        <v>401</v>
      </c>
      <c r="AI3784" s="197" t="str">
        <f t="shared" si="376"/>
        <v>-</v>
      </c>
      <c r="AJ3784" s="64" t="str">
        <f t="shared" si="377"/>
        <v>-</v>
      </c>
    </row>
    <row r="3785" spans="19:36">
      <c r="S3785" s="173" t="s">
        <v>5188</v>
      </c>
      <c r="T3785" s="17" t="s">
        <v>5189</v>
      </c>
      <c r="AA3785" s="182" t="s">
        <v>12190</v>
      </c>
      <c r="AC3785" s="197" t="str">
        <f t="shared" si="372"/>
        <v>ENGINEERING</v>
      </c>
      <c r="AD3785" s="263" t="str">
        <f t="shared" si="373"/>
        <v>ENGINEERING-401</v>
      </c>
      <c r="AE3785" s="263" t="str">
        <f t="shared" si="374"/>
        <v>ENGINEERING-401-91</v>
      </c>
      <c r="AF3785" s="119" t="s">
        <v>12190</v>
      </c>
      <c r="AG3785" s="64" t="str">
        <f t="shared" si="375"/>
        <v>401</v>
      </c>
      <c r="AI3785" s="197" t="str">
        <f t="shared" si="376"/>
        <v>-</v>
      </c>
      <c r="AJ3785" s="64" t="str">
        <f t="shared" si="377"/>
        <v>-</v>
      </c>
    </row>
    <row r="3786" spans="19:36">
      <c r="S3786" s="173" t="s">
        <v>5190</v>
      </c>
      <c r="T3786" s="17" t="s">
        <v>5191</v>
      </c>
      <c r="AA3786" s="182" t="s">
        <v>12191</v>
      </c>
      <c r="AC3786" s="197" t="str">
        <f t="shared" si="372"/>
        <v>ENGINEERING</v>
      </c>
      <c r="AD3786" s="263" t="str">
        <f t="shared" si="373"/>
        <v>ENGINEERING-401</v>
      </c>
      <c r="AE3786" s="263" t="str">
        <f t="shared" si="374"/>
        <v>ENGINEERING-401-92</v>
      </c>
      <c r="AF3786" s="119" t="s">
        <v>12191</v>
      </c>
      <c r="AG3786" s="64" t="str">
        <f t="shared" si="375"/>
        <v>401</v>
      </c>
      <c r="AI3786" s="197" t="str">
        <f t="shared" si="376"/>
        <v>-</v>
      </c>
      <c r="AJ3786" s="64" t="str">
        <f t="shared" si="377"/>
        <v>-</v>
      </c>
    </row>
    <row r="3787" spans="19:36">
      <c r="S3787" s="173" t="s">
        <v>5192</v>
      </c>
      <c r="T3787" s="17" t="s">
        <v>5193</v>
      </c>
      <c r="AA3787" s="182" t="s">
        <v>12192</v>
      </c>
      <c r="AC3787" s="197" t="str">
        <f t="shared" si="372"/>
        <v>ENGINEERING</v>
      </c>
      <c r="AD3787" s="263" t="str">
        <f t="shared" si="373"/>
        <v>ENGINEERING-401</v>
      </c>
      <c r="AE3787" s="263" t="str">
        <f t="shared" si="374"/>
        <v>ENGINEERING-401-93</v>
      </c>
      <c r="AF3787" s="119" t="s">
        <v>12192</v>
      </c>
      <c r="AG3787" s="64" t="str">
        <f t="shared" si="375"/>
        <v>401</v>
      </c>
      <c r="AI3787" s="197" t="str">
        <f t="shared" si="376"/>
        <v>-</v>
      </c>
      <c r="AJ3787" s="64" t="str">
        <f t="shared" si="377"/>
        <v>-</v>
      </c>
    </row>
    <row r="3788" spans="19:36">
      <c r="S3788" s="173" t="s">
        <v>5194</v>
      </c>
      <c r="T3788" s="17" t="s">
        <v>5195</v>
      </c>
      <c r="AA3788" s="182" t="s">
        <v>12193</v>
      </c>
      <c r="AC3788" s="197" t="str">
        <f t="shared" si="372"/>
        <v>ENGINEERING</v>
      </c>
      <c r="AD3788" s="263" t="str">
        <f t="shared" si="373"/>
        <v>ENGINEERING-401</v>
      </c>
      <c r="AE3788" s="263" t="str">
        <f t="shared" si="374"/>
        <v>ENGINEERING-401-94</v>
      </c>
      <c r="AF3788" s="119" t="s">
        <v>12193</v>
      </c>
      <c r="AG3788" s="64" t="str">
        <f t="shared" si="375"/>
        <v>401</v>
      </c>
      <c r="AI3788" s="197" t="str">
        <f t="shared" si="376"/>
        <v>-</v>
      </c>
      <c r="AJ3788" s="64" t="str">
        <f t="shared" si="377"/>
        <v>-</v>
      </c>
    </row>
    <row r="3789" spans="19:36">
      <c r="S3789" s="173" t="s">
        <v>5196</v>
      </c>
      <c r="T3789" s="17" t="s">
        <v>5197</v>
      </c>
      <c r="AA3789" s="182" t="s">
        <v>12799</v>
      </c>
      <c r="AC3789" s="197" t="str">
        <f t="shared" si="372"/>
        <v>ENGINEERING</v>
      </c>
      <c r="AD3789" s="263" t="str">
        <f t="shared" si="373"/>
        <v>ENGINEERING-401</v>
      </c>
      <c r="AE3789" s="263" t="str">
        <f t="shared" si="374"/>
        <v>ENGINEERING-401-95</v>
      </c>
      <c r="AF3789" s="119" t="s">
        <v>12799</v>
      </c>
      <c r="AG3789" s="64" t="str">
        <f t="shared" si="375"/>
        <v>401</v>
      </c>
      <c r="AI3789" s="197" t="str">
        <f t="shared" si="376"/>
        <v>-</v>
      </c>
      <c r="AJ3789" s="64" t="str">
        <f t="shared" si="377"/>
        <v>-</v>
      </c>
    </row>
    <row r="3790" spans="19:36">
      <c r="S3790" s="173" t="s">
        <v>5198</v>
      </c>
      <c r="T3790" s="17" t="s">
        <v>5199</v>
      </c>
      <c r="AA3790" s="182" t="s">
        <v>12800</v>
      </c>
      <c r="AC3790" s="197" t="str">
        <f t="shared" si="372"/>
        <v>ENGINEERING</v>
      </c>
      <c r="AD3790" s="263" t="str">
        <f t="shared" si="373"/>
        <v>ENGINEERING-401</v>
      </c>
      <c r="AE3790" s="263" t="str">
        <f t="shared" si="374"/>
        <v>ENGINEERING-401-96</v>
      </c>
      <c r="AF3790" s="119" t="s">
        <v>12800</v>
      </c>
      <c r="AG3790" s="64" t="str">
        <f t="shared" si="375"/>
        <v>401</v>
      </c>
      <c r="AI3790" s="197" t="str">
        <f t="shared" si="376"/>
        <v>-</v>
      </c>
      <c r="AJ3790" s="64" t="str">
        <f t="shared" si="377"/>
        <v>-</v>
      </c>
    </row>
    <row r="3791" spans="19:36">
      <c r="S3791" s="173" t="s">
        <v>5200</v>
      </c>
      <c r="T3791" s="17" t="s">
        <v>5201</v>
      </c>
      <c r="AA3791" s="182" t="s">
        <v>12801</v>
      </c>
      <c r="AC3791" s="197" t="str">
        <f t="shared" si="372"/>
        <v>ENGINEERING</v>
      </c>
      <c r="AD3791" s="263" t="str">
        <f t="shared" si="373"/>
        <v>ENGINEERING-401</v>
      </c>
      <c r="AE3791" s="263" t="str">
        <f t="shared" si="374"/>
        <v>ENGINEERING-401-97</v>
      </c>
      <c r="AF3791" s="119" t="s">
        <v>12801</v>
      </c>
      <c r="AG3791" s="64" t="str">
        <f t="shared" si="375"/>
        <v>401</v>
      </c>
      <c r="AI3791" s="197" t="str">
        <f t="shared" si="376"/>
        <v>-</v>
      </c>
      <c r="AJ3791" s="64" t="str">
        <f t="shared" si="377"/>
        <v>-</v>
      </c>
    </row>
    <row r="3792" spans="19:36">
      <c r="S3792" s="173" t="s">
        <v>5202</v>
      </c>
      <c r="T3792" s="17" t="s">
        <v>5203</v>
      </c>
      <c r="AA3792" s="182" t="s">
        <v>15782</v>
      </c>
      <c r="AC3792" s="197" t="str">
        <f t="shared" si="372"/>
        <v>ENGINEERING</v>
      </c>
      <c r="AD3792" s="263" t="str">
        <f t="shared" si="373"/>
        <v>ENGINEERING-401</v>
      </c>
      <c r="AE3792" s="263" t="str">
        <f t="shared" si="374"/>
        <v>ENGINEERING-401-98</v>
      </c>
      <c r="AF3792" s="119" t="s">
        <v>15782</v>
      </c>
      <c r="AG3792" s="64" t="str">
        <f t="shared" si="375"/>
        <v>401</v>
      </c>
      <c r="AI3792" s="197" t="str">
        <f t="shared" si="376"/>
        <v>-</v>
      </c>
      <c r="AJ3792" s="64" t="str">
        <f t="shared" si="377"/>
        <v>-</v>
      </c>
    </row>
    <row r="3793" spans="19:36">
      <c r="S3793" s="173" t="s">
        <v>5204</v>
      </c>
      <c r="T3793" s="17" t="s">
        <v>5205</v>
      </c>
      <c r="AA3793" s="182" t="s">
        <v>15783</v>
      </c>
      <c r="AC3793" s="197" t="str">
        <f t="shared" si="372"/>
        <v>ENGINEERING</v>
      </c>
      <c r="AD3793" s="263" t="str">
        <f t="shared" si="373"/>
        <v>ENGINEERING-401</v>
      </c>
      <c r="AE3793" s="263" t="str">
        <f t="shared" si="374"/>
        <v>ENGINEERING-401-99</v>
      </c>
      <c r="AF3793" s="119" t="s">
        <v>15783</v>
      </c>
      <c r="AG3793" s="64" t="str">
        <f t="shared" si="375"/>
        <v>401</v>
      </c>
      <c r="AI3793" s="197" t="str">
        <f t="shared" si="376"/>
        <v>-</v>
      </c>
      <c r="AJ3793" s="64" t="str">
        <f t="shared" si="377"/>
        <v>-</v>
      </c>
    </row>
    <row r="3794" spans="19:36">
      <c r="S3794" s="173" t="s">
        <v>5206</v>
      </c>
      <c r="T3794" s="17" t="s">
        <v>5207</v>
      </c>
      <c r="AA3794" s="182" t="s">
        <v>4043</v>
      </c>
      <c r="AC3794" s="197" t="str">
        <f t="shared" si="372"/>
        <v>ENGINEERING</v>
      </c>
      <c r="AD3794" s="263" t="str">
        <f t="shared" si="373"/>
        <v>ENGINEERING-401</v>
      </c>
      <c r="AE3794" s="263" t="str">
        <f t="shared" si="374"/>
        <v>ENGINEERING-401-100</v>
      </c>
      <c r="AF3794" s="119" t="s">
        <v>4043</v>
      </c>
      <c r="AG3794" s="64" t="str">
        <f t="shared" si="375"/>
        <v>401</v>
      </c>
      <c r="AI3794" s="197" t="str">
        <f t="shared" si="376"/>
        <v>-</v>
      </c>
      <c r="AJ3794" s="64" t="str">
        <f t="shared" si="377"/>
        <v>-</v>
      </c>
    </row>
    <row r="3795" spans="19:36">
      <c r="S3795" s="173" t="s">
        <v>5208</v>
      </c>
      <c r="T3795" s="17" t="s">
        <v>5209</v>
      </c>
      <c r="AA3795" s="182" t="s">
        <v>4044</v>
      </c>
      <c r="AC3795" s="197" t="str">
        <f t="shared" si="372"/>
        <v>ENGINEERING</v>
      </c>
      <c r="AD3795" s="263" t="str">
        <f t="shared" si="373"/>
        <v>ENGINEERING-401</v>
      </c>
      <c r="AE3795" s="263" t="str">
        <f t="shared" si="374"/>
        <v>ENGINEERING-401-101</v>
      </c>
      <c r="AF3795" s="119" t="s">
        <v>4044</v>
      </c>
      <c r="AG3795" s="64" t="str">
        <f t="shared" si="375"/>
        <v>401</v>
      </c>
      <c r="AI3795" s="197" t="str">
        <f t="shared" si="376"/>
        <v>-</v>
      </c>
      <c r="AJ3795" s="64" t="str">
        <f t="shared" si="377"/>
        <v>-</v>
      </c>
    </row>
    <row r="3796" spans="19:36">
      <c r="S3796" s="173" t="s">
        <v>5210</v>
      </c>
      <c r="T3796" s="17" t="s">
        <v>5211</v>
      </c>
      <c r="AA3796" s="182" t="s">
        <v>6</v>
      </c>
      <c r="AC3796" s="197" t="str">
        <f t="shared" si="372"/>
        <v>ENGINEERING</v>
      </c>
      <c r="AD3796" s="263" t="str">
        <f t="shared" si="373"/>
        <v>ENGINEERING-401</v>
      </c>
      <c r="AE3796" s="263" t="str">
        <f t="shared" si="374"/>
        <v>ENGINEERING-401-102</v>
      </c>
      <c r="AF3796" s="119" t="s">
        <v>6</v>
      </c>
      <c r="AG3796" s="64" t="str">
        <f t="shared" si="375"/>
        <v>401</v>
      </c>
      <c r="AI3796" s="197" t="str">
        <f t="shared" si="376"/>
        <v>-</v>
      </c>
      <c r="AJ3796" s="64" t="str">
        <f t="shared" si="377"/>
        <v>-</v>
      </c>
    </row>
    <row r="3797" spans="19:36">
      <c r="S3797" s="173" t="s">
        <v>5212</v>
      </c>
      <c r="T3797" s="17" t="s">
        <v>5213</v>
      </c>
      <c r="AA3797" s="182" t="s">
        <v>4048</v>
      </c>
      <c r="AC3797" s="197" t="str">
        <f t="shared" si="372"/>
        <v>ENGINEERING</v>
      </c>
      <c r="AD3797" s="263" t="str">
        <f t="shared" si="373"/>
        <v>ENGINEERING-401</v>
      </c>
      <c r="AE3797" s="263" t="str">
        <f t="shared" si="374"/>
        <v>ENGINEERING-401-103</v>
      </c>
      <c r="AF3797" s="119" t="s">
        <v>4048</v>
      </c>
      <c r="AG3797" s="64" t="str">
        <f t="shared" si="375"/>
        <v>401</v>
      </c>
      <c r="AI3797" s="197" t="str">
        <f t="shared" si="376"/>
        <v>-</v>
      </c>
      <c r="AJ3797" s="64" t="str">
        <f t="shared" si="377"/>
        <v>-</v>
      </c>
    </row>
    <row r="3798" spans="19:36">
      <c r="S3798" s="173" t="s">
        <v>5214</v>
      </c>
      <c r="T3798" s="17" t="s">
        <v>5215</v>
      </c>
      <c r="AA3798" s="182" t="s">
        <v>4049</v>
      </c>
      <c r="AC3798" s="197" t="str">
        <f t="shared" si="372"/>
        <v>ENGINEERING</v>
      </c>
      <c r="AD3798" s="263" t="str">
        <f t="shared" si="373"/>
        <v>ENGINEERING-401</v>
      </c>
      <c r="AE3798" s="263" t="str">
        <f t="shared" si="374"/>
        <v>ENGINEERING-401-104</v>
      </c>
      <c r="AF3798" s="119" t="s">
        <v>4049</v>
      </c>
      <c r="AG3798" s="64" t="str">
        <f t="shared" si="375"/>
        <v>401</v>
      </c>
      <c r="AI3798" s="197" t="str">
        <f t="shared" si="376"/>
        <v>-</v>
      </c>
      <c r="AJ3798" s="64" t="str">
        <f t="shared" si="377"/>
        <v>-</v>
      </c>
    </row>
    <row r="3799" spans="19:36">
      <c r="S3799" s="173" t="s">
        <v>5216</v>
      </c>
      <c r="T3799" s="17" t="s">
        <v>5217</v>
      </c>
      <c r="AA3799" s="182" t="s">
        <v>7</v>
      </c>
      <c r="AC3799" s="197" t="str">
        <f t="shared" si="372"/>
        <v>ENGINEERING</v>
      </c>
      <c r="AD3799" s="263" t="str">
        <f t="shared" si="373"/>
        <v>ENGINEERING-401</v>
      </c>
      <c r="AE3799" s="263" t="str">
        <f t="shared" si="374"/>
        <v>ENGINEERING-401-105</v>
      </c>
      <c r="AF3799" s="119" t="s">
        <v>7</v>
      </c>
      <c r="AG3799" s="64" t="str">
        <f t="shared" si="375"/>
        <v>401</v>
      </c>
      <c r="AI3799" s="197" t="str">
        <f t="shared" si="376"/>
        <v>-</v>
      </c>
      <c r="AJ3799" s="64" t="str">
        <f t="shared" si="377"/>
        <v>-</v>
      </c>
    </row>
    <row r="3800" spans="19:36">
      <c r="S3800" s="173" t="s">
        <v>5218</v>
      </c>
      <c r="T3800" s="17" t="s">
        <v>5219</v>
      </c>
      <c r="AA3800" s="182" t="s">
        <v>4052</v>
      </c>
      <c r="AC3800" s="197" t="str">
        <f t="shared" si="372"/>
        <v>ENGINEERING</v>
      </c>
      <c r="AD3800" s="263" t="str">
        <f t="shared" si="373"/>
        <v>ENGINEERING-401</v>
      </c>
      <c r="AE3800" s="263" t="str">
        <f t="shared" si="374"/>
        <v>ENGINEERING-401-106</v>
      </c>
      <c r="AF3800" s="119" t="s">
        <v>4052</v>
      </c>
      <c r="AG3800" s="64" t="str">
        <f t="shared" si="375"/>
        <v>401</v>
      </c>
      <c r="AI3800" s="197" t="str">
        <f t="shared" si="376"/>
        <v>-</v>
      </c>
      <c r="AJ3800" s="64" t="str">
        <f t="shared" si="377"/>
        <v>-</v>
      </c>
    </row>
    <row r="3801" spans="19:36">
      <c r="S3801" s="173" t="s">
        <v>5220</v>
      </c>
      <c r="T3801" s="17" t="s">
        <v>5221</v>
      </c>
      <c r="AA3801" s="182" t="s">
        <v>4053</v>
      </c>
      <c r="AC3801" s="197" t="str">
        <f t="shared" si="372"/>
        <v>ENGINEERING</v>
      </c>
      <c r="AD3801" s="263" t="str">
        <f t="shared" si="373"/>
        <v>ENGINEERING-401</v>
      </c>
      <c r="AE3801" s="263" t="str">
        <f t="shared" si="374"/>
        <v>ENGINEERING-401-107</v>
      </c>
      <c r="AF3801" s="119" t="s">
        <v>4053</v>
      </c>
      <c r="AG3801" s="64" t="str">
        <f t="shared" si="375"/>
        <v>401</v>
      </c>
      <c r="AI3801" s="197" t="str">
        <f t="shared" si="376"/>
        <v>-</v>
      </c>
      <c r="AJ3801" s="64" t="str">
        <f t="shared" si="377"/>
        <v>-</v>
      </c>
    </row>
    <row r="3802" spans="19:36">
      <c r="S3802" s="173" t="s">
        <v>5222</v>
      </c>
      <c r="T3802" s="17" t="s">
        <v>5223</v>
      </c>
      <c r="AA3802" s="182" t="s">
        <v>4056</v>
      </c>
      <c r="AC3802" s="197" t="str">
        <f t="shared" si="372"/>
        <v>ENGINEERING</v>
      </c>
      <c r="AD3802" s="263" t="str">
        <f t="shared" si="373"/>
        <v>ENGINEERING-401</v>
      </c>
      <c r="AE3802" s="263" t="str">
        <f t="shared" si="374"/>
        <v>ENGINEERING-401-108</v>
      </c>
      <c r="AF3802" s="119" t="s">
        <v>4056</v>
      </c>
      <c r="AG3802" s="64" t="str">
        <f t="shared" si="375"/>
        <v>401</v>
      </c>
      <c r="AI3802" s="197" t="str">
        <f t="shared" si="376"/>
        <v>-</v>
      </c>
      <c r="AJ3802" s="64" t="str">
        <f t="shared" si="377"/>
        <v>-</v>
      </c>
    </row>
    <row r="3803" spans="19:36">
      <c r="S3803" s="173" t="s">
        <v>5224</v>
      </c>
      <c r="T3803" s="17" t="s">
        <v>5225</v>
      </c>
      <c r="AA3803" s="182" t="s">
        <v>4057</v>
      </c>
      <c r="AC3803" s="197" t="str">
        <f t="shared" si="372"/>
        <v>ENGINEERING</v>
      </c>
      <c r="AD3803" s="263" t="str">
        <f t="shared" si="373"/>
        <v>ENGINEERING-401</v>
      </c>
      <c r="AE3803" s="263" t="str">
        <f t="shared" si="374"/>
        <v>ENGINEERING-401-109</v>
      </c>
      <c r="AF3803" s="119" t="s">
        <v>4057</v>
      </c>
      <c r="AG3803" s="64" t="str">
        <f t="shared" si="375"/>
        <v>401</v>
      </c>
      <c r="AI3803" s="197" t="str">
        <f t="shared" si="376"/>
        <v>-</v>
      </c>
      <c r="AJ3803" s="64" t="str">
        <f t="shared" si="377"/>
        <v>-</v>
      </c>
    </row>
    <row r="3804" spans="19:36">
      <c r="S3804" s="173" t="s">
        <v>5226</v>
      </c>
      <c r="T3804" s="17" t="s">
        <v>5227</v>
      </c>
      <c r="AA3804" s="182" t="s">
        <v>4059</v>
      </c>
      <c r="AC3804" s="197" t="str">
        <f t="shared" si="372"/>
        <v>ENGINEERING</v>
      </c>
      <c r="AD3804" s="263" t="str">
        <f t="shared" si="373"/>
        <v>ENGINEERING-401</v>
      </c>
      <c r="AE3804" s="263" t="str">
        <f t="shared" si="374"/>
        <v>ENGINEERING-401-110</v>
      </c>
      <c r="AF3804" s="119" t="s">
        <v>4059</v>
      </c>
      <c r="AG3804" s="64" t="str">
        <f t="shared" si="375"/>
        <v>401</v>
      </c>
      <c r="AI3804" s="197" t="str">
        <f t="shared" si="376"/>
        <v>-</v>
      </c>
      <c r="AJ3804" s="64" t="str">
        <f t="shared" si="377"/>
        <v>-</v>
      </c>
    </row>
    <row r="3805" spans="19:36">
      <c r="S3805" s="173" t="s">
        <v>5228</v>
      </c>
      <c r="T3805" s="17" t="s">
        <v>5229</v>
      </c>
      <c r="AA3805" s="182" t="s">
        <v>4060</v>
      </c>
      <c r="AC3805" s="197" t="str">
        <f t="shared" si="372"/>
        <v>ENGINEERING</v>
      </c>
      <c r="AD3805" s="263" t="str">
        <f t="shared" si="373"/>
        <v>ENGINEERING-401</v>
      </c>
      <c r="AE3805" s="263" t="str">
        <f t="shared" si="374"/>
        <v>ENGINEERING-401-111</v>
      </c>
      <c r="AF3805" s="119" t="s">
        <v>4060</v>
      </c>
      <c r="AG3805" s="64" t="str">
        <f t="shared" si="375"/>
        <v>401</v>
      </c>
      <c r="AI3805" s="197" t="str">
        <f t="shared" si="376"/>
        <v>-</v>
      </c>
      <c r="AJ3805" s="64" t="str">
        <f t="shared" si="377"/>
        <v>-</v>
      </c>
    </row>
    <row r="3806" spans="19:36">
      <c r="S3806" s="173" t="s">
        <v>5230</v>
      </c>
      <c r="T3806" s="17" t="s">
        <v>5231</v>
      </c>
      <c r="AA3806" s="182" t="s">
        <v>4063</v>
      </c>
      <c r="AC3806" s="197" t="str">
        <f t="shared" si="372"/>
        <v>ENGINEERING</v>
      </c>
      <c r="AD3806" s="263" t="str">
        <f t="shared" si="373"/>
        <v>ENGINEERING-401</v>
      </c>
      <c r="AE3806" s="263" t="str">
        <f t="shared" si="374"/>
        <v>ENGINEERING-401-112</v>
      </c>
      <c r="AF3806" s="119" t="s">
        <v>4063</v>
      </c>
      <c r="AG3806" s="64" t="str">
        <f t="shared" si="375"/>
        <v>401</v>
      </c>
      <c r="AI3806" s="197" t="str">
        <f t="shared" si="376"/>
        <v>-</v>
      </c>
      <c r="AJ3806" s="64" t="str">
        <f t="shared" si="377"/>
        <v>-</v>
      </c>
    </row>
    <row r="3807" spans="19:36">
      <c r="S3807" s="173" t="s">
        <v>5232</v>
      </c>
      <c r="T3807" s="17" t="s">
        <v>5233</v>
      </c>
      <c r="AA3807" s="182" t="s">
        <v>4066</v>
      </c>
      <c r="AC3807" s="197" t="str">
        <f t="shared" si="372"/>
        <v>ENGINEERING</v>
      </c>
      <c r="AD3807" s="263" t="str">
        <f t="shared" si="373"/>
        <v>ENGINEERING-401</v>
      </c>
      <c r="AE3807" s="263" t="str">
        <f t="shared" si="374"/>
        <v>ENGINEERING-401-113</v>
      </c>
      <c r="AF3807" s="119" t="s">
        <v>4066</v>
      </c>
      <c r="AG3807" s="64" t="str">
        <f t="shared" si="375"/>
        <v>401</v>
      </c>
      <c r="AI3807" s="197" t="str">
        <f t="shared" si="376"/>
        <v>-</v>
      </c>
      <c r="AJ3807" s="64" t="str">
        <f t="shared" si="377"/>
        <v>-</v>
      </c>
    </row>
    <row r="3808" spans="19:36">
      <c r="S3808" s="173" t="s">
        <v>5234</v>
      </c>
      <c r="T3808" s="17" t="s">
        <v>5187</v>
      </c>
      <c r="AA3808" s="182" t="s">
        <v>4067</v>
      </c>
      <c r="AC3808" s="197" t="str">
        <f t="shared" si="372"/>
        <v>ENGINEERING</v>
      </c>
      <c r="AD3808" s="263" t="str">
        <f t="shared" si="373"/>
        <v>ENGINEERING-401</v>
      </c>
      <c r="AE3808" s="263" t="str">
        <f t="shared" si="374"/>
        <v>ENGINEERING-401-114</v>
      </c>
      <c r="AF3808" s="119" t="s">
        <v>4067</v>
      </c>
      <c r="AG3808" s="64" t="str">
        <f t="shared" si="375"/>
        <v>401</v>
      </c>
      <c r="AI3808" s="197" t="str">
        <f t="shared" si="376"/>
        <v>-</v>
      </c>
      <c r="AJ3808" s="64" t="str">
        <f t="shared" si="377"/>
        <v>-</v>
      </c>
    </row>
    <row r="3809" spans="19:36">
      <c r="S3809" s="173" t="s">
        <v>5235</v>
      </c>
      <c r="T3809" s="17" t="s">
        <v>5236</v>
      </c>
      <c r="AA3809" s="182" t="s">
        <v>4069</v>
      </c>
      <c r="AC3809" s="197" t="str">
        <f t="shared" si="372"/>
        <v>ENGINEERING</v>
      </c>
      <c r="AD3809" s="263" t="str">
        <f t="shared" si="373"/>
        <v>ENGINEERING-401</v>
      </c>
      <c r="AE3809" s="263" t="str">
        <f t="shared" si="374"/>
        <v>ENGINEERING-401-115</v>
      </c>
      <c r="AF3809" s="119" t="s">
        <v>4069</v>
      </c>
      <c r="AG3809" s="64" t="str">
        <f t="shared" si="375"/>
        <v>401</v>
      </c>
      <c r="AI3809" s="197" t="str">
        <f t="shared" si="376"/>
        <v>-</v>
      </c>
      <c r="AJ3809" s="64" t="str">
        <f t="shared" si="377"/>
        <v>-</v>
      </c>
    </row>
    <row r="3810" spans="19:36">
      <c r="S3810" s="173" t="s">
        <v>5237</v>
      </c>
      <c r="T3810" s="17" t="s">
        <v>5238</v>
      </c>
      <c r="AA3810" s="182" t="s">
        <v>4070</v>
      </c>
      <c r="AC3810" s="197" t="str">
        <f t="shared" si="372"/>
        <v>ENGINEERING</v>
      </c>
      <c r="AD3810" s="263" t="str">
        <f t="shared" si="373"/>
        <v>ENGINEERING-401</v>
      </c>
      <c r="AE3810" s="263" t="str">
        <f t="shared" si="374"/>
        <v>ENGINEERING-401-116</v>
      </c>
      <c r="AF3810" s="119" t="s">
        <v>4070</v>
      </c>
      <c r="AG3810" s="64" t="str">
        <f t="shared" si="375"/>
        <v>401</v>
      </c>
      <c r="AI3810" s="197" t="str">
        <f t="shared" si="376"/>
        <v>-</v>
      </c>
      <c r="AJ3810" s="64" t="str">
        <f t="shared" si="377"/>
        <v>-</v>
      </c>
    </row>
    <row r="3811" spans="19:36">
      <c r="S3811" s="173" t="s">
        <v>5239</v>
      </c>
      <c r="T3811" s="17" t="s">
        <v>5240</v>
      </c>
      <c r="AA3811" s="182" t="s">
        <v>4073</v>
      </c>
      <c r="AC3811" s="197" t="str">
        <f t="shared" si="372"/>
        <v>ENGINEERING</v>
      </c>
      <c r="AD3811" s="263" t="str">
        <f t="shared" si="373"/>
        <v>ENGINEERING-401</v>
      </c>
      <c r="AE3811" s="263" t="str">
        <f t="shared" si="374"/>
        <v>ENGINEERING-401-117</v>
      </c>
      <c r="AF3811" s="119" t="s">
        <v>4073</v>
      </c>
      <c r="AG3811" s="64" t="str">
        <f t="shared" si="375"/>
        <v>401</v>
      </c>
      <c r="AI3811" s="197" t="str">
        <f t="shared" si="376"/>
        <v>-</v>
      </c>
      <c r="AJ3811" s="64" t="str">
        <f t="shared" si="377"/>
        <v>-</v>
      </c>
    </row>
    <row r="3812" spans="19:36">
      <c r="S3812" s="173" t="s">
        <v>5241</v>
      </c>
      <c r="T3812" s="17" t="s">
        <v>5242</v>
      </c>
      <c r="AA3812" s="182" t="s">
        <v>4074</v>
      </c>
      <c r="AC3812" s="197" t="str">
        <f t="shared" si="372"/>
        <v>ENGINEERING</v>
      </c>
      <c r="AD3812" s="263" t="str">
        <f t="shared" si="373"/>
        <v>ENGINEERING-401</v>
      </c>
      <c r="AE3812" s="263" t="str">
        <f t="shared" si="374"/>
        <v>ENGINEERING-401-118</v>
      </c>
      <c r="AF3812" s="119" t="s">
        <v>4074</v>
      </c>
      <c r="AG3812" s="64" t="str">
        <f t="shared" si="375"/>
        <v>401</v>
      </c>
      <c r="AI3812" s="197" t="str">
        <f t="shared" si="376"/>
        <v>-</v>
      </c>
      <c r="AJ3812" s="64" t="str">
        <f t="shared" si="377"/>
        <v>-</v>
      </c>
    </row>
    <row r="3813" spans="19:36">
      <c r="S3813" s="173" t="s">
        <v>5243</v>
      </c>
      <c r="T3813" s="17" t="s">
        <v>8928</v>
      </c>
      <c r="AA3813" s="182" t="s">
        <v>8</v>
      </c>
      <c r="AC3813" s="197" t="str">
        <f t="shared" si="372"/>
        <v>ENGINEERING</v>
      </c>
      <c r="AD3813" s="263" t="str">
        <f t="shared" si="373"/>
        <v>ENGINEERING-401</v>
      </c>
      <c r="AE3813" s="263" t="str">
        <f t="shared" si="374"/>
        <v>ENGINEERING-401-119</v>
      </c>
      <c r="AF3813" s="119" t="s">
        <v>8</v>
      </c>
      <c r="AG3813" s="64" t="str">
        <f t="shared" si="375"/>
        <v>401</v>
      </c>
      <c r="AI3813" s="197" t="str">
        <f t="shared" si="376"/>
        <v>-</v>
      </c>
      <c r="AJ3813" s="64" t="str">
        <f t="shared" si="377"/>
        <v>-</v>
      </c>
    </row>
    <row r="3814" spans="19:36">
      <c r="S3814" s="173" t="s">
        <v>5244</v>
      </c>
      <c r="T3814" s="17" t="s">
        <v>5245</v>
      </c>
      <c r="AA3814" s="182" t="s">
        <v>4077</v>
      </c>
      <c r="AC3814" s="197" t="str">
        <f t="shared" si="372"/>
        <v>ENGINEERING</v>
      </c>
      <c r="AD3814" s="263" t="str">
        <f t="shared" si="373"/>
        <v>ENGINEERING-401</v>
      </c>
      <c r="AE3814" s="263" t="str">
        <f t="shared" si="374"/>
        <v>ENGINEERING-401-120</v>
      </c>
      <c r="AF3814" s="119" t="s">
        <v>4077</v>
      </c>
      <c r="AG3814" s="64" t="str">
        <f t="shared" si="375"/>
        <v>401</v>
      </c>
      <c r="AI3814" s="197" t="str">
        <f t="shared" si="376"/>
        <v>-</v>
      </c>
      <c r="AJ3814" s="64" t="str">
        <f t="shared" si="377"/>
        <v>-</v>
      </c>
    </row>
    <row r="3815" spans="19:36">
      <c r="S3815" s="173" t="s">
        <v>5246</v>
      </c>
      <c r="T3815" s="17" t="s">
        <v>5247</v>
      </c>
      <c r="AA3815" s="182" t="s">
        <v>4078</v>
      </c>
      <c r="AC3815" s="197" t="str">
        <f t="shared" si="372"/>
        <v>ENGINEERING</v>
      </c>
      <c r="AD3815" s="263" t="str">
        <f t="shared" si="373"/>
        <v>ENGINEERING-401</v>
      </c>
      <c r="AE3815" s="263" t="str">
        <f t="shared" si="374"/>
        <v>ENGINEERING-401-121</v>
      </c>
      <c r="AF3815" s="119" t="s">
        <v>4078</v>
      </c>
      <c r="AG3815" s="64" t="str">
        <f t="shared" si="375"/>
        <v>401</v>
      </c>
      <c r="AI3815" s="197" t="str">
        <f t="shared" si="376"/>
        <v>-</v>
      </c>
      <c r="AJ3815" s="64" t="str">
        <f t="shared" si="377"/>
        <v>-</v>
      </c>
    </row>
    <row r="3816" spans="19:36">
      <c r="S3816" s="173" t="s">
        <v>5248</v>
      </c>
      <c r="T3816" s="17" t="s">
        <v>6097</v>
      </c>
      <c r="AA3816" s="182" t="s">
        <v>2025</v>
      </c>
      <c r="AC3816" s="197" t="str">
        <f t="shared" si="372"/>
        <v>ENGINEERING</v>
      </c>
      <c r="AD3816" s="263" t="str">
        <f t="shared" si="373"/>
        <v>ENGINEERING-401</v>
      </c>
      <c r="AE3816" s="263" t="str">
        <f t="shared" si="374"/>
        <v>ENGINEERING-401-122</v>
      </c>
      <c r="AF3816" s="119" t="s">
        <v>2025</v>
      </c>
      <c r="AG3816" s="64" t="str">
        <f t="shared" si="375"/>
        <v>401</v>
      </c>
      <c r="AI3816" s="197" t="str">
        <f t="shared" si="376"/>
        <v>-</v>
      </c>
      <c r="AJ3816" s="64" t="str">
        <f t="shared" si="377"/>
        <v>-</v>
      </c>
    </row>
    <row r="3817" spans="19:36">
      <c r="S3817" s="173" t="s">
        <v>6098</v>
      </c>
      <c r="T3817" s="17" t="s">
        <v>6099</v>
      </c>
      <c r="AA3817" s="182" t="s">
        <v>2026</v>
      </c>
      <c r="AC3817" s="197" t="str">
        <f t="shared" si="372"/>
        <v>ENGINEERING</v>
      </c>
      <c r="AD3817" s="263" t="str">
        <f t="shared" si="373"/>
        <v>ENGINEERING-401</v>
      </c>
      <c r="AE3817" s="263" t="str">
        <f t="shared" si="374"/>
        <v>ENGINEERING-401-123</v>
      </c>
      <c r="AF3817" s="119" t="s">
        <v>2026</v>
      </c>
      <c r="AG3817" s="64" t="str">
        <f t="shared" si="375"/>
        <v>401</v>
      </c>
      <c r="AI3817" s="197" t="str">
        <f t="shared" si="376"/>
        <v>-</v>
      </c>
      <c r="AJ3817" s="64" t="str">
        <f t="shared" si="377"/>
        <v>-</v>
      </c>
    </row>
    <row r="3818" spans="19:36">
      <c r="S3818" s="173" t="s">
        <v>6100</v>
      </c>
      <c r="T3818" s="17" t="s">
        <v>6101</v>
      </c>
      <c r="AA3818" s="182" t="s">
        <v>733</v>
      </c>
      <c r="AC3818" s="197" t="str">
        <f t="shared" si="372"/>
        <v>ENGINEERING</v>
      </c>
      <c r="AD3818" s="263" t="str">
        <f t="shared" si="373"/>
        <v>ENGINEERING-401</v>
      </c>
      <c r="AE3818" s="263" t="str">
        <f t="shared" si="374"/>
        <v>ENGINEERING-401-124</v>
      </c>
      <c r="AF3818" s="119" t="s">
        <v>733</v>
      </c>
      <c r="AG3818" s="64" t="str">
        <f t="shared" si="375"/>
        <v>401</v>
      </c>
      <c r="AI3818" s="197" t="str">
        <f t="shared" si="376"/>
        <v>-</v>
      </c>
      <c r="AJ3818" s="64" t="str">
        <f t="shared" si="377"/>
        <v>-</v>
      </c>
    </row>
    <row r="3819" spans="19:36">
      <c r="S3819" s="173" t="s">
        <v>6102</v>
      </c>
      <c r="T3819" s="17" t="s">
        <v>6103</v>
      </c>
      <c r="AA3819" s="182" t="s">
        <v>734</v>
      </c>
      <c r="AC3819" s="197" t="str">
        <f t="shared" si="372"/>
        <v>ENGINEERING</v>
      </c>
      <c r="AD3819" s="263" t="str">
        <f t="shared" si="373"/>
        <v>ENGINEERING-401</v>
      </c>
      <c r="AE3819" s="263" t="str">
        <f t="shared" si="374"/>
        <v>ENGINEERING-401-125</v>
      </c>
      <c r="AF3819" s="119" t="s">
        <v>734</v>
      </c>
      <c r="AG3819" s="64" t="str">
        <f t="shared" si="375"/>
        <v>401</v>
      </c>
      <c r="AI3819" s="197" t="str">
        <f t="shared" si="376"/>
        <v>-</v>
      </c>
      <c r="AJ3819" s="64" t="str">
        <f t="shared" si="377"/>
        <v>-</v>
      </c>
    </row>
    <row r="3820" spans="19:36">
      <c r="S3820" s="173" t="s">
        <v>6104</v>
      </c>
      <c r="T3820" s="17" t="s">
        <v>6105</v>
      </c>
      <c r="AA3820" s="182" t="s">
        <v>735</v>
      </c>
      <c r="AC3820" s="197" t="str">
        <f t="shared" si="372"/>
        <v>ENGINEERING</v>
      </c>
      <c r="AD3820" s="263" t="str">
        <f t="shared" si="373"/>
        <v>ENGINEERING-401</v>
      </c>
      <c r="AE3820" s="263" t="str">
        <f t="shared" si="374"/>
        <v>ENGINEERING-401-126</v>
      </c>
      <c r="AF3820" s="119" t="s">
        <v>735</v>
      </c>
      <c r="AG3820" s="64" t="str">
        <f t="shared" si="375"/>
        <v>401</v>
      </c>
      <c r="AI3820" s="197" t="str">
        <f t="shared" si="376"/>
        <v>-</v>
      </c>
      <c r="AJ3820" s="64" t="str">
        <f t="shared" si="377"/>
        <v>-</v>
      </c>
    </row>
    <row r="3821" spans="19:36">
      <c r="S3821" s="173" t="s">
        <v>6106</v>
      </c>
      <c r="T3821" s="17" t="s">
        <v>6107</v>
      </c>
      <c r="AA3821" s="182" t="s">
        <v>2029</v>
      </c>
      <c r="AC3821" s="197" t="str">
        <f t="shared" si="372"/>
        <v>ENGINEERING</v>
      </c>
      <c r="AD3821" s="263" t="str">
        <f t="shared" si="373"/>
        <v>ENGINEERING-401</v>
      </c>
      <c r="AE3821" s="263" t="str">
        <f t="shared" si="374"/>
        <v>ENGINEERING-401-127</v>
      </c>
      <c r="AF3821" s="119" t="s">
        <v>2029</v>
      </c>
      <c r="AG3821" s="64" t="str">
        <f t="shared" si="375"/>
        <v>401</v>
      </c>
      <c r="AI3821" s="197" t="str">
        <f t="shared" si="376"/>
        <v>-</v>
      </c>
      <c r="AJ3821" s="64" t="str">
        <f t="shared" si="377"/>
        <v>-</v>
      </c>
    </row>
    <row r="3822" spans="19:36">
      <c r="S3822" s="173" t="s">
        <v>6108</v>
      </c>
      <c r="T3822" s="17" t="s">
        <v>6109</v>
      </c>
      <c r="AA3822" s="182" t="s">
        <v>9</v>
      </c>
      <c r="AC3822" s="197" t="str">
        <f t="shared" si="372"/>
        <v>ENGINEERING</v>
      </c>
      <c r="AD3822" s="263" t="str">
        <f t="shared" si="373"/>
        <v>ENGINEERING-401</v>
      </c>
      <c r="AE3822" s="263" t="str">
        <f t="shared" si="374"/>
        <v>ENGINEERING-401-128</v>
      </c>
      <c r="AF3822" s="119" t="s">
        <v>9</v>
      </c>
      <c r="AG3822" s="64" t="str">
        <f t="shared" si="375"/>
        <v>401</v>
      </c>
      <c r="AI3822" s="197" t="str">
        <f t="shared" si="376"/>
        <v>-</v>
      </c>
      <c r="AJ3822" s="64" t="str">
        <f t="shared" si="377"/>
        <v>-</v>
      </c>
    </row>
    <row r="3823" spans="19:36">
      <c r="S3823" s="173" t="s">
        <v>6110</v>
      </c>
      <c r="T3823" s="17" t="s">
        <v>6111</v>
      </c>
      <c r="AA3823" s="182" t="s">
        <v>10</v>
      </c>
      <c r="AC3823" s="197" t="str">
        <f t="shared" si="372"/>
        <v>ENGINEERING</v>
      </c>
      <c r="AD3823" s="263" t="str">
        <f t="shared" si="373"/>
        <v>ENGINEERING-401</v>
      </c>
      <c r="AE3823" s="263" t="str">
        <f t="shared" si="374"/>
        <v>ENGINEERING-401-129</v>
      </c>
      <c r="AF3823" s="119" t="s">
        <v>10</v>
      </c>
      <c r="AG3823" s="64" t="str">
        <f t="shared" si="375"/>
        <v>401</v>
      </c>
      <c r="AI3823" s="197" t="str">
        <f t="shared" si="376"/>
        <v>-</v>
      </c>
      <c r="AJ3823" s="64" t="str">
        <f t="shared" si="377"/>
        <v>-</v>
      </c>
    </row>
    <row r="3824" spans="19:36">
      <c r="S3824" s="173" t="s">
        <v>6112</v>
      </c>
      <c r="T3824" s="17" t="s">
        <v>6113</v>
      </c>
      <c r="AA3824" s="182" t="s">
        <v>11192</v>
      </c>
      <c r="AC3824" s="197" t="str">
        <f t="shared" si="372"/>
        <v>ENGINEERING</v>
      </c>
      <c r="AD3824" s="263" t="str">
        <f t="shared" si="373"/>
        <v>ENGINEERING-401</v>
      </c>
      <c r="AE3824" s="263" t="str">
        <f t="shared" si="374"/>
        <v>ENGINEERING-401-130</v>
      </c>
      <c r="AF3824" s="119" t="s">
        <v>11192</v>
      </c>
      <c r="AG3824" s="64" t="str">
        <f t="shared" si="375"/>
        <v>401</v>
      </c>
      <c r="AI3824" s="197" t="str">
        <f t="shared" si="376"/>
        <v>-</v>
      </c>
      <c r="AJ3824" s="64" t="str">
        <f t="shared" si="377"/>
        <v>-</v>
      </c>
    </row>
    <row r="3825" spans="19:36">
      <c r="S3825" s="173" t="s">
        <v>6114</v>
      </c>
      <c r="T3825" s="17" t="s">
        <v>6115</v>
      </c>
      <c r="AA3825" s="182" t="s">
        <v>11193</v>
      </c>
      <c r="AC3825" s="197" t="str">
        <f t="shared" si="372"/>
        <v>ENGINEERING</v>
      </c>
      <c r="AD3825" s="263" t="str">
        <f t="shared" si="373"/>
        <v>ENGINEERING-401</v>
      </c>
      <c r="AE3825" s="263" t="str">
        <f t="shared" si="374"/>
        <v>ENGINEERING-401-131</v>
      </c>
      <c r="AF3825" s="119" t="s">
        <v>11193</v>
      </c>
      <c r="AG3825" s="64" t="str">
        <f t="shared" si="375"/>
        <v>401</v>
      </c>
      <c r="AI3825" s="197" t="str">
        <f t="shared" si="376"/>
        <v>-</v>
      </c>
      <c r="AJ3825" s="64" t="str">
        <f t="shared" si="377"/>
        <v>-</v>
      </c>
    </row>
    <row r="3826" spans="19:36">
      <c r="S3826" s="173" t="s">
        <v>6116</v>
      </c>
      <c r="T3826" s="17" t="s">
        <v>6117</v>
      </c>
      <c r="AA3826" s="182" t="s">
        <v>2031</v>
      </c>
      <c r="AC3826" s="197" t="str">
        <f t="shared" si="372"/>
        <v>ENGINEERING</v>
      </c>
      <c r="AD3826" s="263" t="str">
        <f t="shared" si="373"/>
        <v>ENGINEERING-401</v>
      </c>
      <c r="AE3826" s="263" t="str">
        <f t="shared" si="374"/>
        <v>ENGINEERING-401-132</v>
      </c>
      <c r="AF3826" s="119" t="s">
        <v>2031</v>
      </c>
      <c r="AG3826" s="64" t="str">
        <f t="shared" si="375"/>
        <v>401</v>
      </c>
      <c r="AI3826" s="197" t="str">
        <f t="shared" si="376"/>
        <v>-</v>
      </c>
      <c r="AJ3826" s="64" t="str">
        <f t="shared" si="377"/>
        <v>-</v>
      </c>
    </row>
    <row r="3827" spans="19:36">
      <c r="S3827" s="173" t="s">
        <v>6118</v>
      </c>
      <c r="T3827" s="17" t="s">
        <v>6119</v>
      </c>
      <c r="AA3827" s="182" t="s">
        <v>2035</v>
      </c>
      <c r="AC3827" s="197" t="str">
        <f t="shared" si="372"/>
        <v>ENGINEERING</v>
      </c>
      <c r="AD3827" s="263" t="str">
        <f t="shared" si="373"/>
        <v>ENGINEERING-401</v>
      </c>
      <c r="AE3827" s="263" t="str">
        <f t="shared" si="374"/>
        <v>ENGINEERING-401-133</v>
      </c>
      <c r="AF3827" s="119" t="s">
        <v>2035</v>
      </c>
      <c r="AG3827" s="64" t="str">
        <f t="shared" si="375"/>
        <v>401</v>
      </c>
      <c r="AI3827" s="197" t="str">
        <f t="shared" si="376"/>
        <v>-</v>
      </c>
      <c r="AJ3827" s="64" t="str">
        <f t="shared" si="377"/>
        <v>-</v>
      </c>
    </row>
    <row r="3828" spans="19:36">
      <c r="S3828" s="173" t="s">
        <v>6120</v>
      </c>
      <c r="T3828" s="17" t="s">
        <v>6121</v>
      </c>
      <c r="AA3828" s="182" t="s">
        <v>2036</v>
      </c>
      <c r="AC3828" s="197" t="str">
        <f t="shared" si="372"/>
        <v>ENGINEERING</v>
      </c>
      <c r="AD3828" s="263" t="str">
        <f t="shared" si="373"/>
        <v>ENGINEERING-401</v>
      </c>
      <c r="AE3828" s="263" t="str">
        <f t="shared" si="374"/>
        <v>ENGINEERING-401-134</v>
      </c>
      <c r="AF3828" s="119" t="s">
        <v>2036</v>
      </c>
      <c r="AG3828" s="64" t="str">
        <f t="shared" si="375"/>
        <v>401</v>
      </c>
      <c r="AI3828" s="197" t="str">
        <f t="shared" si="376"/>
        <v>-</v>
      </c>
      <c r="AJ3828" s="64" t="str">
        <f t="shared" si="377"/>
        <v>-</v>
      </c>
    </row>
    <row r="3829" spans="19:36">
      <c r="S3829" s="173" t="s">
        <v>6122</v>
      </c>
      <c r="T3829" s="17" t="s">
        <v>6123</v>
      </c>
      <c r="AA3829" s="182" t="s">
        <v>11</v>
      </c>
      <c r="AC3829" s="197" t="str">
        <f t="shared" si="372"/>
        <v>ENGINEERING</v>
      </c>
      <c r="AD3829" s="263" t="str">
        <f t="shared" si="373"/>
        <v>ENGINEERING-401</v>
      </c>
      <c r="AE3829" s="263" t="str">
        <f t="shared" si="374"/>
        <v>ENGINEERING-401-135</v>
      </c>
      <c r="AF3829" s="119" t="s">
        <v>11</v>
      </c>
      <c r="AG3829" s="64" t="str">
        <f t="shared" si="375"/>
        <v>401</v>
      </c>
      <c r="AI3829" s="197" t="str">
        <f t="shared" si="376"/>
        <v>-</v>
      </c>
      <c r="AJ3829" s="64" t="str">
        <f t="shared" si="377"/>
        <v>-</v>
      </c>
    </row>
    <row r="3830" spans="19:36">
      <c r="S3830" s="173" t="s">
        <v>6124</v>
      </c>
      <c r="T3830" s="17" t="s">
        <v>6125</v>
      </c>
      <c r="AA3830" s="182" t="s">
        <v>11194</v>
      </c>
      <c r="AC3830" s="197" t="str">
        <f t="shared" si="372"/>
        <v>ENGINEERING</v>
      </c>
      <c r="AD3830" s="263" t="str">
        <f t="shared" si="373"/>
        <v>ENGINEERING-401</v>
      </c>
      <c r="AE3830" s="263" t="str">
        <f t="shared" si="374"/>
        <v>ENGINEERING-401-136</v>
      </c>
      <c r="AF3830" s="119" t="s">
        <v>11194</v>
      </c>
      <c r="AG3830" s="64" t="str">
        <f t="shared" si="375"/>
        <v>401</v>
      </c>
      <c r="AI3830" s="197" t="str">
        <f t="shared" si="376"/>
        <v>-</v>
      </c>
      <c r="AJ3830" s="64" t="str">
        <f t="shared" si="377"/>
        <v>-</v>
      </c>
    </row>
    <row r="3831" spans="19:36">
      <c r="S3831" s="173" t="s">
        <v>6126</v>
      </c>
      <c r="T3831" s="17" t="s">
        <v>6127</v>
      </c>
      <c r="AA3831" s="182" t="s">
        <v>14302</v>
      </c>
      <c r="AC3831" s="197" t="str">
        <f t="shared" si="372"/>
        <v>ENGINEERING</v>
      </c>
      <c r="AD3831" s="263" t="str">
        <f t="shared" si="373"/>
        <v>ENGINEERING-401</v>
      </c>
      <c r="AE3831" s="263" t="str">
        <f t="shared" si="374"/>
        <v>ENGINEERING-401-137</v>
      </c>
      <c r="AF3831" s="119" t="s">
        <v>14302</v>
      </c>
      <c r="AG3831" s="64" t="str">
        <f t="shared" si="375"/>
        <v>401</v>
      </c>
      <c r="AI3831" s="197" t="str">
        <f t="shared" si="376"/>
        <v>-</v>
      </c>
      <c r="AJ3831" s="64" t="str">
        <f t="shared" si="377"/>
        <v>-</v>
      </c>
    </row>
    <row r="3832" spans="19:36">
      <c r="S3832" s="173" t="s">
        <v>6128</v>
      </c>
      <c r="T3832" s="17" t="s">
        <v>6129</v>
      </c>
      <c r="AA3832" s="182" t="s">
        <v>14883</v>
      </c>
      <c r="AC3832" s="197" t="str">
        <f t="shared" si="372"/>
        <v>ENGINEERING</v>
      </c>
      <c r="AD3832" s="263" t="str">
        <f t="shared" si="373"/>
        <v>ENGINEERING-401</v>
      </c>
      <c r="AE3832" s="263" t="str">
        <f t="shared" si="374"/>
        <v>ENGINEERING-401-138</v>
      </c>
      <c r="AF3832" s="119" t="s">
        <v>14883</v>
      </c>
      <c r="AG3832" s="64" t="str">
        <f t="shared" si="375"/>
        <v>401</v>
      </c>
      <c r="AI3832" s="197" t="str">
        <f t="shared" si="376"/>
        <v>-</v>
      </c>
      <c r="AJ3832" s="64" t="str">
        <f t="shared" si="377"/>
        <v>-</v>
      </c>
    </row>
    <row r="3833" spans="19:36">
      <c r="S3833" s="173" t="s">
        <v>6130</v>
      </c>
      <c r="T3833" s="17" t="s">
        <v>6131</v>
      </c>
      <c r="AA3833" s="182" t="s">
        <v>12</v>
      </c>
      <c r="AC3833" s="197" t="str">
        <f t="shared" si="372"/>
        <v>ENGINEERING</v>
      </c>
      <c r="AD3833" s="263" t="str">
        <f t="shared" si="373"/>
        <v>ENGINEERING-401</v>
      </c>
      <c r="AE3833" s="263" t="str">
        <f t="shared" si="374"/>
        <v>ENGINEERING-401-139</v>
      </c>
      <c r="AF3833" s="119" t="s">
        <v>12</v>
      </c>
      <c r="AG3833" s="64" t="str">
        <f t="shared" si="375"/>
        <v>401</v>
      </c>
      <c r="AI3833" s="197" t="str">
        <f t="shared" si="376"/>
        <v>-</v>
      </c>
      <c r="AJ3833" s="64" t="str">
        <f t="shared" si="377"/>
        <v>-</v>
      </c>
    </row>
    <row r="3834" spans="19:36">
      <c r="S3834" s="173" t="s">
        <v>6132</v>
      </c>
      <c r="T3834" s="17" t="s">
        <v>6133</v>
      </c>
      <c r="AA3834" s="182" t="s">
        <v>2039</v>
      </c>
      <c r="AC3834" s="197" t="str">
        <f t="shared" si="372"/>
        <v>ENGINEERING</v>
      </c>
      <c r="AD3834" s="263" t="str">
        <f t="shared" si="373"/>
        <v>ENGINEERING-401</v>
      </c>
      <c r="AE3834" s="263" t="str">
        <f t="shared" si="374"/>
        <v>ENGINEERING-401-140</v>
      </c>
      <c r="AF3834" s="119" t="s">
        <v>2039</v>
      </c>
      <c r="AG3834" s="64" t="str">
        <f t="shared" si="375"/>
        <v>401</v>
      </c>
      <c r="AI3834" s="197" t="str">
        <f t="shared" si="376"/>
        <v>-</v>
      </c>
      <c r="AJ3834" s="64" t="str">
        <f t="shared" si="377"/>
        <v>-</v>
      </c>
    </row>
    <row r="3835" spans="19:36">
      <c r="S3835" s="173" t="s">
        <v>6134</v>
      </c>
      <c r="T3835" s="17" t="s">
        <v>6135</v>
      </c>
      <c r="AA3835" s="182" t="s">
        <v>2041</v>
      </c>
      <c r="AC3835" s="197" t="str">
        <f t="shared" si="372"/>
        <v>ENGINEERING</v>
      </c>
      <c r="AD3835" s="263" t="str">
        <f t="shared" si="373"/>
        <v>ENGINEERING-401</v>
      </c>
      <c r="AE3835" s="263" t="str">
        <f t="shared" si="374"/>
        <v>ENGINEERING-401-141</v>
      </c>
      <c r="AF3835" s="119" t="s">
        <v>2041</v>
      </c>
      <c r="AG3835" s="64" t="str">
        <f t="shared" si="375"/>
        <v>401</v>
      </c>
      <c r="AI3835" s="197" t="str">
        <f t="shared" si="376"/>
        <v>-</v>
      </c>
      <c r="AJ3835" s="64" t="str">
        <f t="shared" si="377"/>
        <v>-</v>
      </c>
    </row>
    <row r="3836" spans="19:36">
      <c r="S3836" s="173" t="s">
        <v>6136</v>
      </c>
      <c r="T3836" s="17" t="s">
        <v>6137</v>
      </c>
      <c r="AA3836" s="182" t="s">
        <v>2043</v>
      </c>
      <c r="AC3836" s="197" t="str">
        <f t="shared" si="372"/>
        <v>ENGINEERING</v>
      </c>
      <c r="AD3836" s="263" t="str">
        <f t="shared" si="373"/>
        <v>ENGINEERING-401</v>
      </c>
      <c r="AE3836" s="263" t="str">
        <f t="shared" si="374"/>
        <v>ENGINEERING-401-142</v>
      </c>
      <c r="AF3836" s="119" t="s">
        <v>2043</v>
      </c>
      <c r="AG3836" s="64" t="str">
        <f t="shared" si="375"/>
        <v>401</v>
      </c>
      <c r="AI3836" s="197" t="str">
        <f t="shared" si="376"/>
        <v>-</v>
      </c>
      <c r="AJ3836" s="64" t="str">
        <f t="shared" si="377"/>
        <v>-</v>
      </c>
    </row>
    <row r="3837" spans="19:36">
      <c r="S3837" s="173" t="s">
        <v>6138</v>
      </c>
      <c r="T3837" s="17" t="s">
        <v>6139</v>
      </c>
      <c r="AA3837" s="182" t="s">
        <v>2046</v>
      </c>
      <c r="AC3837" s="197" t="str">
        <f t="shared" si="372"/>
        <v>ENGINEERING</v>
      </c>
      <c r="AD3837" s="263" t="str">
        <f t="shared" si="373"/>
        <v>ENGINEERING-401</v>
      </c>
      <c r="AE3837" s="263" t="str">
        <f t="shared" si="374"/>
        <v>ENGINEERING-401-143</v>
      </c>
      <c r="AF3837" s="119" t="s">
        <v>2046</v>
      </c>
      <c r="AG3837" s="64" t="str">
        <f t="shared" si="375"/>
        <v>401</v>
      </c>
      <c r="AI3837" s="197" t="str">
        <f t="shared" si="376"/>
        <v>-</v>
      </c>
      <c r="AJ3837" s="64" t="str">
        <f t="shared" si="377"/>
        <v>-</v>
      </c>
    </row>
    <row r="3838" spans="19:36">
      <c r="S3838" s="173" t="s">
        <v>6140</v>
      </c>
      <c r="T3838" s="17" t="s">
        <v>6141</v>
      </c>
      <c r="AA3838" s="182" t="s">
        <v>2047</v>
      </c>
      <c r="AC3838" s="197" t="str">
        <f t="shared" si="372"/>
        <v>ENGINEERING</v>
      </c>
      <c r="AD3838" s="263" t="str">
        <f t="shared" si="373"/>
        <v>ENGINEERING-401</v>
      </c>
      <c r="AE3838" s="263" t="str">
        <f t="shared" si="374"/>
        <v>ENGINEERING-401-144</v>
      </c>
      <c r="AF3838" s="119" t="s">
        <v>2047</v>
      </c>
      <c r="AG3838" s="64" t="str">
        <f t="shared" si="375"/>
        <v>401</v>
      </c>
      <c r="AI3838" s="197" t="str">
        <f t="shared" si="376"/>
        <v>-</v>
      </c>
      <c r="AJ3838" s="64" t="str">
        <f t="shared" si="377"/>
        <v>-</v>
      </c>
    </row>
    <row r="3839" spans="19:36">
      <c r="S3839" s="173" t="s">
        <v>6142</v>
      </c>
      <c r="T3839" s="17" t="s">
        <v>6143</v>
      </c>
      <c r="AA3839" s="182" t="s">
        <v>2049</v>
      </c>
      <c r="AC3839" s="197" t="str">
        <f t="shared" si="372"/>
        <v>ENGINEERING</v>
      </c>
      <c r="AD3839" s="263" t="str">
        <f t="shared" si="373"/>
        <v>ENGINEERING-401</v>
      </c>
      <c r="AE3839" s="263" t="str">
        <f t="shared" si="374"/>
        <v>ENGINEERING-401-145</v>
      </c>
      <c r="AF3839" s="119" t="s">
        <v>2049</v>
      </c>
      <c r="AG3839" s="64" t="str">
        <f t="shared" si="375"/>
        <v>401</v>
      </c>
      <c r="AI3839" s="197" t="str">
        <f t="shared" si="376"/>
        <v>-</v>
      </c>
      <c r="AJ3839" s="64" t="str">
        <f t="shared" si="377"/>
        <v>-</v>
      </c>
    </row>
    <row r="3840" spans="19:36">
      <c r="S3840" s="173" t="s">
        <v>6144</v>
      </c>
      <c r="T3840" s="17" t="s">
        <v>6145</v>
      </c>
      <c r="AA3840" s="182" t="s">
        <v>2050</v>
      </c>
      <c r="AC3840" s="197" t="str">
        <f t="shared" si="372"/>
        <v>ENGINEERING</v>
      </c>
      <c r="AD3840" s="263" t="str">
        <f t="shared" si="373"/>
        <v>ENGINEERING-401</v>
      </c>
      <c r="AE3840" s="263" t="str">
        <f t="shared" si="374"/>
        <v>ENGINEERING-401-146</v>
      </c>
      <c r="AF3840" s="119" t="s">
        <v>2050</v>
      </c>
      <c r="AG3840" s="64" t="str">
        <f t="shared" si="375"/>
        <v>401</v>
      </c>
      <c r="AI3840" s="197" t="str">
        <f t="shared" si="376"/>
        <v>-</v>
      </c>
      <c r="AJ3840" s="64" t="str">
        <f t="shared" si="377"/>
        <v>-</v>
      </c>
    </row>
    <row r="3841" spans="19:36">
      <c r="S3841" s="173" t="s">
        <v>6146</v>
      </c>
      <c r="T3841" s="17" t="s">
        <v>6147</v>
      </c>
      <c r="AA3841" s="182" t="s">
        <v>2053</v>
      </c>
      <c r="AC3841" s="197" t="str">
        <f t="shared" si="372"/>
        <v>ENGINEERING</v>
      </c>
      <c r="AD3841" s="263" t="str">
        <f t="shared" si="373"/>
        <v>ENGINEERING-401</v>
      </c>
      <c r="AE3841" s="263" t="str">
        <f t="shared" si="374"/>
        <v>ENGINEERING-401-147</v>
      </c>
      <c r="AF3841" s="119" t="s">
        <v>2053</v>
      </c>
      <c r="AG3841" s="64" t="str">
        <f t="shared" si="375"/>
        <v>401</v>
      </c>
      <c r="AI3841" s="197" t="str">
        <f t="shared" si="376"/>
        <v>-</v>
      </c>
      <c r="AJ3841" s="64" t="str">
        <f t="shared" si="377"/>
        <v>-</v>
      </c>
    </row>
    <row r="3842" spans="19:36">
      <c r="S3842" s="173" t="s">
        <v>6148</v>
      </c>
      <c r="T3842" s="17" t="s">
        <v>6149</v>
      </c>
      <c r="AA3842" s="182" t="s">
        <v>2055</v>
      </c>
      <c r="AC3842" s="197" t="str">
        <f t="shared" si="372"/>
        <v>ENGINEERING</v>
      </c>
      <c r="AD3842" s="263" t="str">
        <f t="shared" si="373"/>
        <v>ENGINEERING-401</v>
      </c>
      <c r="AE3842" s="263" t="str">
        <f t="shared" si="374"/>
        <v>ENGINEERING-401-148</v>
      </c>
      <c r="AF3842" s="119" t="s">
        <v>2055</v>
      </c>
      <c r="AG3842" s="64" t="str">
        <f t="shared" si="375"/>
        <v>401</v>
      </c>
      <c r="AI3842" s="197" t="str">
        <f t="shared" si="376"/>
        <v>-</v>
      </c>
      <c r="AJ3842" s="64" t="str">
        <f t="shared" si="377"/>
        <v>-</v>
      </c>
    </row>
    <row r="3843" spans="19:36">
      <c r="S3843" s="173" t="s">
        <v>6150</v>
      </c>
      <c r="T3843" s="17" t="s">
        <v>6151</v>
      </c>
      <c r="AA3843" s="182" t="s">
        <v>2057</v>
      </c>
      <c r="AC3843" s="197" t="str">
        <f t="shared" si="372"/>
        <v>ENGINEERING</v>
      </c>
      <c r="AD3843" s="263" t="str">
        <f t="shared" si="373"/>
        <v>ENGINEERING-401</v>
      </c>
      <c r="AE3843" s="263" t="str">
        <f t="shared" si="374"/>
        <v>ENGINEERING-401-149</v>
      </c>
      <c r="AF3843" s="119" t="s">
        <v>2057</v>
      </c>
      <c r="AG3843" s="64" t="str">
        <f t="shared" si="375"/>
        <v>401</v>
      </c>
      <c r="AI3843" s="197" t="str">
        <f t="shared" si="376"/>
        <v>-</v>
      </c>
      <c r="AJ3843" s="64" t="str">
        <f t="shared" si="377"/>
        <v>-</v>
      </c>
    </row>
    <row r="3844" spans="19:36">
      <c r="S3844" s="173" t="s">
        <v>6152</v>
      </c>
      <c r="T3844" s="17" t="s">
        <v>6153</v>
      </c>
      <c r="AA3844" s="182" t="s">
        <v>2058</v>
      </c>
      <c r="AC3844" s="197" t="str">
        <f t="shared" si="372"/>
        <v>ENGINEERING</v>
      </c>
      <c r="AD3844" s="263" t="str">
        <f t="shared" si="373"/>
        <v>ENGINEERING-401</v>
      </c>
      <c r="AE3844" s="263" t="str">
        <f t="shared" si="374"/>
        <v>ENGINEERING-401-150</v>
      </c>
      <c r="AF3844" s="119" t="s">
        <v>2058</v>
      </c>
      <c r="AG3844" s="64" t="str">
        <f t="shared" si="375"/>
        <v>401</v>
      </c>
      <c r="AI3844" s="197" t="str">
        <f t="shared" si="376"/>
        <v>-</v>
      </c>
      <c r="AJ3844" s="64" t="str">
        <f t="shared" si="377"/>
        <v>-</v>
      </c>
    </row>
    <row r="3845" spans="19:36">
      <c r="S3845" s="173" t="s">
        <v>6154</v>
      </c>
      <c r="T3845" s="17" t="s">
        <v>6155</v>
      </c>
      <c r="AA3845" s="182" t="s">
        <v>2059</v>
      </c>
      <c r="AC3845" s="197" t="str">
        <f t="shared" si="372"/>
        <v>ENGINEERING</v>
      </c>
      <c r="AD3845" s="263" t="str">
        <f t="shared" si="373"/>
        <v>ENGINEERING-401</v>
      </c>
      <c r="AE3845" s="263" t="str">
        <f t="shared" si="374"/>
        <v>ENGINEERING-401-151</v>
      </c>
      <c r="AF3845" s="119" t="s">
        <v>2059</v>
      </c>
      <c r="AG3845" s="64" t="str">
        <f t="shared" si="375"/>
        <v>401</v>
      </c>
      <c r="AI3845" s="197" t="str">
        <f t="shared" si="376"/>
        <v>-</v>
      </c>
      <c r="AJ3845" s="64" t="str">
        <f t="shared" si="377"/>
        <v>-</v>
      </c>
    </row>
    <row r="3846" spans="19:36">
      <c r="S3846" s="173" t="s">
        <v>6156</v>
      </c>
      <c r="T3846" s="17" t="s">
        <v>6157</v>
      </c>
      <c r="AA3846" s="182" t="s">
        <v>2060</v>
      </c>
      <c r="AC3846" s="197" t="str">
        <f t="shared" si="372"/>
        <v>ENGINEERING</v>
      </c>
      <c r="AD3846" s="263" t="str">
        <f t="shared" si="373"/>
        <v>ENGINEERING-401</v>
      </c>
      <c r="AE3846" s="263" t="str">
        <f t="shared" si="374"/>
        <v>ENGINEERING-401-152</v>
      </c>
      <c r="AF3846" s="119" t="s">
        <v>2060</v>
      </c>
      <c r="AG3846" s="64" t="str">
        <f t="shared" si="375"/>
        <v>401</v>
      </c>
      <c r="AI3846" s="197" t="str">
        <f t="shared" si="376"/>
        <v>-</v>
      </c>
      <c r="AJ3846" s="64" t="str">
        <f t="shared" si="377"/>
        <v>-</v>
      </c>
    </row>
    <row r="3847" spans="19:36">
      <c r="S3847" s="173" t="s">
        <v>6158</v>
      </c>
      <c r="T3847" s="17" t="s">
        <v>6159</v>
      </c>
      <c r="AA3847" s="182" t="s">
        <v>11195</v>
      </c>
      <c r="AC3847" s="197" t="str">
        <f t="shared" ref="AC3847:AC3910" si="378">CodesFormula_1</f>
        <v>ENGINEERING</v>
      </c>
      <c r="AD3847" s="263" t="str">
        <f t="shared" ref="AD3847:AD3910" si="379">CodesFormula_2</f>
        <v>ENGINEERING-401</v>
      </c>
      <c r="AE3847" s="263" t="str">
        <f t="shared" ref="AE3847:AE3910" si="380">CodesFormula_3</f>
        <v>ENGINEERING-401-153</v>
      </c>
      <c r="AF3847" s="119" t="s">
        <v>11195</v>
      </c>
      <c r="AG3847" s="64" t="str">
        <f t="shared" ref="AG3847:AG3910" si="381">CodesFormula_4</f>
        <v>401</v>
      </c>
      <c r="AI3847" s="197" t="str">
        <f t="shared" ref="AI3847:AI3910" si="382">CodesFormula_5</f>
        <v>-</v>
      </c>
      <c r="AJ3847" s="64" t="str">
        <f t="shared" ref="AJ3847:AJ3910" si="383">CodesFormula_6</f>
        <v>-</v>
      </c>
    </row>
    <row r="3848" spans="19:36">
      <c r="S3848" s="173" t="s">
        <v>6160</v>
      </c>
      <c r="T3848" s="17" t="s">
        <v>6161</v>
      </c>
      <c r="AA3848" s="182" t="s">
        <v>2062</v>
      </c>
      <c r="AC3848" s="197" t="str">
        <f t="shared" si="378"/>
        <v>ENGINEERING</v>
      </c>
      <c r="AD3848" s="263" t="str">
        <f t="shared" si="379"/>
        <v>ENGINEERING-401</v>
      </c>
      <c r="AE3848" s="263" t="str">
        <f t="shared" si="380"/>
        <v>ENGINEERING-401-154</v>
      </c>
      <c r="AF3848" s="119" t="s">
        <v>2062</v>
      </c>
      <c r="AG3848" s="64" t="str">
        <f t="shared" si="381"/>
        <v>401</v>
      </c>
      <c r="AI3848" s="197" t="str">
        <f t="shared" si="382"/>
        <v>-</v>
      </c>
      <c r="AJ3848" s="64" t="str">
        <f t="shared" si="383"/>
        <v>-</v>
      </c>
    </row>
    <row r="3849" spans="19:36">
      <c r="S3849" s="173" t="s">
        <v>6162</v>
      </c>
      <c r="T3849" s="17" t="s">
        <v>6163</v>
      </c>
      <c r="AA3849" s="182" t="s">
        <v>2064</v>
      </c>
      <c r="AC3849" s="197" t="str">
        <f t="shared" si="378"/>
        <v>ENGINEERING</v>
      </c>
      <c r="AD3849" s="263" t="str">
        <f t="shared" si="379"/>
        <v>ENGINEERING-401</v>
      </c>
      <c r="AE3849" s="263" t="str">
        <f t="shared" si="380"/>
        <v>ENGINEERING-401-155</v>
      </c>
      <c r="AF3849" s="119" t="s">
        <v>2064</v>
      </c>
      <c r="AG3849" s="64" t="str">
        <f t="shared" si="381"/>
        <v>401</v>
      </c>
      <c r="AI3849" s="197" t="str">
        <f t="shared" si="382"/>
        <v>-</v>
      </c>
      <c r="AJ3849" s="64" t="str">
        <f t="shared" si="383"/>
        <v>-</v>
      </c>
    </row>
    <row r="3850" spans="19:36">
      <c r="S3850" s="173" t="s">
        <v>6164</v>
      </c>
      <c r="T3850" s="17" t="s">
        <v>6165</v>
      </c>
      <c r="AA3850" s="182" t="s">
        <v>2066</v>
      </c>
      <c r="AC3850" s="197" t="str">
        <f t="shared" si="378"/>
        <v>ENGINEERING</v>
      </c>
      <c r="AD3850" s="263" t="str">
        <f t="shared" si="379"/>
        <v>ENGINEERING-401</v>
      </c>
      <c r="AE3850" s="263" t="str">
        <f t="shared" si="380"/>
        <v>ENGINEERING-401-156</v>
      </c>
      <c r="AF3850" s="119" t="s">
        <v>2066</v>
      </c>
      <c r="AG3850" s="64" t="str">
        <f t="shared" si="381"/>
        <v>401</v>
      </c>
      <c r="AI3850" s="197" t="str">
        <f t="shared" si="382"/>
        <v>-</v>
      </c>
      <c r="AJ3850" s="64" t="str">
        <f t="shared" si="383"/>
        <v>-</v>
      </c>
    </row>
    <row r="3851" spans="19:36">
      <c r="S3851" s="173" t="s">
        <v>6166</v>
      </c>
      <c r="T3851" s="17" t="s">
        <v>6167</v>
      </c>
      <c r="AA3851" s="182" t="s">
        <v>2067</v>
      </c>
      <c r="AC3851" s="197" t="str">
        <f t="shared" si="378"/>
        <v>ENGINEERING</v>
      </c>
      <c r="AD3851" s="263" t="str">
        <f t="shared" si="379"/>
        <v>ENGINEERING-401</v>
      </c>
      <c r="AE3851" s="263" t="str">
        <f t="shared" si="380"/>
        <v>ENGINEERING-401-157</v>
      </c>
      <c r="AF3851" s="119" t="s">
        <v>2067</v>
      </c>
      <c r="AG3851" s="64" t="str">
        <f t="shared" si="381"/>
        <v>401</v>
      </c>
      <c r="AI3851" s="197" t="str">
        <f t="shared" si="382"/>
        <v>-</v>
      </c>
      <c r="AJ3851" s="64" t="str">
        <f t="shared" si="383"/>
        <v>-</v>
      </c>
    </row>
    <row r="3852" spans="19:36">
      <c r="S3852" s="173" t="s">
        <v>6168</v>
      </c>
      <c r="T3852" s="17" t="s">
        <v>6169</v>
      </c>
      <c r="AA3852" s="182" t="s">
        <v>2068</v>
      </c>
      <c r="AC3852" s="197" t="str">
        <f t="shared" si="378"/>
        <v>ENGINEERING</v>
      </c>
      <c r="AD3852" s="263" t="str">
        <f t="shared" si="379"/>
        <v>ENGINEERING-401</v>
      </c>
      <c r="AE3852" s="263" t="str">
        <f t="shared" si="380"/>
        <v>ENGINEERING-401-158</v>
      </c>
      <c r="AF3852" s="119" t="s">
        <v>2068</v>
      </c>
      <c r="AG3852" s="64" t="str">
        <f t="shared" si="381"/>
        <v>401</v>
      </c>
      <c r="AI3852" s="197" t="str">
        <f t="shared" si="382"/>
        <v>-</v>
      </c>
      <c r="AJ3852" s="64" t="str">
        <f t="shared" si="383"/>
        <v>-</v>
      </c>
    </row>
    <row r="3853" spans="19:36">
      <c r="S3853" s="173" t="s">
        <v>6170</v>
      </c>
      <c r="T3853" s="17" t="s">
        <v>6171</v>
      </c>
      <c r="AA3853" s="182" t="s">
        <v>2069</v>
      </c>
      <c r="AC3853" s="197" t="str">
        <f t="shared" si="378"/>
        <v>ENGINEERING</v>
      </c>
      <c r="AD3853" s="263" t="str">
        <f t="shared" si="379"/>
        <v>ENGINEERING-401</v>
      </c>
      <c r="AE3853" s="263" t="str">
        <f t="shared" si="380"/>
        <v>ENGINEERING-401-159</v>
      </c>
      <c r="AF3853" s="119" t="s">
        <v>2069</v>
      </c>
      <c r="AG3853" s="64" t="str">
        <f t="shared" si="381"/>
        <v>401</v>
      </c>
      <c r="AI3853" s="197" t="str">
        <f t="shared" si="382"/>
        <v>-</v>
      </c>
      <c r="AJ3853" s="64" t="str">
        <f t="shared" si="383"/>
        <v>-</v>
      </c>
    </row>
    <row r="3854" spans="19:36">
      <c r="S3854" s="173" t="s">
        <v>13154</v>
      </c>
      <c r="T3854" s="17" t="s">
        <v>13155</v>
      </c>
      <c r="AA3854" s="182" t="s">
        <v>2071</v>
      </c>
      <c r="AC3854" s="197" t="str">
        <f t="shared" si="378"/>
        <v>ENGINEERING</v>
      </c>
      <c r="AD3854" s="263" t="str">
        <f t="shared" si="379"/>
        <v>ENGINEERING-401</v>
      </c>
      <c r="AE3854" s="263" t="str">
        <f t="shared" si="380"/>
        <v>ENGINEERING-401-160</v>
      </c>
      <c r="AF3854" s="119" t="s">
        <v>2071</v>
      </c>
      <c r="AG3854" s="64" t="str">
        <f t="shared" si="381"/>
        <v>401</v>
      </c>
      <c r="AI3854" s="197" t="str">
        <f t="shared" si="382"/>
        <v>-</v>
      </c>
      <c r="AJ3854" s="64" t="str">
        <f t="shared" si="383"/>
        <v>-</v>
      </c>
    </row>
    <row r="3855" spans="19:36">
      <c r="S3855" s="173" t="s">
        <v>6172</v>
      </c>
      <c r="T3855" s="17" t="s">
        <v>6173</v>
      </c>
      <c r="AA3855" s="182" t="s">
        <v>2072</v>
      </c>
      <c r="AC3855" s="197" t="str">
        <f t="shared" si="378"/>
        <v>ENGINEERING</v>
      </c>
      <c r="AD3855" s="263" t="str">
        <f t="shared" si="379"/>
        <v>ENGINEERING-401</v>
      </c>
      <c r="AE3855" s="263" t="str">
        <f t="shared" si="380"/>
        <v>ENGINEERING-401-161</v>
      </c>
      <c r="AF3855" s="119" t="s">
        <v>2072</v>
      </c>
      <c r="AG3855" s="64" t="str">
        <f t="shared" si="381"/>
        <v>401</v>
      </c>
      <c r="AI3855" s="197" t="str">
        <f t="shared" si="382"/>
        <v>-</v>
      </c>
      <c r="AJ3855" s="64" t="str">
        <f t="shared" si="383"/>
        <v>-</v>
      </c>
    </row>
    <row r="3856" spans="19:36">
      <c r="S3856" s="173" t="s">
        <v>6174</v>
      </c>
      <c r="T3856" s="17" t="s">
        <v>6175</v>
      </c>
      <c r="AA3856" s="182" t="s">
        <v>2074</v>
      </c>
      <c r="AC3856" s="197" t="str">
        <f t="shared" si="378"/>
        <v>ENGINEERING</v>
      </c>
      <c r="AD3856" s="263" t="str">
        <f t="shared" si="379"/>
        <v>ENGINEERING-401</v>
      </c>
      <c r="AE3856" s="263" t="str">
        <f t="shared" si="380"/>
        <v>ENGINEERING-401-162</v>
      </c>
      <c r="AF3856" s="119" t="s">
        <v>2074</v>
      </c>
      <c r="AG3856" s="64" t="str">
        <f t="shared" si="381"/>
        <v>401</v>
      </c>
      <c r="AI3856" s="197" t="str">
        <f t="shared" si="382"/>
        <v>-</v>
      </c>
      <c r="AJ3856" s="64" t="str">
        <f t="shared" si="383"/>
        <v>-</v>
      </c>
    </row>
    <row r="3857" spans="19:36">
      <c r="S3857" s="173" t="s">
        <v>6176</v>
      </c>
      <c r="T3857" s="17" t="s">
        <v>6177</v>
      </c>
      <c r="AA3857" s="182" t="s">
        <v>2075</v>
      </c>
      <c r="AC3857" s="197" t="str">
        <f t="shared" si="378"/>
        <v>ENGINEERING</v>
      </c>
      <c r="AD3857" s="263" t="str">
        <f t="shared" si="379"/>
        <v>ENGINEERING-401</v>
      </c>
      <c r="AE3857" s="263" t="str">
        <f t="shared" si="380"/>
        <v>ENGINEERING-401-163</v>
      </c>
      <c r="AF3857" s="119" t="s">
        <v>2075</v>
      </c>
      <c r="AG3857" s="64" t="str">
        <f t="shared" si="381"/>
        <v>401</v>
      </c>
      <c r="AI3857" s="197" t="str">
        <f t="shared" si="382"/>
        <v>-</v>
      </c>
      <c r="AJ3857" s="64" t="str">
        <f t="shared" si="383"/>
        <v>-</v>
      </c>
    </row>
    <row r="3858" spans="19:36">
      <c r="S3858" s="173" t="s">
        <v>6178</v>
      </c>
      <c r="T3858" s="17" t="s">
        <v>6179</v>
      </c>
      <c r="AA3858" s="182" t="s">
        <v>2077</v>
      </c>
      <c r="AC3858" s="197" t="str">
        <f t="shared" si="378"/>
        <v>ENGINEERING</v>
      </c>
      <c r="AD3858" s="263" t="str">
        <f t="shared" si="379"/>
        <v>ENGINEERING-401</v>
      </c>
      <c r="AE3858" s="263" t="str">
        <f t="shared" si="380"/>
        <v>ENGINEERING-401-164</v>
      </c>
      <c r="AF3858" s="119" t="s">
        <v>2077</v>
      </c>
      <c r="AG3858" s="64" t="str">
        <f t="shared" si="381"/>
        <v>401</v>
      </c>
      <c r="AI3858" s="197" t="str">
        <f t="shared" si="382"/>
        <v>-</v>
      </c>
      <c r="AJ3858" s="64" t="str">
        <f t="shared" si="383"/>
        <v>-</v>
      </c>
    </row>
    <row r="3859" spans="19:36">
      <c r="S3859" s="173" t="s">
        <v>6180</v>
      </c>
      <c r="T3859" s="17" t="s">
        <v>6181</v>
      </c>
      <c r="AA3859" s="182" t="s">
        <v>2078</v>
      </c>
      <c r="AC3859" s="197" t="str">
        <f t="shared" si="378"/>
        <v>ENGINEERING</v>
      </c>
      <c r="AD3859" s="263" t="str">
        <f t="shared" si="379"/>
        <v>ENGINEERING-401</v>
      </c>
      <c r="AE3859" s="263" t="str">
        <f t="shared" si="380"/>
        <v>ENGINEERING-401-165</v>
      </c>
      <c r="AF3859" s="119" t="s">
        <v>2078</v>
      </c>
      <c r="AG3859" s="64" t="str">
        <f t="shared" si="381"/>
        <v>401</v>
      </c>
      <c r="AI3859" s="197" t="str">
        <f t="shared" si="382"/>
        <v>-</v>
      </c>
      <c r="AJ3859" s="64" t="str">
        <f t="shared" si="383"/>
        <v>-</v>
      </c>
    </row>
    <row r="3860" spans="19:36">
      <c r="S3860" s="173" t="s">
        <v>6182</v>
      </c>
      <c r="T3860" s="17" t="s">
        <v>6183</v>
      </c>
      <c r="AA3860" s="182" t="s">
        <v>2079</v>
      </c>
      <c r="AC3860" s="197" t="str">
        <f t="shared" si="378"/>
        <v>ENGINEERING</v>
      </c>
      <c r="AD3860" s="263" t="str">
        <f t="shared" si="379"/>
        <v>ENGINEERING-401</v>
      </c>
      <c r="AE3860" s="263" t="str">
        <f t="shared" si="380"/>
        <v>ENGINEERING-401-166</v>
      </c>
      <c r="AF3860" s="119" t="s">
        <v>2079</v>
      </c>
      <c r="AG3860" s="64" t="str">
        <f t="shared" si="381"/>
        <v>401</v>
      </c>
      <c r="AI3860" s="197" t="str">
        <f t="shared" si="382"/>
        <v>-</v>
      </c>
      <c r="AJ3860" s="64" t="str">
        <f t="shared" si="383"/>
        <v>-</v>
      </c>
    </row>
    <row r="3861" spans="19:36">
      <c r="S3861" s="173" t="s">
        <v>6184</v>
      </c>
      <c r="T3861" s="17" t="s">
        <v>6185</v>
      </c>
      <c r="AA3861" s="182" t="s">
        <v>11196</v>
      </c>
      <c r="AC3861" s="197" t="str">
        <f t="shared" si="378"/>
        <v>ENGINEERING</v>
      </c>
      <c r="AD3861" s="263" t="str">
        <f t="shared" si="379"/>
        <v>ENGINEERING-401</v>
      </c>
      <c r="AE3861" s="263" t="str">
        <f t="shared" si="380"/>
        <v>ENGINEERING-401-167</v>
      </c>
      <c r="AF3861" s="119" t="s">
        <v>11196</v>
      </c>
      <c r="AG3861" s="64" t="str">
        <f t="shared" si="381"/>
        <v>401</v>
      </c>
      <c r="AI3861" s="197" t="str">
        <f t="shared" si="382"/>
        <v>-</v>
      </c>
      <c r="AJ3861" s="64" t="str">
        <f t="shared" si="383"/>
        <v>-</v>
      </c>
    </row>
    <row r="3862" spans="19:36">
      <c r="S3862" s="173" t="s">
        <v>6186</v>
      </c>
      <c r="T3862" s="17" t="s">
        <v>6187</v>
      </c>
      <c r="AA3862" s="182" t="s">
        <v>12802</v>
      </c>
      <c r="AC3862" s="197" t="str">
        <f t="shared" si="378"/>
        <v>ENGINEERING</v>
      </c>
      <c r="AD3862" s="263" t="str">
        <f t="shared" si="379"/>
        <v>ENGINEERING-401</v>
      </c>
      <c r="AE3862" s="263" t="str">
        <f t="shared" si="380"/>
        <v>ENGINEERING-401-168</v>
      </c>
      <c r="AF3862" s="119" t="s">
        <v>12802</v>
      </c>
      <c r="AG3862" s="64" t="str">
        <f t="shared" si="381"/>
        <v>401</v>
      </c>
      <c r="AI3862" s="197" t="str">
        <f t="shared" si="382"/>
        <v>-</v>
      </c>
      <c r="AJ3862" s="64" t="str">
        <f t="shared" si="383"/>
        <v>-</v>
      </c>
    </row>
    <row r="3863" spans="19:36">
      <c r="S3863" s="173" t="s">
        <v>6188</v>
      </c>
      <c r="T3863" s="17" t="s">
        <v>6189</v>
      </c>
      <c r="AA3863" s="182" t="s">
        <v>2082</v>
      </c>
      <c r="AC3863" s="197" t="str">
        <f t="shared" si="378"/>
        <v>ENGINEERING</v>
      </c>
      <c r="AD3863" s="263" t="str">
        <f t="shared" si="379"/>
        <v>ENGINEERING-401</v>
      </c>
      <c r="AE3863" s="263" t="str">
        <f t="shared" si="380"/>
        <v>ENGINEERING-401-169</v>
      </c>
      <c r="AF3863" s="119" t="s">
        <v>2082</v>
      </c>
      <c r="AG3863" s="64" t="str">
        <f t="shared" si="381"/>
        <v>401</v>
      </c>
      <c r="AI3863" s="197" t="str">
        <f t="shared" si="382"/>
        <v>-</v>
      </c>
      <c r="AJ3863" s="64" t="str">
        <f t="shared" si="383"/>
        <v>-</v>
      </c>
    </row>
    <row r="3864" spans="19:36">
      <c r="S3864" s="173" t="s">
        <v>6190</v>
      </c>
      <c r="T3864" s="17" t="s">
        <v>6191</v>
      </c>
      <c r="AA3864" s="182" t="s">
        <v>2084</v>
      </c>
      <c r="AC3864" s="197" t="str">
        <f t="shared" si="378"/>
        <v>ENGINEERING</v>
      </c>
      <c r="AD3864" s="263" t="str">
        <f t="shared" si="379"/>
        <v>ENGINEERING-401</v>
      </c>
      <c r="AE3864" s="263" t="str">
        <f t="shared" si="380"/>
        <v>ENGINEERING-401-170</v>
      </c>
      <c r="AF3864" s="119" t="s">
        <v>2084</v>
      </c>
      <c r="AG3864" s="64" t="str">
        <f t="shared" si="381"/>
        <v>401</v>
      </c>
      <c r="AI3864" s="197" t="str">
        <f t="shared" si="382"/>
        <v>-</v>
      </c>
      <c r="AJ3864" s="64" t="str">
        <f t="shared" si="383"/>
        <v>-</v>
      </c>
    </row>
    <row r="3865" spans="19:36">
      <c r="S3865" s="173" t="s">
        <v>6192</v>
      </c>
      <c r="T3865" s="17" t="s">
        <v>6193</v>
      </c>
      <c r="AA3865" s="182" t="s">
        <v>2085</v>
      </c>
      <c r="AC3865" s="197" t="str">
        <f t="shared" si="378"/>
        <v>ENGINEERING</v>
      </c>
      <c r="AD3865" s="263" t="str">
        <f t="shared" si="379"/>
        <v>ENGINEERING-401</v>
      </c>
      <c r="AE3865" s="263" t="str">
        <f t="shared" si="380"/>
        <v>ENGINEERING-401-171</v>
      </c>
      <c r="AF3865" s="119" t="s">
        <v>2085</v>
      </c>
      <c r="AG3865" s="64" t="str">
        <f t="shared" si="381"/>
        <v>401</v>
      </c>
      <c r="AI3865" s="197" t="str">
        <f t="shared" si="382"/>
        <v>-</v>
      </c>
      <c r="AJ3865" s="64" t="str">
        <f t="shared" si="383"/>
        <v>-</v>
      </c>
    </row>
    <row r="3866" spans="19:36">
      <c r="S3866" s="173" t="s">
        <v>6194</v>
      </c>
      <c r="T3866" s="17" t="s">
        <v>6195</v>
      </c>
      <c r="AA3866" s="182" t="s">
        <v>2087</v>
      </c>
      <c r="AC3866" s="197" t="str">
        <f t="shared" si="378"/>
        <v>ENGINEERING</v>
      </c>
      <c r="AD3866" s="263" t="str">
        <f t="shared" si="379"/>
        <v>ENGINEERING-401</v>
      </c>
      <c r="AE3866" s="263" t="str">
        <f t="shared" si="380"/>
        <v>ENGINEERING-401-172</v>
      </c>
      <c r="AF3866" s="119" t="s">
        <v>2087</v>
      </c>
      <c r="AG3866" s="64" t="str">
        <f t="shared" si="381"/>
        <v>401</v>
      </c>
      <c r="AI3866" s="197" t="str">
        <f t="shared" si="382"/>
        <v>-</v>
      </c>
      <c r="AJ3866" s="64" t="str">
        <f t="shared" si="383"/>
        <v>-</v>
      </c>
    </row>
    <row r="3867" spans="19:36">
      <c r="S3867" s="173" t="s">
        <v>6196</v>
      </c>
      <c r="T3867" s="17" t="s">
        <v>6197</v>
      </c>
      <c r="AA3867" s="182" t="s">
        <v>2089</v>
      </c>
      <c r="AC3867" s="197" t="str">
        <f t="shared" si="378"/>
        <v>ENGINEERING</v>
      </c>
      <c r="AD3867" s="263" t="str">
        <f t="shared" si="379"/>
        <v>ENGINEERING-401</v>
      </c>
      <c r="AE3867" s="263" t="str">
        <f t="shared" si="380"/>
        <v>ENGINEERING-401-173</v>
      </c>
      <c r="AF3867" s="119" t="s">
        <v>2089</v>
      </c>
      <c r="AG3867" s="64" t="str">
        <f t="shared" si="381"/>
        <v>401</v>
      </c>
      <c r="AI3867" s="197" t="str">
        <f t="shared" si="382"/>
        <v>-</v>
      </c>
      <c r="AJ3867" s="64" t="str">
        <f t="shared" si="383"/>
        <v>-</v>
      </c>
    </row>
    <row r="3868" spans="19:36">
      <c r="S3868" s="173" t="s">
        <v>6198</v>
      </c>
      <c r="T3868" s="17" t="s">
        <v>6199</v>
      </c>
      <c r="AA3868" s="182" t="s">
        <v>2091</v>
      </c>
      <c r="AC3868" s="197" t="str">
        <f t="shared" si="378"/>
        <v>ENGINEERING</v>
      </c>
      <c r="AD3868" s="263" t="str">
        <f t="shared" si="379"/>
        <v>ENGINEERING-401</v>
      </c>
      <c r="AE3868" s="263" t="str">
        <f t="shared" si="380"/>
        <v>ENGINEERING-401-174</v>
      </c>
      <c r="AF3868" s="119" t="s">
        <v>2091</v>
      </c>
      <c r="AG3868" s="64" t="str">
        <f t="shared" si="381"/>
        <v>401</v>
      </c>
      <c r="AI3868" s="197" t="str">
        <f t="shared" si="382"/>
        <v>-</v>
      </c>
      <c r="AJ3868" s="64" t="str">
        <f t="shared" si="383"/>
        <v>-</v>
      </c>
    </row>
    <row r="3869" spans="19:36">
      <c r="S3869" s="173" t="s">
        <v>6200</v>
      </c>
      <c r="T3869" s="17" t="s">
        <v>6201</v>
      </c>
      <c r="AA3869" s="182" t="s">
        <v>2092</v>
      </c>
      <c r="AC3869" s="197" t="str">
        <f t="shared" si="378"/>
        <v>ENGINEERING</v>
      </c>
      <c r="AD3869" s="263" t="str">
        <f t="shared" si="379"/>
        <v>ENGINEERING-401</v>
      </c>
      <c r="AE3869" s="263" t="str">
        <f t="shared" si="380"/>
        <v>ENGINEERING-401-175</v>
      </c>
      <c r="AF3869" s="119" t="s">
        <v>2092</v>
      </c>
      <c r="AG3869" s="64" t="str">
        <f t="shared" si="381"/>
        <v>401</v>
      </c>
      <c r="AI3869" s="197" t="str">
        <f t="shared" si="382"/>
        <v>-</v>
      </c>
      <c r="AJ3869" s="64" t="str">
        <f t="shared" si="383"/>
        <v>-</v>
      </c>
    </row>
    <row r="3870" spans="19:36">
      <c r="S3870" s="173" t="s">
        <v>6202</v>
      </c>
      <c r="T3870" s="17" t="s">
        <v>6203</v>
      </c>
      <c r="AA3870" s="182" t="s">
        <v>2094</v>
      </c>
      <c r="AC3870" s="197" t="str">
        <f t="shared" si="378"/>
        <v>ENGINEERING</v>
      </c>
      <c r="AD3870" s="263" t="str">
        <f t="shared" si="379"/>
        <v>ENGINEERING-401</v>
      </c>
      <c r="AE3870" s="263" t="str">
        <f t="shared" si="380"/>
        <v>ENGINEERING-401-176</v>
      </c>
      <c r="AF3870" s="119" t="s">
        <v>2094</v>
      </c>
      <c r="AG3870" s="64" t="str">
        <f t="shared" si="381"/>
        <v>401</v>
      </c>
      <c r="AI3870" s="197" t="str">
        <f t="shared" si="382"/>
        <v>-</v>
      </c>
      <c r="AJ3870" s="64" t="str">
        <f t="shared" si="383"/>
        <v>-</v>
      </c>
    </row>
    <row r="3871" spans="19:36">
      <c r="S3871" s="173" t="s">
        <v>6204</v>
      </c>
      <c r="T3871" s="17" t="s">
        <v>6205</v>
      </c>
      <c r="AA3871" s="182" t="s">
        <v>2095</v>
      </c>
      <c r="AC3871" s="197" t="str">
        <f t="shared" si="378"/>
        <v>ENGINEERING</v>
      </c>
      <c r="AD3871" s="263" t="str">
        <f t="shared" si="379"/>
        <v>ENGINEERING-401</v>
      </c>
      <c r="AE3871" s="263" t="str">
        <f t="shared" si="380"/>
        <v>ENGINEERING-401-177</v>
      </c>
      <c r="AF3871" s="119" t="s">
        <v>2095</v>
      </c>
      <c r="AG3871" s="64" t="str">
        <f t="shared" si="381"/>
        <v>401</v>
      </c>
      <c r="AI3871" s="197" t="str">
        <f t="shared" si="382"/>
        <v>-</v>
      </c>
      <c r="AJ3871" s="64" t="str">
        <f t="shared" si="383"/>
        <v>-</v>
      </c>
    </row>
    <row r="3872" spans="19:36">
      <c r="S3872" s="173" t="s">
        <v>6206</v>
      </c>
      <c r="T3872" s="17" t="s">
        <v>6207</v>
      </c>
      <c r="AA3872" s="182" t="s">
        <v>2097</v>
      </c>
      <c r="AC3872" s="197" t="str">
        <f t="shared" si="378"/>
        <v>ENGINEERING</v>
      </c>
      <c r="AD3872" s="263" t="str">
        <f t="shared" si="379"/>
        <v>ENGINEERING-401</v>
      </c>
      <c r="AE3872" s="263" t="str">
        <f t="shared" si="380"/>
        <v>ENGINEERING-401-178</v>
      </c>
      <c r="AF3872" s="119" t="s">
        <v>2097</v>
      </c>
      <c r="AG3872" s="64" t="str">
        <f t="shared" si="381"/>
        <v>401</v>
      </c>
      <c r="AI3872" s="197" t="str">
        <f t="shared" si="382"/>
        <v>-</v>
      </c>
      <c r="AJ3872" s="64" t="str">
        <f t="shared" si="383"/>
        <v>-</v>
      </c>
    </row>
    <row r="3873" spans="19:36">
      <c r="S3873" s="173" t="s">
        <v>6208</v>
      </c>
      <c r="T3873" s="17" t="s">
        <v>6209</v>
      </c>
      <c r="AA3873" s="182" t="s">
        <v>13</v>
      </c>
      <c r="AC3873" s="197" t="str">
        <f t="shared" si="378"/>
        <v>ENGINEERING</v>
      </c>
      <c r="AD3873" s="263" t="str">
        <f t="shared" si="379"/>
        <v>ENGINEERING-401</v>
      </c>
      <c r="AE3873" s="263" t="str">
        <f t="shared" si="380"/>
        <v>ENGINEERING-401-179</v>
      </c>
      <c r="AF3873" s="119" t="s">
        <v>13</v>
      </c>
      <c r="AG3873" s="64" t="str">
        <f t="shared" si="381"/>
        <v>401</v>
      </c>
      <c r="AI3873" s="197" t="str">
        <f t="shared" si="382"/>
        <v>-</v>
      </c>
      <c r="AJ3873" s="64" t="str">
        <f t="shared" si="383"/>
        <v>-</v>
      </c>
    </row>
    <row r="3874" spans="19:36">
      <c r="S3874" s="173" t="s">
        <v>6210</v>
      </c>
      <c r="T3874" s="17" t="s">
        <v>6211</v>
      </c>
      <c r="AA3874" s="182" t="s">
        <v>14</v>
      </c>
      <c r="AC3874" s="197" t="str">
        <f t="shared" si="378"/>
        <v>ENGINEERING</v>
      </c>
      <c r="AD3874" s="263" t="str">
        <f t="shared" si="379"/>
        <v>ENGINEERING-401</v>
      </c>
      <c r="AE3874" s="263" t="str">
        <f t="shared" si="380"/>
        <v>ENGINEERING-401-180</v>
      </c>
      <c r="AF3874" s="119" t="s">
        <v>14</v>
      </c>
      <c r="AG3874" s="64" t="str">
        <f t="shared" si="381"/>
        <v>401</v>
      </c>
      <c r="AI3874" s="197" t="str">
        <f t="shared" si="382"/>
        <v>-</v>
      </c>
      <c r="AJ3874" s="64" t="str">
        <f t="shared" si="383"/>
        <v>-</v>
      </c>
    </row>
    <row r="3875" spans="19:36">
      <c r="S3875" s="173" t="s">
        <v>6212</v>
      </c>
      <c r="T3875" s="17" t="s">
        <v>6213</v>
      </c>
      <c r="AA3875" s="182" t="s">
        <v>2099</v>
      </c>
      <c r="AC3875" s="197" t="str">
        <f t="shared" si="378"/>
        <v>ENGINEERING</v>
      </c>
      <c r="AD3875" s="263" t="str">
        <f t="shared" si="379"/>
        <v>ENGINEERING-401</v>
      </c>
      <c r="AE3875" s="263" t="str">
        <f t="shared" si="380"/>
        <v>ENGINEERING-401-181</v>
      </c>
      <c r="AF3875" s="119" t="s">
        <v>2099</v>
      </c>
      <c r="AG3875" s="64" t="str">
        <f t="shared" si="381"/>
        <v>401</v>
      </c>
      <c r="AI3875" s="197" t="str">
        <f t="shared" si="382"/>
        <v>-</v>
      </c>
      <c r="AJ3875" s="64" t="str">
        <f t="shared" si="383"/>
        <v>-</v>
      </c>
    </row>
    <row r="3876" spans="19:36">
      <c r="S3876" s="173" t="s">
        <v>6214</v>
      </c>
      <c r="T3876" s="17" t="s">
        <v>6215</v>
      </c>
      <c r="AA3876" s="182" t="s">
        <v>2100</v>
      </c>
      <c r="AC3876" s="197" t="str">
        <f t="shared" si="378"/>
        <v>ENGINEERING</v>
      </c>
      <c r="AD3876" s="263" t="str">
        <f t="shared" si="379"/>
        <v>ENGINEERING-401</v>
      </c>
      <c r="AE3876" s="263" t="str">
        <f t="shared" si="380"/>
        <v>ENGINEERING-401-182</v>
      </c>
      <c r="AF3876" s="119" t="s">
        <v>2100</v>
      </c>
      <c r="AG3876" s="64" t="str">
        <f t="shared" si="381"/>
        <v>401</v>
      </c>
      <c r="AI3876" s="197" t="str">
        <f t="shared" si="382"/>
        <v>-</v>
      </c>
      <c r="AJ3876" s="64" t="str">
        <f t="shared" si="383"/>
        <v>-</v>
      </c>
    </row>
    <row r="3877" spans="19:36">
      <c r="S3877" s="173" t="s">
        <v>6216</v>
      </c>
      <c r="T3877" s="17" t="s">
        <v>6217</v>
      </c>
      <c r="AA3877" s="182" t="s">
        <v>2102</v>
      </c>
      <c r="AC3877" s="197" t="str">
        <f t="shared" si="378"/>
        <v>ENGINEERING</v>
      </c>
      <c r="AD3877" s="263" t="str">
        <f t="shared" si="379"/>
        <v>ENGINEERING-401</v>
      </c>
      <c r="AE3877" s="263" t="str">
        <f t="shared" si="380"/>
        <v>ENGINEERING-401-183</v>
      </c>
      <c r="AF3877" s="119" t="s">
        <v>2102</v>
      </c>
      <c r="AG3877" s="64" t="str">
        <f t="shared" si="381"/>
        <v>401</v>
      </c>
      <c r="AI3877" s="197" t="str">
        <f t="shared" si="382"/>
        <v>-</v>
      </c>
      <c r="AJ3877" s="64" t="str">
        <f t="shared" si="383"/>
        <v>-</v>
      </c>
    </row>
    <row r="3878" spans="19:36">
      <c r="S3878" s="173" t="s">
        <v>6218</v>
      </c>
      <c r="T3878" s="17" t="s">
        <v>6219</v>
      </c>
      <c r="AA3878" s="182" t="s">
        <v>2103</v>
      </c>
      <c r="AC3878" s="197" t="str">
        <f t="shared" si="378"/>
        <v>ENGINEERING</v>
      </c>
      <c r="AD3878" s="263" t="str">
        <f t="shared" si="379"/>
        <v>ENGINEERING-401</v>
      </c>
      <c r="AE3878" s="263" t="str">
        <f t="shared" si="380"/>
        <v>ENGINEERING-401-184</v>
      </c>
      <c r="AF3878" s="119" t="s">
        <v>2103</v>
      </c>
      <c r="AG3878" s="64" t="str">
        <f t="shared" si="381"/>
        <v>401</v>
      </c>
      <c r="AI3878" s="197" t="str">
        <f t="shared" si="382"/>
        <v>-</v>
      </c>
      <c r="AJ3878" s="64" t="str">
        <f t="shared" si="383"/>
        <v>-</v>
      </c>
    </row>
    <row r="3879" spans="19:36">
      <c r="S3879" s="173" t="s">
        <v>6220</v>
      </c>
      <c r="T3879" s="17" t="s">
        <v>6221</v>
      </c>
      <c r="AA3879" s="182" t="s">
        <v>2104</v>
      </c>
      <c r="AC3879" s="197" t="str">
        <f t="shared" si="378"/>
        <v>ENGINEERING</v>
      </c>
      <c r="AD3879" s="263" t="str">
        <f t="shared" si="379"/>
        <v>ENGINEERING-401</v>
      </c>
      <c r="AE3879" s="263" t="str">
        <f t="shared" si="380"/>
        <v>ENGINEERING-401-185</v>
      </c>
      <c r="AF3879" s="119" t="s">
        <v>2104</v>
      </c>
      <c r="AG3879" s="64" t="str">
        <f t="shared" si="381"/>
        <v>401</v>
      </c>
      <c r="AI3879" s="197" t="str">
        <f t="shared" si="382"/>
        <v>-</v>
      </c>
      <c r="AJ3879" s="64" t="str">
        <f t="shared" si="383"/>
        <v>-</v>
      </c>
    </row>
    <row r="3880" spans="19:36">
      <c r="S3880" s="173" t="s">
        <v>6222</v>
      </c>
      <c r="T3880" s="17" t="s">
        <v>6223</v>
      </c>
      <c r="AA3880" s="182" t="s">
        <v>2105</v>
      </c>
      <c r="AC3880" s="197" t="str">
        <f t="shared" si="378"/>
        <v>ENGINEERING</v>
      </c>
      <c r="AD3880" s="263" t="str">
        <f t="shared" si="379"/>
        <v>ENGINEERING-401</v>
      </c>
      <c r="AE3880" s="263" t="str">
        <f t="shared" si="380"/>
        <v>ENGINEERING-401-186</v>
      </c>
      <c r="AF3880" s="119" t="s">
        <v>2105</v>
      </c>
      <c r="AG3880" s="64" t="str">
        <f t="shared" si="381"/>
        <v>401</v>
      </c>
      <c r="AI3880" s="197" t="str">
        <f t="shared" si="382"/>
        <v>-</v>
      </c>
      <c r="AJ3880" s="64" t="str">
        <f t="shared" si="383"/>
        <v>-</v>
      </c>
    </row>
    <row r="3881" spans="19:36">
      <c r="S3881" s="173" t="s">
        <v>6224</v>
      </c>
      <c r="T3881" s="17" t="s">
        <v>6225</v>
      </c>
      <c r="AA3881" s="182" t="s">
        <v>2107</v>
      </c>
      <c r="AC3881" s="197" t="str">
        <f t="shared" si="378"/>
        <v>ENGINEERING</v>
      </c>
      <c r="AD3881" s="263" t="str">
        <f t="shared" si="379"/>
        <v>ENGINEERING-401</v>
      </c>
      <c r="AE3881" s="263" t="str">
        <f t="shared" si="380"/>
        <v>ENGINEERING-401-187</v>
      </c>
      <c r="AF3881" s="119" t="s">
        <v>2107</v>
      </c>
      <c r="AG3881" s="64" t="str">
        <f t="shared" si="381"/>
        <v>401</v>
      </c>
      <c r="AI3881" s="197" t="str">
        <f t="shared" si="382"/>
        <v>-</v>
      </c>
      <c r="AJ3881" s="64" t="str">
        <f t="shared" si="383"/>
        <v>-</v>
      </c>
    </row>
    <row r="3882" spans="19:36">
      <c r="S3882" s="173" t="s">
        <v>6226</v>
      </c>
      <c r="T3882" s="17" t="s">
        <v>6227</v>
      </c>
      <c r="AA3882" s="182" t="s">
        <v>2108</v>
      </c>
      <c r="AC3882" s="197" t="str">
        <f t="shared" si="378"/>
        <v>ENGINEERING</v>
      </c>
      <c r="AD3882" s="263" t="str">
        <f t="shared" si="379"/>
        <v>ENGINEERING-401</v>
      </c>
      <c r="AE3882" s="263" t="str">
        <f t="shared" si="380"/>
        <v>ENGINEERING-401-188</v>
      </c>
      <c r="AF3882" s="119" t="s">
        <v>2108</v>
      </c>
      <c r="AG3882" s="64" t="str">
        <f t="shared" si="381"/>
        <v>401</v>
      </c>
      <c r="AI3882" s="197" t="str">
        <f t="shared" si="382"/>
        <v>-</v>
      </c>
      <c r="AJ3882" s="64" t="str">
        <f t="shared" si="383"/>
        <v>-</v>
      </c>
    </row>
    <row r="3883" spans="19:36">
      <c r="S3883" s="173" t="s">
        <v>6228</v>
      </c>
      <c r="T3883" s="17" t="s">
        <v>10573</v>
      </c>
      <c r="AA3883" s="182" t="s">
        <v>2110</v>
      </c>
      <c r="AC3883" s="197" t="str">
        <f t="shared" si="378"/>
        <v>ENGINEERING</v>
      </c>
      <c r="AD3883" s="263" t="str">
        <f t="shared" si="379"/>
        <v>ENGINEERING-401</v>
      </c>
      <c r="AE3883" s="263" t="str">
        <f t="shared" si="380"/>
        <v>ENGINEERING-401-189</v>
      </c>
      <c r="AF3883" s="119" t="s">
        <v>2110</v>
      </c>
      <c r="AG3883" s="64" t="str">
        <f t="shared" si="381"/>
        <v>401</v>
      </c>
      <c r="AI3883" s="197" t="str">
        <f t="shared" si="382"/>
        <v>-</v>
      </c>
      <c r="AJ3883" s="64" t="str">
        <f t="shared" si="383"/>
        <v>-</v>
      </c>
    </row>
    <row r="3884" spans="19:36">
      <c r="S3884" s="173" t="s">
        <v>6229</v>
      </c>
      <c r="T3884" s="17" t="s">
        <v>6230</v>
      </c>
      <c r="AA3884" s="182" t="s">
        <v>2112</v>
      </c>
      <c r="AC3884" s="197" t="str">
        <f t="shared" si="378"/>
        <v>ENGINEERING</v>
      </c>
      <c r="AD3884" s="263" t="str">
        <f t="shared" si="379"/>
        <v>ENGINEERING-401</v>
      </c>
      <c r="AE3884" s="263" t="str">
        <f t="shared" si="380"/>
        <v>ENGINEERING-401-190</v>
      </c>
      <c r="AF3884" s="119" t="s">
        <v>2112</v>
      </c>
      <c r="AG3884" s="64" t="str">
        <f t="shared" si="381"/>
        <v>401</v>
      </c>
      <c r="AI3884" s="197" t="str">
        <f t="shared" si="382"/>
        <v>-</v>
      </c>
      <c r="AJ3884" s="64" t="str">
        <f t="shared" si="383"/>
        <v>-</v>
      </c>
    </row>
    <row r="3885" spans="19:36">
      <c r="S3885" s="173" t="s">
        <v>6231</v>
      </c>
      <c r="T3885" s="17" t="s">
        <v>6232</v>
      </c>
      <c r="AA3885" s="182" t="s">
        <v>2113</v>
      </c>
      <c r="AC3885" s="197" t="str">
        <f t="shared" si="378"/>
        <v>ENGINEERING</v>
      </c>
      <c r="AD3885" s="263" t="str">
        <f t="shared" si="379"/>
        <v>ENGINEERING-401</v>
      </c>
      <c r="AE3885" s="263" t="str">
        <f t="shared" si="380"/>
        <v>ENGINEERING-401-191</v>
      </c>
      <c r="AF3885" s="119" t="s">
        <v>2113</v>
      </c>
      <c r="AG3885" s="64" t="str">
        <f t="shared" si="381"/>
        <v>401</v>
      </c>
      <c r="AI3885" s="197" t="str">
        <f t="shared" si="382"/>
        <v>-</v>
      </c>
      <c r="AJ3885" s="64" t="str">
        <f t="shared" si="383"/>
        <v>-</v>
      </c>
    </row>
    <row r="3886" spans="19:36">
      <c r="S3886" s="173" t="s">
        <v>6233</v>
      </c>
      <c r="T3886" s="17" t="s">
        <v>6234</v>
      </c>
      <c r="AA3886" s="182" t="s">
        <v>2114</v>
      </c>
      <c r="AC3886" s="197" t="str">
        <f t="shared" si="378"/>
        <v>ENGINEERING</v>
      </c>
      <c r="AD3886" s="263" t="str">
        <f t="shared" si="379"/>
        <v>ENGINEERING-401</v>
      </c>
      <c r="AE3886" s="263" t="str">
        <f t="shared" si="380"/>
        <v>ENGINEERING-401-192</v>
      </c>
      <c r="AF3886" s="119" t="s">
        <v>2114</v>
      </c>
      <c r="AG3886" s="64" t="str">
        <f t="shared" si="381"/>
        <v>401</v>
      </c>
      <c r="AI3886" s="197" t="str">
        <f t="shared" si="382"/>
        <v>-</v>
      </c>
      <c r="AJ3886" s="64" t="str">
        <f t="shared" si="383"/>
        <v>-</v>
      </c>
    </row>
    <row r="3887" spans="19:36">
      <c r="S3887" s="173" t="s">
        <v>6235</v>
      </c>
      <c r="T3887" s="17" t="s">
        <v>6236</v>
      </c>
      <c r="AA3887" s="182" t="s">
        <v>2115</v>
      </c>
      <c r="AC3887" s="197" t="str">
        <f t="shared" si="378"/>
        <v>ENGINEERING</v>
      </c>
      <c r="AD3887" s="263" t="str">
        <f t="shared" si="379"/>
        <v>ENGINEERING-401</v>
      </c>
      <c r="AE3887" s="263" t="str">
        <f t="shared" si="380"/>
        <v>ENGINEERING-401-193</v>
      </c>
      <c r="AF3887" s="119" t="s">
        <v>2115</v>
      </c>
      <c r="AG3887" s="64" t="str">
        <f t="shared" si="381"/>
        <v>401</v>
      </c>
      <c r="AI3887" s="197" t="str">
        <f t="shared" si="382"/>
        <v>-</v>
      </c>
      <c r="AJ3887" s="64" t="str">
        <f t="shared" si="383"/>
        <v>-</v>
      </c>
    </row>
    <row r="3888" spans="19:36">
      <c r="S3888" s="173" t="s">
        <v>6237</v>
      </c>
      <c r="T3888" s="17" t="s">
        <v>6238</v>
      </c>
      <c r="AA3888" s="182" t="s">
        <v>2116</v>
      </c>
      <c r="AC3888" s="197" t="str">
        <f t="shared" si="378"/>
        <v>ENGINEERING</v>
      </c>
      <c r="AD3888" s="263" t="str">
        <f t="shared" si="379"/>
        <v>ENGINEERING-401</v>
      </c>
      <c r="AE3888" s="263" t="str">
        <f t="shared" si="380"/>
        <v>ENGINEERING-401-194</v>
      </c>
      <c r="AF3888" s="119" t="s">
        <v>2116</v>
      </c>
      <c r="AG3888" s="64" t="str">
        <f t="shared" si="381"/>
        <v>401</v>
      </c>
      <c r="AI3888" s="197" t="str">
        <f t="shared" si="382"/>
        <v>-</v>
      </c>
      <c r="AJ3888" s="64" t="str">
        <f t="shared" si="383"/>
        <v>-</v>
      </c>
    </row>
    <row r="3889" spans="19:36">
      <c r="S3889" s="173" t="s">
        <v>6239</v>
      </c>
      <c r="T3889" s="17" t="s">
        <v>6240</v>
      </c>
      <c r="AA3889" s="182" t="s">
        <v>2118</v>
      </c>
      <c r="AC3889" s="197" t="str">
        <f t="shared" si="378"/>
        <v>ENGINEERING</v>
      </c>
      <c r="AD3889" s="263" t="str">
        <f t="shared" si="379"/>
        <v>ENGINEERING-401</v>
      </c>
      <c r="AE3889" s="263" t="str">
        <f t="shared" si="380"/>
        <v>ENGINEERING-401-195</v>
      </c>
      <c r="AF3889" s="119" t="s">
        <v>2118</v>
      </c>
      <c r="AG3889" s="64" t="str">
        <f t="shared" si="381"/>
        <v>401</v>
      </c>
      <c r="AI3889" s="197" t="str">
        <f t="shared" si="382"/>
        <v>-</v>
      </c>
      <c r="AJ3889" s="64" t="str">
        <f t="shared" si="383"/>
        <v>-</v>
      </c>
    </row>
    <row r="3890" spans="19:36">
      <c r="S3890" s="173" t="s">
        <v>6241</v>
      </c>
      <c r="T3890" s="17" t="s">
        <v>6242</v>
      </c>
      <c r="AA3890" s="182" t="s">
        <v>2119</v>
      </c>
      <c r="AC3890" s="197" t="str">
        <f t="shared" si="378"/>
        <v>ENGINEERING</v>
      </c>
      <c r="AD3890" s="263" t="str">
        <f t="shared" si="379"/>
        <v>ENGINEERING-401</v>
      </c>
      <c r="AE3890" s="263" t="str">
        <f t="shared" si="380"/>
        <v>ENGINEERING-401-196</v>
      </c>
      <c r="AF3890" s="119" t="s">
        <v>2119</v>
      </c>
      <c r="AG3890" s="64" t="str">
        <f t="shared" si="381"/>
        <v>401</v>
      </c>
      <c r="AI3890" s="197" t="str">
        <f t="shared" si="382"/>
        <v>-</v>
      </c>
      <c r="AJ3890" s="64" t="str">
        <f t="shared" si="383"/>
        <v>-</v>
      </c>
    </row>
    <row r="3891" spans="19:36">
      <c r="S3891" s="173" t="s">
        <v>6243</v>
      </c>
      <c r="T3891" s="17" t="s">
        <v>6244</v>
      </c>
      <c r="AA3891" s="182" t="s">
        <v>2120</v>
      </c>
      <c r="AC3891" s="197" t="str">
        <f t="shared" si="378"/>
        <v>ENGINEERING</v>
      </c>
      <c r="AD3891" s="263" t="str">
        <f t="shared" si="379"/>
        <v>ENGINEERING-401</v>
      </c>
      <c r="AE3891" s="263" t="str">
        <f t="shared" si="380"/>
        <v>ENGINEERING-401-197</v>
      </c>
      <c r="AF3891" s="119" t="s">
        <v>2120</v>
      </c>
      <c r="AG3891" s="64" t="str">
        <f t="shared" si="381"/>
        <v>401</v>
      </c>
      <c r="AI3891" s="197" t="str">
        <f t="shared" si="382"/>
        <v>-</v>
      </c>
      <c r="AJ3891" s="64" t="str">
        <f t="shared" si="383"/>
        <v>-</v>
      </c>
    </row>
    <row r="3892" spans="19:36">
      <c r="S3892" s="173" t="s">
        <v>6245</v>
      </c>
      <c r="T3892" s="17" t="s">
        <v>6246</v>
      </c>
      <c r="AA3892" s="182" t="s">
        <v>2121</v>
      </c>
      <c r="AC3892" s="197" t="str">
        <f t="shared" si="378"/>
        <v>ENGINEERING</v>
      </c>
      <c r="AD3892" s="263" t="str">
        <f t="shared" si="379"/>
        <v>ENGINEERING-401</v>
      </c>
      <c r="AE3892" s="263" t="str">
        <f t="shared" si="380"/>
        <v>ENGINEERING-401-198</v>
      </c>
      <c r="AF3892" s="119" t="s">
        <v>2121</v>
      </c>
      <c r="AG3892" s="64" t="str">
        <f t="shared" si="381"/>
        <v>401</v>
      </c>
      <c r="AI3892" s="197" t="str">
        <f t="shared" si="382"/>
        <v>-</v>
      </c>
      <c r="AJ3892" s="64" t="str">
        <f t="shared" si="383"/>
        <v>-</v>
      </c>
    </row>
    <row r="3893" spans="19:36">
      <c r="S3893" s="173" t="s">
        <v>6247</v>
      </c>
      <c r="T3893" s="17" t="s">
        <v>6248</v>
      </c>
      <c r="AA3893" s="182" t="s">
        <v>2123</v>
      </c>
      <c r="AC3893" s="197" t="str">
        <f t="shared" si="378"/>
        <v>ENGINEERING</v>
      </c>
      <c r="AD3893" s="263" t="str">
        <f t="shared" si="379"/>
        <v>ENGINEERING-401</v>
      </c>
      <c r="AE3893" s="263" t="str">
        <f t="shared" si="380"/>
        <v>ENGINEERING-401-199</v>
      </c>
      <c r="AF3893" s="119" t="s">
        <v>2123</v>
      </c>
      <c r="AG3893" s="64" t="str">
        <f t="shared" si="381"/>
        <v>401</v>
      </c>
      <c r="AI3893" s="197" t="str">
        <f t="shared" si="382"/>
        <v>-</v>
      </c>
      <c r="AJ3893" s="64" t="str">
        <f t="shared" si="383"/>
        <v>-</v>
      </c>
    </row>
    <row r="3894" spans="19:36">
      <c r="S3894" s="173" t="s">
        <v>6249</v>
      </c>
      <c r="T3894" s="17" t="s">
        <v>6250</v>
      </c>
      <c r="AA3894" s="182" t="s">
        <v>11197</v>
      </c>
      <c r="AC3894" s="197" t="str">
        <f t="shared" si="378"/>
        <v>ENGINEERING</v>
      </c>
      <c r="AD3894" s="263" t="str">
        <f t="shared" si="379"/>
        <v>ENGINEERING-401</v>
      </c>
      <c r="AE3894" s="263" t="str">
        <f t="shared" si="380"/>
        <v>ENGINEERING-401-200</v>
      </c>
      <c r="AF3894" s="119" t="s">
        <v>11197</v>
      </c>
      <c r="AG3894" s="64" t="str">
        <f t="shared" si="381"/>
        <v>401</v>
      </c>
      <c r="AI3894" s="197" t="str">
        <f t="shared" si="382"/>
        <v>-</v>
      </c>
      <c r="AJ3894" s="64" t="str">
        <f t="shared" si="383"/>
        <v>-</v>
      </c>
    </row>
    <row r="3895" spans="19:36">
      <c r="S3895" s="173" t="s">
        <v>6251</v>
      </c>
      <c r="T3895" s="17" t="s">
        <v>6252</v>
      </c>
      <c r="AA3895" s="182" t="s">
        <v>2124</v>
      </c>
      <c r="AC3895" s="197" t="str">
        <f t="shared" si="378"/>
        <v>ENGINEERING</v>
      </c>
      <c r="AD3895" s="263" t="str">
        <f t="shared" si="379"/>
        <v>ENGINEERING-401</v>
      </c>
      <c r="AE3895" s="263" t="str">
        <f t="shared" si="380"/>
        <v>ENGINEERING-401-201</v>
      </c>
      <c r="AF3895" s="119" t="s">
        <v>2124</v>
      </c>
      <c r="AG3895" s="64" t="str">
        <f t="shared" si="381"/>
        <v>401</v>
      </c>
      <c r="AI3895" s="197" t="str">
        <f t="shared" si="382"/>
        <v>-</v>
      </c>
      <c r="AJ3895" s="64" t="str">
        <f t="shared" si="383"/>
        <v>-</v>
      </c>
    </row>
    <row r="3896" spans="19:36">
      <c r="S3896" s="173" t="s">
        <v>6253</v>
      </c>
      <c r="T3896" s="17" t="s">
        <v>6254</v>
      </c>
      <c r="AA3896" s="182" t="s">
        <v>2126</v>
      </c>
      <c r="AC3896" s="197" t="str">
        <f t="shared" si="378"/>
        <v>ENGINEERING</v>
      </c>
      <c r="AD3896" s="263" t="str">
        <f t="shared" si="379"/>
        <v>ENGINEERING-401</v>
      </c>
      <c r="AE3896" s="263" t="str">
        <f t="shared" si="380"/>
        <v>ENGINEERING-401-202</v>
      </c>
      <c r="AF3896" s="119" t="s">
        <v>2126</v>
      </c>
      <c r="AG3896" s="64" t="str">
        <f t="shared" si="381"/>
        <v>401</v>
      </c>
      <c r="AI3896" s="197" t="str">
        <f t="shared" si="382"/>
        <v>-</v>
      </c>
      <c r="AJ3896" s="64" t="str">
        <f t="shared" si="383"/>
        <v>-</v>
      </c>
    </row>
    <row r="3897" spans="19:36">
      <c r="S3897" s="173" t="s">
        <v>6255</v>
      </c>
      <c r="T3897" s="17" t="s">
        <v>6256</v>
      </c>
      <c r="AA3897" s="182" t="s">
        <v>2127</v>
      </c>
      <c r="AC3897" s="197" t="str">
        <f t="shared" si="378"/>
        <v>ENGINEERING</v>
      </c>
      <c r="AD3897" s="263" t="str">
        <f t="shared" si="379"/>
        <v>ENGINEERING-401</v>
      </c>
      <c r="AE3897" s="263" t="str">
        <f t="shared" si="380"/>
        <v>ENGINEERING-401-203</v>
      </c>
      <c r="AF3897" s="119" t="s">
        <v>2127</v>
      </c>
      <c r="AG3897" s="64" t="str">
        <f t="shared" si="381"/>
        <v>401</v>
      </c>
      <c r="AI3897" s="197" t="str">
        <f t="shared" si="382"/>
        <v>-</v>
      </c>
      <c r="AJ3897" s="64" t="str">
        <f t="shared" si="383"/>
        <v>-</v>
      </c>
    </row>
    <row r="3898" spans="19:36">
      <c r="S3898" s="173" t="s">
        <v>6257</v>
      </c>
      <c r="T3898" s="17" t="s">
        <v>6258</v>
      </c>
      <c r="AA3898" s="182" t="s">
        <v>2128</v>
      </c>
      <c r="AC3898" s="197" t="str">
        <f t="shared" si="378"/>
        <v>ENGINEERING</v>
      </c>
      <c r="AD3898" s="263" t="str">
        <f t="shared" si="379"/>
        <v>ENGINEERING-401</v>
      </c>
      <c r="AE3898" s="263" t="str">
        <f t="shared" si="380"/>
        <v>ENGINEERING-401-204</v>
      </c>
      <c r="AF3898" s="119" t="s">
        <v>2128</v>
      </c>
      <c r="AG3898" s="64" t="str">
        <f t="shared" si="381"/>
        <v>401</v>
      </c>
      <c r="AI3898" s="197" t="str">
        <f t="shared" si="382"/>
        <v>-</v>
      </c>
      <c r="AJ3898" s="64" t="str">
        <f t="shared" si="383"/>
        <v>-</v>
      </c>
    </row>
    <row r="3899" spans="19:36">
      <c r="S3899" s="173" t="s">
        <v>6259</v>
      </c>
      <c r="T3899" s="17" t="s">
        <v>6260</v>
      </c>
      <c r="AA3899" s="182" t="s">
        <v>2129</v>
      </c>
      <c r="AC3899" s="197" t="str">
        <f t="shared" si="378"/>
        <v>ENGINEERING</v>
      </c>
      <c r="AD3899" s="263" t="str">
        <f t="shared" si="379"/>
        <v>ENGINEERING-401</v>
      </c>
      <c r="AE3899" s="263" t="str">
        <f t="shared" si="380"/>
        <v>ENGINEERING-401-205</v>
      </c>
      <c r="AF3899" s="119" t="s">
        <v>2129</v>
      </c>
      <c r="AG3899" s="64" t="str">
        <f t="shared" si="381"/>
        <v>401</v>
      </c>
      <c r="AI3899" s="197" t="str">
        <f t="shared" si="382"/>
        <v>-</v>
      </c>
      <c r="AJ3899" s="64" t="str">
        <f t="shared" si="383"/>
        <v>-</v>
      </c>
    </row>
    <row r="3900" spans="19:36">
      <c r="S3900" s="173" t="s">
        <v>6261</v>
      </c>
      <c r="T3900" s="17" t="s">
        <v>6262</v>
      </c>
      <c r="AA3900" s="182" t="s">
        <v>2130</v>
      </c>
      <c r="AC3900" s="197" t="str">
        <f t="shared" si="378"/>
        <v>ENGINEERING</v>
      </c>
      <c r="AD3900" s="263" t="str">
        <f t="shared" si="379"/>
        <v>ENGINEERING-401</v>
      </c>
      <c r="AE3900" s="263" t="str">
        <f t="shared" si="380"/>
        <v>ENGINEERING-401-206</v>
      </c>
      <c r="AF3900" s="119" t="s">
        <v>2130</v>
      </c>
      <c r="AG3900" s="64" t="str">
        <f t="shared" si="381"/>
        <v>401</v>
      </c>
      <c r="AI3900" s="197" t="str">
        <f t="shared" si="382"/>
        <v>-</v>
      </c>
      <c r="AJ3900" s="64" t="str">
        <f t="shared" si="383"/>
        <v>-</v>
      </c>
    </row>
    <row r="3901" spans="19:36">
      <c r="S3901" s="173" t="s">
        <v>6263</v>
      </c>
      <c r="T3901" s="17" t="s">
        <v>6264</v>
      </c>
      <c r="AA3901" s="182" t="s">
        <v>2131</v>
      </c>
      <c r="AC3901" s="197" t="str">
        <f t="shared" si="378"/>
        <v>ENGINEERING</v>
      </c>
      <c r="AD3901" s="263" t="str">
        <f t="shared" si="379"/>
        <v>ENGINEERING-401</v>
      </c>
      <c r="AE3901" s="263" t="str">
        <f t="shared" si="380"/>
        <v>ENGINEERING-401-207</v>
      </c>
      <c r="AF3901" s="119" t="s">
        <v>2131</v>
      </c>
      <c r="AG3901" s="64" t="str">
        <f t="shared" si="381"/>
        <v>401</v>
      </c>
      <c r="AI3901" s="197" t="str">
        <f t="shared" si="382"/>
        <v>-</v>
      </c>
      <c r="AJ3901" s="64" t="str">
        <f t="shared" si="383"/>
        <v>-</v>
      </c>
    </row>
    <row r="3902" spans="19:36">
      <c r="S3902" s="173" t="s">
        <v>6265</v>
      </c>
      <c r="T3902" s="17" t="s">
        <v>6266</v>
      </c>
      <c r="AA3902" s="182" t="s">
        <v>11198</v>
      </c>
      <c r="AC3902" s="197" t="str">
        <f t="shared" si="378"/>
        <v>ENGINEERING</v>
      </c>
      <c r="AD3902" s="263" t="str">
        <f t="shared" si="379"/>
        <v>ENGINEERING-401</v>
      </c>
      <c r="AE3902" s="263" t="str">
        <f t="shared" si="380"/>
        <v>ENGINEERING-401-208</v>
      </c>
      <c r="AF3902" s="119" t="s">
        <v>11198</v>
      </c>
      <c r="AG3902" s="64" t="str">
        <f t="shared" si="381"/>
        <v>401</v>
      </c>
      <c r="AI3902" s="197" t="str">
        <f t="shared" si="382"/>
        <v>-</v>
      </c>
      <c r="AJ3902" s="64" t="str">
        <f t="shared" si="383"/>
        <v>-</v>
      </c>
    </row>
    <row r="3903" spans="19:36">
      <c r="S3903" s="173" t="s">
        <v>6267</v>
      </c>
      <c r="T3903" s="17" t="s">
        <v>6268</v>
      </c>
      <c r="AA3903" s="182" t="s">
        <v>15369</v>
      </c>
      <c r="AC3903" s="197" t="str">
        <f t="shared" si="378"/>
        <v>ENGINEERING</v>
      </c>
      <c r="AD3903" s="263" t="str">
        <f t="shared" si="379"/>
        <v>ENGINEERING-401</v>
      </c>
      <c r="AE3903" s="263" t="str">
        <f t="shared" si="380"/>
        <v>ENGINEERING-401-209</v>
      </c>
      <c r="AF3903" s="119" t="s">
        <v>15369</v>
      </c>
      <c r="AG3903" s="64" t="str">
        <f t="shared" si="381"/>
        <v>401</v>
      </c>
      <c r="AI3903" s="197" t="str">
        <f t="shared" si="382"/>
        <v>-</v>
      </c>
      <c r="AJ3903" s="64" t="str">
        <f t="shared" si="383"/>
        <v>-</v>
      </c>
    </row>
    <row r="3904" spans="19:36">
      <c r="S3904" s="173" t="s">
        <v>920</v>
      </c>
      <c r="T3904" s="17" t="s">
        <v>921</v>
      </c>
      <c r="AA3904" s="182" t="s">
        <v>12194</v>
      </c>
      <c r="AC3904" s="197" t="str">
        <f t="shared" si="378"/>
        <v>ENGINEERING</v>
      </c>
      <c r="AD3904" s="263" t="str">
        <f t="shared" si="379"/>
        <v>ENGINEERING-401</v>
      </c>
      <c r="AE3904" s="263" t="str">
        <f t="shared" si="380"/>
        <v>ENGINEERING-401-210</v>
      </c>
      <c r="AF3904" s="119" t="s">
        <v>12194</v>
      </c>
      <c r="AG3904" s="64" t="str">
        <f t="shared" si="381"/>
        <v>401</v>
      </c>
      <c r="AI3904" s="197" t="str">
        <f t="shared" si="382"/>
        <v>-</v>
      </c>
      <c r="AJ3904" s="64" t="str">
        <f t="shared" si="383"/>
        <v>-</v>
      </c>
    </row>
    <row r="3905" spans="19:36">
      <c r="S3905" s="173" t="s">
        <v>6269</v>
      </c>
      <c r="T3905" s="17" t="s">
        <v>6270</v>
      </c>
      <c r="AA3905" s="182" t="s">
        <v>15370</v>
      </c>
      <c r="AC3905" s="197" t="str">
        <f t="shared" si="378"/>
        <v>ENGINEERING</v>
      </c>
      <c r="AD3905" s="263" t="str">
        <f t="shared" si="379"/>
        <v>ENGINEERING-401</v>
      </c>
      <c r="AE3905" s="263" t="str">
        <f t="shared" si="380"/>
        <v>ENGINEERING-401-211</v>
      </c>
      <c r="AF3905" s="119" t="s">
        <v>15370</v>
      </c>
      <c r="AG3905" s="64" t="str">
        <f t="shared" si="381"/>
        <v>401</v>
      </c>
      <c r="AI3905" s="197" t="str">
        <f t="shared" si="382"/>
        <v>-</v>
      </c>
      <c r="AJ3905" s="64" t="str">
        <f t="shared" si="383"/>
        <v>-</v>
      </c>
    </row>
    <row r="3906" spans="19:36">
      <c r="S3906" s="173" t="s">
        <v>6271</v>
      </c>
      <c r="T3906" s="17" t="s">
        <v>6272</v>
      </c>
      <c r="AA3906" s="182" t="s">
        <v>2132</v>
      </c>
      <c r="AC3906" s="197" t="str">
        <f t="shared" si="378"/>
        <v>ENGINEERING</v>
      </c>
      <c r="AD3906" s="263" t="str">
        <f t="shared" si="379"/>
        <v>ENGINEERING-401</v>
      </c>
      <c r="AE3906" s="263" t="str">
        <f t="shared" si="380"/>
        <v>ENGINEERING-401-212</v>
      </c>
      <c r="AF3906" s="119" t="s">
        <v>2132</v>
      </c>
      <c r="AG3906" s="64" t="str">
        <f t="shared" si="381"/>
        <v>401</v>
      </c>
      <c r="AI3906" s="197" t="str">
        <f t="shared" si="382"/>
        <v>-</v>
      </c>
      <c r="AJ3906" s="64" t="str">
        <f t="shared" si="383"/>
        <v>-</v>
      </c>
    </row>
    <row r="3907" spans="19:36">
      <c r="S3907" s="173" t="s">
        <v>6273</v>
      </c>
      <c r="T3907" s="17" t="s">
        <v>6274</v>
      </c>
      <c r="AA3907" s="182" t="s">
        <v>2133</v>
      </c>
      <c r="AC3907" s="197" t="str">
        <f t="shared" si="378"/>
        <v>ENGINEERING</v>
      </c>
      <c r="AD3907" s="263" t="str">
        <f t="shared" si="379"/>
        <v>ENGINEERING-401</v>
      </c>
      <c r="AE3907" s="263" t="str">
        <f t="shared" si="380"/>
        <v>ENGINEERING-401-213</v>
      </c>
      <c r="AF3907" s="119" t="s">
        <v>2133</v>
      </c>
      <c r="AG3907" s="64" t="str">
        <f t="shared" si="381"/>
        <v>401</v>
      </c>
      <c r="AI3907" s="197" t="str">
        <f t="shared" si="382"/>
        <v>-</v>
      </c>
      <c r="AJ3907" s="64" t="str">
        <f t="shared" si="383"/>
        <v>-</v>
      </c>
    </row>
    <row r="3908" spans="19:36">
      <c r="S3908" s="173" t="s">
        <v>6275</v>
      </c>
      <c r="T3908" s="17" t="s">
        <v>6276</v>
      </c>
      <c r="AA3908" s="182" t="s">
        <v>2134</v>
      </c>
      <c r="AC3908" s="197" t="str">
        <f t="shared" si="378"/>
        <v>ENGINEERING</v>
      </c>
      <c r="AD3908" s="263" t="str">
        <f t="shared" si="379"/>
        <v>ENGINEERING-401</v>
      </c>
      <c r="AE3908" s="263" t="str">
        <f t="shared" si="380"/>
        <v>ENGINEERING-401-214</v>
      </c>
      <c r="AF3908" s="119" t="s">
        <v>2134</v>
      </c>
      <c r="AG3908" s="64" t="str">
        <f t="shared" si="381"/>
        <v>401</v>
      </c>
      <c r="AI3908" s="197" t="str">
        <f t="shared" si="382"/>
        <v>-</v>
      </c>
      <c r="AJ3908" s="64" t="str">
        <f t="shared" si="383"/>
        <v>-</v>
      </c>
    </row>
    <row r="3909" spans="19:36">
      <c r="S3909" s="173" t="s">
        <v>6277</v>
      </c>
      <c r="T3909" s="17" t="s">
        <v>6278</v>
      </c>
      <c r="AA3909" s="182" t="s">
        <v>2135</v>
      </c>
      <c r="AC3909" s="197" t="str">
        <f t="shared" si="378"/>
        <v>ENGINEERING</v>
      </c>
      <c r="AD3909" s="263" t="str">
        <f t="shared" si="379"/>
        <v>ENGINEERING-401</v>
      </c>
      <c r="AE3909" s="263" t="str">
        <f t="shared" si="380"/>
        <v>ENGINEERING-401-215</v>
      </c>
      <c r="AF3909" s="119" t="s">
        <v>2135</v>
      </c>
      <c r="AG3909" s="64" t="str">
        <f t="shared" si="381"/>
        <v>401</v>
      </c>
      <c r="AI3909" s="197" t="str">
        <f t="shared" si="382"/>
        <v>-</v>
      </c>
      <c r="AJ3909" s="64" t="str">
        <f t="shared" si="383"/>
        <v>-</v>
      </c>
    </row>
    <row r="3910" spans="19:36">
      <c r="S3910" s="173" t="s">
        <v>6279</v>
      </c>
      <c r="T3910" s="17" t="s">
        <v>6280</v>
      </c>
      <c r="AA3910" s="182" t="s">
        <v>2137</v>
      </c>
      <c r="AC3910" s="197" t="str">
        <f t="shared" si="378"/>
        <v>ENGINEERING</v>
      </c>
      <c r="AD3910" s="263" t="str">
        <f t="shared" si="379"/>
        <v>ENGINEERING-401</v>
      </c>
      <c r="AE3910" s="263" t="str">
        <f t="shared" si="380"/>
        <v>ENGINEERING-401-216</v>
      </c>
      <c r="AF3910" s="119" t="s">
        <v>2137</v>
      </c>
      <c r="AG3910" s="64" t="str">
        <f t="shared" si="381"/>
        <v>401</v>
      </c>
      <c r="AI3910" s="197" t="str">
        <f t="shared" si="382"/>
        <v>-</v>
      </c>
      <c r="AJ3910" s="64" t="str">
        <f t="shared" si="383"/>
        <v>-</v>
      </c>
    </row>
    <row r="3911" spans="19:36">
      <c r="S3911" s="173" t="s">
        <v>6281</v>
      </c>
      <c r="T3911" s="17" t="s">
        <v>6282</v>
      </c>
      <c r="AA3911" s="182" t="s">
        <v>2140</v>
      </c>
      <c r="AC3911" s="197" t="str">
        <f t="shared" ref="AC3911:AC3974" si="384">CodesFormula_1</f>
        <v>ENGINEERING</v>
      </c>
      <c r="AD3911" s="263" t="str">
        <f t="shared" ref="AD3911:AD3974" si="385">CodesFormula_2</f>
        <v>ENGINEERING-401</v>
      </c>
      <c r="AE3911" s="263" t="str">
        <f t="shared" ref="AE3911:AE3974" si="386">CodesFormula_3</f>
        <v>ENGINEERING-401-217</v>
      </c>
      <c r="AF3911" s="119" t="s">
        <v>2140</v>
      </c>
      <c r="AG3911" s="64" t="str">
        <f t="shared" ref="AG3911:AG3974" si="387">CodesFormula_4</f>
        <v>401</v>
      </c>
      <c r="AI3911" s="197" t="str">
        <f t="shared" ref="AI3911:AI3974" si="388">CodesFormula_5</f>
        <v>-</v>
      </c>
      <c r="AJ3911" s="64" t="str">
        <f t="shared" ref="AJ3911:AJ3974" si="389">CodesFormula_6</f>
        <v>-</v>
      </c>
    </row>
    <row r="3912" spans="19:36">
      <c r="S3912" s="173" t="s">
        <v>6283</v>
      </c>
      <c r="T3912" s="17" t="s">
        <v>6284</v>
      </c>
      <c r="AA3912" s="182" t="s">
        <v>2141</v>
      </c>
      <c r="AC3912" s="197" t="str">
        <f t="shared" si="384"/>
        <v>ENGINEERING</v>
      </c>
      <c r="AD3912" s="263" t="str">
        <f t="shared" si="385"/>
        <v>ENGINEERING-401</v>
      </c>
      <c r="AE3912" s="263" t="str">
        <f t="shared" si="386"/>
        <v>ENGINEERING-401-218</v>
      </c>
      <c r="AF3912" s="119" t="s">
        <v>2141</v>
      </c>
      <c r="AG3912" s="64" t="str">
        <f t="shared" si="387"/>
        <v>401</v>
      </c>
      <c r="AI3912" s="197" t="str">
        <f t="shared" si="388"/>
        <v>-</v>
      </c>
      <c r="AJ3912" s="64" t="str">
        <f t="shared" si="389"/>
        <v>-</v>
      </c>
    </row>
    <row r="3913" spans="19:36">
      <c r="S3913" s="173" t="s">
        <v>6285</v>
      </c>
      <c r="T3913" s="17" t="s">
        <v>6286</v>
      </c>
      <c r="AA3913" s="182" t="s">
        <v>2144</v>
      </c>
      <c r="AC3913" s="197" t="str">
        <f t="shared" si="384"/>
        <v>ENGINEERING</v>
      </c>
      <c r="AD3913" s="263" t="str">
        <f t="shared" si="385"/>
        <v>ENGINEERING-401</v>
      </c>
      <c r="AE3913" s="263" t="str">
        <f t="shared" si="386"/>
        <v>ENGINEERING-401-219</v>
      </c>
      <c r="AF3913" s="119" t="s">
        <v>2144</v>
      </c>
      <c r="AG3913" s="64" t="str">
        <f t="shared" si="387"/>
        <v>401</v>
      </c>
      <c r="AI3913" s="197" t="str">
        <f t="shared" si="388"/>
        <v>-</v>
      </c>
      <c r="AJ3913" s="64" t="str">
        <f t="shared" si="389"/>
        <v>-</v>
      </c>
    </row>
    <row r="3914" spans="19:36">
      <c r="S3914" s="173" t="s">
        <v>6287</v>
      </c>
      <c r="T3914" s="17" t="s">
        <v>6288</v>
      </c>
      <c r="AA3914" s="182" t="s">
        <v>2145</v>
      </c>
      <c r="AC3914" s="197" t="str">
        <f t="shared" si="384"/>
        <v>ENGINEERING</v>
      </c>
      <c r="AD3914" s="263" t="str">
        <f t="shared" si="385"/>
        <v>ENGINEERING-401</v>
      </c>
      <c r="AE3914" s="263" t="str">
        <f t="shared" si="386"/>
        <v>ENGINEERING-401-220</v>
      </c>
      <c r="AF3914" s="119" t="s">
        <v>2145</v>
      </c>
      <c r="AG3914" s="64" t="str">
        <f t="shared" si="387"/>
        <v>401</v>
      </c>
      <c r="AI3914" s="197" t="str">
        <f t="shared" si="388"/>
        <v>-</v>
      </c>
      <c r="AJ3914" s="64" t="str">
        <f t="shared" si="389"/>
        <v>-</v>
      </c>
    </row>
    <row r="3915" spans="19:36">
      <c r="S3915" s="173" t="s">
        <v>6289</v>
      </c>
      <c r="T3915" s="17" t="s">
        <v>1239</v>
      </c>
      <c r="AA3915" s="182" t="s">
        <v>2148</v>
      </c>
      <c r="AC3915" s="197" t="str">
        <f t="shared" si="384"/>
        <v>ENGINEERING</v>
      </c>
      <c r="AD3915" s="263" t="str">
        <f t="shared" si="385"/>
        <v>ENGINEERING-401</v>
      </c>
      <c r="AE3915" s="263" t="str">
        <f t="shared" si="386"/>
        <v>ENGINEERING-401-221</v>
      </c>
      <c r="AF3915" s="119" t="s">
        <v>2148</v>
      </c>
      <c r="AG3915" s="64" t="str">
        <f t="shared" si="387"/>
        <v>401</v>
      </c>
      <c r="AI3915" s="197" t="str">
        <f t="shared" si="388"/>
        <v>-</v>
      </c>
      <c r="AJ3915" s="64" t="str">
        <f t="shared" si="389"/>
        <v>-</v>
      </c>
    </row>
    <row r="3916" spans="19:36">
      <c r="S3916" s="173" t="s">
        <v>6290</v>
      </c>
      <c r="T3916" s="17" t="s">
        <v>6291</v>
      </c>
      <c r="AA3916" s="182" t="s">
        <v>2152</v>
      </c>
      <c r="AC3916" s="197" t="str">
        <f t="shared" si="384"/>
        <v>ENGINEERING</v>
      </c>
      <c r="AD3916" s="263" t="str">
        <f t="shared" si="385"/>
        <v>ENGINEERING-401</v>
      </c>
      <c r="AE3916" s="263" t="str">
        <f t="shared" si="386"/>
        <v>ENGINEERING-401-222</v>
      </c>
      <c r="AF3916" s="119" t="s">
        <v>2152</v>
      </c>
      <c r="AG3916" s="64" t="str">
        <f t="shared" si="387"/>
        <v>401</v>
      </c>
      <c r="AI3916" s="197" t="str">
        <f t="shared" si="388"/>
        <v>-</v>
      </c>
      <c r="AJ3916" s="64" t="str">
        <f t="shared" si="389"/>
        <v>-</v>
      </c>
    </row>
    <row r="3917" spans="19:36">
      <c r="S3917" s="173" t="s">
        <v>6292</v>
      </c>
      <c r="T3917" s="17" t="s">
        <v>6293</v>
      </c>
      <c r="AA3917" s="182" t="s">
        <v>2155</v>
      </c>
      <c r="AC3917" s="197" t="str">
        <f t="shared" si="384"/>
        <v>ENGINEERING</v>
      </c>
      <c r="AD3917" s="263" t="str">
        <f t="shared" si="385"/>
        <v>ENGINEERING-401</v>
      </c>
      <c r="AE3917" s="263" t="str">
        <f t="shared" si="386"/>
        <v>ENGINEERING-401-223</v>
      </c>
      <c r="AF3917" s="119" t="s">
        <v>2155</v>
      </c>
      <c r="AG3917" s="64" t="str">
        <f t="shared" si="387"/>
        <v>401</v>
      </c>
      <c r="AI3917" s="197" t="str">
        <f t="shared" si="388"/>
        <v>-</v>
      </c>
      <c r="AJ3917" s="64" t="str">
        <f t="shared" si="389"/>
        <v>-</v>
      </c>
    </row>
    <row r="3918" spans="19:36">
      <c r="S3918" s="173" t="s">
        <v>6294</v>
      </c>
      <c r="T3918" s="17" t="s">
        <v>6295</v>
      </c>
      <c r="AA3918" s="182" t="s">
        <v>2156</v>
      </c>
      <c r="AC3918" s="197" t="str">
        <f t="shared" si="384"/>
        <v>ENGINEERING</v>
      </c>
      <c r="AD3918" s="263" t="str">
        <f t="shared" si="385"/>
        <v>ENGINEERING-401</v>
      </c>
      <c r="AE3918" s="263" t="str">
        <f t="shared" si="386"/>
        <v>ENGINEERING-401-224</v>
      </c>
      <c r="AF3918" s="119" t="s">
        <v>2156</v>
      </c>
      <c r="AG3918" s="64" t="str">
        <f t="shared" si="387"/>
        <v>401</v>
      </c>
      <c r="AI3918" s="197" t="str">
        <f t="shared" si="388"/>
        <v>-</v>
      </c>
      <c r="AJ3918" s="64" t="str">
        <f t="shared" si="389"/>
        <v>-</v>
      </c>
    </row>
    <row r="3919" spans="19:36">
      <c r="S3919" s="173" t="s">
        <v>6296</v>
      </c>
      <c r="T3919" s="17" t="s">
        <v>6297</v>
      </c>
      <c r="AA3919" s="182" t="s">
        <v>2159</v>
      </c>
      <c r="AC3919" s="197" t="str">
        <f t="shared" si="384"/>
        <v>ENGINEERING</v>
      </c>
      <c r="AD3919" s="263" t="str">
        <f t="shared" si="385"/>
        <v>ENGINEERING-401</v>
      </c>
      <c r="AE3919" s="263" t="str">
        <f t="shared" si="386"/>
        <v>ENGINEERING-401-225</v>
      </c>
      <c r="AF3919" s="119" t="s">
        <v>2159</v>
      </c>
      <c r="AG3919" s="64" t="str">
        <f t="shared" si="387"/>
        <v>401</v>
      </c>
      <c r="AI3919" s="197" t="str">
        <f t="shared" si="388"/>
        <v>-</v>
      </c>
      <c r="AJ3919" s="64" t="str">
        <f t="shared" si="389"/>
        <v>-</v>
      </c>
    </row>
    <row r="3920" spans="19:36">
      <c r="S3920" s="173" t="s">
        <v>6298</v>
      </c>
      <c r="T3920" s="17" t="s">
        <v>6299</v>
      </c>
      <c r="AA3920" s="182" t="s">
        <v>1466</v>
      </c>
      <c r="AC3920" s="197" t="str">
        <f t="shared" si="384"/>
        <v>ENGINEERING</v>
      </c>
      <c r="AD3920" s="263" t="str">
        <f t="shared" si="385"/>
        <v>ENGINEERING-401</v>
      </c>
      <c r="AE3920" s="263" t="str">
        <f t="shared" si="386"/>
        <v>ENGINEERING-401-226</v>
      </c>
      <c r="AF3920" s="119" t="s">
        <v>1466</v>
      </c>
      <c r="AG3920" s="64" t="str">
        <f t="shared" si="387"/>
        <v>401</v>
      </c>
      <c r="AI3920" s="197" t="str">
        <f t="shared" si="388"/>
        <v>-</v>
      </c>
      <c r="AJ3920" s="64" t="str">
        <f t="shared" si="389"/>
        <v>-</v>
      </c>
    </row>
    <row r="3921" spans="19:36">
      <c r="S3921" s="173" t="s">
        <v>6300</v>
      </c>
      <c r="T3921" s="17" t="s">
        <v>6301</v>
      </c>
      <c r="AA3921" s="182" t="s">
        <v>1469</v>
      </c>
      <c r="AC3921" s="197" t="str">
        <f t="shared" si="384"/>
        <v>ENGINEERING</v>
      </c>
      <c r="AD3921" s="263" t="str">
        <f t="shared" si="385"/>
        <v>ENGINEERING-401</v>
      </c>
      <c r="AE3921" s="263" t="str">
        <f t="shared" si="386"/>
        <v>ENGINEERING-401-227</v>
      </c>
      <c r="AF3921" s="119" t="s">
        <v>1469</v>
      </c>
      <c r="AG3921" s="64" t="str">
        <f t="shared" si="387"/>
        <v>401</v>
      </c>
      <c r="AI3921" s="197" t="str">
        <f t="shared" si="388"/>
        <v>-</v>
      </c>
      <c r="AJ3921" s="64" t="str">
        <f t="shared" si="389"/>
        <v>-</v>
      </c>
    </row>
    <row r="3922" spans="19:36">
      <c r="S3922" s="173" t="s">
        <v>6302</v>
      </c>
      <c r="T3922" s="17" t="s">
        <v>6303</v>
      </c>
      <c r="AA3922" s="182" t="s">
        <v>1472</v>
      </c>
      <c r="AC3922" s="197" t="str">
        <f t="shared" si="384"/>
        <v>ENGINEERING</v>
      </c>
      <c r="AD3922" s="263" t="str">
        <f t="shared" si="385"/>
        <v>ENGINEERING-401</v>
      </c>
      <c r="AE3922" s="263" t="str">
        <f t="shared" si="386"/>
        <v>ENGINEERING-401-228</v>
      </c>
      <c r="AF3922" s="119" t="s">
        <v>1472</v>
      </c>
      <c r="AG3922" s="64" t="str">
        <f t="shared" si="387"/>
        <v>401</v>
      </c>
      <c r="AI3922" s="197" t="str">
        <f t="shared" si="388"/>
        <v>-</v>
      </c>
      <c r="AJ3922" s="64" t="str">
        <f t="shared" si="389"/>
        <v>-</v>
      </c>
    </row>
    <row r="3923" spans="19:36">
      <c r="S3923" s="173" t="s">
        <v>6304</v>
      </c>
      <c r="T3923" s="17" t="s">
        <v>6305</v>
      </c>
      <c r="AA3923" s="182" t="s">
        <v>1473</v>
      </c>
      <c r="AC3923" s="197" t="str">
        <f t="shared" si="384"/>
        <v>ENGINEERING</v>
      </c>
      <c r="AD3923" s="263" t="str">
        <f t="shared" si="385"/>
        <v>ENGINEERING-401</v>
      </c>
      <c r="AE3923" s="263" t="str">
        <f t="shared" si="386"/>
        <v>ENGINEERING-401-229</v>
      </c>
      <c r="AF3923" s="119" t="s">
        <v>1473</v>
      </c>
      <c r="AG3923" s="64" t="str">
        <f t="shared" si="387"/>
        <v>401</v>
      </c>
      <c r="AI3923" s="197" t="str">
        <f t="shared" si="388"/>
        <v>-</v>
      </c>
      <c r="AJ3923" s="64" t="str">
        <f t="shared" si="389"/>
        <v>-</v>
      </c>
    </row>
    <row r="3924" spans="19:36">
      <c r="S3924" s="173" t="s">
        <v>6306</v>
      </c>
      <c r="T3924" s="17" t="s">
        <v>6307</v>
      </c>
      <c r="AA3924" s="182" t="s">
        <v>1475</v>
      </c>
      <c r="AC3924" s="197" t="str">
        <f t="shared" si="384"/>
        <v>ENGINEERING</v>
      </c>
      <c r="AD3924" s="263" t="str">
        <f t="shared" si="385"/>
        <v>ENGINEERING-401</v>
      </c>
      <c r="AE3924" s="263" t="str">
        <f t="shared" si="386"/>
        <v>ENGINEERING-401-230</v>
      </c>
      <c r="AF3924" s="119" t="s">
        <v>1475</v>
      </c>
      <c r="AG3924" s="64" t="str">
        <f t="shared" si="387"/>
        <v>401</v>
      </c>
      <c r="AI3924" s="197" t="str">
        <f t="shared" si="388"/>
        <v>-</v>
      </c>
      <c r="AJ3924" s="64" t="str">
        <f t="shared" si="389"/>
        <v>-</v>
      </c>
    </row>
    <row r="3925" spans="19:36">
      <c r="S3925" s="173" t="s">
        <v>6308</v>
      </c>
      <c r="T3925" s="17" t="s">
        <v>6309</v>
      </c>
      <c r="AA3925" s="182" t="s">
        <v>1476</v>
      </c>
      <c r="AC3925" s="197" t="str">
        <f t="shared" si="384"/>
        <v>ENGINEERING</v>
      </c>
      <c r="AD3925" s="263" t="str">
        <f t="shared" si="385"/>
        <v>ENGINEERING-401</v>
      </c>
      <c r="AE3925" s="263" t="str">
        <f t="shared" si="386"/>
        <v>ENGINEERING-401-231</v>
      </c>
      <c r="AF3925" s="119" t="s">
        <v>1476</v>
      </c>
      <c r="AG3925" s="64" t="str">
        <f t="shared" si="387"/>
        <v>401</v>
      </c>
      <c r="AI3925" s="197" t="str">
        <f t="shared" si="388"/>
        <v>-</v>
      </c>
      <c r="AJ3925" s="64" t="str">
        <f t="shared" si="389"/>
        <v>-</v>
      </c>
    </row>
    <row r="3926" spans="19:36">
      <c r="S3926" s="173" t="s">
        <v>6310</v>
      </c>
      <c r="T3926" s="17" t="s">
        <v>6311</v>
      </c>
      <c r="AA3926" s="182" t="s">
        <v>1479</v>
      </c>
      <c r="AC3926" s="197" t="str">
        <f t="shared" si="384"/>
        <v>ENGINEERING</v>
      </c>
      <c r="AD3926" s="263" t="str">
        <f t="shared" si="385"/>
        <v>ENGINEERING-401</v>
      </c>
      <c r="AE3926" s="263" t="str">
        <f t="shared" si="386"/>
        <v>ENGINEERING-401-232</v>
      </c>
      <c r="AF3926" s="119" t="s">
        <v>1479</v>
      </c>
      <c r="AG3926" s="64" t="str">
        <f t="shared" si="387"/>
        <v>401</v>
      </c>
      <c r="AI3926" s="197" t="str">
        <f t="shared" si="388"/>
        <v>-</v>
      </c>
      <c r="AJ3926" s="64" t="str">
        <f t="shared" si="389"/>
        <v>-</v>
      </c>
    </row>
    <row r="3927" spans="19:36">
      <c r="S3927" s="173" t="s">
        <v>6312</v>
      </c>
      <c r="T3927" s="17" t="s">
        <v>6313</v>
      </c>
      <c r="AA3927" s="182" t="s">
        <v>1480</v>
      </c>
      <c r="AC3927" s="197" t="str">
        <f t="shared" si="384"/>
        <v>ENGINEERING</v>
      </c>
      <c r="AD3927" s="263" t="str">
        <f t="shared" si="385"/>
        <v>ENGINEERING-401</v>
      </c>
      <c r="AE3927" s="263" t="str">
        <f t="shared" si="386"/>
        <v>ENGINEERING-401-233</v>
      </c>
      <c r="AF3927" s="119" t="s">
        <v>1480</v>
      </c>
      <c r="AG3927" s="64" t="str">
        <f t="shared" si="387"/>
        <v>401</v>
      </c>
      <c r="AI3927" s="197" t="str">
        <f t="shared" si="388"/>
        <v>-</v>
      </c>
      <c r="AJ3927" s="64" t="str">
        <f t="shared" si="389"/>
        <v>-</v>
      </c>
    </row>
    <row r="3928" spans="19:36">
      <c r="S3928" s="173" t="s">
        <v>6314</v>
      </c>
      <c r="T3928" s="17" t="s">
        <v>6315</v>
      </c>
      <c r="AA3928" s="182" t="s">
        <v>1483</v>
      </c>
      <c r="AC3928" s="197" t="str">
        <f t="shared" si="384"/>
        <v>ENGINEERING</v>
      </c>
      <c r="AD3928" s="263" t="str">
        <f t="shared" si="385"/>
        <v>ENGINEERING-401</v>
      </c>
      <c r="AE3928" s="263" t="str">
        <f t="shared" si="386"/>
        <v>ENGINEERING-401-234</v>
      </c>
      <c r="AF3928" s="119" t="s">
        <v>1483</v>
      </c>
      <c r="AG3928" s="64" t="str">
        <f t="shared" si="387"/>
        <v>401</v>
      </c>
      <c r="AI3928" s="197" t="str">
        <f t="shared" si="388"/>
        <v>-</v>
      </c>
      <c r="AJ3928" s="64" t="str">
        <f t="shared" si="389"/>
        <v>-</v>
      </c>
    </row>
    <row r="3929" spans="19:36">
      <c r="S3929" s="173" t="s">
        <v>6316</v>
      </c>
      <c r="T3929" s="17" t="s">
        <v>6317</v>
      </c>
      <c r="AA3929" s="182" t="s">
        <v>1486</v>
      </c>
      <c r="AC3929" s="197" t="str">
        <f t="shared" si="384"/>
        <v>ENGINEERING</v>
      </c>
      <c r="AD3929" s="263" t="str">
        <f t="shared" si="385"/>
        <v>ENGINEERING-401</v>
      </c>
      <c r="AE3929" s="263" t="str">
        <f t="shared" si="386"/>
        <v>ENGINEERING-401-235</v>
      </c>
      <c r="AF3929" s="119" t="s">
        <v>1486</v>
      </c>
      <c r="AG3929" s="64" t="str">
        <f t="shared" si="387"/>
        <v>401</v>
      </c>
      <c r="AI3929" s="197" t="str">
        <f t="shared" si="388"/>
        <v>-</v>
      </c>
      <c r="AJ3929" s="64" t="str">
        <f t="shared" si="389"/>
        <v>-</v>
      </c>
    </row>
    <row r="3930" spans="19:36">
      <c r="S3930" s="173" t="s">
        <v>6318</v>
      </c>
      <c r="T3930" s="17" t="s">
        <v>6319</v>
      </c>
      <c r="AA3930" s="182" t="s">
        <v>1487</v>
      </c>
      <c r="AC3930" s="197" t="str">
        <f t="shared" si="384"/>
        <v>ENGINEERING</v>
      </c>
      <c r="AD3930" s="263" t="str">
        <f t="shared" si="385"/>
        <v>ENGINEERING-401</v>
      </c>
      <c r="AE3930" s="263" t="str">
        <f t="shared" si="386"/>
        <v>ENGINEERING-401-236</v>
      </c>
      <c r="AF3930" s="119" t="s">
        <v>1487</v>
      </c>
      <c r="AG3930" s="64" t="str">
        <f t="shared" si="387"/>
        <v>401</v>
      </c>
      <c r="AI3930" s="197" t="str">
        <f t="shared" si="388"/>
        <v>-</v>
      </c>
      <c r="AJ3930" s="64" t="str">
        <f t="shared" si="389"/>
        <v>-</v>
      </c>
    </row>
    <row r="3931" spans="19:36">
      <c r="S3931" s="173" t="s">
        <v>6320</v>
      </c>
      <c r="T3931" s="17" t="s">
        <v>6321</v>
      </c>
      <c r="AA3931" s="182" t="s">
        <v>1489</v>
      </c>
      <c r="AC3931" s="197" t="str">
        <f t="shared" si="384"/>
        <v>ENGINEERING</v>
      </c>
      <c r="AD3931" s="263" t="str">
        <f t="shared" si="385"/>
        <v>ENGINEERING-401</v>
      </c>
      <c r="AE3931" s="263" t="str">
        <f t="shared" si="386"/>
        <v>ENGINEERING-401-237</v>
      </c>
      <c r="AF3931" s="119" t="s">
        <v>1489</v>
      </c>
      <c r="AG3931" s="64" t="str">
        <f t="shared" si="387"/>
        <v>401</v>
      </c>
      <c r="AI3931" s="197" t="str">
        <f t="shared" si="388"/>
        <v>-</v>
      </c>
      <c r="AJ3931" s="64" t="str">
        <f t="shared" si="389"/>
        <v>-</v>
      </c>
    </row>
    <row r="3932" spans="19:36">
      <c r="S3932" s="173" t="s">
        <v>6322</v>
      </c>
      <c r="T3932" s="17" t="s">
        <v>6323</v>
      </c>
      <c r="AA3932" s="182" t="s">
        <v>1490</v>
      </c>
      <c r="AC3932" s="197" t="str">
        <f t="shared" si="384"/>
        <v>ENGINEERING</v>
      </c>
      <c r="AD3932" s="263" t="str">
        <f t="shared" si="385"/>
        <v>ENGINEERING-401</v>
      </c>
      <c r="AE3932" s="263" t="str">
        <f t="shared" si="386"/>
        <v>ENGINEERING-401-238</v>
      </c>
      <c r="AF3932" s="119" t="s">
        <v>1490</v>
      </c>
      <c r="AG3932" s="64" t="str">
        <f t="shared" si="387"/>
        <v>401</v>
      </c>
      <c r="AI3932" s="197" t="str">
        <f t="shared" si="388"/>
        <v>-</v>
      </c>
      <c r="AJ3932" s="64" t="str">
        <f t="shared" si="389"/>
        <v>-</v>
      </c>
    </row>
    <row r="3933" spans="19:36">
      <c r="S3933" s="173" t="s">
        <v>6324</v>
      </c>
      <c r="T3933" s="17" t="s">
        <v>6325</v>
      </c>
      <c r="AA3933" s="182" t="s">
        <v>1493</v>
      </c>
      <c r="AC3933" s="197" t="str">
        <f t="shared" si="384"/>
        <v>ENGINEERING</v>
      </c>
      <c r="AD3933" s="263" t="str">
        <f t="shared" si="385"/>
        <v>ENGINEERING-401</v>
      </c>
      <c r="AE3933" s="263" t="str">
        <f t="shared" si="386"/>
        <v>ENGINEERING-401-239</v>
      </c>
      <c r="AF3933" s="119" t="s">
        <v>1493</v>
      </c>
      <c r="AG3933" s="64" t="str">
        <f t="shared" si="387"/>
        <v>401</v>
      </c>
      <c r="AI3933" s="197" t="str">
        <f t="shared" si="388"/>
        <v>-</v>
      </c>
      <c r="AJ3933" s="64" t="str">
        <f t="shared" si="389"/>
        <v>-</v>
      </c>
    </row>
    <row r="3934" spans="19:36">
      <c r="S3934" s="173" t="s">
        <v>6326</v>
      </c>
      <c r="T3934" s="17" t="s">
        <v>6327</v>
      </c>
      <c r="AA3934" s="182" t="s">
        <v>1494</v>
      </c>
      <c r="AC3934" s="197" t="str">
        <f t="shared" si="384"/>
        <v>ENGINEERING</v>
      </c>
      <c r="AD3934" s="263" t="str">
        <f t="shared" si="385"/>
        <v>ENGINEERING-401</v>
      </c>
      <c r="AE3934" s="263" t="str">
        <f t="shared" si="386"/>
        <v>ENGINEERING-401-240</v>
      </c>
      <c r="AF3934" s="119" t="s">
        <v>1494</v>
      </c>
      <c r="AG3934" s="64" t="str">
        <f t="shared" si="387"/>
        <v>401</v>
      </c>
      <c r="AI3934" s="197" t="str">
        <f t="shared" si="388"/>
        <v>-</v>
      </c>
      <c r="AJ3934" s="64" t="str">
        <f t="shared" si="389"/>
        <v>-</v>
      </c>
    </row>
    <row r="3935" spans="19:36">
      <c r="S3935" s="173" t="s">
        <v>6328</v>
      </c>
      <c r="T3935" s="17" t="s">
        <v>6329</v>
      </c>
      <c r="AA3935" s="182" t="s">
        <v>1497</v>
      </c>
      <c r="AC3935" s="197" t="str">
        <f t="shared" si="384"/>
        <v>ENGINEERING</v>
      </c>
      <c r="AD3935" s="263" t="str">
        <f t="shared" si="385"/>
        <v>ENGINEERING-401</v>
      </c>
      <c r="AE3935" s="263" t="str">
        <f t="shared" si="386"/>
        <v>ENGINEERING-401-241</v>
      </c>
      <c r="AF3935" s="119" t="s">
        <v>1497</v>
      </c>
      <c r="AG3935" s="64" t="str">
        <f t="shared" si="387"/>
        <v>401</v>
      </c>
      <c r="AI3935" s="197" t="str">
        <f t="shared" si="388"/>
        <v>-</v>
      </c>
      <c r="AJ3935" s="64" t="str">
        <f t="shared" si="389"/>
        <v>-</v>
      </c>
    </row>
    <row r="3936" spans="19:36">
      <c r="S3936" s="173" t="s">
        <v>6330</v>
      </c>
      <c r="T3936" s="17" t="s">
        <v>6331</v>
      </c>
      <c r="AA3936" s="182" t="s">
        <v>1500</v>
      </c>
      <c r="AC3936" s="197" t="str">
        <f t="shared" si="384"/>
        <v>ENGINEERING</v>
      </c>
      <c r="AD3936" s="263" t="str">
        <f t="shared" si="385"/>
        <v>ENGINEERING-401</v>
      </c>
      <c r="AE3936" s="263" t="str">
        <f t="shared" si="386"/>
        <v>ENGINEERING-401-242</v>
      </c>
      <c r="AF3936" s="119" t="s">
        <v>1500</v>
      </c>
      <c r="AG3936" s="64" t="str">
        <f t="shared" si="387"/>
        <v>401</v>
      </c>
      <c r="AI3936" s="197" t="str">
        <f t="shared" si="388"/>
        <v>-</v>
      </c>
      <c r="AJ3936" s="64" t="str">
        <f t="shared" si="389"/>
        <v>-</v>
      </c>
    </row>
    <row r="3937" spans="19:36">
      <c r="S3937" s="173" t="s">
        <v>6332</v>
      </c>
      <c r="T3937" s="17" t="s">
        <v>6333</v>
      </c>
      <c r="AA3937" s="182" t="s">
        <v>1502</v>
      </c>
      <c r="AC3937" s="197" t="str">
        <f t="shared" si="384"/>
        <v>ENGINEERING</v>
      </c>
      <c r="AD3937" s="263" t="str">
        <f t="shared" si="385"/>
        <v>ENGINEERING-401</v>
      </c>
      <c r="AE3937" s="263" t="str">
        <f t="shared" si="386"/>
        <v>ENGINEERING-401-243</v>
      </c>
      <c r="AF3937" s="119" t="s">
        <v>1502</v>
      </c>
      <c r="AG3937" s="64" t="str">
        <f t="shared" si="387"/>
        <v>401</v>
      </c>
      <c r="AI3937" s="197" t="str">
        <f t="shared" si="388"/>
        <v>-</v>
      </c>
      <c r="AJ3937" s="64" t="str">
        <f t="shared" si="389"/>
        <v>-</v>
      </c>
    </row>
    <row r="3938" spans="19:36">
      <c r="S3938" s="173" t="s">
        <v>6334</v>
      </c>
      <c r="T3938" s="17" t="s">
        <v>6335</v>
      </c>
      <c r="AA3938" s="182" t="s">
        <v>1505</v>
      </c>
      <c r="AC3938" s="197" t="str">
        <f t="shared" si="384"/>
        <v>ENGINEERING</v>
      </c>
      <c r="AD3938" s="263" t="str">
        <f t="shared" si="385"/>
        <v>ENGINEERING-401</v>
      </c>
      <c r="AE3938" s="263" t="str">
        <f t="shared" si="386"/>
        <v>ENGINEERING-401-244</v>
      </c>
      <c r="AF3938" s="119" t="s">
        <v>1505</v>
      </c>
      <c r="AG3938" s="64" t="str">
        <f t="shared" si="387"/>
        <v>401</v>
      </c>
      <c r="AI3938" s="197" t="str">
        <f t="shared" si="388"/>
        <v>-</v>
      </c>
      <c r="AJ3938" s="64" t="str">
        <f t="shared" si="389"/>
        <v>-</v>
      </c>
    </row>
    <row r="3939" spans="19:36">
      <c r="S3939" s="173" t="s">
        <v>6336</v>
      </c>
      <c r="T3939" s="17" t="s">
        <v>6337</v>
      </c>
      <c r="AA3939" s="182" t="s">
        <v>1508</v>
      </c>
      <c r="AC3939" s="197" t="str">
        <f t="shared" si="384"/>
        <v>ENGINEERING</v>
      </c>
      <c r="AD3939" s="263" t="str">
        <f t="shared" si="385"/>
        <v>ENGINEERING-401</v>
      </c>
      <c r="AE3939" s="263" t="str">
        <f t="shared" si="386"/>
        <v>ENGINEERING-401-245</v>
      </c>
      <c r="AF3939" s="119" t="s">
        <v>1508</v>
      </c>
      <c r="AG3939" s="64" t="str">
        <f t="shared" si="387"/>
        <v>401</v>
      </c>
      <c r="AI3939" s="197" t="str">
        <f t="shared" si="388"/>
        <v>-</v>
      </c>
      <c r="AJ3939" s="64" t="str">
        <f t="shared" si="389"/>
        <v>-</v>
      </c>
    </row>
    <row r="3940" spans="19:36">
      <c r="S3940" s="173" t="s">
        <v>6338</v>
      </c>
      <c r="T3940" s="17" t="s">
        <v>6339</v>
      </c>
      <c r="AA3940" s="182" t="s">
        <v>1511</v>
      </c>
      <c r="AC3940" s="197" t="str">
        <f t="shared" si="384"/>
        <v>ENGINEERING</v>
      </c>
      <c r="AD3940" s="263" t="str">
        <f t="shared" si="385"/>
        <v>ENGINEERING-401</v>
      </c>
      <c r="AE3940" s="263" t="str">
        <f t="shared" si="386"/>
        <v>ENGINEERING-401-246</v>
      </c>
      <c r="AF3940" s="119" t="s">
        <v>1511</v>
      </c>
      <c r="AG3940" s="64" t="str">
        <f t="shared" si="387"/>
        <v>401</v>
      </c>
      <c r="AI3940" s="197" t="str">
        <f t="shared" si="388"/>
        <v>-</v>
      </c>
      <c r="AJ3940" s="64" t="str">
        <f t="shared" si="389"/>
        <v>-</v>
      </c>
    </row>
    <row r="3941" spans="19:36">
      <c r="S3941" s="173" t="s">
        <v>6340</v>
      </c>
      <c r="T3941" s="17" t="s">
        <v>3816</v>
      </c>
      <c r="AA3941" s="182" t="s">
        <v>1512</v>
      </c>
      <c r="AC3941" s="197" t="str">
        <f t="shared" si="384"/>
        <v>ENGINEERING</v>
      </c>
      <c r="AD3941" s="263" t="str">
        <f t="shared" si="385"/>
        <v>ENGINEERING-401</v>
      </c>
      <c r="AE3941" s="263" t="str">
        <f t="shared" si="386"/>
        <v>ENGINEERING-401-247</v>
      </c>
      <c r="AF3941" s="119" t="s">
        <v>1512</v>
      </c>
      <c r="AG3941" s="64" t="str">
        <f t="shared" si="387"/>
        <v>401</v>
      </c>
      <c r="AI3941" s="197" t="str">
        <f t="shared" si="388"/>
        <v>-</v>
      </c>
      <c r="AJ3941" s="64" t="str">
        <f t="shared" si="389"/>
        <v>-</v>
      </c>
    </row>
    <row r="3942" spans="19:36">
      <c r="S3942" s="173" t="s">
        <v>3817</v>
      </c>
      <c r="T3942" s="17" t="s">
        <v>3818</v>
      </c>
      <c r="AA3942" s="182" t="s">
        <v>1515</v>
      </c>
      <c r="AC3942" s="197" t="str">
        <f t="shared" si="384"/>
        <v>ENGINEERING</v>
      </c>
      <c r="AD3942" s="263" t="str">
        <f t="shared" si="385"/>
        <v>ENGINEERING-401</v>
      </c>
      <c r="AE3942" s="263" t="str">
        <f t="shared" si="386"/>
        <v>ENGINEERING-401-248</v>
      </c>
      <c r="AF3942" s="119" t="s">
        <v>1515</v>
      </c>
      <c r="AG3942" s="64" t="str">
        <f t="shared" si="387"/>
        <v>401</v>
      </c>
      <c r="AI3942" s="197" t="str">
        <f t="shared" si="388"/>
        <v>-</v>
      </c>
      <c r="AJ3942" s="64" t="str">
        <f t="shared" si="389"/>
        <v>-</v>
      </c>
    </row>
    <row r="3943" spans="19:36">
      <c r="S3943" s="173" t="s">
        <v>3819</v>
      </c>
      <c r="T3943" s="17" t="s">
        <v>3820</v>
      </c>
      <c r="AA3943" s="182" t="s">
        <v>1516</v>
      </c>
      <c r="AC3943" s="197" t="str">
        <f t="shared" si="384"/>
        <v>ENGINEERING</v>
      </c>
      <c r="AD3943" s="263" t="str">
        <f t="shared" si="385"/>
        <v>ENGINEERING-401</v>
      </c>
      <c r="AE3943" s="263" t="str">
        <f t="shared" si="386"/>
        <v>ENGINEERING-401-249</v>
      </c>
      <c r="AF3943" s="119" t="s">
        <v>1516</v>
      </c>
      <c r="AG3943" s="64" t="str">
        <f t="shared" si="387"/>
        <v>401</v>
      </c>
      <c r="AI3943" s="197" t="str">
        <f t="shared" si="388"/>
        <v>-</v>
      </c>
      <c r="AJ3943" s="64" t="str">
        <f t="shared" si="389"/>
        <v>-</v>
      </c>
    </row>
    <row r="3944" spans="19:36">
      <c r="S3944" s="173" t="s">
        <v>3821</v>
      </c>
      <c r="T3944" s="17" t="s">
        <v>3822</v>
      </c>
      <c r="AA3944" s="182" t="s">
        <v>1523</v>
      </c>
      <c r="AC3944" s="197" t="str">
        <f t="shared" si="384"/>
        <v>ENGINEERING</v>
      </c>
      <c r="AD3944" s="263" t="str">
        <f t="shared" si="385"/>
        <v>ENGINEERING-401</v>
      </c>
      <c r="AE3944" s="263" t="str">
        <f t="shared" si="386"/>
        <v>ENGINEERING-401-250</v>
      </c>
      <c r="AF3944" s="119" t="s">
        <v>1523</v>
      </c>
      <c r="AG3944" s="64" t="str">
        <f t="shared" si="387"/>
        <v>401</v>
      </c>
      <c r="AI3944" s="197" t="str">
        <f t="shared" si="388"/>
        <v>-</v>
      </c>
      <c r="AJ3944" s="64" t="str">
        <f t="shared" si="389"/>
        <v>-</v>
      </c>
    </row>
    <row r="3945" spans="19:36">
      <c r="S3945" s="173" t="s">
        <v>3823</v>
      </c>
      <c r="T3945" s="17" t="s">
        <v>3824</v>
      </c>
      <c r="AA3945" s="182" t="s">
        <v>1526</v>
      </c>
      <c r="AC3945" s="197" t="str">
        <f t="shared" si="384"/>
        <v>ENGINEERING</v>
      </c>
      <c r="AD3945" s="263" t="str">
        <f t="shared" si="385"/>
        <v>ENGINEERING-401</v>
      </c>
      <c r="AE3945" s="263" t="str">
        <f t="shared" si="386"/>
        <v>ENGINEERING-401-251</v>
      </c>
      <c r="AF3945" s="119" t="s">
        <v>1526</v>
      </c>
      <c r="AG3945" s="64" t="str">
        <f t="shared" si="387"/>
        <v>401</v>
      </c>
      <c r="AI3945" s="197" t="str">
        <f t="shared" si="388"/>
        <v>-</v>
      </c>
      <c r="AJ3945" s="64" t="str">
        <f t="shared" si="389"/>
        <v>-</v>
      </c>
    </row>
    <row r="3946" spans="19:36">
      <c r="S3946" s="173" t="s">
        <v>3825</v>
      </c>
      <c r="T3946" s="17" t="s">
        <v>3826</v>
      </c>
      <c r="AA3946" s="182" t="s">
        <v>1529</v>
      </c>
      <c r="AC3946" s="197" t="str">
        <f t="shared" si="384"/>
        <v>ENGINEERING</v>
      </c>
      <c r="AD3946" s="263" t="str">
        <f t="shared" si="385"/>
        <v>ENGINEERING-401</v>
      </c>
      <c r="AE3946" s="263" t="str">
        <f t="shared" si="386"/>
        <v>ENGINEERING-401-252</v>
      </c>
      <c r="AF3946" s="119" t="s">
        <v>1529</v>
      </c>
      <c r="AG3946" s="64" t="str">
        <f t="shared" si="387"/>
        <v>401</v>
      </c>
      <c r="AI3946" s="197" t="str">
        <f t="shared" si="388"/>
        <v>-</v>
      </c>
      <c r="AJ3946" s="64" t="str">
        <f t="shared" si="389"/>
        <v>-</v>
      </c>
    </row>
    <row r="3947" spans="19:36">
      <c r="S3947" s="173" t="s">
        <v>3827</v>
      </c>
      <c r="T3947" s="17" t="s">
        <v>3828</v>
      </c>
      <c r="AA3947" s="182" t="s">
        <v>1530</v>
      </c>
      <c r="AC3947" s="197" t="str">
        <f t="shared" si="384"/>
        <v>ENGINEERING</v>
      </c>
      <c r="AD3947" s="263" t="str">
        <f t="shared" si="385"/>
        <v>ENGINEERING-401</v>
      </c>
      <c r="AE3947" s="263" t="str">
        <f t="shared" si="386"/>
        <v>ENGINEERING-401-253</v>
      </c>
      <c r="AF3947" s="119" t="s">
        <v>1530</v>
      </c>
      <c r="AG3947" s="64" t="str">
        <f t="shared" si="387"/>
        <v>401</v>
      </c>
      <c r="AI3947" s="197" t="str">
        <f t="shared" si="388"/>
        <v>-</v>
      </c>
      <c r="AJ3947" s="64" t="str">
        <f t="shared" si="389"/>
        <v>-</v>
      </c>
    </row>
    <row r="3948" spans="19:36">
      <c r="S3948" s="173" t="s">
        <v>3829</v>
      </c>
      <c r="T3948" s="17" t="s">
        <v>3830</v>
      </c>
      <c r="AA3948" s="182" t="s">
        <v>1533</v>
      </c>
      <c r="AC3948" s="197" t="str">
        <f t="shared" si="384"/>
        <v>ENGINEERING</v>
      </c>
      <c r="AD3948" s="263" t="str">
        <f t="shared" si="385"/>
        <v>ENGINEERING-401</v>
      </c>
      <c r="AE3948" s="263" t="str">
        <f t="shared" si="386"/>
        <v>ENGINEERING-401-254</v>
      </c>
      <c r="AF3948" s="119" t="s">
        <v>1533</v>
      </c>
      <c r="AG3948" s="64" t="str">
        <f t="shared" si="387"/>
        <v>401</v>
      </c>
      <c r="AI3948" s="197" t="str">
        <f t="shared" si="388"/>
        <v>-</v>
      </c>
      <c r="AJ3948" s="64" t="str">
        <f t="shared" si="389"/>
        <v>-</v>
      </c>
    </row>
    <row r="3949" spans="19:36">
      <c r="S3949" s="173" t="s">
        <v>3831</v>
      </c>
      <c r="T3949" s="17" t="s">
        <v>3832</v>
      </c>
      <c r="AA3949" s="182" t="s">
        <v>1534</v>
      </c>
      <c r="AC3949" s="197" t="str">
        <f t="shared" si="384"/>
        <v>ENGINEERING</v>
      </c>
      <c r="AD3949" s="263" t="str">
        <f t="shared" si="385"/>
        <v>ENGINEERING-401</v>
      </c>
      <c r="AE3949" s="263" t="str">
        <f t="shared" si="386"/>
        <v>ENGINEERING-401-255</v>
      </c>
      <c r="AF3949" s="119" t="s">
        <v>1534</v>
      </c>
      <c r="AG3949" s="64" t="str">
        <f t="shared" si="387"/>
        <v>401</v>
      </c>
      <c r="AI3949" s="197" t="str">
        <f t="shared" si="388"/>
        <v>-</v>
      </c>
      <c r="AJ3949" s="64" t="str">
        <f t="shared" si="389"/>
        <v>-</v>
      </c>
    </row>
    <row r="3950" spans="19:36">
      <c r="S3950" s="173" t="s">
        <v>3833</v>
      </c>
      <c r="T3950" s="17" t="s">
        <v>3834</v>
      </c>
      <c r="AA3950" s="182" t="s">
        <v>1537</v>
      </c>
      <c r="AC3950" s="197" t="str">
        <f t="shared" si="384"/>
        <v>ENGINEERING</v>
      </c>
      <c r="AD3950" s="263" t="str">
        <f t="shared" si="385"/>
        <v>ENGINEERING-401</v>
      </c>
      <c r="AE3950" s="263" t="str">
        <f t="shared" si="386"/>
        <v>ENGINEERING-401-256</v>
      </c>
      <c r="AF3950" s="119" t="s">
        <v>1537</v>
      </c>
      <c r="AG3950" s="64" t="str">
        <f t="shared" si="387"/>
        <v>401</v>
      </c>
      <c r="AI3950" s="197" t="str">
        <f t="shared" si="388"/>
        <v>-</v>
      </c>
      <c r="AJ3950" s="64" t="str">
        <f t="shared" si="389"/>
        <v>-</v>
      </c>
    </row>
    <row r="3951" spans="19:36">
      <c r="S3951" s="173" t="s">
        <v>3835</v>
      </c>
      <c r="T3951" s="17" t="s">
        <v>3836</v>
      </c>
      <c r="AA3951" s="182" t="s">
        <v>736</v>
      </c>
      <c r="AC3951" s="197" t="str">
        <f t="shared" si="384"/>
        <v>ENGINEERING</v>
      </c>
      <c r="AD3951" s="263" t="str">
        <f t="shared" si="385"/>
        <v>ENGINEERING-401</v>
      </c>
      <c r="AE3951" s="263" t="str">
        <f t="shared" si="386"/>
        <v>ENGINEERING-401-257</v>
      </c>
      <c r="AF3951" s="119" t="s">
        <v>736</v>
      </c>
      <c r="AG3951" s="64" t="str">
        <f t="shared" si="387"/>
        <v>401</v>
      </c>
      <c r="AI3951" s="197" t="str">
        <f t="shared" si="388"/>
        <v>-</v>
      </c>
      <c r="AJ3951" s="64" t="str">
        <f t="shared" si="389"/>
        <v>-</v>
      </c>
    </row>
    <row r="3952" spans="19:36">
      <c r="S3952" s="173" t="s">
        <v>3837</v>
      </c>
      <c r="T3952" s="17" t="s">
        <v>3838</v>
      </c>
      <c r="AA3952" s="182" t="s">
        <v>737</v>
      </c>
      <c r="AC3952" s="197" t="str">
        <f t="shared" si="384"/>
        <v>ENGINEERING</v>
      </c>
      <c r="AD3952" s="263" t="str">
        <f t="shared" si="385"/>
        <v>ENGINEERING-401</v>
      </c>
      <c r="AE3952" s="263" t="str">
        <f t="shared" si="386"/>
        <v>ENGINEERING-401-258</v>
      </c>
      <c r="AF3952" s="119" t="s">
        <v>737</v>
      </c>
      <c r="AG3952" s="64" t="str">
        <f t="shared" si="387"/>
        <v>401</v>
      </c>
      <c r="AI3952" s="197" t="str">
        <f t="shared" si="388"/>
        <v>-</v>
      </c>
      <c r="AJ3952" s="64" t="str">
        <f t="shared" si="389"/>
        <v>-</v>
      </c>
    </row>
    <row r="3953" spans="19:36">
      <c r="S3953" s="173" t="s">
        <v>3839</v>
      </c>
      <c r="T3953" s="17" t="s">
        <v>3840</v>
      </c>
      <c r="AA3953" s="182" t="s">
        <v>15371</v>
      </c>
      <c r="AC3953" s="197" t="str">
        <f t="shared" si="384"/>
        <v>ENGINEERING</v>
      </c>
      <c r="AD3953" s="263" t="str">
        <f t="shared" si="385"/>
        <v>ENGINEERING-401</v>
      </c>
      <c r="AE3953" s="263" t="str">
        <f t="shared" si="386"/>
        <v>ENGINEERING-401-259</v>
      </c>
      <c r="AF3953" s="119" t="s">
        <v>15371</v>
      </c>
      <c r="AG3953" s="64" t="str">
        <f t="shared" si="387"/>
        <v>401</v>
      </c>
      <c r="AI3953" s="197" t="str">
        <f t="shared" si="388"/>
        <v>-</v>
      </c>
      <c r="AJ3953" s="64" t="str">
        <f t="shared" si="389"/>
        <v>-</v>
      </c>
    </row>
    <row r="3954" spans="19:36">
      <c r="S3954" s="173" t="s">
        <v>3841</v>
      </c>
      <c r="T3954" s="17" t="s">
        <v>3842</v>
      </c>
      <c r="AA3954" s="182" t="s">
        <v>1538</v>
      </c>
      <c r="AC3954" s="197" t="str">
        <f t="shared" si="384"/>
        <v>ENGINEERING</v>
      </c>
      <c r="AD3954" s="263" t="str">
        <f t="shared" si="385"/>
        <v>ENGINEERING-401</v>
      </c>
      <c r="AE3954" s="263" t="str">
        <f t="shared" si="386"/>
        <v>ENGINEERING-401-260</v>
      </c>
      <c r="AF3954" s="119" t="s">
        <v>1538</v>
      </c>
      <c r="AG3954" s="64" t="str">
        <f t="shared" si="387"/>
        <v>401</v>
      </c>
      <c r="AI3954" s="197" t="str">
        <f t="shared" si="388"/>
        <v>-</v>
      </c>
      <c r="AJ3954" s="64" t="str">
        <f t="shared" si="389"/>
        <v>-</v>
      </c>
    </row>
    <row r="3955" spans="19:36">
      <c r="S3955" s="173" t="s">
        <v>3843</v>
      </c>
      <c r="T3955" s="17" t="s">
        <v>3844</v>
      </c>
      <c r="AA3955" s="182" t="s">
        <v>11199</v>
      </c>
      <c r="AC3955" s="197" t="str">
        <f t="shared" si="384"/>
        <v>ENGINEERING</v>
      </c>
      <c r="AD3955" s="263" t="str">
        <f t="shared" si="385"/>
        <v>ENGINEERING-401</v>
      </c>
      <c r="AE3955" s="263" t="str">
        <f t="shared" si="386"/>
        <v>ENGINEERING-401-261</v>
      </c>
      <c r="AF3955" s="119" t="s">
        <v>11199</v>
      </c>
      <c r="AG3955" s="64" t="str">
        <f t="shared" si="387"/>
        <v>401</v>
      </c>
      <c r="AI3955" s="197" t="str">
        <f t="shared" si="388"/>
        <v>-</v>
      </c>
      <c r="AJ3955" s="64" t="str">
        <f t="shared" si="389"/>
        <v>-</v>
      </c>
    </row>
    <row r="3956" spans="19:36">
      <c r="S3956" s="173" t="s">
        <v>3845</v>
      </c>
      <c r="T3956" s="17" t="s">
        <v>3846</v>
      </c>
      <c r="AA3956" s="182" t="s">
        <v>11200</v>
      </c>
      <c r="AC3956" s="197" t="str">
        <f t="shared" si="384"/>
        <v>ENGINEERING</v>
      </c>
      <c r="AD3956" s="263" t="str">
        <f t="shared" si="385"/>
        <v>ENGINEERING-401</v>
      </c>
      <c r="AE3956" s="263" t="str">
        <f t="shared" si="386"/>
        <v>ENGINEERING-401-262</v>
      </c>
      <c r="AF3956" s="119" t="s">
        <v>11200</v>
      </c>
      <c r="AG3956" s="64" t="str">
        <f t="shared" si="387"/>
        <v>401</v>
      </c>
      <c r="AI3956" s="197" t="str">
        <f t="shared" si="388"/>
        <v>-</v>
      </c>
      <c r="AJ3956" s="64" t="str">
        <f t="shared" si="389"/>
        <v>-</v>
      </c>
    </row>
    <row r="3957" spans="19:36">
      <c r="S3957" s="173" t="s">
        <v>3847</v>
      </c>
      <c r="T3957" s="17" t="s">
        <v>3848</v>
      </c>
      <c r="AA3957" s="182" t="s">
        <v>11201</v>
      </c>
      <c r="AC3957" s="197" t="str">
        <f t="shared" si="384"/>
        <v>ENGINEERING</v>
      </c>
      <c r="AD3957" s="263" t="str">
        <f t="shared" si="385"/>
        <v>ENGINEERING-401</v>
      </c>
      <c r="AE3957" s="263" t="str">
        <f t="shared" si="386"/>
        <v>ENGINEERING-401-263</v>
      </c>
      <c r="AF3957" s="119" t="s">
        <v>11201</v>
      </c>
      <c r="AG3957" s="64" t="str">
        <f t="shared" si="387"/>
        <v>401</v>
      </c>
      <c r="AI3957" s="197" t="str">
        <f t="shared" si="388"/>
        <v>-</v>
      </c>
      <c r="AJ3957" s="64" t="str">
        <f t="shared" si="389"/>
        <v>-</v>
      </c>
    </row>
    <row r="3958" spans="19:36">
      <c r="S3958" s="173" t="s">
        <v>3849</v>
      </c>
      <c r="T3958" s="17" t="s">
        <v>3850</v>
      </c>
      <c r="AA3958" s="182" t="s">
        <v>11202</v>
      </c>
      <c r="AC3958" s="197" t="str">
        <f t="shared" si="384"/>
        <v>ENGINEERING</v>
      </c>
      <c r="AD3958" s="263" t="str">
        <f t="shared" si="385"/>
        <v>ENGINEERING-401</v>
      </c>
      <c r="AE3958" s="263" t="str">
        <f t="shared" si="386"/>
        <v>ENGINEERING-401-264</v>
      </c>
      <c r="AF3958" s="119" t="s">
        <v>11202</v>
      </c>
      <c r="AG3958" s="64" t="str">
        <f t="shared" si="387"/>
        <v>401</v>
      </c>
      <c r="AI3958" s="197" t="str">
        <f t="shared" si="388"/>
        <v>-</v>
      </c>
      <c r="AJ3958" s="64" t="str">
        <f t="shared" si="389"/>
        <v>-</v>
      </c>
    </row>
    <row r="3959" spans="19:36">
      <c r="S3959" s="173" t="s">
        <v>3851</v>
      </c>
      <c r="T3959" s="17" t="s">
        <v>3852</v>
      </c>
      <c r="AA3959" s="182" t="s">
        <v>15372</v>
      </c>
      <c r="AC3959" s="197" t="str">
        <f t="shared" si="384"/>
        <v>ENGINEERING</v>
      </c>
      <c r="AD3959" s="263" t="str">
        <f t="shared" si="385"/>
        <v>ENGINEERING-401</v>
      </c>
      <c r="AE3959" s="263" t="str">
        <f t="shared" si="386"/>
        <v>ENGINEERING-401-265</v>
      </c>
      <c r="AF3959" s="119" t="s">
        <v>15372</v>
      </c>
      <c r="AG3959" s="64" t="str">
        <f t="shared" si="387"/>
        <v>401</v>
      </c>
      <c r="AI3959" s="197" t="str">
        <f t="shared" si="388"/>
        <v>-</v>
      </c>
      <c r="AJ3959" s="64" t="str">
        <f t="shared" si="389"/>
        <v>-</v>
      </c>
    </row>
    <row r="3960" spans="19:36">
      <c r="S3960" s="173" t="s">
        <v>3853</v>
      </c>
      <c r="T3960" s="17" t="s">
        <v>3854</v>
      </c>
      <c r="AA3960" s="182" t="s">
        <v>1540</v>
      </c>
      <c r="AC3960" s="197" t="str">
        <f t="shared" si="384"/>
        <v>ENGINEERING</v>
      </c>
      <c r="AD3960" s="263" t="str">
        <f t="shared" si="385"/>
        <v>ENGINEERING-401</v>
      </c>
      <c r="AE3960" s="263" t="str">
        <f t="shared" si="386"/>
        <v>ENGINEERING-401-266</v>
      </c>
      <c r="AF3960" s="119" t="s">
        <v>1540</v>
      </c>
      <c r="AG3960" s="64" t="str">
        <f t="shared" si="387"/>
        <v>401</v>
      </c>
      <c r="AI3960" s="197" t="str">
        <f t="shared" si="388"/>
        <v>-</v>
      </c>
      <c r="AJ3960" s="64" t="str">
        <f t="shared" si="389"/>
        <v>-</v>
      </c>
    </row>
    <row r="3961" spans="19:36">
      <c r="S3961" s="173" t="s">
        <v>3855</v>
      </c>
      <c r="T3961" s="17" t="s">
        <v>3856</v>
      </c>
      <c r="AA3961" s="182" t="s">
        <v>1541</v>
      </c>
      <c r="AC3961" s="197" t="str">
        <f t="shared" si="384"/>
        <v>ENGINEERING</v>
      </c>
      <c r="AD3961" s="263" t="str">
        <f t="shared" si="385"/>
        <v>ENGINEERING-401</v>
      </c>
      <c r="AE3961" s="263" t="str">
        <f t="shared" si="386"/>
        <v>ENGINEERING-401-267</v>
      </c>
      <c r="AF3961" s="119" t="s">
        <v>1541</v>
      </c>
      <c r="AG3961" s="64" t="str">
        <f t="shared" si="387"/>
        <v>401</v>
      </c>
      <c r="AI3961" s="197" t="str">
        <f t="shared" si="388"/>
        <v>-</v>
      </c>
      <c r="AJ3961" s="64" t="str">
        <f t="shared" si="389"/>
        <v>-</v>
      </c>
    </row>
    <row r="3962" spans="19:36">
      <c r="S3962" s="173" t="s">
        <v>3857</v>
      </c>
      <c r="T3962" s="17" t="s">
        <v>3858</v>
      </c>
      <c r="AA3962" s="182" t="s">
        <v>738</v>
      </c>
      <c r="AC3962" s="197" t="str">
        <f t="shared" si="384"/>
        <v>ENGINEERING</v>
      </c>
      <c r="AD3962" s="263" t="str">
        <f t="shared" si="385"/>
        <v>ENGINEERING-401</v>
      </c>
      <c r="AE3962" s="263" t="str">
        <f t="shared" si="386"/>
        <v>ENGINEERING-401-268</v>
      </c>
      <c r="AF3962" s="119" t="s">
        <v>738</v>
      </c>
      <c r="AG3962" s="64" t="str">
        <f t="shared" si="387"/>
        <v>401</v>
      </c>
      <c r="AI3962" s="197" t="str">
        <f t="shared" si="388"/>
        <v>-</v>
      </c>
      <c r="AJ3962" s="64" t="str">
        <f t="shared" si="389"/>
        <v>-</v>
      </c>
    </row>
    <row r="3963" spans="19:36">
      <c r="S3963" s="173" t="s">
        <v>3859</v>
      </c>
      <c r="T3963" s="17" t="s">
        <v>3860</v>
      </c>
      <c r="AA3963" s="182" t="s">
        <v>1544</v>
      </c>
      <c r="AC3963" s="197" t="str">
        <f t="shared" si="384"/>
        <v>ENGINEERING</v>
      </c>
      <c r="AD3963" s="263" t="str">
        <f t="shared" si="385"/>
        <v>ENGINEERING-401</v>
      </c>
      <c r="AE3963" s="263" t="str">
        <f t="shared" si="386"/>
        <v>ENGINEERING-401-269</v>
      </c>
      <c r="AF3963" s="119" t="s">
        <v>1544</v>
      </c>
      <c r="AG3963" s="64" t="str">
        <f t="shared" si="387"/>
        <v>401</v>
      </c>
      <c r="AI3963" s="197" t="str">
        <f t="shared" si="388"/>
        <v>-</v>
      </c>
      <c r="AJ3963" s="64" t="str">
        <f t="shared" si="389"/>
        <v>-</v>
      </c>
    </row>
    <row r="3964" spans="19:36">
      <c r="S3964" s="173" t="s">
        <v>3861</v>
      </c>
      <c r="T3964" s="17" t="s">
        <v>3862</v>
      </c>
      <c r="AA3964" s="182" t="s">
        <v>1545</v>
      </c>
      <c r="AC3964" s="197" t="str">
        <f t="shared" si="384"/>
        <v>ENGINEERING</v>
      </c>
      <c r="AD3964" s="263" t="str">
        <f t="shared" si="385"/>
        <v>ENGINEERING-401</v>
      </c>
      <c r="AE3964" s="263" t="str">
        <f t="shared" si="386"/>
        <v>ENGINEERING-401-270</v>
      </c>
      <c r="AF3964" s="119" t="s">
        <v>1545</v>
      </c>
      <c r="AG3964" s="64" t="str">
        <f t="shared" si="387"/>
        <v>401</v>
      </c>
      <c r="AI3964" s="197" t="str">
        <f t="shared" si="388"/>
        <v>-</v>
      </c>
      <c r="AJ3964" s="64" t="str">
        <f t="shared" si="389"/>
        <v>-</v>
      </c>
    </row>
    <row r="3965" spans="19:36">
      <c r="S3965" s="173" t="s">
        <v>3863</v>
      </c>
      <c r="T3965" s="17" t="s">
        <v>3864</v>
      </c>
      <c r="AA3965" s="182" t="s">
        <v>11203</v>
      </c>
      <c r="AC3965" s="197" t="str">
        <f t="shared" si="384"/>
        <v>ENGINEERING</v>
      </c>
      <c r="AD3965" s="263" t="str">
        <f t="shared" si="385"/>
        <v>ENGINEERING-401</v>
      </c>
      <c r="AE3965" s="263" t="str">
        <f t="shared" si="386"/>
        <v>ENGINEERING-401-271</v>
      </c>
      <c r="AF3965" s="119" t="s">
        <v>11203</v>
      </c>
      <c r="AG3965" s="64" t="str">
        <f t="shared" si="387"/>
        <v>401</v>
      </c>
      <c r="AI3965" s="197" t="str">
        <f t="shared" si="388"/>
        <v>-</v>
      </c>
      <c r="AJ3965" s="64" t="str">
        <f t="shared" si="389"/>
        <v>-</v>
      </c>
    </row>
    <row r="3966" spans="19:36">
      <c r="S3966" s="173" t="s">
        <v>3865</v>
      </c>
      <c r="T3966" s="17" t="s">
        <v>3866</v>
      </c>
      <c r="AA3966" s="182" t="s">
        <v>1548</v>
      </c>
      <c r="AC3966" s="197" t="str">
        <f t="shared" si="384"/>
        <v>ENGINEERING</v>
      </c>
      <c r="AD3966" s="263" t="str">
        <f t="shared" si="385"/>
        <v>ENGINEERING-401</v>
      </c>
      <c r="AE3966" s="263" t="str">
        <f t="shared" si="386"/>
        <v>ENGINEERING-401-272</v>
      </c>
      <c r="AF3966" s="119" t="s">
        <v>1548</v>
      </c>
      <c r="AG3966" s="64" t="str">
        <f t="shared" si="387"/>
        <v>401</v>
      </c>
      <c r="AI3966" s="197" t="str">
        <f t="shared" si="388"/>
        <v>-</v>
      </c>
      <c r="AJ3966" s="64" t="str">
        <f t="shared" si="389"/>
        <v>-</v>
      </c>
    </row>
    <row r="3967" spans="19:36">
      <c r="S3967" s="173" t="s">
        <v>3867</v>
      </c>
      <c r="T3967" s="17" t="s">
        <v>3868</v>
      </c>
      <c r="AA3967" s="182" t="s">
        <v>15</v>
      </c>
      <c r="AC3967" s="197" t="str">
        <f t="shared" si="384"/>
        <v>ENGINEERING</v>
      </c>
      <c r="AD3967" s="263" t="str">
        <f t="shared" si="385"/>
        <v>ENGINEERING-401</v>
      </c>
      <c r="AE3967" s="263" t="str">
        <f t="shared" si="386"/>
        <v>ENGINEERING-401-273</v>
      </c>
      <c r="AF3967" s="119" t="s">
        <v>15</v>
      </c>
      <c r="AG3967" s="64" t="str">
        <f t="shared" si="387"/>
        <v>401</v>
      </c>
      <c r="AI3967" s="197" t="str">
        <f t="shared" si="388"/>
        <v>-</v>
      </c>
      <c r="AJ3967" s="64" t="str">
        <f t="shared" si="389"/>
        <v>-</v>
      </c>
    </row>
    <row r="3968" spans="19:36">
      <c r="S3968" s="173" t="s">
        <v>3869</v>
      </c>
      <c r="T3968" s="17" t="s">
        <v>3870</v>
      </c>
      <c r="AA3968" s="182" t="s">
        <v>4307</v>
      </c>
      <c r="AC3968" s="197" t="str">
        <f t="shared" si="384"/>
        <v>ENGINEERING</v>
      </c>
      <c r="AD3968" s="263" t="str">
        <f t="shared" si="385"/>
        <v>ENGINEERING-401</v>
      </c>
      <c r="AE3968" s="263" t="str">
        <f t="shared" si="386"/>
        <v>ENGINEERING-401-274</v>
      </c>
      <c r="AF3968" s="119" t="s">
        <v>4307</v>
      </c>
      <c r="AG3968" s="64" t="str">
        <f t="shared" si="387"/>
        <v>401</v>
      </c>
      <c r="AI3968" s="197" t="str">
        <f t="shared" si="388"/>
        <v>-</v>
      </c>
      <c r="AJ3968" s="64" t="str">
        <f t="shared" si="389"/>
        <v>-</v>
      </c>
    </row>
    <row r="3969" spans="19:36">
      <c r="S3969" s="173" t="s">
        <v>3871</v>
      </c>
      <c r="T3969" s="17" t="s">
        <v>3872</v>
      </c>
      <c r="AA3969" s="182" t="s">
        <v>4312</v>
      </c>
      <c r="AC3969" s="197" t="str">
        <f t="shared" si="384"/>
        <v>ENGINEERING</v>
      </c>
      <c r="AD3969" s="263" t="str">
        <f t="shared" si="385"/>
        <v>ENGINEERING-401</v>
      </c>
      <c r="AE3969" s="263" t="str">
        <f t="shared" si="386"/>
        <v>ENGINEERING-401-275</v>
      </c>
      <c r="AF3969" s="119" t="s">
        <v>4312</v>
      </c>
      <c r="AG3969" s="64" t="str">
        <f t="shared" si="387"/>
        <v>401</v>
      </c>
      <c r="AI3969" s="197" t="str">
        <f t="shared" si="388"/>
        <v>-</v>
      </c>
      <c r="AJ3969" s="64" t="str">
        <f t="shared" si="389"/>
        <v>-</v>
      </c>
    </row>
    <row r="3970" spans="19:36">
      <c r="S3970" s="173" t="s">
        <v>3873</v>
      </c>
      <c r="T3970" s="17" t="s">
        <v>3874</v>
      </c>
      <c r="AA3970" s="182" t="s">
        <v>4315</v>
      </c>
      <c r="AC3970" s="197" t="str">
        <f t="shared" si="384"/>
        <v>ENGINEERING</v>
      </c>
      <c r="AD3970" s="263" t="str">
        <f t="shared" si="385"/>
        <v>ENGINEERING-401</v>
      </c>
      <c r="AE3970" s="263" t="str">
        <f t="shared" si="386"/>
        <v>ENGINEERING-401-276</v>
      </c>
      <c r="AF3970" s="119" t="s">
        <v>4315</v>
      </c>
      <c r="AG3970" s="64" t="str">
        <f t="shared" si="387"/>
        <v>401</v>
      </c>
      <c r="AI3970" s="197" t="str">
        <f t="shared" si="388"/>
        <v>-</v>
      </c>
      <c r="AJ3970" s="64" t="str">
        <f t="shared" si="389"/>
        <v>-</v>
      </c>
    </row>
    <row r="3971" spans="19:36">
      <c r="S3971" s="173" t="s">
        <v>3875</v>
      </c>
      <c r="T3971" s="17" t="s">
        <v>3876</v>
      </c>
      <c r="AA3971" s="182" t="s">
        <v>4318</v>
      </c>
      <c r="AC3971" s="197" t="str">
        <f t="shared" si="384"/>
        <v>ENGINEERING</v>
      </c>
      <c r="AD3971" s="263" t="str">
        <f t="shared" si="385"/>
        <v>ENGINEERING-401</v>
      </c>
      <c r="AE3971" s="263" t="str">
        <f t="shared" si="386"/>
        <v>ENGINEERING-401-277</v>
      </c>
      <c r="AF3971" s="119" t="s">
        <v>4318</v>
      </c>
      <c r="AG3971" s="64" t="str">
        <f t="shared" si="387"/>
        <v>401</v>
      </c>
      <c r="AI3971" s="197" t="str">
        <f t="shared" si="388"/>
        <v>-</v>
      </c>
      <c r="AJ3971" s="64" t="str">
        <f t="shared" si="389"/>
        <v>-</v>
      </c>
    </row>
    <row r="3972" spans="19:36">
      <c r="S3972" s="173" t="s">
        <v>3877</v>
      </c>
      <c r="T3972" s="17" t="s">
        <v>3878</v>
      </c>
      <c r="AA3972" s="182" t="s">
        <v>4321</v>
      </c>
      <c r="AC3972" s="197" t="str">
        <f t="shared" si="384"/>
        <v>ENGINEERING</v>
      </c>
      <c r="AD3972" s="263" t="str">
        <f t="shared" si="385"/>
        <v>ENGINEERING-401</v>
      </c>
      <c r="AE3972" s="263" t="str">
        <f t="shared" si="386"/>
        <v>ENGINEERING-401-278</v>
      </c>
      <c r="AF3972" s="119" t="s">
        <v>4321</v>
      </c>
      <c r="AG3972" s="64" t="str">
        <f t="shared" si="387"/>
        <v>401</v>
      </c>
      <c r="AI3972" s="197" t="str">
        <f t="shared" si="388"/>
        <v>-</v>
      </c>
      <c r="AJ3972" s="64" t="str">
        <f t="shared" si="389"/>
        <v>-</v>
      </c>
    </row>
    <row r="3973" spans="19:36">
      <c r="S3973" s="173" t="s">
        <v>3879</v>
      </c>
      <c r="T3973" s="17" t="s">
        <v>3880</v>
      </c>
      <c r="AA3973" s="182" t="s">
        <v>4323</v>
      </c>
      <c r="AC3973" s="197" t="str">
        <f t="shared" si="384"/>
        <v>ENGINEERING</v>
      </c>
      <c r="AD3973" s="263" t="str">
        <f t="shared" si="385"/>
        <v>ENGINEERING-401</v>
      </c>
      <c r="AE3973" s="263" t="str">
        <f t="shared" si="386"/>
        <v>ENGINEERING-401-279</v>
      </c>
      <c r="AF3973" s="119" t="s">
        <v>4323</v>
      </c>
      <c r="AG3973" s="64" t="str">
        <f t="shared" si="387"/>
        <v>401</v>
      </c>
      <c r="AI3973" s="197" t="str">
        <f t="shared" si="388"/>
        <v>-</v>
      </c>
      <c r="AJ3973" s="64" t="str">
        <f t="shared" si="389"/>
        <v>-</v>
      </c>
    </row>
    <row r="3974" spans="19:36">
      <c r="S3974" s="173" t="s">
        <v>3881</v>
      </c>
      <c r="T3974" s="17" t="s">
        <v>3882</v>
      </c>
      <c r="AA3974" s="182" t="s">
        <v>4324</v>
      </c>
      <c r="AC3974" s="197" t="str">
        <f t="shared" si="384"/>
        <v>ENGINEERING</v>
      </c>
      <c r="AD3974" s="263" t="str">
        <f t="shared" si="385"/>
        <v>ENGINEERING-401</v>
      </c>
      <c r="AE3974" s="263" t="str">
        <f t="shared" si="386"/>
        <v>ENGINEERING-401-280</v>
      </c>
      <c r="AF3974" s="119" t="s">
        <v>4324</v>
      </c>
      <c r="AG3974" s="64" t="str">
        <f t="shared" si="387"/>
        <v>401</v>
      </c>
      <c r="AI3974" s="197" t="str">
        <f t="shared" si="388"/>
        <v>-</v>
      </c>
      <c r="AJ3974" s="64" t="str">
        <f t="shared" si="389"/>
        <v>-</v>
      </c>
    </row>
    <row r="3975" spans="19:36">
      <c r="S3975" s="173" t="s">
        <v>3883</v>
      </c>
      <c r="T3975" s="17" t="s">
        <v>3884</v>
      </c>
      <c r="AA3975" s="182" t="s">
        <v>4326</v>
      </c>
      <c r="AC3975" s="197" t="str">
        <f t="shared" ref="AC3975:AC4038" si="390">CodesFormula_1</f>
        <v>ENGINEERING</v>
      </c>
      <c r="AD3975" s="263" t="str">
        <f t="shared" ref="AD3975:AD4038" si="391">CodesFormula_2</f>
        <v>ENGINEERING-401</v>
      </c>
      <c r="AE3975" s="263" t="str">
        <f t="shared" ref="AE3975:AE4038" si="392">CodesFormula_3</f>
        <v>ENGINEERING-401-281</v>
      </c>
      <c r="AF3975" s="119" t="s">
        <v>4326</v>
      </c>
      <c r="AG3975" s="64" t="str">
        <f t="shared" ref="AG3975:AG4038" si="393">CodesFormula_4</f>
        <v>401</v>
      </c>
      <c r="AI3975" s="197" t="str">
        <f t="shared" ref="AI3975:AI4038" si="394">CodesFormula_5</f>
        <v>-</v>
      </c>
      <c r="AJ3975" s="64" t="str">
        <f t="shared" ref="AJ3975:AJ4038" si="395">CodesFormula_6</f>
        <v>-</v>
      </c>
    </row>
    <row r="3976" spans="19:36">
      <c r="S3976" s="173" t="s">
        <v>3885</v>
      </c>
      <c r="T3976" s="17" t="s">
        <v>3886</v>
      </c>
      <c r="AA3976" s="182" t="s">
        <v>4329</v>
      </c>
      <c r="AC3976" s="197" t="str">
        <f t="shared" si="390"/>
        <v>ENGINEERING</v>
      </c>
      <c r="AD3976" s="263" t="str">
        <f t="shared" si="391"/>
        <v>ENGINEERING-401</v>
      </c>
      <c r="AE3976" s="263" t="str">
        <f t="shared" si="392"/>
        <v>ENGINEERING-401-282</v>
      </c>
      <c r="AF3976" s="119" t="s">
        <v>4329</v>
      </c>
      <c r="AG3976" s="64" t="str">
        <f t="shared" si="393"/>
        <v>401</v>
      </c>
      <c r="AI3976" s="197" t="str">
        <f t="shared" si="394"/>
        <v>-</v>
      </c>
      <c r="AJ3976" s="64" t="str">
        <f t="shared" si="395"/>
        <v>-</v>
      </c>
    </row>
    <row r="3977" spans="19:36">
      <c r="S3977" s="173" t="s">
        <v>1240</v>
      </c>
      <c r="T3977" s="17" t="s">
        <v>1241</v>
      </c>
      <c r="AA3977" s="182" t="s">
        <v>4330</v>
      </c>
      <c r="AC3977" s="197" t="str">
        <f t="shared" si="390"/>
        <v>ENGINEERING</v>
      </c>
      <c r="AD3977" s="263" t="str">
        <f t="shared" si="391"/>
        <v>ENGINEERING-401</v>
      </c>
      <c r="AE3977" s="263" t="str">
        <f t="shared" si="392"/>
        <v>ENGINEERING-401-283</v>
      </c>
      <c r="AF3977" s="119" t="s">
        <v>4330</v>
      </c>
      <c r="AG3977" s="64" t="str">
        <f t="shared" si="393"/>
        <v>401</v>
      </c>
      <c r="AI3977" s="197" t="str">
        <f t="shared" si="394"/>
        <v>-</v>
      </c>
      <c r="AJ3977" s="64" t="str">
        <f t="shared" si="395"/>
        <v>-</v>
      </c>
    </row>
    <row r="3978" spans="19:36">
      <c r="S3978" s="173" t="s">
        <v>3887</v>
      </c>
      <c r="T3978" s="17" t="s">
        <v>3888</v>
      </c>
      <c r="AA3978" s="182" t="s">
        <v>4333</v>
      </c>
      <c r="AC3978" s="197" t="str">
        <f t="shared" si="390"/>
        <v>ENGINEERING</v>
      </c>
      <c r="AD3978" s="263" t="str">
        <f t="shared" si="391"/>
        <v>ENGINEERING-401</v>
      </c>
      <c r="AE3978" s="263" t="str">
        <f t="shared" si="392"/>
        <v>ENGINEERING-401-284</v>
      </c>
      <c r="AF3978" s="119" t="s">
        <v>4333</v>
      </c>
      <c r="AG3978" s="64" t="str">
        <f t="shared" si="393"/>
        <v>401</v>
      </c>
      <c r="AI3978" s="197" t="str">
        <f t="shared" si="394"/>
        <v>-</v>
      </c>
      <c r="AJ3978" s="64" t="str">
        <f t="shared" si="395"/>
        <v>-</v>
      </c>
    </row>
    <row r="3979" spans="19:36">
      <c r="S3979" s="173" t="s">
        <v>1242</v>
      </c>
      <c r="T3979" s="17" t="s">
        <v>1243</v>
      </c>
      <c r="AA3979" s="182" t="s">
        <v>4334</v>
      </c>
      <c r="AC3979" s="197" t="str">
        <f t="shared" si="390"/>
        <v>ENGINEERING</v>
      </c>
      <c r="AD3979" s="263" t="str">
        <f t="shared" si="391"/>
        <v>ENGINEERING-401</v>
      </c>
      <c r="AE3979" s="263" t="str">
        <f t="shared" si="392"/>
        <v>ENGINEERING-401-285</v>
      </c>
      <c r="AF3979" s="119" t="s">
        <v>4334</v>
      </c>
      <c r="AG3979" s="64" t="str">
        <f t="shared" si="393"/>
        <v>401</v>
      </c>
      <c r="AI3979" s="197" t="str">
        <f t="shared" si="394"/>
        <v>-</v>
      </c>
      <c r="AJ3979" s="64" t="str">
        <f t="shared" si="395"/>
        <v>-</v>
      </c>
    </row>
    <row r="3980" spans="19:36">
      <c r="S3980" s="173" t="s">
        <v>1244</v>
      </c>
      <c r="T3980" s="17" t="s">
        <v>1245</v>
      </c>
      <c r="AA3980" s="182" t="s">
        <v>4337</v>
      </c>
      <c r="AC3980" s="197" t="str">
        <f t="shared" si="390"/>
        <v>ENGINEERING</v>
      </c>
      <c r="AD3980" s="263" t="str">
        <f t="shared" si="391"/>
        <v>ENGINEERING-401</v>
      </c>
      <c r="AE3980" s="263" t="str">
        <f t="shared" si="392"/>
        <v>ENGINEERING-401-286</v>
      </c>
      <c r="AF3980" s="119" t="s">
        <v>4337</v>
      </c>
      <c r="AG3980" s="64" t="str">
        <f t="shared" si="393"/>
        <v>401</v>
      </c>
      <c r="AI3980" s="197" t="str">
        <f t="shared" si="394"/>
        <v>-</v>
      </c>
      <c r="AJ3980" s="64" t="str">
        <f t="shared" si="395"/>
        <v>-</v>
      </c>
    </row>
    <row r="3981" spans="19:36">
      <c r="S3981" s="173" t="s">
        <v>3889</v>
      </c>
      <c r="T3981" s="17" t="s">
        <v>3890</v>
      </c>
      <c r="AA3981" s="182" t="s">
        <v>4338</v>
      </c>
      <c r="AC3981" s="197" t="str">
        <f t="shared" si="390"/>
        <v>ENGINEERING</v>
      </c>
      <c r="AD3981" s="263" t="str">
        <f t="shared" si="391"/>
        <v>ENGINEERING-401</v>
      </c>
      <c r="AE3981" s="263" t="str">
        <f t="shared" si="392"/>
        <v>ENGINEERING-401-287</v>
      </c>
      <c r="AF3981" s="119" t="s">
        <v>4338</v>
      </c>
      <c r="AG3981" s="64" t="str">
        <f t="shared" si="393"/>
        <v>401</v>
      </c>
      <c r="AI3981" s="197" t="str">
        <f t="shared" si="394"/>
        <v>-</v>
      </c>
      <c r="AJ3981" s="64" t="str">
        <f t="shared" si="395"/>
        <v>-</v>
      </c>
    </row>
    <row r="3982" spans="19:36">
      <c r="S3982" s="173" t="s">
        <v>3891</v>
      </c>
      <c r="T3982" s="17" t="s">
        <v>3892</v>
      </c>
      <c r="AA3982" s="182" t="s">
        <v>4341</v>
      </c>
      <c r="AC3982" s="197" t="str">
        <f t="shared" si="390"/>
        <v>ENGINEERING</v>
      </c>
      <c r="AD3982" s="263" t="str">
        <f t="shared" si="391"/>
        <v>ENGINEERING-401</v>
      </c>
      <c r="AE3982" s="263" t="str">
        <f t="shared" si="392"/>
        <v>ENGINEERING-401-288</v>
      </c>
      <c r="AF3982" s="119" t="s">
        <v>4341</v>
      </c>
      <c r="AG3982" s="64" t="str">
        <f t="shared" si="393"/>
        <v>401</v>
      </c>
      <c r="AI3982" s="197" t="str">
        <f t="shared" si="394"/>
        <v>-</v>
      </c>
      <c r="AJ3982" s="64" t="str">
        <f t="shared" si="395"/>
        <v>-</v>
      </c>
    </row>
    <row r="3983" spans="19:36">
      <c r="S3983" s="173" t="s">
        <v>3893</v>
      </c>
      <c r="T3983" s="17" t="s">
        <v>3894</v>
      </c>
      <c r="AA3983" s="182" t="s">
        <v>4342</v>
      </c>
      <c r="AC3983" s="197" t="str">
        <f t="shared" si="390"/>
        <v>ENGINEERING</v>
      </c>
      <c r="AD3983" s="263" t="str">
        <f t="shared" si="391"/>
        <v>ENGINEERING-401</v>
      </c>
      <c r="AE3983" s="263" t="str">
        <f t="shared" si="392"/>
        <v>ENGINEERING-401-289</v>
      </c>
      <c r="AF3983" s="119" t="s">
        <v>4342</v>
      </c>
      <c r="AG3983" s="64" t="str">
        <f t="shared" si="393"/>
        <v>401</v>
      </c>
      <c r="AI3983" s="197" t="str">
        <f t="shared" si="394"/>
        <v>-</v>
      </c>
      <c r="AJ3983" s="64" t="str">
        <f t="shared" si="395"/>
        <v>-</v>
      </c>
    </row>
    <row r="3984" spans="19:36">
      <c r="S3984" s="173" t="s">
        <v>3895</v>
      </c>
      <c r="T3984" s="17" t="s">
        <v>3896</v>
      </c>
      <c r="AA3984" s="182" t="s">
        <v>4343</v>
      </c>
      <c r="AC3984" s="197" t="str">
        <f t="shared" si="390"/>
        <v>ENGINEERING</v>
      </c>
      <c r="AD3984" s="263" t="str">
        <f t="shared" si="391"/>
        <v>ENGINEERING-401</v>
      </c>
      <c r="AE3984" s="263" t="str">
        <f t="shared" si="392"/>
        <v>ENGINEERING-401-290</v>
      </c>
      <c r="AF3984" s="119" t="s">
        <v>4343</v>
      </c>
      <c r="AG3984" s="64" t="str">
        <f t="shared" si="393"/>
        <v>401</v>
      </c>
      <c r="AI3984" s="197" t="str">
        <f t="shared" si="394"/>
        <v>-</v>
      </c>
      <c r="AJ3984" s="64" t="str">
        <f t="shared" si="395"/>
        <v>-</v>
      </c>
    </row>
    <row r="3985" spans="19:36">
      <c r="S3985" s="173" t="s">
        <v>3897</v>
      </c>
      <c r="T3985" s="17" t="s">
        <v>3898</v>
      </c>
      <c r="AA3985" s="182" t="s">
        <v>4345</v>
      </c>
      <c r="AC3985" s="197" t="str">
        <f t="shared" si="390"/>
        <v>ENGINEERING</v>
      </c>
      <c r="AD3985" s="263" t="str">
        <f t="shared" si="391"/>
        <v>ENGINEERING-401</v>
      </c>
      <c r="AE3985" s="263" t="str">
        <f t="shared" si="392"/>
        <v>ENGINEERING-401-291</v>
      </c>
      <c r="AF3985" s="119" t="s">
        <v>4345</v>
      </c>
      <c r="AG3985" s="64" t="str">
        <f t="shared" si="393"/>
        <v>401</v>
      </c>
      <c r="AI3985" s="197" t="str">
        <f t="shared" si="394"/>
        <v>-</v>
      </c>
      <c r="AJ3985" s="64" t="str">
        <f t="shared" si="395"/>
        <v>-</v>
      </c>
    </row>
    <row r="3986" spans="19:36">
      <c r="S3986" s="173" t="s">
        <v>3899</v>
      </c>
      <c r="T3986" s="17" t="s">
        <v>3900</v>
      </c>
      <c r="AA3986" s="182" t="s">
        <v>12803</v>
      </c>
      <c r="AC3986" s="197" t="str">
        <f t="shared" si="390"/>
        <v>ENGINEERING</v>
      </c>
      <c r="AD3986" s="263" t="str">
        <f t="shared" si="391"/>
        <v>ENGINEERING-401</v>
      </c>
      <c r="AE3986" s="263" t="str">
        <f t="shared" si="392"/>
        <v>ENGINEERING-401-292</v>
      </c>
      <c r="AF3986" s="119" t="s">
        <v>12803</v>
      </c>
      <c r="AG3986" s="64" t="str">
        <f t="shared" si="393"/>
        <v>401</v>
      </c>
      <c r="AI3986" s="197" t="str">
        <f t="shared" si="394"/>
        <v>-</v>
      </c>
      <c r="AJ3986" s="64" t="str">
        <f t="shared" si="395"/>
        <v>-</v>
      </c>
    </row>
    <row r="3987" spans="19:36">
      <c r="S3987" s="173" t="s">
        <v>3901</v>
      </c>
      <c r="T3987" s="17" t="s">
        <v>3902</v>
      </c>
      <c r="AA3987" s="182" t="s">
        <v>4348</v>
      </c>
      <c r="AC3987" s="197" t="str">
        <f t="shared" si="390"/>
        <v>ENGINEERING</v>
      </c>
      <c r="AD3987" s="263" t="str">
        <f t="shared" si="391"/>
        <v>ENGINEERING-401</v>
      </c>
      <c r="AE3987" s="263" t="str">
        <f t="shared" si="392"/>
        <v>ENGINEERING-401-293</v>
      </c>
      <c r="AF3987" s="119" t="s">
        <v>4348</v>
      </c>
      <c r="AG3987" s="64" t="str">
        <f t="shared" si="393"/>
        <v>401</v>
      </c>
      <c r="AI3987" s="197" t="str">
        <f t="shared" si="394"/>
        <v>-</v>
      </c>
      <c r="AJ3987" s="64" t="str">
        <f t="shared" si="395"/>
        <v>-</v>
      </c>
    </row>
    <row r="3988" spans="19:36">
      <c r="S3988" s="173" t="s">
        <v>3903</v>
      </c>
      <c r="T3988" s="17" t="s">
        <v>3904</v>
      </c>
      <c r="AA3988" s="182" t="s">
        <v>4351</v>
      </c>
      <c r="AC3988" s="197" t="str">
        <f t="shared" si="390"/>
        <v>ENGINEERING</v>
      </c>
      <c r="AD3988" s="263" t="str">
        <f t="shared" si="391"/>
        <v>ENGINEERING-401</v>
      </c>
      <c r="AE3988" s="263" t="str">
        <f t="shared" si="392"/>
        <v>ENGINEERING-401-294</v>
      </c>
      <c r="AF3988" s="119" t="s">
        <v>4351</v>
      </c>
      <c r="AG3988" s="64" t="str">
        <f t="shared" si="393"/>
        <v>401</v>
      </c>
      <c r="AI3988" s="197" t="str">
        <f t="shared" si="394"/>
        <v>-</v>
      </c>
      <c r="AJ3988" s="64" t="str">
        <f t="shared" si="395"/>
        <v>-</v>
      </c>
    </row>
    <row r="3989" spans="19:36">
      <c r="S3989" s="173" t="s">
        <v>3905</v>
      </c>
      <c r="T3989" s="17" t="s">
        <v>3906</v>
      </c>
      <c r="AA3989" s="182" t="s">
        <v>4354</v>
      </c>
      <c r="AC3989" s="197" t="str">
        <f t="shared" si="390"/>
        <v>ENGINEERING</v>
      </c>
      <c r="AD3989" s="263" t="str">
        <f t="shared" si="391"/>
        <v>ENGINEERING-401</v>
      </c>
      <c r="AE3989" s="263" t="str">
        <f t="shared" si="392"/>
        <v>ENGINEERING-401-295</v>
      </c>
      <c r="AF3989" s="119" t="s">
        <v>4354</v>
      </c>
      <c r="AG3989" s="64" t="str">
        <f t="shared" si="393"/>
        <v>401</v>
      </c>
      <c r="AI3989" s="197" t="str">
        <f t="shared" si="394"/>
        <v>-</v>
      </c>
      <c r="AJ3989" s="64" t="str">
        <f t="shared" si="395"/>
        <v>-</v>
      </c>
    </row>
    <row r="3990" spans="19:36">
      <c r="S3990" s="173" t="s">
        <v>3907</v>
      </c>
      <c r="T3990" s="17" t="s">
        <v>3908</v>
      </c>
      <c r="AA3990" s="182" t="s">
        <v>4355</v>
      </c>
      <c r="AC3990" s="197" t="str">
        <f t="shared" si="390"/>
        <v>ENGINEERING</v>
      </c>
      <c r="AD3990" s="263" t="str">
        <f t="shared" si="391"/>
        <v>ENGINEERING-401</v>
      </c>
      <c r="AE3990" s="263" t="str">
        <f t="shared" si="392"/>
        <v>ENGINEERING-401-296</v>
      </c>
      <c r="AF3990" s="119" t="s">
        <v>4355</v>
      </c>
      <c r="AG3990" s="64" t="str">
        <f t="shared" si="393"/>
        <v>401</v>
      </c>
      <c r="AI3990" s="197" t="str">
        <f t="shared" si="394"/>
        <v>-</v>
      </c>
      <c r="AJ3990" s="64" t="str">
        <f t="shared" si="395"/>
        <v>-</v>
      </c>
    </row>
    <row r="3991" spans="19:36">
      <c r="S3991" s="173" t="s">
        <v>3909</v>
      </c>
      <c r="T3991" s="17" t="s">
        <v>3910</v>
      </c>
      <c r="AA3991" s="182" t="s">
        <v>4358</v>
      </c>
      <c r="AC3991" s="197" t="str">
        <f t="shared" si="390"/>
        <v>ENGINEERING</v>
      </c>
      <c r="AD3991" s="263" t="str">
        <f t="shared" si="391"/>
        <v>ENGINEERING-401</v>
      </c>
      <c r="AE3991" s="263" t="str">
        <f t="shared" si="392"/>
        <v>ENGINEERING-401-297</v>
      </c>
      <c r="AF3991" s="119" t="s">
        <v>4358</v>
      </c>
      <c r="AG3991" s="64" t="str">
        <f t="shared" si="393"/>
        <v>401</v>
      </c>
      <c r="AI3991" s="197" t="str">
        <f t="shared" si="394"/>
        <v>-</v>
      </c>
      <c r="AJ3991" s="64" t="str">
        <f t="shared" si="395"/>
        <v>-</v>
      </c>
    </row>
    <row r="3992" spans="19:36">
      <c r="S3992" s="173" t="s">
        <v>3911</v>
      </c>
      <c r="T3992" s="17" t="s">
        <v>3912</v>
      </c>
      <c r="AA3992" s="182" t="s">
        <v>11204</v>
      </c>
      <c r="AC3992" s="197" t="str">
        <f t="shared" si="390"/>
        <v>ENGINEERING</v>
      </c>
      <c r="AD3992" s="263" t="str">
        <f t="shared" si="391"/>
        <v>ENGINEERING-401</v>
      </c>
      <c r="AE3992" s="263" t="str">
        <f t="shared" si="392"/>
        <v>ENGINEERING-401-298</v>
      </c>
      <c r="AF3992" s="119" t="s">
        <v>11204</v>
      </c>
      <c r="AG3992" s="64" t="str">
        <f t="shared" si="393"/>
        <v>401</v>
      </c>
      <c r="AI3992" s="197" t="str">
        <f t="shared" si="394"/>
        <v>-</v>
      </c>
      <c r="AJ3992" s="64" t="str">
        <f t="shared" si="395"/>
        <v>-</v>
      </c>
    </row>
    <row r="3993" spans="19:36">
      <c r="S3993" s="173" t="s">
        <v>1246</v>
      </c>
      <c r="T3993" s="17" t="s">
        <v>1247</v>
      </c>
      <c r="AA3993" s="182" t="s">
        <v>11205</v>
      </c>
      <c r="AC3993" s="197" t="str">
        <f t="shared" si="390"/>
        <v>ENGINEERING</v>
      </c>
      <c r="AD3993" s="263" t="str">
        <f t="shared" si="391"/>
        <v>ENGINEERING-401</v>
      </c>
      <c r="AE3993" s="263" t="str">
        <f t="shared" si="392"/>
        <v>ENGINEERING-401-299</v>
      </c>
      <c r="AF3993" s="119" t="s">
        <v>11205</v>
      </c>
      <c r="AG3993" s="64" t="str">
        <f t="shared" si="393"/>
        <v>401</v>
      </c>
      <c r="AI3993" s="197" t="str">
        <f t="shared" si="394"/>
        <v>-</v>
      </c>
      <c r="AJ3993" s="64" t="str">
        <f t="shared" si="395"/>
        <v>-</v>
      </c>
    </row>
    <row r="3994" spans="19:36">
      <c r="S3994" s="173" t="s">
        <v>3913</v>
      </c>
      <c r="T3994" s="17" t="s">
        <v>3914</v>
      </c>
      <c r="AA3994" s="182" t="s">
        <v>11206</v>
      </c>
      <c r="AC3994" s="197" t="str">
        <f t="shared" si="390"/>
        <v>ENGINEERING</v>
      </c>
      <c r="AD3994" s="263" t="str">
        <f t="shared" si="391"/>
        <v>ENGINEERING-401</v>
      </c>
      <c r="AE3994" s="263" t="str">
        <f t="shared" si="392"/>
        <v>ENGINEERING-401-300</v>
      </c>
      <c r="AF3994" s="119" t="s">
        <v>11206</v>
      </c>
      <c r="AG3994" s="64" t="str">
        <f t="shared" si="393"/>
        <v>401</v>
      </c>
      <c r="AI3994" s="197" t="str">
        <f t="shared" si="394"/>
        <v>-</v>
      </c>
      <c r="AJ3994" s="64" t="str">
        <f t="shared" si="395"/>
        <v>-</v>
      </c>
    </row>
    <row r="3995" spans="19:36">
      <c r="S3995" s="173" t="s">
        <v>3915</v>
      </c>
      <c r="T3995" s="17" t="s">
        <v>3916</v>
      </c>
      <c r="AA3995" s="182" t="s">
        <v>11207</v>
      </c>
      <c r="AC3995" s="197" t="str">
        <f t="shared" si="390"/>
        <v>ENGINEERING</v>
      </c>
      <c r="AD3995" s="263" t="str">
        <f t="shared" si="391"/>
        <v>ENGINEERING-401</v>
      </c>
      <c r="AE3995" s="263" t="str">
        <f t="shared" si="392"/>
        <v>ENGINEERING-401-301</v>
      </c>
      <c r="AF3995" s="119" t="s">
        <v>11207</v>
      </c>
      <c r="AG3995" s="64" t="str">
        <f t="shared" si="393"/>
        <v>401</v>
      </c>
      <c r="AI3995" s="197" t="str">
        <f t="shared" si="394"/>
        <v>-</v>
      </c>
      <c r="AJ3995" s="64" t="str">
        <f t="shared" si="395"/>
        <v>-</v>
      </c>
    </row>
    <row r="3996" spans="19:36">
      <c r="S3996" s="173" t="s">
        <v>3917</v>
      </c>
      <c r="T3996" s="17" t="s">
        <v>3918</v>
      </c>
      <c r="AA3996" s="182" t="s">
        <v>11208</v>
      </c>
      <c r="AC3996" s="197" t="str">
        <f t="shared" si="390"/>
        <v>ENGINEERING</v>
      </c>
      <c r="AD3996" s="263" t="str">
        <f t="shared" si="391"/>
        <v>ENGINEERING-401</v>
      </c>
      <c r="AE3996" s="263" t="str">
        <f t="shared" si="392"/>
        <v>ENGINEERING-401-302</v>
      </c>
      <c r="AF3996" s="119" t="s">
        <v>11208</v>
      </c>
      <c r="AG3996" s="64" t="str">
        <f t="shared" si="393"/>
        <v>401</v>
      </c>
      <c r="AI3996" s="197" t="str">
        <f t="shared" si="394"/>
        <v>-</v>
      </c>
      <c r="AJ3996" s="64" t="str">
        <f t="shared" si="395"/>
        <v>-</v>
      </c>
    </row>
    <row r="3997" spans="19:36">
      <c r="S3997" s="173" t="s">
        <v>10574</v>
      </c>
      <c r="T3997" s="17" t="s">
        <v>10575</v>
      </c>
      <c r="AA3997" s="182" t="s">
        <v>11209</v>
      </c>
      <c r="AC3997" s="197" t="str">
        <f t="shared" si="390"/>
        <v>ENGINEERING</v>
      </c>
      <c r="AD3997" s="263" t="str">
        <f t="shared" si="391"/>
        <v>ENGINEERING-401</v>
      </c>
      <c r="AE3997" s="263" t="str">
        <f t="shared" si="392"/>
        <v>ENGINEERING-401-303</v>
      </c>
      <c r="AF3997" s="119" t="s">
        <v>11209</v>
      </c>
      <c r="AG3997" s="64" t="str">
        <f t="shared" si="393"/>
        <v>401</v>
      </c>
      <c r="AI3997" s="197" t="str">
        <f t="shared" si="394"/>
        <v>-</v>
      </c>
      <c r="AJ3997" s="64" t="str">
        <f t="shared" si="395"/>
        <v>-</v>
      </c>
    </row>
    <row r="3998" spans="19:36">
      <c r="S3998" s="173" t="s">
        <v>3919</v>
      </c>
      <c r="T3998" s="17" t="s">
        <v>3920</v>
      </c>
      <c r="AA3998" s="182" t="s">
        <v>11210</v>
      </c>
      <c r="AC3998" s="197" t="str">
        <f t="shared" si="390"/>
        <v>ENGINEERING</v>
      </c>
      <c r="AD3998" s="263" t="str">
        <f t="shared" si="391"/>
        <v>ENGINEERING-401</v>
      </c>
      <c r="AE3998" s="263" t="str">
        <f t="shared" si="392"/>
        <v>ENGINEERING-401-304</v>
      </c>
      <c r="AF3998" s="119" t="s">
        <v>11210</v>
      </c>
      <c r="AG3998" s="64" t="str">
        <f t="shared" si="393"/>
        <v>401</v>
      </c>
      <c r="AI3998" s="197" t="str">
        <f t="shared" si="394"/>
        <v>-</v>
      </c>
      <c r="AJ3998" s="64" t="str">
        <f t="shared" si="395"/>
        <v>-</v>
      </c>
    </row>
    <row r="3999" spans="19:36">
      <c r="S3999" s="173" t="s">
        <v>922</v>
      </c>
      <c r="T3999" s="17" t="s">
        <v>923</v>
      </c>
      <c r="AA3999" s="182" t="s">
        <v>11211</v>
      </c>
      <c r="AC3999" s="197" t="str">
        <f t="shared" si="390"/>
        <v>ENGINEERING</v>
      </c>
      <c r="AD3999" s="263" t="str">
        <f t="shared" si="391"/>
        <v>ENGINEERING-401</v>
      </c>
      <c r="AE3999" s="263" t="str">
        <f t="shared" si="392"/>
        <v>ENGINEERING-401-305</v>
      </c>
      <c r="AF3999" s="119" t="s">
        <v>11211</v>
      </c>
      <c r="AG3999" s="64" t="str">
        <f t="shared" si="393"/>
        <v>401</v>
      </c>
      <c r="AI3999" s="197" t="str">
        <f t="shared" si="394"/>
        <v>-</v>
      </c>
      <c r="AJ3999" s="64" t="str">
        <f t="shared" si="395"/>
        <v>-</v>
      </c>
    </row>
    <row r="4000" spans="19:36">
      <c r="S4000" s="173" t="s">
        <v>1248</v>
      </c>
      <c r="T4000" s="17" t="s">
        <v>1249</v>
      </c>
      <c r="AA4000" s="182" t="s">
        <v>11212</v>
      </c>
      <c r="AC4000" s="197" t="str">
        <f t="shared" si="390"/>
        <v>ENGINEERING</v>
      </c>
      <c r="AD4000" s="263" t="str">
        <f t="shared" si="391"/>
        <v>ENGINEERING-401</v>
      </c>
      <c r="AE4000" s="263" t="str">
        <f t="shared" si="392"/>
        <v>ENGINEERING-401-306</v>
      </c>
      <c r="AF4000" s="119" t="s">
        <v>11212</v>
      </c>
      <c r="AG4000" s="64" t="str">
        <f t="shared" si="393"/>
        <v>401</v>
      </c>
      <c r="AI4000" s="197" t="str">
        <f t="shared" si="394"/>
        <v>-</v>
      </c>
      <c r="AJ4000" s="64" t="str">
        <f t="shared" si="395"/>
        <v>-</v>
      </c>
    </row>
    <row r="4001" spans="19:36">
      <c r="S4001" s="173" t="s">
        <v>3921</v>
      </c>
      <c r="T4001" s="17" t="s">
        <v>3922</v>
      </c>
      <c r="AA4001" s="182" t="s">
        <v>11213</v>
      </c>
      <c r="AC4001" s="197" t="str">
        <f t="shared" si="390"/>
        <v>ENGINEERING</v>
      </c>
      <c r="AD4001" s="263" t="str">
        <f t="shared" si="391"/>
        <v>ENGINEERING-401</v>
      </c>
      <c r="AE4001" s="263" t="str">
        <f t="shared" si="392"/>
        <v>ENGINEERING-401-307</v>
      </c>
      <c r="AF4001" s="119" t="s">
        <v>11213</v>
      </c>
      <c r="AG4001" s="64" t="str">
        <f t="shared" si="393"/>
        <v>401</v>
      </c>
      <c r="AI4001" s="197" t="str">
        <f t="shared" si="394"/>
        <v>-</v>
      </c>
      <c r="AJ4001" s="64" t="str">
        <f t="shared" si="395"/>
        <v>-</v>
      </c>
    </row>
    <row r="4002" spans="19:36">
      <c r="S4002" s="173" t="s">
        <v>10576</v>
      </c>
      <c r="T4002" s="17" t="s">
        <v>10577</v>
      </c>
      <c r="AA4002" s="182" t="s">
        <v>11214</v>
      </c>
      <c r="AC4002" s="197" t="str">
        <f t="shared" si="390"/>
        <v>ENGINEERING</v>
      </c>
      <c r="AD4002" s="263" t="str">
        <f t="shared" si="391"/>
        <v>ENGINEERING-401</v>
      </c>
      <c r="AE4002" s="263" t="str">
        <f t="shared" si="392"/>
        <v>ENGINEERING-401-308</v>
      </c>
      <c r="AF4002" s="119" t="s">
        <v>11214</v>
      </c>
      <c r="AG4002" s="64" t="str">
        <f t="shared" si="393"/>
        <v>401</v>
      </c>
      <c r="AI4002" s="197" t="str">
        <f t="shared" si="394"/>
        <v>-</v>
      </c>
      <c r="AJ4002" s="64" t="str">
        <f t="shared" si="395"/>
        <v>-</v>
      </c>
    </row>
    <row r="4003" spans="19:36">
      <c r="S4003" s="173" t="s">
        <v>10578</v>
      </c>
      <c r="T4003" s="17" t="s">
        <v>10579</v>
      </c>
      <c r="AA4003" s="182" t="s">
        <v>11215</v>
      </c>
      <c r="AC4003" s="197" t="str">
        <f t="shared" si="390"/>
        <v>ENGINEERING</v>
      </c>
      <c r="AD4003" s="263" t="str">
        <f t="shared" si="391"/>
        <v>ENGINEERING-401</v>
      </c>
      <c r="AE4003" s="263" t="str">
        <f t="shared" si="392"/>
        <v>ENGINEERING-401-309</v>
      </c>
      <c r="AF4003" s="119" t="s">
        <v>11215</v>
      </c>
      <c r="AG4003" s="64" t="str">
        <f t="shared" si="393"/>
        <v>401</v>
      </c>
      <c r="AI4003" s="197" t="str">
        <f t="shared" si="394"/>
        <v>-</v>
      </c>
      <c r="AJ4003" s="64" t="str">
        <f t="shared" si="395"/>
        <v>-</v>
      </c>
    </row>
    <row r="4004" spans="19:36">
      <c r="S4004" s="173" t="s">
        <v>10580</v>
      </c>
      <c r="T4004" s="17" t="s">
        <v>10581</v>
      </c>
      <c r="AA4004" s="182" t="s">
        <v>11216</v>
      </c>
      <c r="AC4004" s="197" t="str">
        <f t="shared" si="390"/>
        <v>ENGINEERING</v>
      </c>
      <c r="AD4004" s="263" t="str">
        <f t="shared" si="391"/>
        <v>ENGINEERING-401</v>
      </c>
      <c r="AE4004" s="263" t="str">
        <f t="shared" si="392"/>
        <v>ENGINEERING-401-310</v>
      </c>
      <c r="AF4004" s="119" t="s">
        <v>11216</v>
      </c>
      <c r="AG4004" s="64" t="str">
        <f t="shared" si="393"/>
        <v>401</v>
      </c>
      <c r="AI4004" s="197" t="str">
        <f t="shared" si="394"/>
        <v>-</v>
      </c>
      <c r="AJ4004" s="64" t="str">
        <f t="shared" si="395"/>
        <v>-</v>
      </c>
    </row>
    <row r="4005" spans="19:36">
      <c r="S4005" s="173" t="s">
        <v>10582</v>
      </c>
      <c r="T4005" s="17" t="s">
        <v>10583</v>
      </c>
      <c r="AA4005" s="182" t="s">
        <v>11217</v>
      </c>
      <c r="AC4005" s="197" t="str">
        <f t="shared" si="390"/>
        <v>ENGINEERING</v>
      </c>
      <c r="AD4005" s="263" t="str">
        <f t="shared" si="391"/>
        <v>ENGINEERING-401</v>
      </c>
      <c r="AE4005" s="263" t="str">
        <f t="shared" si="392"/>
        <v>ENGINEERING-401-311</v>
      </c>
      <c r="AF4005" s="119" t="s">
        <v>11217</v>
      </c>
      <c r="AG4005" s="64" t="str">
        <f t="shared" si="393"/>
        <v>401</v>
      </c>
      <c r="AI4005" s="197" t="str">
        <f t="shared" si="394"/>
        <v>-</v>
      </c>
      <c r="AJ4005" s="64" t="str">
        <f t="shared" si="395"/>
        <v>-</v>
      </c>
    </row>
    <row r="4006" spans="19:36">
      <c r="S4006" s="173" t="s">
        <v>10584</v>
      </c>
      <c r="T4006" s="17" t="s">
        <v>10585</v>
      </c>
      <c r="AA4006" s="182" t="s">
        <v>14303</v>
      </c>
      <c r="AC4006" s="197" t="str">
        <f t="shared" si="390"/>
        <v>ENGINEERING</v>
      </c>
      <c r="AD4006" s="263" t="str">
        <f t="shared" si="391"/>
        <v>ENGINEERING-401</v>
      </c>
      <c r="AE4006" s="263" t="str">
        <f t="shared" si="392"/>
        <v>ENGINEERING-401-312</v>
      </c>
      <c r="AF4006" s="119" t="s">
        <v>14303</v>
      </c>
      <c r="AG4006" s="64" t="str">
        <f t="shared" si="393"/>
        <v>401</v>
      </c>
      <c r="AI4006" s="197" t="str">
        <f t="shared" si="394"/>
        <v>-</v>
      </c>
      <c r="AJ4006" s="64" t="str">
        <f t="shared" si="395"/>
        <v>-</v>
      </c>
    </row>
    <row r="4007" spans="19:36">
      <c r="S4007" s="173" t="s">
        <v>10586</v>
      </c>
      <c r="T4007" s="17" t="s">
        <v>10587</v>
      </c>
      <c r="AA4007" s="182" t="s">
        <v>12195</v>
      </c>
      <c r="AC4007" s="197" t="str">
        <f t="shared" si="390"/>
        <v>ENGINEERING</v>
      </c>
      <c r="AD4007" s="263" t="str">
        <f t="shared" si="391"/>
        <v>ENGINEERING-401</v>
      </c>
      <c r="AE4007" s="263" t="str">
        <f t="shared" si="392"/>
        <v>ENGINEERING-401-313</v>
      </c>
      <c r="AF4007" s="119" t="s">
        <v>12195</v>
      </c>
      <c r="AG4007" s="64" t="str">
        <f t="shared" si="393"/>
        <v>401</v>
      </c>
      <c r="AI4007" s="197" t="str">
        <f t="shared" si="394"/>
        <v>-</v>
      </c>
      <c r="AJ4007" s="64" t="str">
        <f t="shared" si="395"/>
        <v>-</v>
      </c>
    </row>
    <row r="4008" spans="19:36">
      <c r="S4008" s="173" t="s">
        <v>10588</v>
      </c>
      <c r="T4008" s="17" t="s">
        <v>10589</v>
      </c>
      <c r="AA4008" s="182" t="s">
        <v>11218</v>
      </c>
      <c r="AC4008" s="197" t="str">
        <f t="shared" si="390"/>
        <v>ENGINEERING</v>
      </c>
      <c r="AD4008" s="263" t="str">
        <f t="shared" si="391"/>
        <v>ENGINEERING-401</v>
      </c>
      <c r="AE4008" s="263" t="str">
        <f t="shared" si="392"/>
        <v>ENGINEERING-401-314</v>
      </c>
      <c r="AF4008" s="119" t="s">
        <v>11218</v>
      </c>
      <c r="AG4008" s="64" t="str">
        <f t="shared" si="393"/>
        <v>401</v>
      </c>
      <c r="AI4008" s="197" t="str">
        <f t="shared" si="394"/>
        <v>-</v>
      </c>
      <c r="AJ4008" s="64" t="str">
        <f t="shared" si="395"/>
        <v>-</v>
      </c>
    </row>
    <row r="4009" spans="19:36">
      <c r="S4009" s="173" t="s">
        <v>10590</v>
      </c>
      <c r="T4009" s="17" t="s">
        <v>10591</v>
      </c>
      <c r="AA4009" s="182" t="s">
        <v>11219</v>
      </c>
      <c r="AC4009" s="197" t="str">
        <f t="shared" si="390"/>
        <v>ENGINEERING</v>
      </c>
      <c r="AD4009" s="263" t="str">
        <f t="shared" si="391"/>
        <v>ENGINEERING-401</v>
      </c>
      <c r="AE4009" s="263" t="str">
        <f t="shared" si="392"/>
        <v>ENGINEERING-401-315</v>
      </c>
      <c r="AF4009" s="119" t="s">
        <v>11219</v>
      </c>
      <c r="AG4009" s="64" t="str">
        <f t="shared" si="393"/>
        <v>401</v>
      </c>
      <c r="AI4009" s="197" t="str">
        <f t="shared" si="394"/>
        <v>-</v>
      </c>
      <c r="AJ4009" s="64" t="str">
        <f t="shared" si="395"/>
        <v>-</v>
      </c>
    </row>
    <row r="4010" spans="19:36">
      <c r="S4010" s="173" t="s">
        <v>10592</v>
      </c>
      <c r="T4010" s="17" t="s">
        <v>10593</v>
      </c>
      <c r="AA4010" s="182" t="s">
        <v>13826</v>
      </c>
      <c r="AC4010" s="197" t="str">
        <f t="shared" si="390"/>
        <v>ENGINEERING</v>
      </c>
      <c r="AD4010" s="263" t="str">
        <f t="shared" si="391"/>
        <v>ENGINEERING-401</v>
      </c>
      <c r="AE4010" s="263" t="str">
        <f t="shared" si="392"/>
        <v>ENGINEERING-401-316</v>
      </c>
      <c r="AF4010" s="119" t="s">
        <v>13826</v>
      </c>
      <c r="AG4010" s="64" t="str">
        <f t="shared" si="393"/>
        <v>401</v>
      </c>
      <c r="AI4010" s="197" t="str">
        <f t="shared" si="394"/>
        <v>-</v>
      </c>
      <c r="AJ4010" s="64" t="str">
        <f t="shared" si="395"/>
        <v>-</v>
      </c>
    </row>
    <row r="4011" spans="19:36">
      <c r="S4011" s="173" t="s">
        <v>10594</v>
      </c>
      <c r="T4011" s="17" t="s">
        <v>10595</v>
      </c>
      <c r="AA4011" s="182" t="s">
        <v>11220</v>
      </c>
      <c r="AC4011" s="197" t="e">
        <f t="shared" si="390"/>
        <v>#N/A</v>
      </c>
      <c r="AD4011" s="263" t="e">
        <f t="shared" si="391"/>
        <v>#N/A</v>
      </c>
      <c r="AE4011" s="263" t="e">
        <f t="shared" si="392"/>
        <v>#N/A</v>
      </c>
      <c r="AF4011" s="119" t="s">
        <v>11220</v>
      </c>
      <c r="AG4011" s="64" t="str">
        <f t="shared" si="393"/>
        <v>401</v>
      </c>
      <c r="AI4011" s="197" t="str">
        <f t="shared" si="394"/>
        <v>-</v>
      </c>
      <c r="AJ4011" s="64" t="str">
        <f t="shared" si="395"/>
        <v>-</v>
      </c>
    </row>
    <row r="4012" spans="19:36">
      <c r="S4012" s="173" t="s">
        <v>10596</v>
      </c>
      <c r="T4012" s="17" t="s">
        <v>10597</v>
      </c>
      <c r="AA4012" s="182" t="s">
        <v>11221</v>
      </c>
      <c r="AC4012" s="197" t="e">
        <f t="shared" si="390"/>
        <v>#N/A</v>
      </c>
      <c r="AD4012" s="263" t="e">
        <f t="shared" si="391"/>
        <v>#N/A</v>
      </c>
      <c r="AE4012" s="263" t="e">
        <f t="shared" si="392"/>
        <v>#N/A</v>
      </c>
      <c r="AF4012" s="119" t="s">
        <v>11221</v>
      </c>
      <c r="AG4012" s="64" t="str">
        <f t="shared" si="393"/>
        <v>401</v>
      </c>
      <c r="AI4012" s="197" t="str">
        <f t="shared" si="394"/>
        <v>-</v>
      </c>
      <c r="AJ4012" s="64" t="str">
        <f t="shared" si="395"/>
        <v>-</v>
      </c>
    </row>
    <row r="4013" spans="19:36">
      <c r="S4013" s="173" t="s">
        <v>10598</v>
      </c>
      <c r="T4013" s="17" t="s">
        <v>10599</v>
      </c>
      <c r="AA4013" s="182" t="s">
        <v>4380</v>
      </c>
      <c r="AC4013" s="197" t="str">
        <f t="shared" si="390"/>
        <v>HEALTHSCI</v>
      </c>
      <c r="AD4013" s="263" t="str">
        <f t="shared" si="391"/>
        <v>HEALTHSCI-401</v>
      </c>
      <c r="AE4013" s="263" t="str">
        <f t="shared" si="392"/>
        <v>HEALTHSCI-401-42</v>
      </c>
      <c r="AF4013" s="119" t="s">
        <v>4380</v>
      </c>
      <c r="AG4013" s="64" t="str">
        <f t="shared" si="393"/>
        <v>401</v>
      </c>
      <c r="AI4013" s="197" t="str">
        <f t="shared" si="394"/>
        <v>-</v>
      </c>
      <c r="AJ4013" s="64" t="str">
        <f t="shared" si="395"/>
        <v>-</v>
      </c>
    </row>
    <row r="4014" spans="19:36">
      <c r="S4014" s="173" t="s">
        <v>10600</v>
      </c>
      <c r="T4014" s="17" t="s">
        <v>10601</v>
      </c>
      <c r="AA4014" s="182" t="s">
        <v>14304</v>
      </c>
      <c r="AC4014" s="197" t="str">
        <f t="shared" si="390"/>
        <v>HEALTHSCI</v>
      </c>
      <c r="AD4014" s="263" t="str">
        <f t="shared" si="391"/>
        <v>HEALTHSCI-401</v>
      </c>
      <c r="AE4014" s="263" t="str">
        <f t="shared" si="392"/>
        <v>HEALTHSCI-401-43</v>
      </c>
      <c r="AF4014" s="119" t="s">
        <v>14304</v>
      </c>
      <c r="AG4014" s="64" t="str">
        <f t="shared" si="393"/>
        <v>401</v>
      </c>
      <c r="AI4014" s="197" t="str">
        <f t="shared" si="394"/>
        <v>-</v>
      </c>
      <c r="AJ4014" s="64" t="str">
        <f t="shared" si="395"/>
        <v>-</v>
      </c>
    </row>
    <row r="4015" spans="19:36">
      <c r="S4015" s="173" t="s">
        <v>10602</v>
      </c>
      <c r="T4015" s="17" t="s">
        <v>10603</v>
      </c>
      <c r="AA4015" s="182" t="s">
        <v>13398</v>
      </c>
      <c r="AC4015" s="197" t="str">
        <f t="shared" si="390"/>
        <v>HEALTHSCI</v>
      </c>
      <c r="AD4015" s="263" t="str">
        <f t="shared" si="391"/>
        <v>HEALTHSCI-401</v>
      </c>
      <c r="AE4015" s="263" t="str">
        <f t="shared" si="392"/>
        <v>HEALTHSCI-401-44</v>
      </c>
      <c r="AF4015" s="119" t="s">
        <v>13398</v>
      </c>
      <c r="AG4015" s="64" t="str">
        <f t="shared" si="393"/>
        <v>401</v>
      </c>
      <c r="AI4015" s="197" t="str">
        <f t="shared" si="394"/>
        <v>-</v>
      </c>
      <c r="AJ4015" s="64" t="str">
        <f t="shared" si="395"/>
        <v>-</v>
      </c>
    </row>
    <row r="4016" spans="19:36">
      <c r="S4016" s="173" t="s">
        <v>10604</v>
      </c>
      <c r="T4016" s="17" t="s">
        <v>10605</v>
      </c>
      <c r="AA4016" s="182" t="s">
        <v>12804</v>
      </c>
      <c r="AC4016" s="197" t="str">
        <f t="shared" si="390"/>
        <v>HEALTHSCI</v>
      </c>
      <c r="AD4016" s="263" t="str">
        <f t="shared" si="391"/>
        <v>HEALTHSCI-401</v>
      </c>
      <c r="AE4016" s="263" t="str">
        <f t="shared" si="392"/>
        <v>HEALTHSCI-401-45</v>
      </c>
      <c r="AF4016" s="119" t="s">
        <v>12804</v>
      </c>
      <c r="AG4016" s="64" t="str">
        <f t="shared" si="393"/>
        <v>401</v>
      </c>
      <c r="AI4016" s="197" t="str">
        <f t="shared" si="394"/>
        <v>-</v>
      </c>
      <c r="AJ4016" s="64" t="str">
        <f t="shared" si="395"/>
        <v>-</v>
      </c>
    </row>
    <row r="4017" spans="19:36">
      <c r="S4017" s="173" t="s">
        <v>10606</v>
      </c>
      <c r="T4017" s="17" t="s">
        <v>10607</v>
      </c>
      <c r="AA4017" s="182" t="s">
        <v>12805</v>
      </c>
      <c r="AC4017" s="197" t="str">
        <f t="shared" si="390"/>
        <v>HEALTHSCI</v>
      </c>
      <c r="AD4017" s="263" t="str">
        <f t="shared" si="391"/>
        <v>HEALTHSCI-401</v>
      </c>
      <c r="AE4017" s="263" t="str">
        <f t="shared" si="392"/>
        <v>HEALTHSCI-401-46</v>
      </c>
      <c r="AF4017" s="119" t="s">
        <v>12805</v>
      </c>
      <c r="AG4017" s="64" t="str">
        <f t="shared" si="393"/>
        <v>401</v>
      </c>
      <c r="AI4017" s="197" t="str">
        <f t="shared" si="394"/>
        <v>-</v>
      </c>
      <c r="AJ4017" s="64" t="str">
        <f t="shared" si="395"/>
        <v>-</v>
      </c>
    </row>
    <row r="4018" spans="19:36">
      <c r="S4018" s="173" t="s">
        <v>10608</v>
      </c>
      <c r="T4018" s="17" t="s">
        <v>10609</v>
      </c>
      <c r="AA4018" s="182" t="s">
        <v>15784</v>
      </c>
      <c r="AC4018" s="197" t="str">
        <f t="shared" si="390"/>
        <v>HEALTHSCI</v>
      </c>
      <c r="AD4018" s="263" t="str">
        <f t="shared" si="391"/>
        <v>HEALTHSCI-401</v>
      </c>
      <c r="AE4018" s="263" t="str">
        <f t="shared" si="392"/>
        <v>HEALTHSCI-401-47</v>
      </c>
      <c r="AF4018" s="119" t="s">
        <v>15784</v>
      </c>
      <c r="AG4018" s="64" t="str">
        <f t="shared" si="393"/>
        <v>401</v>
      </c>
      <c r="AI4018" s="197" t="str">
        <f t="shared" si="394"/>
        <v>-</v>
      </c>
      <c r="AJ4018" s="64" t="str">
        <f t="shared" si="395"/>
        <v>-</v>
      </c>
    </row>
    <row r="4019" spans="19:36">
      <c r="S4019" s="173" t="s">
        <v>10610</v>
      </c>
      <c r="T4019" s="17" t="s">
        <v>10611</v>
      </c>
      <c r="AA4019" s="182" t="s">
        <v>14884</v>
      </c>
      <c r="AC4019" s="197" t="str">
        <f t="shared" si="390"/>
        <v>HEALTHSCI</v>
      </c>
      <c r="AD4019" s="263" t="str">
        <f t="shared" si="391"/>
        <v>HEALTHSCI-401</v>
      </c>
      <c r="AE4019" s="263" t="str">
        <f t="shared" si="392"/>
        <v>HEALTHSCI-401-48</v>
      </c>
      <c r="AF4019" s="119" t="s">
        <v>14884</v>
      </c>
      <c r="AG4019" s="64" t="str">
        <f t="shared" si="393"/>
        <v>401</v>
      </c>
      <c r="AI4019" s="197" t="str">
        <f t="shared" si="394"/>
        <v>-</v>
      </c>
      <c r="AJ4019" s="64" t="str">
        <f t="shared" si="395"/>
        <v>-</v>
      </c>
    </row>
    <row r="4020" spans="19:36">
      <c r="S4020" s="173" t="s">
        <v>10612</v>
      </c>
      <c r="T4020" s="17" t="s">
        <v>10613</v>
      </c>
      <c r="AA4020" s="182" t="s">
        <v>15373</v>
      </c>
      <c r="AC4020" s="197" t="str">
        <f t="shared" si="390"/>
        <v>HEALTHSCI</v>
      </c>
      <c r="AD4020" s="263" t="str">
        <f t="shared" si="391"/>
        <v>HEALTHSCI-401</v>
      </c>
      <c r="AE4020" s="263" t="str">
        <f t="shared" si="392"/>
        <v>HEALTHSCI-401-49</v>
      </c>
      <c r="AF4020" s="119" t="s">
        <v>15373</v>
      </c>
      <c r="AG4020" s="64" t="str">
        <f t="shared" si="393"/>
        <v>401</v>
      </c>
      <c r="AI4020" s="197" t="str">
        <f t="shared" si="394"/>
        <v>-</v>
      </c>
      <c r="AJ4020" s="64" t="str">
        <f t="shared" si="395"/>
        <v>-</v>
      </c>
    </row>
    <row r="4021" spans="19:36">
      <c r="S4021" s="173" t="s">
        <v>10614</v>
      </c>
      <c r="T4021" s="17" t="s">
        <v>10615</v>
      </c>
      <c r="AA4021" s="182" t="s">
        <v>12806</v>
      </c>
      <c r="AC4021" s="197" t="str">
        <f t="shared" si="390"/>
        <v>HEALTHSCI</v>
      </c>
      <c r="AD4021" s="263" t="str">
        <f t="shared" si="391"/>
        <v>HEALTHSCI-401</v>
      </c>
      <c r="AE4021" s="263" t="str">
        <f t="shared" si="392"/>
        <v>HEALTHSCI-401-50</v>
      </c>
      <c r="AF4021" s="119" t="s">
        <v>12806</v>
      </c>
      <c r="AG4021" s="64" t="str">
        <f t="shared" si="393"/>
        <v>401</v>
      </c>
      <c r="AI4021" s="197" t="str">
        <f t="shared" si="394"/>
        <v>-</v>
      </c>
      <c r="AJ4021" s="64" t="str">
        <f t="shared" si="395"/>
        <v>-</v>
      </c>
    </row>
    <row r="4022" spans="19:36">
      <c r="S4022" s="173" t="s">
        <v>10616</v>
      </c>
      <c r="T4022" s="17" t="s">
        <v>10617</v>
      </c>
      <c r="AA4022" s="182" t="s">
        <v>12807</v>
      </c>
      <c r="AC4022" s="197" t="str">
        <f t="shared" si="390"/>
        <v>HEALTHSCI</v>
      </c>
      <c r="AD4022" s="263" t="str">
        <f t="shared" si="391"/>
        <v>HEALTHSCI-401</v>
      </c>
      <c r="AE4022" s="263" t="str">
        <f t="shared" si="392"/>
        <v>HEALTHSCI-401-51</v>
      </c>
      <c r="AF4022" s="119" t="s">
        <v>12807</v>
      </c>
      <c r="AG4022" s="64" t="str">
        <f t="shared" si="393"/>
        <v>401</v>
      </c>
      <c r="AI4022" s="197" t="str">
        <f t="shared" si="394"/>
        <v>-</v>
      </c>
      <c r="AJ4022" s="64" t="str">
        <f t="shared" si="395"/>
        <v>-</v>
      </c>
    </row>
    <row r="4023" spans="19:36">
      <c r="S4023" s="173" t="s">
        <v>10618</v>
      </c>
      <c r="T4023" s="17" t="s">
        <v>10619</v>
      </c>
      <c r="AA4023" s="182" t="s">
        <v>12808</v>
      </c>
      <c r="AC4023" s="197" t="str">
        <f t="shared" si="390"/>
        <v>HEALTHSCI</v>
      </c>
      <c r="AD4023" s="263" t="str">
        <f t="shared" si="391"/>
        <v>HEALTHSCI-401</v>
      </c>
      <c r="AE4023" s="263" t="str">
        <f t="shared" si="392"/>
        <v>HEALTHSCI-401-52</v>
      </c>
      <c r="AF4023" s="119" t="s">
        <v>12808</v>
      </c>
      <c r="AG4023" s="64" t="str">
        <f t="shared" si="393"/>
        <v>401</v>
      </c>
      <c r="AI4023" s="197" t="str">
        <f t="shared" si="394"/>
        <v>-</v>
      </c>
      <c r="AJ4023" s="64" t="str">
        <f t="shared" si="395"/>
        <v>-</v>
      </c>
    </row>
    <row r="4024" spans="19:36">
      <c r="S4024" s="173" t="s">
        <v>10620</v>
      </c>
      <c r="T4024" s="17" t="s">
        <v>10621</v>
      </c>
      <c r="AA4024" s="182" t="s">
        <v>13399</v>
      </c>
      <c r="AC4024" s="197" t="str">
        <f t="shared" si="390"/>
        <v>HEALTHSCI</v>
      </c>
      <c r="AD4024" s="263" t="str">
        <f t="shared" si="391"/>
        <v>HEALTHSCI-401</v>
      </c>
      <c r="AE4024" s="263" t="str">
        <f t="shared" si="392"/>
        <v>HEALTHSCI-401-53</v>
      </c>
      <c r="AF4024" s="119" t="s">
        <v>13399</v>
      </c>
      <c r="AG4024" s="64" t="str">
        <f t="shared" si="393"/>
        <v>401</v>
      </c>
      <c r="AI4024" s="197" t="str">
        <f t="shared" si="394"/>
        <v>-</v>
      </c>
      <c r="AJ4024" s="64" t="str">
        <f t="shared" si="395"/>
        <v>-</v>
      </c>
    </row>
    <row r="4025" spans="19:36">
      <c r="S4025" s="173" t="s">
        <v>15526</v>
      </c>
      <c r="T4025" s="17" t="s">
        <v>15527</v>
      </c>
      <c r="AA4025" s="182" t="s">
        <v>15374</v>
      </c>
      <c r="AC4025" s="197" t="str">
        <f t="shared" si="390"/>
        <v>HEALTHSCI</v>
      </c>
      <c r="AD4025" s="263" t="str">
        <f t="shared" si="391"/>
        <v>HEALTHSCI-401</v>
      </c>
      <c r="AE4025" s="263" t="str">
        <f t="shared" si="392"/>
        <v>HEALTHSCI-401-54</v>
      </c>
      <c r="AF4025" s="119" t="s">
        <v>15374</v>
      </c>
      <c r="AG4025" s="64" t="str">
        <f t="shared" si="393"/>
        <v>401</v>
      </c>
      <c r="AI4025" s="197" t="str">
        <f t="shared" si="394"/>
        <v>-</v>
      </c>
      <c r="AJ4025" s="64" t="str">
        <f t="shared" si="395"/>
        <v>-</v>
      </c>
    </row>
    <row r="4026" spans="19:36">
      <c r="S4026" s="173" t="s">
        <v>11360</v>
      </c>
      <c r="T4026" s="17" t="s">
        <v>8514</v>
      </c>
      <c r="AA4026" s="182" t="s">
        <v>4390</v>
      </c>
      <c r="AC4026" s="197" t="e">
        <f t="shared" si="390"/>
        <v>#N/A</v>
      </c>
      <c r="AD4026" s="263" t="e">
        <f t="shared" si="391"/>
        <v>#N/A</v>
      </c>
      <c r="AE4026" s="263" t="e">
        <f t="shared" si="392"/>
        <v>#N/A</v>
      </c>
      <c r="AF4026" s="119" t="s">
        <v>4390</v>
      </c>
      <c r="AG4026" s="64" t="str">
        <f t="shared" si="393"/>
        <v>401</v>
      </c>
      <c r="AI4026" s="197" t="str">
        <f t="shared" si="394"/>
        <v>-</v>
      </c>
      <c r="AJ4026" s="64" t="str">
        <f t="shared" si="395"/>
        <v>-</v>
      </c>
    </row>
    <row r="4027" spans="19:36">
      <c r="S4027" s="173" t="s">
        <v>10622</v>
      </c>
      <c r="T4027" s="17" t="s">
        <v>10623</v>
      </c>
      <c r="AA4027" s="182" t="s">
        <v>12809</v>
      </c>
      <c r="AC4027" s="197" t="str">
        <f t="shared" si="390"/>
        <v>BUSINESS</v>
      </c>
      <c r="AD4027" s="263" t="str">
        <f t="shared" si="391"/>
        <v>BUSINESS-401</v>
      </c>
      <c r="AE4027" s="263" t="str">
        <f t="shared" si="392"/>
        <v>BUSINESS-401-134</v>
      </c>
      <c r="AF4027" s="119" t="s">
        <v>12809</v>
      </c>
      <c r="AG4027" s="64" t="str">
        <f t="shared" si="393"/>
        <v>401</v>
      </c>
      <c r="AI4027" s="197" t="str">
        <f t="shared" si="394"/>
        <v>-</v>
      </c>
      <c r="AJ4027" s="64" t="str">
        <f t="shared" si="395"/>
        <v>-</v>
      </c>
    </row>
    <row r="4028" spans="19:36">
      <c r="S4028" s="173" t="s">
        <v>10624</v>
      </c>
      <c r="T4028" s="17" t="s">
        <v>10625</v>
      </c>
      <c r="AA4028" s="182" t="s">
        <v>12810</v>
      </c>
      <c r="AC4028" s="197" t="str">
        <f t="shared" si="390"/>
        <v>BUSINESS</v>
      </c>
      <c r="AD4028" s="263" t="str">
        <f t="shared" si="391"/>
        <v>BUSINESS-401</v>
      </c>
      <c r="AE4028" s="263" t="str">
        <f t="shared" si="392"/>
        <v>BUSINESS-401-135</v>
      </c>
      <c r="AF4028" s="119" t="s">
        <v>12810</v>
      </c>
      <c r="AG4028" s="64" t="str">
        <f t="shared" si="393"/>
        <v>401</v>
      </c>
      <c r="AI4028" s="197" t="str">
        <f t="shared" si="394"/>
        <v>-</v>
      </c>
      <c r="AJ4028" s="64" t="str">
        <f t="shared" si="395"/>
        <v>-</v>
      </c>
    </row>
    <row r="4029" spans="19:36">
      <c r="S4029" s="173" t="s">
        <v>10626</v>
      </c>
      <c r="T4029" s="17" t="s">
        <v>10627</v>
      </c>
      <c r="AA4029" s="182" t="s">
        <v>12811</v>
      </c>
      <c r="AC4029" s="197" t="str">
        <f t="shared" si="390"/>
        <v>BUSINESS</v>
      </c>
      <c r="AD4029" s="263" t="str">
        <f t="shared" si="391"/>
        <v>BUSINESS-401</v>
      </c>
      <c r="AE4029" s="263" t="str">
        <f t="shared" si="392"/>
        <v>BUSINESS-401-136</v>
      </c>
      <c r="AF4029" s="119" t="s">
        <v>12811</v>
      </c>
      <c r="AG4029" s="64" t="str">
        <f t="shared" si="393"/>
        <v>401</v>
      </c>
      <c r="AI4029" s="197" t="str">
        <f t="shared" si="394"/>
        <v>-</v>
      </c>
      <c r="AJ4029" s="64" t="str">
        <f t="shared" si="395"/>
        <v>-</v>
      </c>
    </row>
    <row r="4030" spans="19:36">
      <c r="S4030" s="173" t="s">
        <v>10628</v>
      </c>
      <c r="T4030" s="17" t="s">
        <v>10629</v>
      </c>
      <c r="AA4030" s="182" t="s">
        <v>12812</v>
      </c>
      <c r="AC4030" s="197" t="str">
        <f t="shared" si="390"/>
        <v>BUSINESS</v>
      </c>
      <c r="AD4030" s="263" t="str">
        <f t="shared" si="391"/>
        <v>BUSINESS-401</v>
      </c>
      <c r="AE4030" s="263" t="str">
        <f t="shared" si="392"/>
        <v>BUSINESS-401-137</v>
      </c>
      <c r="AF4030" s="119" t="s">
        <v>12812</v>
      </c>
      <c r="AG4030" s="64" t="str">
        <f t="shared" si="393"/>
        <v>401</v>
      </c>
      <c r="AI4030" s="197" t="str">
        <f t="shared" si="394"/>
        <v>-</v>
      </c>
      <c r="AJ4030" s="64" t="str">
        <f t="shared" si="395"/>
        <v>-</v>
      </c>
    </row>
    <row r="4031" spans="19:36">
      <c r="S4031" s="173" t="s">
        <v>14069</v>
      </c>
      <c r="T4031" s="17" t="s">
        <v>14070</v>
      </c>
      <c r="AA4031" s="182" t="s">
        <v>12813</v>
      </c>
      <c r="AC4031" s="197" t="str">
        <f t="shared" si="390"/>
        <v>BUSINESS</v>
      </c>
      <c r="AD4031" s="263" t="str">
        <f t="shared" si="391"/>
        <v>BUSINESS-401</v>
      </c>
      <c r="AE4031" s="263" t="str">
        <f t="shared" si="392"/>
        <v>BUSINESS-401-138</v>
      </c>
      <c r="AF4031" s="119" t="s">
        <v>12813</v>
      </c>
      <c r="AG4031" s="64" t="str">
        <f t="shared" si="393"/>
        <v>401</v>
      </c>
      <c r="AI4031" s="197" t="str">
        <f t="shared" si="394"/>
        <v>-</v>
      </c>
      <c r="AJ4031" s="64" t="str">
        <f t="shared" si="395"/>
        <v>-</v>
      </c>
    </row>
    <row r="4032" spans="19:36">
      <c r="S4032" s="173" t="s">
        <v>10630</v>
      </c>
      <c r="T4032" s="17" t="s">
        <v>10631</v>
      </c>
      <c r="AA4032" s="182" t="s">
        <v>12814</v>
      </c>
      <c r="AC4032" s="197" t="str">
        <f t="shared" si="390"/>
        <v>BUSINESS</v>
      </c>
      <c r="AD4032" s="263" t="str">
        <f t="shared" si="391"/>
        <v>BUSINESS-401</v>
      </c>
      <c r="AE4032" s="263" t="str">
        <f t="shared" si="392"/>
        <v>BUSINESS-401-139</v>
      </c>
      <c r="AF4032" s="119" t="s">
        <v>12814</v>
      </c>
      <c r="AG4032" s="64" t="str">
        <f t="shared" si="393"/>
        <v>401</v>
      </c>
      <c r="AI4032" s="197" t="str">
        <f t="shared" si="394"/>
        <v>-</v>
      </c>
      <c r="AJ4032" s="64" t="str">
        <f t="shared" si="395"/>
        <v>-</v>
      </c>
    </row>
    <row r="4033" spans="19:36">
      <c r="S4033" s="173" t="s">
        <v>10632</v>
      </c>
      <c r="T4033" s="17" t="s">
        <v>10633</v>
      </c>
      <c r="AA4033" s="182" t="s">
        <v>12815</v>
      </c>
      <c r="AC4033" s="197" t="str">
        <f t="shared" si="390"/>
        <v>BUSINESS</v>
      </c>
      <c r="AD4033" s="263" t="str">
        <f t="shared" si="391"/>
        <v>BUSINESS-401</v>
      </c>
      <c r="AE4033" s="263" t="str">
        <f t="shared" si="392"/>
        <v>BUSINESS-401-140</v>
      </c>
      <c r="AF4033" s="119" t="s">
        <v>12815</v>
      </c>
      <c r="AG4033" s="64" t="str">
        <f t="shared" si="393"/>
        <v>401</v>
      </c>
      <c r="AI4033" s="197" t="str">
        <f t="shared" si="394"/>
        <v>-</v>
      </c>
      <c r="AJ4033" s="64" t="str">
        <f t="shared" si="395"/>
        <v>-</v>
      </c>
    </row>
    <row r="4034" spans="19:36">
      <c r="S4034" s="173" t="s">
        <v>10634</v>
      </c>
      <c r="T4034" s="17" t="s">
        <v>10635</v>
      </c>
      <c r="AA4034" s="182" t="s">
        <v>12816</v>
      </c>
      <c r="AC4034" s="197" t="str">
        <f t="shared" si="390"/>
        <v>BUSINESS</v>
      </c>
      <c r="AD4034" s="263" t="str">
        <f t="shared" si="391"/>
        <v>BUSINESS-401</v>
      </c>
      <c r="AE4034" s="263" t="str">
        <f t="shared" si="392"/>
        <v>BUSINESS-401-141</v>
      </c>
      <c r="AF4034" s="119" t="s">
        <v>12816</v>
      </c>
      <c r="AG4034" s="64" t="str">
        <f t="shared" si="393"/>
        <v>401</v>
      </c>
      <c r="AI4034" s="197" t="str">
        <f t="shared" si="394"/>
        <v>-</v>
      </c>
      <c r="AJ4034" s="64" t="str">
        <f t="shared" si="395"/>
        <v>-</v>
      </c>
    </row>
    <row r="4035" spans="19:36">
      <c r="S4035" s="173" t="s">
        <v>10636</v>
      </c>
      <c r="T4035" s="17" t="s">
        <v>10637</v>
      </c>
      <c r="AA4035" s="182" t="s">
        <v>12817</v>
      </c>
      <c r="AC4035" s="197" t="str">
        <f t="shared" si="390"/>
        <v>BUSINESS</v>
      </c>
      <c r="AD4035" s="263" t="str">
        <f t="shared" si="391"/>
        <v>BUSINESS-401</v>
      </c>
      <c r="AE4035" s="263" t="str">
        <f t="shared" si="392"/>
        <v>BUSINESS-401-142</v>
      </c>
      <c r="AF4035" s="119" t="s">
        <v>12817</v>
      </c>
      <c r="AG4035" s="64" t="str">
        <f t="shared" si="393"/>
        <v>401</v>
      </c>
      <c r="AI4035" s="197" t="str">
        <f t="shared" si="394"/>
        <v>-</v>
      </c>
      <c r="AJ4035" s="64" t="str">
        <f t="shared" si="395"/>
        <v>-</v>
      </c>
    </row>
    <row r="4036" spans="19:36">
      <c r="S4036" s="173" t="s">
        <v>10638</v>
      </c>
      <c r="T4036" s="17" t="s">
        <v>10639</v>
      </c>
      <c r="AA4036" s="182" t="s">
        <v>12818</v>
      </c>
      <c r="AC4036" s="197" t="str">
        <f t="shared" si="390"/>
        <v>BUSINESS</v>
      </c>
      <c r="AD4036" s="263" t="str">
        <f t="shared" si="391"/>
        <v>BUSINESS-401</v>
      </c>
      <c r="AE4036" s="263" t="str">
        <f t="shared" si="392"/>
        <v>BUSINESS-401-143</v>
      </c>
      <c r="AF4036" s="119" t="s">
        <v>12818</v>
      </c>
      <c r="AG4036" s="64" t="str">
        <f t="shared" si="393"/>
        <v>401</v>
      </c>
      <c r="AI4036" s="197" t="str">
        <f t="shared" si="394"/>
        <v>-</v>
      </c>
      <c r="AJ4036" s="64" t="str">
        <f t="shared" si="395"/>
        <v>-</v>
      </c>
    </row>
    <row r="4037" spans="19:36">
      <c r="S4037" s="173" t="s">
        <v>10640</v>
      </c>
      <c r="T4037" s="17" t="s">
        <v>10282</v>
      </c>
      <c r="AA4037" s="182" t="s">
        <v>12819</v>
      </c>
      <c r="AC4037" s="197" t="str">
        <f t="shared" si="390"/>
        <v>BUSINESS</v>
      </c>
      <c r="AD4037" s="263" t="str">
        <f t="shared" si="391"/>
        <v>BUSINESS-401</v>
      </c>
      <c r="AE4037" s="263" t="str">
        <f t="shared" si="392"/>
        <v>BUSINESS-401-144</v>
      </c>
      <c r="AF4037" s="119" t="s">
        <v>12819</v>
      </c>
      <c r="AG4037" s="64" t="str">
        <f t="shared" si="393"/>
        <v>401</v>
      </c>
      <c r="AI4037" s="197" t="str">
        <f t="shared" si="394"/>
        <v>-</v>
      </c>
      <c r="AJ4037" s="64" t="str">
        <f t="shared" si="395"/>
        <v>-</v>
      </c>
    </row>
    <row r="4038" spans="19:36">
      <c r="S4038" s="173" t="s">
        <v>10641</v>
      </c>
      <c r="T4038" s="17" t="s">
        <v>10642</v>
      </c>
      <c r="AA4038" s="182" t="s">
        <v>12820</v>
      </c>
      <c r="AC4038" s="197" t="str">
        <f t="shared" si="390"/>
        <v>BUSINESS</v>
      </c>
      <c r="AD4038" s="263" t="str">
        <f t="shared" si="391"/>
        <v>BUSINESS-401</v>
      </c>
      <c r="AE4038" s="263" t="str">
        <f t="shared" si="392"/>
        <v>BUSINESS-401-145</v>
      </c>
      <c r="AF4038" s="119" t="s">
        <v>12820</v>
      </c>
      <c r="AG4038" s="64" t="str">
        <f t="shared" si="393"/>
        <v>401</v>
      </c>
      <c r="AI4038" s="197" t="str">
        <f t="shared" si="394"/>
        <v>-</v>
      </c>
      <c r="AJ4038" s="64" t="str">
        <f t="shared" si="395"/>
        <v>-</v>
      </c>
    </row>
    <row r="4039" spans="19:36">
      <c r="S4039" s="173" t="s">
        <v>10643</v>
      </c>
      <c r="T4039" s="17" t="s">
        <v>10644</v>
      </c>
      <c r="AA4039" s="182" t="s">
        <v>12821</v>
      </c>
      <c r="AC4039" s="197" t="str">
        <f t="shared" ref="AC4039:AC4102" si="396">CodesFormula_1</f>
        <v>BUSINESS</v>
      </c>
      <c r="AD4039" s="263" t="str">
        <f t="shared" ref="AD4039:AD4102" si="397">CodesFormula_2</f>
        <v>BUSINESS-401</v>
      </c>
      <c r="AE4039" s="263" t="str">
        <f t="shared" ref="AE4039:AE4102" si="398">CodesFormula_3</f>
        <v>BUSINESS-401-146</v>
      </c>
      <c r="AF4039" s="119" t="s">
        <v>12821</v>
      </c>
      <c r="AG4039" s="64" t="str">
        <f t="shared" ref="AG4039:AG4102" si="399">CodesFormula_4</f>
        <v>401</v>
      </c>
      <c r="AI4039" s="197" t="str">
        <f t="shared" ref="AI4039:AI4102" si="400">CodesFormula_5</f>
        <v>-</v>
      </c>
      <c r="AJ4039" s="64" t="str">
        <f t="shared" ref="AJ4039:AJ4102" si="401">CodesFormula_6</f>
        <v>-</v>
      </c>
    </row>
    <row r="4040" spans="19:36">
      <c r="S4040" s="173" t="s">
        <v>10645</v>
      </c>
      <c r="T4040" s="17" t="s">
        <v>10646</v>
      </c>
      <c r="AA4040" s="182" t="s">
        <v>12822</v>
      </c>
      <c r="AC4040" s="197" t="str">
        <f t="shared" si="396"/>
        <v>BUSINESS</v>
      </c>
      <c r="AD4040" s="263" t="str">
        <f t="shared" si="397"/>
        <v>BUSINESS-401</v>
      </c>
      <c r="AE4040" s="263" t="str">
        <f t="shared" si="398"/>
        <v>BUSINESS-401-147</v>
      </c>
      <c r="AF4040" s="119" t="s">
        <v>12822</v>
      </c>
      <c r="AG4040" s="64" t="str">
        <f t="shared" si="399"/>
        <v>401</v>
      </c>
      <c r="AI4040" s="197" t="str">
        <f t="shared" si="400"/>
        <v>-</v>
      </c>
      <c r="AJ4040" s="64" t="str">
        <f t="shared" si="401"/>
        <v>-</v>
      </c>
    </row>
    <row r="4041" spans="19:36">
      <c r="S4041" s="173" t="s">
        <v>10647</v>
      </c>
      <c r="T4041" s="17" t="s">
        <v>10648</v>
      </c>
      <c r="AA4041" s="182" t="s">
        <v>12823</v>
      </c>
      <c r="AC4041" s="197" t="str">
        <f t="shared" si="396"/>
        <v>BUSINESS</v>
      </c>
      <c r="AD4041" s="263" t="str">
        <f t="shared" si="397"/>
        <v>BUSINESS-401</v>
      </c>
      <c r="AE4041" s="263" t="str">
        <f t="shared" si="398"/>
        <v>BUSINESS-401-148</v>
      </c>
      <c r="AF4041" s="119" t="s">
        <v>12823</v>
      </c>
      <c r="AG4041" s="64" t="str">
        <f t="shared" si="399"/>
        <v>401</v>
      </c>
      <c r="AI4041" s="197" t="str">
        <f t="shared" si="400"/>
        <v>-</v>
      </c>
      <c r="AJ4041" s="64" t="str">
        <f t="shared" si="401"/>
        <v>-</v>
      </c>
    </row>
    <row r="4042" spans="19:36">
      <c r="S4042" s="173" t="s">
        <v>10649</v>
      </c>
      <c r="T4042" s="17" t="s">
        <v>10650</v>
      </c>
      <c r="AA4042" s="182" t="s">
        <v>14305</v>
      </c>
      <c r="AC4042" s="197" t="str">
        <f t="shared" si="396"/>
        <v>BUSINESS</v>
      </c>
      <c r="AD4042" s="263" t="str">
        <f t="shared" si="397"/>
        <v>BUSINESS-401</v>
      </c>
      <c r="AE4042" s="263" t="str">
        <f t="shared" si="398"/>
        <v>BUSINESS-401-149</v>
      </c>
      <c r="AF4042" s="119" t="s">
        <v>14305</v>
      </c>
      <c r="AG4042" s="64" t="str">
        <f t="shared" si="399"/>
        <v>401</v>
      </c>
      <c r="AI4042" s="197" t="str">
        <f t="shared" si="400"/>
        <v>-</v>
      </c>
      <c r="AJ4042" s="64" t="str">
        <f t="shared" si="401"/>
        <v>-</v>
      </c>
    </row>
    <row r="4043" spans="19:36">
      <c r="S4043" s="173" t="s">
        <v>10651</v>
      </c>
      <c r="T4043" s="17" t="s">
        <v>10652</v>
      </c>
      <c r="AA4043" s="182" t="s">
        <v>15375</v>
      </c>
      <c r="AC4043" s="197" t="str">
        <f t="shared" si="396"/>
        <v>BUSINESS</v>
      </c>
      <c r="AD4043" s="263" t="str">
        <f t="shared" si="397"/>
        <v>BUSINESS-401</v>
      </c>
      <c r="AE4043" s="263" t="str">
        <f t="shared" si="398"/>
        <v>BUSINESS-401-150</v>
      </c>
      <c r="AF4043" s="119" t="s">
        <v>15375</v>
      </c>
      <c r="AG4043" s="64" t="str">
        <f t="shared" si="399"/>
        <v>401</v>
      </c>
      <c r="AI4043" s="197" t="str">
        <f t="shared" si="400"/>
        <v>-</v>
      </c>
      <c r="AJ4043" s="64" t="str">
        <f t="shared" si="401"/>
        <v>-</v>
      </c>
    </row>
    <row r="4044" spans="19:36">
      <c r="S4044" s="173" t="s">
        <v>10653</v>
      </c>
      <c r="T4044" s="17" t="s">
        <v>10654</v>
      </c>
      <c r="AA4044" s="182" t="s">
        <v>15785</v>
      </c>
      <c r="AC4044" s="197" t="str">
        <f t="shared" si="396"/>
        <v>BUSINESS</v>
      </c>
      <c r="AD4044" s="263" t="str">
        <f t="shared" si="397"/>
        <v>BUSINESS-401</v>
      </c>
      <c r="AE4044" s="263" t="str">
        <f t="shared" si="398"/>
        <v>BUSINESS-401-151</v>
      </c>
      <c r="AF4044" s="119" t="s">
        <v>15785</v>
      </c>
      <c r="AG4044" s="64" t="str">
        <f t="shared" si="399"/>
        <v>401</v>
      </c>
      <c r="AI4044" s="197" t="str">
        <f t="shared" si="400"/>
        <v>-</v>
      </c>
      <c r="AJ4044" s="64" t="str">
        <f t="shared" si="401"/>
        <v>-</v>
      </c>
    </row>
    <row r="4045" spans="19:36">
      <c r="S4045" s="173" t="s">
        <v>10655</v>
      </c>
      <c r="T4045" s="17" t="s">
        <v>10656</v>
      </c>
      <c r="AA4045" s="182" t="s">
        <v>12824</v>
      </c>
      <c r="AC4045" s="197" t="str">
        <f t="shared" si="396"/>
        <v>HEALTHSCI</v>
      </c>
      <c r="AD4045" s="263" t="str">
        <f t="shared" si="397"/>
        <v>HEALTHSCI-401</v>
      </c>
      <c r="AE4045" s="263" t="str">
        <f t="shared" si="398"/>
        <v>HEALTHSCI-401-55</v>
      </c>
      <c r="AF4045" s="119" t="s">
        <v>12824</v>
      </c>
      <c r="AG4045" s="64" t="str">
        <f t="shared" si="399"/>
        <v>401</v>
      </c>
      <c r="AI4045" s="197" t="str">
        <f t="shared" si="400"/>
        <v>-</v>
      </c>
      <c r="AJ4045" s="64" t="str">
        <f t="shared" si="401"/>
        <v>-</v>
      </c>
    </row>
    <row r="4046" spans="19:36">
      <c r="S4046" s="173" t="s">
        <v>10657</v>
      </c>
      <c r="T4046" s="17" t="s">
        <v>10658</v>
      </c>
      <c r="AA4046" s="182" t="s">
        <v>13400</v>
      </c>
      <c r="AC4046" s="197" t="str">
        <f t="shared" si="396"/>
        <v>HEALTHSCI</v>
      </c>
      <c r="AD4046" s="263" t="str">
        <f t="shared" si="397"/>
        <v>HEALTHSCI-401</v>
      </c>
      <c r="AE4046" s="263" t="str">
        <f t="shared" si="398"/>
        <v>HEALTHSCI-401-56</v>
      </c>
      <c r="AF4046" s="119" t="s">
        <v>13400</v>
      </c>
      <c r="AG4046" s="64" t="str">
        <f t="shared" si="399"/>
        <v>401</v>
      </c>
      <c r="AI4046" s="197" t="str">
        <f t="shared" si="400"/>
        <v>-</v>
      </c>
      <c r="AJ4046" s="64" t="str">
        <f t="shared" si="401"/>
        <v>-</v>
      </c>
    </row>
    <row r="4047" spans="19:36">
      <c r="S4047" s="173" t="s">
        <v>10659</v>
      </c>
      <c r="T4047" s="17" t="s">
        <v>10660</v>
      </c>
      <c r="AA4047" s="182" t="s">
        <v>15376</v>
      </c>
      <c r="AC4047" s="197" t="str">
        <f t="shared" si="396"/>
        <v>HEALTHSCI</v>
      </c>
      <c r="AD4047" s="263" t="str">
        <f t="shared" si="397"/>
        <v>HEALTHSCI-401</v>
      </c>
      <c r="AE4047" s="263" t="str">
        <f t="shared" si="398"/>
        <v>HEALTHSCI-401-57</v>
      </c>
      <c r="AF4047" s="119" t="s">
        <v>15376</v>
      </c>
      <c r="AG4047" s="64" t="str">
        <f t="shared" si="399"/>
        <v>401</v>
      </c>
      <c r="AI4047" s="197" t="str">
        <f t="shared" si="400"/>
        <v>-</v>
      </c>
      <c r="AJ4047" s="64" t="str">
        <f t="shared" si="401"/>
        <v>-</v>
      </c>
    </row>
    <row r="4048" spans="19:36">
      <c r="S4048" s="173" t="s">
        <v>10661</v>
      </c>
      <c r="T4048" s="17" t="s">
        <v>10662</v>
      </c>
      <c r="AA4048" s="182" t="s">
        <v>15786</v>
      </c>
      <c r="AC4048" s="197" t="str">
        <f t="shared" si="396"/>
        <v>HEALTHSCI</v>
      </c>
      <c r="AD4048" s="263" t="str">
        <f t="shared" si="397"/>
        <v>HEALTHSCI-401</v>
      </c>
      <c r="AE4048" s="263" t="str">
        <f t="shared" si="398"/>
        <v>HEALTHSCI-401-58</v>
      </c>
      <c r="AF4048" s="119" t="s">
        <v>15786</v>
      </c>
      <c r="AG4048" s="64" t="str">
        <f t="shared" si="399"/>
        <v>401</v>
      </c>
      <c r="AI4048" s="197" t="str">
        <f t="shared" si="400"/>
        <v>-</v>
      </c>
      <c r="AJ4048" s="64" t="str">
        <f t="shared" si="401"/>
        <v>-</v>
      </c>
    </row>
    <row r="4049" spans="19:36">
      <c r="S4049" s="173" t="s">
        <v>10663</v>
      </c>
      <c r="T4049" s="17" t="s">
        <v>10664</v>
      </c>
      <c r="AA4049" s="182" t="s">
        <v>4427</v>
      </c>
      <c r="AC4049" s="197" t="str">
        <f t="shared" si="396"/>
        <v>EDUCATION</v>
      </c>
      <c r="AD4049" s="263" t="str">
        <f t="shared" si="397"/>
        <v>EDUCATION-401</v>
      </c>
      <c r="AE4049" s="263" t="str">
        <f t="shared" si="398"/>
        <v>EDUCATION-401-1</v>
      </c>
      <c r="AF4049" s="119" t="s">
        <v>4427</v>
      </c>
      <c r="AG4049" s="64" t="str">
        <f t="shared" si="399"/>
        <v>401</v>
      </c>
      <c r="AI4049" s="197" t="str">
        <f t="shared" si="400"/>
        <v>-</v>
      </c>
      <c r="AJ4049" s="64" t="str">
        <f t="shared" si="401"/>
        <v>-</v>
      </c>
    </row>
    <row r="4050" spans="19:36">
      <c r="S4050" s="173" t="s">
        <v>10665</v>
      </c>
      <c r="T4050" s="17" t="s">
        <v>10292</v>
      </c>
      <c r="AA4050" s="182" t="s">
        <v>15787</v>
      </c>
      <c r="AC4050" s="197" t="str">
        <f t="shared" si="396"/>
        <v>HEALTHSCI</v>
      </c>
      <c r="AD4050" s="263" t="str">
        <f t="shared" si="397"/>
        <v>HEALTHSCI-401</v>
      </c>
      <c r="AE4050" s="263" t="str">
        <f t="shared" si="398"/>
        <v>HEALTHSCI-401-59</v>
      </c>
      <c r="AF4050" s="119" t="s">
        <v>15787</v>
      </c>
      <c r="AG4050" s="64" t="str">
        <f t="shared" si="399"/>
        <v>401</v>
      </c>
      <c r="AI4050" s="197" t="str">
        <f t="shared" si="400"/>
        <v>-</v>
      </c>
      <c r="AJ4050" s="64" t="str">
        <f t="shared" si="401"/>
        <v>-</v>
      </c>
    </row>
    <row r="4051" spans="19:36">
      <c r="S4051" s="173" t="s">
        <v>10666</v>
      </c>
      <c r="T4051" s="17" t="s">
        <v>10667</v>
      </c>
      <c r="AA4051" s="182" t="s">
        <v>12825</v>
      </c>
      <c r="AC4051" s="197" t="str">
        <f t="shared" si="396"/>
        <v>HEALTHSCI</v>
      </c>
      <c r="AD4051" s="263" t="str">
        <f t="shared" si="397"/>
        <v>HEALTHSCI-401</v>
      </c>
      <c r="AE4051" s="263" t="str">
        <f t="shared" si="398"/>
        <v>HEALTHSCI-401-60</v>
      </c>
      <c r="AF4051" s="119" t="s">
        <v>12825</v>
      </c>
      <c r="AG4051" s="64" t="str">
        <f t="shared" si="399"/>
        <v>401</v>
      </c>
      <c r="AI4051" s="197" t="str">
        <f t="shared" si="400"/>
        <v>-</v>
      </c>
      <c r="AJ4051" s="64" t="str">
        <f t="shared" si="401"/>
        <v>-</v>
      </c>
    </row>
    <row r="4052" spans="19:36">
      <c r="S4052" s="173" t="s">
        <v>10668</v>
      </c>
      <c r="T4052" s="17" t="s">
        <v>10669</v>
      </c>
      <c r="AA4052" s="182" t="s">
        <v>12826</v>
      </c>
      <c r="AC4052" s="197" t="str">
        <f t="shared" si="396"/>
        <v>HEALTHSCI</v>
      </c>
      <c r="AD4052" s="263" t="str">
        <f t="shared" si="397"/>
        <v>HEALTHSCI-401</v>
      </c>
      <c r="AE4052" s="263" t="str">
        <f t="shared" si="398"/>
        <v>HEALTHSCI-401-61</v>
      </c>
      <c r="AF4052" s="119" t="s">
        <v>12826</v>
      </c>
      <c r="AG4052" s="64" t="str">
        <f t="shared" si="399"/>
        <v>401</v>
      </c>
      <c r="AI4052" s="197" t="str">
        <f t="shared" si="400"/>
        <v>-</v>
      </c>
      <c r="AJ4052" s="64" t="str">
        <f t="shared" si="401"/>
        <v>-</v>
      </c>
    </row>
    <row r="4053" spans="19:36">
      <c r="S4053" s="173" t="s">
        <v>10670</v>
      </c>
      <c r="T4053" s="17" t="s">
        <v>10671</v>
      </c>
      <c r="AA4053" s="182" t="s">
        <v>12196</v>
      </c>
      <c r="AC4053" s="197" t="str">
        <f t="shared" si="396"/>
        <v>EDUCATION</v>
      </c>
      <c r="AD4053" s="263" t="str">
        <f t="shared" si="397"/>
        <v>EDUCATION-401</v>
      </c>
      <c r="AE4053" s="263" t="str">
        <f t="shared" si="398"/>
        <v>EDUCATION-401-2</v>
      </c>
      <c r="AF4053" s="119" t="s">
        <v>12196</v>
      </c>
      <c r="AG4053" s="64" t="str">
        <f t="shared" si="399"/>
        <v>401</v>
      </c>
      <c r="AI4053" s="197" t="str">
        <f t="shared" si="400"/>
        <v>-</v>
      </c>
      <c r="AJ4053" s="64" t="str">
        <f t="shared" si="401"/>
        <v>-</v>
      </c>
    </row>
    <row r="4054" spans="19:36">
      <c r="S4054" s="173" t="s">
        <v>10672</v>
      </c>
      <c r="T4054" s="17" t="s">
        <v>10673</v>
      </c>
      <c r="AA4054" s="182" t="s">
        <v>12197</v>
      </c>
      <c r="AC4054" s="197" t="str">
        <f t="shared" si="396"/>
        <v>EDUCATION</v>
      </c>
      <c r="AD4054" s="263" t="str">
        <f t="shared" si="397"/>
        <v>EDUCATION-401</v>
      </c>
      <c r="AE4054" s="263" t="str">
        <f t="shared" si="398"/>
        <v>EDUCATION-401-3</v>
      </c>
      <c r="AF4054" s="119" t="s">
        <v>12197</v>
      </c>
      <c r="AG4054" s="64" t="str">
        <f t="shared" si="399"/>
        <v>401</v>
      </c>
      <c r="AI4054" s="197" t="str">
        <f t="shared" si="400"/>
        <v>-</v>
      </c>
      <c r="AJ4054" s="64" t="str">
        <f t="shared" si="401"/>
        <v>-</v>
      </c>
    </row>
    <row r="4055" spans="19:36">
      <c r="S4055" s="173" t="s">
        <v>10674</v>
      </c>
      <c r="T4055" s="17" t="s">
        <v>10675</v>
      </c>
      <c r="AA4055" s="182" t="s">
        <v>12198</v>
      </c>
      <c r="AC4055" s="197" t="str">
        <f t="shared" si="396"/>
        <v>EDUCATION</v>
      </c>
      <c r="AD4055" s="263" t="str">
        <f t="shared" si="397"/>
        <v>EDUCATION-401</v>
      </c>
      <c r="AE4055" s="263" t="str">
        <f t="shared" si="398"/>
        <v>EDUCATION-401-4</v>
      </c>
      <c r="AF4055" s="119" t="s">
        <v>12198</v>
      </c>
      <c r="AG4055" s="64" t="str">
        <f t="shared" si="399"/>
        <v>401</v>
      </c>
      <c r="AI4055" s="197" t="str">
        <f t="shared" si="400"/>
        <v>-</v>
      </c>
      <c r="AJ4055" s="64" t="str">
        <f t="shared" si="401"/>
        <v>-</v>
      </c>
    </row>
    <row r="4056" spans="19:36">
      <c r="S4056" s="173" t="s">
        <v>10676</v>
      </c>
      <c r="T4056" s="17" t="s">
        <v>13156</v>
      </c>
      <c r="AA4056" s="182" t="s">
        <v>12199</v>
      </c>
      <c r="AC4056" s="197" t="str">
        <f t="shared" si="396"/>
        <v>EDUCATION</v>
      </c>
      <c r="AD4056" s="263" t="str">
        <f t="shared" si="397"/>
        <v>EDUCATION-401</v>
      </c>
      <c r="AE4056" s="263" t="str">
        <f t="shared" si="398"/>
        <v>EDUCATION-401-5</v>
      </c>
      <c r="AF4056" s="119" t="s">
        <v>12199</v>
      </c>
      <c r="AG4056" s="64" t="str">
        <f t="shared" si="399"/>
        <v>401</v>
      </c>
      <c r="AI4056" s="197" t="str">
        <f t="shared" si="400"/>
        <v>-</v>
      </c>
      <c r="AJ4056" s="64" t="str">
        <f t="shared" si="401"/>
        <v>-</v>
      </c>
    </row>
    <row r="4057" spans="19:36">
      <c r="S4057" s="173" t="s">
        <v>10677</v>
      </c>
      <c r="T4057" s="17" t="s">
        <v>10678</v>
      </c>
      <c r="AA4057" s="182" t="s">
        <v>12200</v>
      </c>
      <c r="AC4057" s="197" t="str">
        <f t="shared" si="396"/>
        <v>EDUCATION</v>
      </c>
      <c r="AD4057" s="263" t="str">
        <f t="shared" si="397"/>
        <v>EDUCATION-401</v>
      </c>
      <c r="AE4057" s="263" t="str">
        <f t="shared" si="398"/>
        <v>EDUCATION-401-6</v>
      </c>
      <c r="AF4057" s="119" t="s">
        <v>12200</v>
      </c>
      <c r="AG4057" s="64" t="str">
        <f t="shared" si="399"/>
        <v>401</v>
      </c>
      <c r="AI4057" s="197" t="str">
        <f t="shared" si="400"/>
        <v>-</v>
      </c>
      <c r="AJ4057" s="64" t="str">
        <f t="shared" si="401"/>
        <v>-</v>
      </c>
    </row>
    <row r="4058" spans="19:36">
      <c r="S4058" s="173" t="s">
        <v>10679</v>
      </c>
      <c r="T4058" s="17" t="s">
        <v>10680</v>
      </c>
      <c r="AA4058" s="182" t="s">
        <v>12201</v>
      </c>
      <c r="AC4058" s="197" t="str">
        <f t="shared" si="396"/>
        <v>EDUCATION</v>
      </c>
      <c r="AD4058" s="263" t="str">
        <f t="shared" si="397"/>
        <v>EDUCATION-401</v>
      </c>
      <c r="AE4058" s="263" t="str">
        <f t="shared" si="398"/>
        <v>EDUCATION-401-7</v>
      </c>
      <c r="AF4058" s="119" t="s">
        <v>12201</v>
      </c>
      <c r="AG4058" s="64" t="str">
        <f t="shared" si="399"/>
        <v>401</v>
      </c>
      <c r="AI4058" s="197" t="str">
        <f t="shared" si="400"/>
        <v>-</v>
      </c>
      <c r="AJ4058" s="64" t="str">
        <f t="shared" si="401"/>
        <v>-</v>
      </c>
    </row>
    <row r="4059" spans="19:36">
      <c r="S4059" s="173" t="s">
        <v>10681</v>
      </c>
      <c r="T4059" s="17" t="s">
        <v>10682</v>
      </c>
      <c r="AA4059" s="182" t="s">
        <v>12202</v>
      </c>
      <c r="AC4059" s="197" t="str">
        <f t="shared" si="396"/>
        <v>EDUCATION</v>
      </c>
      <c r="AD4059" s="263" t="str">
        <f t="shared" si="397"/>
        <v>EDUCATION-401</v>
      </c>
      <c r="AE4059" s="263" t="str">
        <f t="shared" si="398"/>
        <v>EDUCATION-401-8</v>
      </c>
      <c r="AF4059" s="119" t="s">
        <v>12202</v>
      </c>
      <c r="AG4059" s="64" t="str">
        <f t="shared" si="399"/>
        <v>401</v>
      </c>
      <c r="AI4059" s="197" t="str">
        <f t="shared" si="400"/>
        <v>-</v>
      </c>
      <c r="AJ4059" s="64" t="str">
        <f t="shared" si="401"/>
        <v>-</v>
      </c>
    </row>
    <row r="4060" spans="19:36">
      <c r="S4060" s="173" t="s">
        <v>10683</v>
      </c>
      <c r="T4060" s="17" t="s">
        <v>10684</v>
      </c>
      <c r="AA4060" s="182" t="s">
        <v>14885</v>
      </c>
      <c r="AC4060" s="197" t="str">
        <f t="shared" si="396"/>
        <v>EDUCATION</v>
      </c>
      <c r="AD4060" s="263" t="str">
        <f t="shared" si="397"/>
        <v>EDUCATION-401</v>
      </c>
      <c r="AE4060" s="263" t="str">
        <f t="shared" si="398"/>
        <v>EDUCATION-401-9</v>
      </c>
      <c r="AF4060" s="119" t="s">
        <v>14885</v>
      </c>
      <c r="AG4060" s="64" t="str">
        <f t="shared" si="399"/>
        <v>401</v>
      </c>
      <c r="AI4060" s="197" t="str">
        <f t="shared" si="400"/>
        <v>-</v>
      </c>
      <c r="AJ4060" s="64" t="str">
        <f t="shared" si="401"/>
        <v>-</v>
      </c>
    </row>
    <row r="4061" spans="19:36">
      <c r="S4061" s="173" t="s">
        <v>10685</v>
      </c>
      <c r="T4061" s="17" t="s">
        <v>10686</v>
      </c>
      <c r="AA4061" s="182" t="s">
        <v>12203</v>
      </c>
      <c r="AC4061" s="197" t="str">
        <f t="shared" si="396"/>
        <v>EDUCATION</v>
      </c>
      <c r="AD4061" s="263" t="str">
        <f t="shared" si="397"/>
        <v>EDUCATION-401</v>
      </c>
      <c r="AE4061" s="263" t="str">
        <f t="shared" si="398"/>
        <v>EDUCATION-401-10</v>
      </c>
      <c r="AF4061" s="119" t="s">
        <v>12203</v>
      </c>
      <c r="AG4061" s="64" t="str">
        <f t="shared" si="399"/>
        <v>401</v>
      </c>
      <c r="AI4061" s="197" t="str">
        <f t="shared" si="400"/>
        <v>-</v>
      </c>
      <c r="AJ4061" s="64" t="str">
        <f t="shared" si="401"/>
        <v>-</v>
      </c>
    </row>
    <row r="4062" spans="19:36">
      <c r="S4062" s="173" t="s">
        <v>10687</v>
      </c>
      <c r="T4062" s="17" t="s">
        <v>10688</v>
      </c>
      <c r="AA4062" s="182" t="s">
        <v>12827</v>
      </c>
      <c r="AC4062" s="197" t="str">
        <f t="shared" si="396"/>
        <v>EDUCATION</v>
      </c>
      <c r="AD4062" s="263" t="str">
        <f t="shared" si="397"/>
        <v>EDUCATION-401</v>
      </c>
      <c r="AE4062" s="263" t="str">
        <f t="shared" si="398"/>
        <v>EDUCATION-401-11</v>
      </c>
      <c r="AF4062" s="119" t="s">
        <v>12827</v>
      </c>
      <c r="AG4062" s="64" t="str">
        <f t="shared" si="399"/>
        <v>401</v>
      </c>
      <c r="AI4062" s="197" t="str">
        <f t="shared" si="400"/>
        <v>-</v>
      </c>
      <c r="AJ4062" s="64" t="str">
        <f t="shared" si="401"/>
        <v>-</v>
      </c>
    </row>
    <row r="4063" spans="19:36">
      <c r="S4063" s="173" t="s">
        <v>10689</v>
      </c>
      <c r="T4063" s="17" t="s">
        <v>10690</v>
      </c>
      <c r="AA4063" s="182" t="s">
        <v>12828</v>
      </c>
      <c r="AC4063" s="197" t="str">
        <f t="shared" si="396"/>
        <v>EDUCATION</v>
      </c>
      <c r="AD4063" s="263" t="str">
        <f t="shared" si="397"/>
        <v>EDUCATION-401</v>
      </c>
      <c r="AE4063" s="263" t="str">
        <f t="shared" si="398"/>
        <v>EDUCATION-401-12</v>
      </c>
      <c r="AF4063" s="119" t="s">
        <v>12828</v>
      </c>
      <c r="AG4063" s="64" t="str">
        <f t="shared" si="399"/>
        <v>401</v>
      </c>
      <c r="AI4063" s="197" t="str">
        <f t="shared" si="400"/>
        <v>-</v>
      </c>
      <c r="AJ4063" s="64" t="str">
        <f t="shared" si="401"/>
        <v>-</v>
      </c>
    </row>
    <row r="4064" spans="19:36">
      <c r="S4064" s="173" t="s">
        <v>10691</v>
      </c>
      <c r="T4064" s="17" t="s">
        <v>10692</v>
      </c>
      <c r="AA4064" s="182" t="s">
        <v>12829</v>
      </c>
      <c r="AC4064" s="197" t="str">
        <f t="shared" si="396"/>
        <v>EDUCATION</v>
      </c>
      <c r="AD4064" s="263" t="str">
        <f t="shared" si="397"/>
        <v>EDUCATION-401</v>
      </c>
      <c r="AE4064" s="263" t="str">
        <f t="shared" si="398"/>
        <v>EDUCATION-401-13</v>
      </c>
      <c r="AF4064" s="119" t="s">
        <v>12829</v>
      </c>
      <c r="AG4064" s="64" t="str">
        <f t="shared" si="399"/>
        <v>401</v>
      </c>
      <c r="AI4064" s="197" t="str">
        <f t="shared" si="400"/>
        <v>-</v>
      </c>
      <c r="AJ4064" s="64" t="str">
        <f t="shared" si="401"/>
        <v>-</v>
      </c>
    </row>
    <row r="4065" spans="19:36">
      <c r="S4065" s="173" t="s">
        <v>10693</v>
      </c>
      <c r="T4065" s="17" t="s">
        <v>10694</v>
      </c>
      <c r="AA4065" s="182" t="s">
        <v>12830</v>
      </c>
      <c r="AC4065" s="197" t="str">
        <f t="shared" si="396"/>
        <v>EDUCATION</v>
      </c>
      <c r="AD4065" s="263" t="str">
        <f t="shared" si="397"/>
        <v>EDUCATION-401</v>
      </c>
      <c r="AE4065" s="263" t="str">
        <f t="shared" si="398"/>
        <v>EDUCATION-401-14</v>
      </c>
      <c r="AF4065" s="119" t="s">
        <v>12830</v>
      </c>
      <c r="AG4065" s="64" t="str">
        <f t="shared" si="399"/>
        <v>401</v>
      </c>
      <c r="AI4065" s="197" t="str">
        <f t="shared" si="400"/>
        <v>-</v>
      </c>
      <c r="AJ4065" s="64" t="str">
        <f t="shared" si="401"/>
        <v>-</v>
      </c>
    </row>
    <row r="4066" spans="19:36">
      <c r="S4066" s="173" t="s">
        <v>10695</v>
      </c>
      <c r="T4066" s="17" t="s">
        <v>10696</v>
      </c>
      <c r="AA4066" s="182" t="s">
        <v>12204</v>
      </c>
      <c r="AC4066" s="197" t="str">
        <f t="shared" si="396"/>
        <v>EDUCATION</v>
      </c>
      <c r="AD4066" s="263" t="str">
        <f t="shared" si="397"/>
        <v>EDUCATION-401</v>
      </c>
      <c r="AE4066" s="263" t="str">
        <f t="shared" si="398"/>
        <v>EDUCATION-401-15</v>
      </c>
      <c r="AF4066" s="119" t="s">
        <v>12204</v>
      </c>
      <c r="AG4066" s="64" t="str">
        <f t="shared" si="399"/>
        <v>401</v>
      </c>
      <c r="AI4066" s="197" t="str">
        <f t="shared" si="400"/>
        <v>-</v>
      </c>
      <c r="AJ4066" s="64" t="str">
        <f t="shared" si="401"/>
        <v>-</v>
      </c>
    </row>
    <row r="4067" spans="19:36">
      <c r="S4067" s="173" t="s">
        <v>11908</v>
      </c>
      <c r="T4067" s="17" t="s">
        <v>11909</v>
      </c>
      <c r="AA4067" s="182" t="s">
        <v>14306</v>
      </c>
      <c r="AC4067" s="197" t="str">
        <f t="shared" si="396"/>
        <v>EDUCATION</v>
      </c>
      <c r="AD4067" s="263" t="str">
        <f t="shared" si="397"/>
        <v>EDUCATION-401</v>
      </c>
      <c r="AE4067" s="263" t="str">
        <f t="shared" si="398"/>
        <v>EDUCATION-401-16</v>
      </c>
      <c r="AF4067" s="119" t="s">
        <v>14306</v>
      </c>
      <c r="AG4067" s="64" t="str">
        <f t="shared" si="399"/>
        <v>401</v>
      </c>
      <c r="AI4067" s="197" t="str">
        <f t="shared" si="400"/>
        <v>-</v>
      </c>
      <c r="AJ4067" s="64" t="str">
        <f t="shared" si="401"/>
        <v>-</v>
      </c>
    </row>
    <row r="4068" spans="19:36">
      <c r="S4068" s="173" t="s">
        <v>10697</v>
      </c>
      <c r="T4068" s="17" t="s">
        <v>10698</v>
      </c>
      <c r="AA4068" s="182" t="s">
        <v>14307</v>
      </c>
      <c r="AC4068" s="197" t="str">
        <f t="shared" si="396"/>
        <v>EDUCATION</v>
      </c>
      <c r="AD4068" s="263" t="str">
        <f t="shared" si="397"/>
        <v>EDUCATION-401</v>
      </c>
      <c r="AE4068" s="263" t="str">
        <f t="shared" si="398"/>
        <v>EDUCATION-401-17</v>
      </c>
      <c r="AF4068" s="119" t="s">
        <v>14307</v>
      </c>
      <c r="AG4068" s="64" t="str">
        <f t="shared" si="399"/>
        <v>401</v>
      </c>
      <c r="AI4068" s="197" t="str">
        <f t="shared" si="400"/>
        <v>-</v>
      </c>
      <c r="AJ4068" s="64" t="str">
        <f t="shared" si="401"/>
        <v>-</v>
      </c>
    </row>
    <row r="4069" spans="19:36">
      <c r="S4069" s="173" t="s">
        <v>10699</v>
      </c>
      <c r="T4069" s="17" t="s">
        <v>10700</v>
      </c>
      <c r="AA4069" s="182" t="s">
        <v>4460</v>
      </c>
      <c r="AC4069" s="197" t="str">
        <f t="shared" si="396"/>
        <v>HEALTHSCI</v>
      </c>
      <c r="AD4069" s="263" t="str">
        <f t="shared" si="397"/>
        <v>HEALTHSCI-401</v>
      </c>
      <c r="AE4069" s="263" t="str">
        <f t="shared" si="398"/>
        <v>HEALTHSCI-401-62</v>
      </c>
      <c r="AF4069" s="119" t="s">
        <v>4460</v>
      </c>
      <c r="AG4069" s="64" t="str">
        <f t="shared" si="399"/>
        <v>401</v>
      </c>
      <c r="AI4069" s="197" t="str">
        <f t="shared" si="400"/>
        <v>-</v>
      </c>
      <c r="AJ4069" s="64" t="str">
        <f t="shared" si="401"/>
        <v>-</v>
      </c>
    </row>
    <row r="4070" spans="19:36">
      <c r="S4070" s="173" t="s">
        <v>10701</v>
      </c>
      <c r="T4070" s="17" t="s">
        <v>10702</v>
      </c>
      <c r="AA4070" s="182" t="s">
        <v>12831</v>
      </c>
      <c r="AC4070" s="197" t="str">
        <f t="shared" si="396"/>
        <v>HEALTHSCI</v>
      </c>
      <c r="AD4070" s="263" t="str">
        <f t="shared" si="397"/>
        <v>HEALTHSCI-401</v>
      </c>
      <c r="AE4070" s="263" t="str">
        <f t="shared" si="398"/>
        <v>HEALTHSCI-401-63</v>
      </c>
      <c r="AF4070" s="119" t="s">
        <v>12831</v>
      </c>
      <c r="AG4070" s="64" t="str">
        <f t="shared" si="399"/>
        <v>401</v>
      </c>
      <c r="AI4070" s="197" t="str">
        <f t="shared" si="400"/>
        <v>-</v>
      </c>
      <c r="AJ4070" s="64" t="str">
        <f t="shared" si="401"/>
        <v>-</v>
      </c>
    </row>
    <row r="4071" spans="19:36">
      <c r="S4071" s="173" t="s">
        <v>10703</v>
      </c>
      <c r="T4071" s="17" t="s">
        <v>10704</v>
      </c>
      <c r="AA4071" s="182" t="s">
        <v>12832</v>
      </c>
      <c r="AC4071" s="197" t="str">
        <f t="shared" si="396"/>
        <v>HEALTHSCI</v>
      </c>
      <c r="AD4071" s="263" t="str">
        <f t="shared" si="397"/>
        <v>HEALTHSCI-401</v>
      </c>
      <c r="AE4071" s="263" t="str">
        <f t="shared" si="398"/>
        <v>HEALTHSCI-401-64</v>
      </c>
      <c r="AF4071" s="119" t="s">
        <v>12832</v>
      </c>
      <c r="AG4071" s="64" t="str">
        <f t="shared" si="399"/>
        <v>401</v>
      </c>
      <c r="AI4071" s="197" t="str">
        <f t="shared" si="400"/>
        <v>-</v>
      </c>
      <c r="AJ4071" s="64" t="str">
        <f t="shared" si="401"/>
        <v>-</v>
      </c>
    </row>
    <row r="4072" spans="19:36">
      <c r="S4072" s="173" t="s">
        <v>10705</v>
      </c>
      <c r="T4072" s="17" t="s">
        <v>10706</v>
      </c>
      <c r="AA4072" s="182" t="s">
        <v>13827</v>
      </c>
      <c r="AC4072" s="197" t="str">
        <f t="shared" si="396"/>
        <v>HEALTHSCI</v>
      </c>
      <c r="AD4072" s="263" t="str">
        <f t="shared" si="397"/>
        <v>HEALTHSCI-401</v>
      </c>
      <c r="AE4072" s="263" t="str">
        <f t="shared" si="398"/>
        <v>HEALTHSCI-401-65</v>
      </c>
      <c r="AF4072" s="119" t="s">
        <v>13827</v>
      </c>
      <c r="AG4072" s="64" t="str">
        <f t="shared" si="399"/>
        <v>401</v>
      </c>
      <c r="AI4072" s="197" t="str">
        <f t="shared" si="400"/>
        <v>-</v>
      </c>
      <c r="AJ4072" s="64" t="str">
        <f t="shared" si="401"/>
        <v>-</v>
      </c>
    </row>
    <row r="4073" spans="19:36">
      <c r="S4073" s="173" t="s">
        <v>10707</v>
      </c>
      <c r="T4073" s="17" t="s">
        <v>10708</v>
      </c>
      <c r="AA4073" s="182" t="s">
        <v>13828</v>
      </c>
      <c r="AC4073" s="197" t="str">
        <f t="shared" si="396"/>
        <v>HEALTHSCI</v>
      </c>
      <c r="AD4073" s="263" t="str">
        <f t="shared" si="397"/>
        <v>HEALTHSCI-401</v>
      </c>
      <c r="AE4073" s="263" t="str">
        <f t="shared" si="398"/>
        <v>HEALTHSCI-401-66</v>
      </c>
      <c r="AF4073" s="119" t="s">
        <v>13828</v>
      </c>
      <c r="AG4073" s="64" t="str">
        <f t="shared" si="399"/>
        <v>401</v>
      </c>
      <c r="AI4073" s="197" t="str">
        <f t="shared" si="400"/>
        <v>-</v>
      </c>
      <c r="AJ4073" s="64" t="str">
        <f t="shared" si="401"/>
        <v>-</v>
      </c>
    </row>
    <row r="4074" spans="19:36">
      <c r="S4074" s="173" t="s">
        <v>10709</v>
      </c>
      <c r="T4074" s="17" t="s">
        <v>10710</v>
      </c>
      <c r="AA4074" s="182" t="s">
        <v>13829</v>
      </c>
      <c r="AC4074" s="197" t="str">
        <f t="shared" si="396"/>
        <v>HEALTHSCI</v>
      </c>
      <c r="AD4074" s="263" t="str">
        <f t="shared" si="397"/>
        <v>HEALTHSCI-401</v>
      </c>
      <c r="AE4074" s="263" t="str">
        <f t="shared" si="398"/>
        <v>HEALTHSCI-401-67</v>
      </c>
      <c r="AF4074" s="119" t="s">
        <v>13829</v>
      </c>
      <c r="AG4074" s="64" t="str">
        <f t="shared" si="399"/>
        <v>401</v>
      </c>
      <c r="AI4074" s="197" t="str">
        <f t="shared" si="400"/>
        <v>-</v>
      </c>
      <c r="AJ4074" s="64" t="str">
        <f t="shared" si="401"/>
        <v>-</v>
      </c>
    </row>
    <row r="4075" spans="19:36">
      <c r="S4075" s="173" t="s">
        <v>10711</v>
      </c>
      <c r="T4075" s="17" t="s">
        <v>10712</v>
      </c>
      <c r="AA4075" s="182" t="s">
        <v>14886</v>
      </c>
      <c r="AC4075" s="197" t="str">
        <f t="shared" si="396"/>
        <v>HEALTHSCI</v>
      </c>
      <c r="AD4075" s="263" t="str">
        <f t="shared" si="397"/>
        <v>HEALTHSCI-401</v>
      </c>
      <c r="AE4075" s="263" t="str">
        <f t="shared" si="398"/>
        <v>HEALTHSCI-401-68</v>
      </c>
      <c r="AF4075" s="119" t="s">
        <v>14886</v>
      </c>
      <c r="AG4075" s="64" t="str">
        <f t="shared" si="399"/>
        <v>401</v>
      </c>
      <c r="AI4075" s="197" t="str">
        <f t="shared" si="400"/>
        <v>-</v>
      </c>
      <c r="AJ4075" s="64" t="str">
        <f t="shared" si="401"/>
        <v>-</v>
      </c>
    </row>
    <row r="4076" spans="19:36">
      <c r="S4076" s="173" t="s">
        <v>10713</v>
      </c>
      <c r="T4076" s="17" t="s">
        <v>10714</v>
      </c>
      <c r="AA4076" s="182" t="s">
        <v>14887</v>
      </c>
      <c r="AC4076" s="197" t="str">
        <f t="shared" si="396"/>
        <v>HEALTHSCI</v>
      </c>
      <c r="AD4076" s="263" t="str">
        <f t="shared" si="397"/>
        <v>HEALTHSCI-401</v>
      </c>
      <c r="AE4076" s="263" t="str">
        <f t="shared" si="398"/>
        <v>HEALTHSCI-401-69</v>
      </c>
      <c r="AF4076" s="119" t="s">
        <v>14887</v>
      </c>
      <c r="AG4076" s="64" t="str">
        <f t="shared" si="399"/>
        <v>401</v>
      </c>
      <c r="AI4076" s="197" t="str">
        <f t="shared" si="400"/>
        <v>-</v>
      </c>
      <c r="AJ4076" s="64" t="str">
        <f t="shared" si="401"/>
        <v>-</v>
      </c>
    </row>
    <row r="4077" spans="19:36">
      <c r="S4077" s="173" t="s">
        <v>10715</v>
      </c>
      <c r="T4077" s="17" t="s">
        <v>10716</v>
      </c>
      <c r="AA4077" s="182" t="s">
        <v>15377</v>
      </c>
      <c r="AC4077" s="197" t="str">
        <f t="shared" si="396"/>
        <v>HEALTHSCI</v>
      </c>
      <c r="AD4077" s="263" t="str">
        <f t="shared" si="397"/>
        <v>HEALTHSCI-401</v>
      </c>
      <c r="AE4077" s="263" t="str">
        <f t="shared" si="398"/>
        <v>HEALTHSCI-401-70</v>
      </c>
      <c r="AF4077" s="119" t="s">
        <v>15377</v>
      </c>
      <c r="AG4077" s="64" t="str">
        <f t="shared" si="399"/>
        <v>401</v>
      </c>
      <c r="AI4077" s="197" t="str">
        <f t="shared" si="400"/>
        <v>-</v>
      </c>
      <c r="AJ4077" s="64" t="str">
        <f t="shared" si="401"/>
        <v>-</v>
      </c>
    </row>
    <row r="4078" spans="19:36">
      <c r="S4078" s="173" t="s">
        <v>10717</v>
      </c>
      <c r="T4078" s="17" t="s">
        <v>10718</v>
      </c>
      <c r="AA4078" s="182" t="s">
        <v>15378</v>
      </c>
      <c r="AC4078" s="197" t="str">
        <f t="shared" si="396"/>
        <v>HEALTHSCI</v>
      </c>
      <c r="AD4078" s="263" t="str">
        <f t="shared" si="397"/>
        <v>HEALTHSCI-401</v>
      </c>
      <c r="AE4078" s="263" t="str">
        <f t="shared" si="398"/>
        <v>HEALTHSCI-401-71</v>
      </c>
      <c r="AF4078" s="119" t="s">
        <v>15378</v>
      </c>
      <c r="AG4078" s="64" t="str">
        <f t="shared" si="399"/>
        <v>401</v>
      </c>
      <c r="AI4078" s="197" t="str">
        <f t="shared" si="400"/>
        <v>-</v>
      </c>
      <c r="AJ4078" s="64" t="str">
        <f t="shared" si="401"/>
        <v>-</v>
      </c>
    </row>
    <row r="4079" spans="19:36">
      <c r="S4079" s="173" t="s">
        <v>10719</v>
      </c>
      <c r="T4079" s="17" t="s">
        <v>10720</v>
      </c>
      <c r="AA4079" s="182" t="s">
        <v>15379</v>
      </c>
      <c r="AC4079" s="197" t="str">
        <f t="shared" si="396"/>
        <v>HEALTHSCI</v>
      </c>
      <c r="AD4079" s="263" t="str">
        <f t="shared" si="397"/>
        <v>HEALTHSCI-401</v>
      </c>
      <c r="AE4079" s="263" t="str">
        <f t="shared" si="398"/>
        <v>HEALTHSCI-401-72</v>
      </c>
      <c r="AF4079" s="119" t="s">
        <v>15379</v>
      </c>
      <c r="AG4079" s="64" t="str">
        <f t="shared" si="399"/>
        <v>401</v>
      </c>
      <c r="AI4079" s="197" t="str">
        <f t="shared" si="400"/>
        <v>-</v>
      </c>
      <c r="AJ4079" s="64" t="str">
        <f t="shared" si="401"/>
        <v>-</v>
      </c>
    </row>
    <row r="4080" spans="19:36">
      <c r="S4080" s="173" t="s">
        <v>10721</v>
      </c>
      <c r="T4080" s="17" t="s">
        <v>10722</v>
      </c>
      <c r="AA4080" s="182" t="s">
        <v>4473</v>
      </c>
      <c r="AC4080" s="197" t="str">
        <f t="shared" si="396"/>
        <v>HEALTHSCI</v>
      </c>
      <c r="AD4080" s="263" t="str">
        <f t="shared" si="397"/>
        <v>HEALTHSCI-401</v>
      </c>
      <c r="AE4080" s="263" t="str">
        <f t="shared" si="398"/>
        <v>HEALTHSCI-401-73</v>
      </c>
      <c r="AF4080" s="119" t="s">
        <v>4473</v>
      </c>
      <c r="AG4080" s="64" t="str">
        <f t="shared" si="399"/>
        <v>401</v>
      </c>
      <c r="AI4080" s="197" t="str">
        <f t="shared" si="400"/>
        <v>-</v>
      </c>
      <c r="AJ4080" s="64" t="str">
        <f t="shared" si="401"/>
        <v>-</v>
      </c>
    </row>
    <row r="4081" spans="19:36">
      <c r="S4081" s="173" t="s">
        <v>10723</v>
      </c>
      <c r="T4081" s="17" t="s">
        <v>10724</v>
      </c>
      <c r="AA4081" s="182" t="s">
        <v>12833</v>
      </c>
      <c r="AC4081" s="197" t="str">
        <f t="shared" si="396"/>
        <v>HEALTHSCI</v>
      </c>
      <c r="AD4081" s="263" t="str">
        <f t="shared" si="397"/>
        <v>HEALTHSCI-401</v>
      </c>
      <c r="AE4081" s="263" t="str">
        <f t="shared" si="398"/>
        <v>HEALTHSCI-401-74</v>
      </c>
      <c r="AF4081" s="119" t="s">
        <v>12833</v>
      </c>
      <c r="AG4081" s="64" t="str">
        <f t="shared" si="399"/>
        <v>401</v>
      </c>
      <c r="AI4081" s="197" t="str">
        <f t="shared" si="400"/>
        <v>-</v>
      </c>
      <c r="AJ4081" s="64" t="str">
        <f t="shared" si="401"/>
        <v>-</v>
      </c>
    </row>
    <row r="4082" spans="19:36">
      <c r="S4082" s="173" t="s">
        <v>10725</v>
      </c>
      <c r="T4082" s="17" t="s">
        <v>10726</v>
      </c>
      <c r="AA4082" s="182" t="s">
        <v>13401</v>
      </c>
      <c r="AC4082" s="197" t="str">
        <f t="shared" si="396"/>
        <v>HEALTHSCI</v>
      </c>
      <c r="AD4082" s="263" t="str">
        <f t="shared" si="397"/>
        <v>HEALTHSCI-401</v>
      </c>
      <c r="AE4082" s="263" t="str">
        <f t="shared" si="398"/>
        <v>HEALTHSCI-401-75</v>
      </c>
      <c r="AF4082" s="119" t="s">
        <v>13401</v>
      </c>
      <c r="AG4082" s="64" t="str">
        <f t="shared" si="399"/>
        <v>401</v>
      </c>
      <c r="AI4082" s="197" t="str">
        <f t="shared" si="400"/>
        <v>-</v>
      </c>
      <c r="AJ4082" s="64" t="str">
        <f t="shared" si="401"/>
        <v>-</v>
      </c>
    </row>
    <row r="4083" spans="19:36">
      <c r="S4083" s="173" t="s">
        <v>11361</v>
      </c>
      <c r="T4083" s="17" t="s">
        <v>11362</v>
      </c>
      <c r="AA4083" s="182" t="s">
        <v>12834</v>
      </c>
      <c r="AC4083" s="197" t="str">
        <f t="shared" si="396"/>
        <v>HEALTHSCI</v>
      </c>
      <c r="AD4083" s="263" t="str">
        <f t="shared" si="397"/>
        <v>HEALTHSCI-401</v>
      </c>
      <c r="AE4083" s="263" t="str">
        <f t="shared" si="398"/>
        <v>HEALTHSCI-401-76</v>
      </c>
      <c r="AF4083" s="119" t="s">
        <v>12834</v>
      </c>
      <c r="AG4083" s="64" t="str">
        <f t="shared" si="399"/>
        <v>401</v>
      </c>
      <c r="AI4083" s="197" t="str">
        <f t="shared" si="400"/>
        <v>-</v>
      </c>
      <c r="AJ4083" s="64" t="str">
        <f t="shared" si="401"/>
        <v>-</v>
      </c>
    </row>
    <row r="4084" spans="19:36">
      <c r="S4084" s="173" t="s">
        <v>11363</v>
      </c>
      <c r="T4084" s="17" t="s">
        <v>11364</v>
      </c>
      <c r="AA4084" s="182" t="s">
        <v>14888</v>
      </c>
      <c r="AC4084" s="197" t="str">
        <f t="shared" si="396"/>
        <v>HEALTHSCI</v>
      </c>
      <c r="AD4084" s="263" t="str">
        <f t="shared" si="397"/>
        <v>HEALTHSCI-401</v>
      </c>
      <c r="AE4084" s="263" t="str">
        <f t="shared" si="398"/>
        <v>HEALTHSCI-401-77</v>
      </c>
      <c r="AF4084" s="119" t="s">
        <v>14888</v>
      </c>
      <c r="AG4084" s="64" t="str">
        <f t="shared" si="399"/>
        <v>401</v>
      </c>
      <c r="AI4084" s="197" t="str">
        <f t="shared" si="400"/>
        <v>-</v>
      </c>
      <c r="AJ4084" s="64" t="str">
        <f t="shared" si="401"/>
        <v>-</v>
      </c>
    </row>
    <row r="4085" spans="19:36">
      <c r="S4085" s="173" t="s">
        <v>11365</v>
      </c>
      <c r="T4085" s="17" t="s">
        <v>11366</v>
      </c>
      <c r="AA4085" s="182" t="s">
        <v>12205</v>
      </c>
      <c r="AC4085" s="197" t="str">
        <f t="shared" si="396"/>
        <v>HEALTHSCI</v>
      </c>
      <c r="AD4085" s="263" t="str">
        <f t="shared" si="397"/>
        <v>HEALTHSCI-401</v>
      </c>
      <c r="AE4085" s="263" t="str">
        <f t="shared" si="398"/>
        <v>HEALTHSCI-401-78</v>
      </c>
      <c r="AF4085" s="119" t="s">
        <v>12205</v>
      </c>
      <c r="AG4085" s="64" t="str">
        <f t="shared" si="399"/>
        <v>401</v>
      </c>
      <c r="AI4085" s="197" t="str">
        <f t="shared" si="400"/>
        <v>-</v>
      </c>
      <c r="AJ4085" s="64" t="str">
        <f t="shared" si="401"/>
        <v>-</v>
      </c>
    </row>
    <row r="4086" spans="19:36">
      <c r="S4086" s="173" t="s">
        <v>11367</v>
      </c>
      <c r="T4086" s="17" t="s">
        <v>11368</v>
      </c>
      <c r="AA4086" s="182" t="s">
        <v>13830</v>
      </c>
      <c r="AC4086" s="197" t="str">
        <f t="shared" si="396"/>
        <v>HEALTHSCI</v>
      </c>
      <c r="AD4086" s="263" t="str">
        <f t="shared" si="397"/>
        <v>HEALTHSCI-401</v>
      </c>
      <c r="AE4086" s="263" t="str">
        <f t="shared" si="398"/>
        <v>HEALTHSCI-401-79</v>
      </c>
      <c r="AF4086" s="119" t="s">
        <v>13830</v>
      </c>
      <c r="AG4086" s="64" t="str">
        <f t="shared" si="399"/>
        <v>401</v>
      </c>
      <c r="AI4086" s="197" t="str">
        <f t="shared" si="400"/>
        <v>-</v>
      </c>
      <c r="AJ4086" s="64" t="str">
        <f t="shared" si="401"/>
        <v>-</v>
      </c>
    </row>
    <row r="4087" spans="19:36">
      <c r="S4087" s="173" t="s">
        <v>11369</v>
      </c>
      <c r="T4087" s="17" t="s">
        <v>11370</v>
      </c>
      <c r="AA4087" s="182" t="s">
        <v>12835</v>
      </c>
      <c r="AC4087" s="197" t="str">
        <f t="shared" si="396"/>
        <v>HEALTHSCI</v>
      </c>
      <c r="AD4087" s="263" t="str">
        <f t="shared" si="397"/>
        <v>HEALTHSCI-401</v>
      </c>
      <c r="AE4087" s="263" t="str">
        <f t="shared" si="398"/>
        <v>HEALTHSCI-401-80</v>
      </c>
      <c r="AF4087" s="119" t="s">
        <v>12835</v>
      </c>
      <c r="AG4087" s="64" t="str">
        <f t="shared" si="399"/>
        <v>401</v>
      </c>
      <c r="AI4087" s="197" t="str">
        <f t="shared" si="400"/>
        <v>-</v>
      </c>
      <c r="AJ4087" s="64" t="str">
        <f t="shared" si="401"/>
        <v>-</v>
      </c>
    </row>
    <row r="4088" spans="19:36">
      <c r="S4088" s="173" t="s">
        <v>11371</v>
      </c>
      <c r="T4088" s="17" t="s">
        <v>11372</v>
      </c>
      <c r="AA4088" s="182" t="s">
        <v>12836</v>
      </c>
      <c r="AC4088" s="197" t="str">
        <f t="shared" si="396"/>
        <v>HEALTHSCI</v>
      </c>
      <c r="AD4088" s="263" t="str">
        <f t="shared" si="397"/>
        <v>HEALTHSCI-401</v>
      </c>
      <c r="AE4088" s="263" t="str">
        <f t="shared" si="398"/>
        <v>HEALTHSCI-401-81</v>
      </c>
      <c r="AF4088" s="119" t="s">
        <v>12836</v>
      </c>
      <c r="AG4088" s="64" t="str">
        <f t="shared" si="399"/>
        <v>401</v>
      </c>
      <c r="AI4088" s="197" t="str">
        <f t="shared" si="400"/>
        <v>-</v>
      </c>
      <c r="AJ4088" s="64" t="str">
        <f t="shared" si="401"/>
        <v>-</v>
      </c>
    </row>
    <row r="4089" spans="19:36">
      <c r="S4089" s="173" t="s">
        <v>11373</v>
      </c>
      <c r="T4089" s="17" t="s">
        <v>11374</v>
      </c>
      <c r="AA4089" s="182" t="s">
        <v>12837</v>
      </c>
      <c r="AC4089" s="197" t="str">
        <f t="shared" si="396"/>
        <v>HEALTHSCI</v>
      </c>
      <c r="AD4089" s="263" t="str">
        <f t="shared" si="397"/>
        <v>HEALTHSCI-401</v>
      </c>
      <c r="AE4089" s="263" t="str">
        <f t="shared" si="398"/>
        <v>HEALTHSCI-401-82</v>
      </c>
      <c r="AF4089" s="119" t="s">
        <v>12837</v>
      </c>
      <c r="AG4089" s="64" t="str">
        <f t="shared" si="399"/>
        <v>401</v>
      </c>
      <c r="AI4089" s="197" t="str">
        <f t="shared" si="400"/>
        <v>-</v>
      </c>
      <c r="AJ4089" s="64" t="str">
        <f t="shared" si="401"/>
        <v>-</v>
      </c>
    </row>
    <row r="4090" spans="19:36">
      <c r="S4090" s="173" t="s">
        <v>11375</v>
      </c>
      <c r="T4090" s="17" t="s">
        <v>11376</v>
      </c>
      <c r="AA4090" s="182" t="s">
        <v>12838</v>
      </c>
      <c r="AC4090" s="197" t="str">
        <f t="shared" si="396"/>
        <v>HEALTHSCI</v>
      </c>
      <c r="AD4090" s="263" t="str">
        <f t="shared" si="397"/>
        <v>HEALTHSCI-401</v>
      </c>
      <c r="AE4090" s="263" t="str">
        <f t="shared" si="398"/>
        <v>HEALTHSCI-401-83</v>
      </c>
      <c r="AF4090" s="119" t="s">
        <v>12838</v>
      </c>
      <c r="AG4090" s="64" t="str">
        <f t="shared" si="399"/>
        <v>401</v>
      </c>
      <c r="AI4090" s="197" t="str">
        <f t="shared" si="400"/>
        <v>-</v>
      </c>
      <c r="AJ4090" s="64" t="str">
        <f t="shared" si="401"/>
        <v>-</v>
      </c>
    </row>
    <row r="4091" spans="19:36">
      <c r="S4091" s="173" t="s">
        <v>11377</v>
      </c>
      <c r="T4091" s="17" t="s">
        <v>11378</v>
      </c>
      <c r="AA4091" s="182" t="s">
        <v>12839</v>
      </c>
      <c r="AC4091" s="197" t="str">
        <f t="shared" si="396"/>
        <v>HEALTHSCI</v>
      </c>
      <c r="AD4091" s="263" t="str">
        <f t="shared" si="397"/>
        <v>HEALTHSCI-401</v>
      </c>
      <c r="AE4091" s="263" t="str">
        <f t="shared" si="398"/>
        <v>HEALTHSCI-401-84</v>
      </c>
      <c r="AF4091" s="119" t="s">
        <v>12839</v>
      </c>
      <c r="AG4091" s="64" t="str">
        <f t="shared" si="399"/>
        <v>401</v>
      </c>
      <c r="AI4091" s="197" t="str">
        <f t="shared" si="400"/>
        <v>-</v>
      </c>
      <c r="AJ4091" s="64" t="str">
        <f t="shared" si="401"/>
        <v>-</v>
      </c>
    </row>
    <row r="4092" spans="19:36">
      <c r="S4092" s="173" t="s">
        <v>11555</v>
      </c>
      <c r="T4092" s="17" t="s">
        <v>11556</v>
      </c>
      <c r="AA4092" s="182" t="s">
        <v>12840</v>
      </c>
      <c r="AC4092" s="197" t="str">
        <f t="shared" si="396"/>
        <v>HEALTHSCI</v>
      </c>
      <c r="AD4092" s="263" t="str">
        <f t="shared" si="397"/>
        <v>HEALTHSCI-401</v>
      </c>
      <c r="AE4092" s="263" t="str">
        <f t="shared" si="398"/>
        <v>HEALTHSCI-401-85</v>
      </c>
      <c r="AF4092" s="119" t="s">
        <v>12840</v>
      </c>
      <c r="AG4092" s="64" t="str">
        <f t="shared" si="399"/>
        <v>401</v>
      </c>
      <c r="AI4092" s="197" t="str">
        <f t="shared" si="400"/>
        <v>-</v>
      </c>
      <c r="AJ4092" s="64" t="str">
        <f t="shared" si="401"/>
        <v>-</v>
      </c>
    </row>
    <row r="4093" spans="19:36">
      <c r="S4093" s="173" t="s">
        <v>11910</v>
      </c>
      <c r="T4093" s="17" t="s">
        <v>11911</v>
      </c>
      <c r="AA4093" s="182" t="s">
        <v>13402</v>
      </c>
      <c r="AC4093" s="197" t="str">
        <f t="shared" si="396"/>
        <v>HEALTHSCI</v>
      </c>
      <c r="AD4093" s="263" t="str">
        <f t="shared" si="397"/>
        <v>HEALTHSCI-401</v>
      </c>
      <c r="AE4093" s="263" t="str">
        <f t="shared" si="398"/>
        <v>HEALTHSCI-401-86</v>
      </c>
      <c r="AF4093" s="119" t="s">
        <v>13402</v>
      </c>
      <c r="AG4093" s="64" t="str">
        <f t="shared" si="399"/>
        <v>401</v>
      </c>
      <c r="AI4093" s="197" t="str">
        <f t="shared" si="400"/>
        <v>-</v>
      </c>
      <c r="AJ4093" s="64" t="str">
        <f t="shared" si="401"/>
        <v>-</v>
      </c>
    </row>
    <row r="4094" spans="19:36">
      <c r="S4094" s="173" t="s">
        <v>15528</v>
      </c>
      <c r="T4094" s="17" t="s">
        <v>15529</v>
      </c>
      <c r="AA4094" s="182" t="s">
        <v>14308</v>
      </c>
      <c r="AC4094" s="197" t="str">
        <f t="shared" si="396"/>
        <v>HEALTHSCI</v>
      </c>
      <c r="AD4094" s="263" t="str">
        <f t="shared" si="397"/>
        <v>HEALTHSCI-401</v>
      </c>
      <c r="AE4094" s="263" t="str">
        <f t="shared" si="398"/>
        <v>HEALTHSCI-401-87</v>
      </c>
      <c r="AF4094" s="119" t="s">
        <v>14308</v>
      </c>
      <c r="AG4094" s="64" t="str">
        <f t="shared" si="399"/>
        <v>401</v>
      </c>
      <c r="AI4094" s="197" t="str">
        <f t="shared" si="400"/>
        <v>-</v>
      </c>
      <c r="AJ4094" s="64" t="str">
        <f t="shared" si="401"/>
        <v>-</v>
      </c>
    </row>
    <row r="4095" spans="19:36">
      <c r="S4095" s="173" t="s">
        <v>11379</v>
      </c>
      <c r="T4095" s="17" t="s">
        <v>11380</v>
      </c>
      <c r="AA4095" s="182" t="s">
        <v>14889</v>
      </c>
      <c r="AC4095" s="197" t="str">
        <f t="shared" si="396"/>
        <v>HEALTHSCI</v>
      </c>
      <c r="AD4095" s="263" t="str">
        <f t="shared" si="397"/>
        <v>HEALTHSCI-401</v>
      </c>
      <c r="AE4095" s="263" t="str">
        <f t="shared" si="398"/>
        <v>HEALTHSCI-401-88</v>
      </c>
      <c r="AF4095" s="119" t="s">
        <v>14889</v>
      </c>
      <c r="AG4095" s="64" t="str">
        <f t="shared" si="399"/>
        <v>401</v>
      </c>
      <c r="AI4095" s="197" t="str">
        <f t="shared" si="400"/>
        <v>-</v>
      </c>
      <c r="AJ4095" s="64" t="str">
        <f t="shared" si="401"/>
        <v>-</v>
      </c>
    </row>
    <row r="4096" spans="19:36">
      <c r="S4096" s="173" t="s">
        <v>11381</v>
      </c>
      <c r="T4096" s="17" t="s">
        <v>11382</v>
      </c>
      <c r="AA4096" s="182" t="s">
        <v>15788</v>
      </c>
      <c r="AC4096" s="197" t="str">
        <f t="shared" si="396"/>
        <v>HEALTHSCI</v>
      </c>
      <c r="AD4096" s="263" t="str">
        <f t="shared" si="397"/>
        <v>HEALTHSCI-401</v>
      </c>
      <c r="AE4096" s="263" t="str">
        <f t="shared" si="398"/>
        <v>HEALTHSCI-401-89</v>
      </c>
      <c r="AF4096" s="119" t="s">
        <v>15788</v>
      </c>
      <c r="AG4096" s="64" t="str">
        <f t="shared" si="399"/>
        <v>401</v>
      </c>
      <c r="AI4096" s="197" t="str">
        <f t="shared" si="400"/>
        <v>-</v>
      </c>
      <c r="AJ4096" s="64" t="str">
        <f t="shared" si="401"/>
        <v>-</v>
      </c>
    </row>
    <row r="4097" spans="19:36">
      <c r="S4097" s="173" t="s">
        <v>11383</v>
      </c>
      <c r="T4097" s="17" t="s">
        <v>11384</v>
      </c>
      <c r="AA4097" s="182" t="s">
        <v>12206</v>
      </c>
      <c r="AC4097" s="197" t="str">
        <f t="shared" si="396"/>
        <v>HEALTHSCI</v>
      </c>
      <c r="AD4097" s="263" t="str">
        <f t="shared" si="397"/>
        <v>HEALTHSCI-401</v>
      </c>
      <c r="AE4097" s="263" t="str">
        <f t="shared" si="398"/>
        <v>HEALTHSCI-401-90</v>
      </c>
      <c r="AF4097" s="119" t="s">
        <v>12206</v>
      </c>
      <c r="AG4097" s="64" t="str">
        <f t="shared" si="399"/>
        <v>401</v>
      </c>
      <c r="AI4097" s="197" t="str">
        <f t="shared" si="400"/>
        <v>-</v>
      </c>
      <c r="AJ4097" s="64" t="str">
        <f t="shared" si="401"/>
        <v>-</v>
      </c>
    </row>
    <row r="4098" spans="19:36">
      <c r="S4098" s="173" t="s">
        <v>11385</v>
      </c>
      <c r="T4098" s="17" t="s">
        <v>11386</v>
      </c>
      <c r="AA4098" s="182" t="s">
        <v>12207</v>
      </c>
      <c r="AC4098" s="197" t="str">
        <f t="shared" si="396"/>
        <v>HEALTHSCI</v>
      </c>
      <c r="AD4098" s="263" t="str">
        <f t="shared" si="397"/>
        <v>HEALTHSCI-401</v>
      </c>
      <c r="AE4098" s="263" t="str">
        <f t="shared" si="398"/>
        <v>HEALTHSCI-401-91</v>
      </c>
      <c r="AF4098" s="119" t="s">
        <v>12207</v>
      </c>
      <c r="AG4098" s="64" t="str">
        <f t="shared" si="399"/>
        <v>401</v>
      </c>
      <c r="AI4098" s="197" t="str">
        <f t="shared" si="400"/>
        <v>-</v>
      </c>
      <c r="AJ4098" s="64" t="str">
        <f t="shared" si="401"/>
        <v>-</v>
      </c>
    </row>
    <row r="4099" spans="19:36">
      <c r="S4099" s="173" t="s">
        <v>11387</v>
      </c>
      <c r="T4099" s="17" t="s">
        <v>11388</v>
      </c>
      <c r="AA4099" s="182" t="s">
        <v>12208</v>
      </c>
      <c r="AC4099" s="197" t="str">
        <f t="shared" si="396"/>
        <v>HEALTHSCI</v>
      </c>
      <c r="AD4099" s="263" t="str">
        <f t="shared" si="397"/>
        <v>HEALTHSCI-401</v>
      </c>
      <c r="AE4099" s="263" t="str">
        <f t="shared" si="398"/>
        <v>HEALTHSCI-401-92</v>
      </c>
      <c r="AF4099" s="119" t="s">
        <v>12208</v>
      </c>
      <c r="AG4099" s="64" t="str">
        <f t="shared" si="399"/>
        <v>401</v>
      </c>
      <c r="AI4099" s="197" t="str">
        <f t="shared" si="400"/>
        <v>-</v>
      </c>
      <c r="AJ4099" s="64" t="str">
        <f t="shared" si="401"/>
        <v>-</v>
      </c>
    </row>
    <row r="4100" spans="19:36">
      <c r="S4100" s="173" t="s">
        <v>11389</v>
      </c>
      <c r="T4100" s="17" t="s">
        <v>11390</v>
      </c>
      <c r="AA4100" s="182" t="s">
        <v>12209</v>
      </c>
      <c r="AC4100" s="197" t="str">
        <f t="shared" si="396"/>
        <v>HEALTHSCI</v>
      </c>
      <c r="AD4100" s="263" t="str">
        <f t="shared" si="397"/>
        <v>HEALTHSCI-401</v>
      </c>
      <c r="AE4100" s="263" t="str">
        <f t="shared" si="398"/>
        <v>HEALTHSCI-401-93</v>
      </c>
      <c r="AF4100" s="119" t="s">
        <v>12209</v>
      </c>
      <c r="AG4100" s="64" t="str">
        <f t="shared" si="399"/>
        <v>401</v>
      </c>
      <c r="AI4100" s="197" t="str">
        <f t="shared" si="400"/>
        <v>-</v>
      </c>
      <c r="AJ4100" s="64" t="str">
        <f t="shared" si="401"/>
        <v>-</v>
      </c>
    </row>
    <row r="4101" spans="19:36">
      <c r="S4101" s="173" t="s">
        <v>11391</v>
      </c>
      <c r="T4101" s="17" t="s">
        <v>11392</v>
      </c>
      <c r="AA4101" s="182" t="s">
        <v>12210</v>
      </c>
      <c r="AC4101" s="197" t="str">
        <f t="shared" si="396"/>
        <v>HEALTHSCI</v>
      </c>
      <c r="AD4101" s="263" t="str">
        <f t="shared" si="397"/>
        <v>HEALTHSCI-401</v>
      </c>
      <c r="AE4101" s="263" t="str">
        <f t="shared" si="398"/>
        <v>HEALTHSCI-401-94</v>
      </c>
      <c r="AF4101" s="119" t="s">
        <v>12210</v>
      </c>
      <c r="AG4101" s="64" t="str">
        <f t="shared" si="399"/>
        <v>401</v>
      </c>
      <c r="AI4101" s="197" t="str">
        <f t="shared" si="400"/>
        <v>-</v>
      </c>
      <c r="AJ4101" s="64" t="str">
        <f t="shared" si="401"/>
        <v>-</v>
      </c>
    </row>
    <row r="4102" spans="19:36">
      <c r="S4102" s="173" t="s">
        <v>11393</v>
      </c>
      <c r="T4102" s="17" t="s">
        <v>11394</v>
      </c>
      <c r="AA4102" s="182" t="s">
        <v>12841</v>
      </c>
      <c r="AC4102" s="197" t="str">
        <f t="shared" si="396"/>
        <v>HEALTHSCI</v>
      </c>
      <c r="AD4102" s="263" t="str">
        <f t="shared" si="397"/>
        <v>HEALTHSCI-401</v>
      </c>
      <c r="AE4102" s="263" t="str">
        <f t="shared" si="398"/>
        <v>HEALTHSCI-401-95</v>
      </c>
      <c r="AF4102" s="119" t="s">
        <v>12841</v>
      </c>
      <c r="AG4102" s="64" t="str">
        <f t="shared" si="399"/>
        <v>401</v>
      </c>
      <c r="AI4102" s="197" t="str">
        <f t="shared" si="400"/>
        <v>-</v>
      </c>
      <c r="AJ4102" s="64" t="str">
        <f t="shared" si="401"/>
        <v>-</v>
      </c>
    </row>
    <row r="4103" spans="19:36">
      <c r="S4103" s="173" t="s">
        <v>11395</v>
      </c>
      <c r="T4103" s="17" t="s">
        <v>15530</v>
      </c>
      <c r="AA4103" s="182" t="s">
        <v>12842</v>
      </c>
      <c r="AC4103" s="197" t="str">
        <f t="shared" ref="AC4103:AC4166" si="402">CodesFormula_1</f>
        <v>HEALTHSCI</v>
      </c>
      <c r="AD4103" s="263" t="str">
        <f t="shared" ref="AD4103:AD4166" si="403">CodesFormula_2</f>
        <v>HEALTHSCI-401</v>
      </c>
      <c r="AE4103" s="263" t="str">
        <f t="shared" ref="AE4103:AE4166" si="404">CodesFormula_3</f>
        <v>HEALTHSCI-401-96</v>
      </c>
      <c r="AF4103" s="119" t="s">
        <v>12842</v>
      </c>
      <c r="AG4103" s="64" t="str">
        <f t="shared" ref="AG4103:AG4166" si="405">CodesFormula_4</f>
        <v>401</v>
      </c>
      <c r="AI4103" s="197" t="str">
        <f t="shared" ref="AI4103:AI4166" si="406">CodesFormula_5</f>
        <v>-</v>
      </c>
      <c r="AJ4103" s="64" t="str">
        <f t="shared" ref="AJ4103:AJ4166" si="407">CodesFormula_6</f>
        <v>-</v>
      </c>
    </row>
    <row r="4104" spans="19:36">
      <c r="S4104" s="173" t="s">
        <v>11396</v>
      </c>
      <c r="T4104" s="17" t="s">
        <v>11397</v>
      </c>
      <c r="AA4104" s="182" t="s">
        <v>12843</v>
      </c>
      <c r="AC4104" s="197" t="str">
        <f t="shared" si="402"/>
        <v>HEALTHSCI</v>
      </c>
      <c r="AD4104" s="263" t="str">
        <f t="shared" si="403"/>
        <v>HEALTHSCI-401</v>
      </c>
      <c r="AE4104" s="263" t="str">
        <f t="shared" si="404"/>
        <v>HEALTHSCI-401-97</v>
      </c>
      <c r="AF4104" s="119" t="s">
        <v>12843</v>
      </c>
      <c r="AG4104" s="64" t="str">
        <f t="shared" si="405"/>
        <v>401</v>
      </c>
      <c r="AI4104" s="197" t="str">
        <f t="shared" si="406"/>
        <v>-</v>
      </c>
      <c r="AJ4104" s="64" t="str">
        <f t="shared" si="407"/>
        <v>-</v>
      </c>
    </row>
    <row r="4105" spans="19:36">
      <c r="S4105" s="173" t="s">
        <v>11398</v>
      </c>
      <c r="T4105" s="17" t="s">
        <v>11399</v>
      </c>
      <c r="AA4105" s="182" t="s">
        <v>12844</v>
      </c>
      <c r="AC4105" s="197" t="str">
        <f t="shared" si="402"/>
        <v>HEALTHSCI</v>
      </c>
      <c r="AD4105" s="263" t="str">
        <f t="shared" si="403"/>
        <v>HEALTHSCI-401</v>
      </c>
      <c r="AE4105" s="263" t="str">
        <f t="shared" si="404"/>
        <v>HEALTHSCI-401-98</v>
      </c>
      <c r="AF4105" s="119" t="s">
        <v>12844</v>
      </c>
      <c r="AG4105" s="64" t="str">
        <f t="shared" si="405"/>
        <v>401</v>
      </c>
      <c r="AI4105" s="197" t="str">
        <f t="shared" si="406"/>
        <v>-</v>
      </c>
      <c r="AJ4105" s="64" t="str">
        <f t="shared" si="407"/>
        <v>-</v>
      </c>
    </row>
    <row r="4106" spans="19:36">
      <c r="S4106" s="173" t="s">
        <v>15094</v>
      </c>
      <c r="T4106" s="17" t="s">
        <v>15095</v>
      </c>
      <c r="AA4106" s="182" t="s">
        <v>12845</v>
      </c>
      <c r="AC4106" s="197" t="str">
        <f t="shared" si="402"/>
        <v>HEALTHSCI</v>
      </c>
      <c r="AD4106" s="263" t="str">
        <f t="shared" si="403"/>
        <v>HEALTHSCI-401</v>
      </c>
      <c r="AE4106" s="263" t="str">
        <f t="shared" si="404"/>
        <v>HEALTHSCI-401-99</v>
      </c>
      <c r="AF4106" s="119" t="s">
        <v>12845</v>
      </c>
      <c r="AG4106" s="64" t="str">
        <f t="shared" si="405"/>
        <v>401</v>
      </c>
      <c r="AI4106" s="197" t="str">
        <f t="shared" si="406"/>
        <v>-</v>
      </c>
      <c r="AJ4106" s="64" t="str">
        <f t="shared" si="407"/>
        <v>-</v>
      </c>
    </row>
    <row r="4107" spans="19:36">
      <c r="S4107" s="173" t="s">
        <v>11400</v>
      </c>
      <c r="T4107" s="17" t="s">
        <v>11401</v>
      </c>
      <c r="AA4107" s="182" t="s">
        <v>12846</v>
      </c>
      <c r="AC4107" s="197" t="str">
        <f t="shared" si="402"/>
        <v>HEALTHSCI</v>
      </c>
      <c r="AD4107" s="263" t="str">
        <f t="shared" si="403"/>
        <v>HEALTHSCI-401</v>
      </c>
      <c r="AE4107" s="263" t="str">
        <f t="shared" si="404"/>
        <v>HEALTHSCI-401-100</v>
      </c>
      <c r="AF4107" s="119" t="s">
        <v>12846</v>
      </c>
      <c r="AG4107" s="64" t="str">
        <f t="shared" si="405"/>
        <v>401</v>
      </c>
      <c r="AI4107" s="197" t="str">
        <f t="shared" si="406"/>
        <v>-</v>
      </c>
      <c r="AJ4107" s="64" t="str">
        <f t="shared" si="407"/>
        <v>-</v>
      </c>
    </row>
    <row r="4108" spans="19:36">
      <c r="S4108" s="173" t="s">
        <v>11557</v>
      </c>
      <c r="T4108" s="17" t="s">
        <v>11558</v>
      </c>
      <c r="AA4108" s="182" t="s">
        <v>12847</v>
      </c>
      <c r="AC4108" s="197" t="str">
        <f t="shared" si="402"/>
        <v>HEALTHSCI</v>
      </c>
      <c r="AD4108" s="263" t="str">
        <f t="shared" si="403"/>
        <v>HEALTHSCI-401</v>
      </c>
      <c r="AE4108" s="263" t="str">
        <f t="shared" si="404"/>
        <v>HEALTHSCI-401-101</v>
      </c>
      <c r="AF4108" s="119" t="s">
        <v>12847</v>
      </c>
      <c r="AG4108" s="64" t="str">
        <f t="shared" si="405"/>
        <v>401</v>
      </c>
      <c r="AI4108" s="197" t="str">
        <f t="shared" si="406"/>
        <v>-</v>
      </c>
      <c r="AJ4108" s="64" t="str">
        <f t="shared" si="407"/>
        <v>-</v>
      </c>
    </row>
    <row r="4109" spans="19:36">
      <c r="S4109" s="173" t="s">
        <v>11912</v>
      </c>
      <c r="T4109" s="17" t="s">
        <v>11913</v>
      </c>
      <c r="AA4109" s="182" t="s">
        <v>12848</v>
      </c>
      <c r="AC4109" s="197" t="str">
        <f t="shared" si="402"/>
        <v>HEALTHSCI</v>
      </c>
      <c r="AD4109" s="263" t="str">
        <f t="shared" si="403"/>
        <v>HEALTHSCI-401</v>
      </c>
      <c r="AE4109" s="263" t="str">
        <f t="shared" si="404"/>
        <v>HEALTHSCI-401-102</v>
      </c>
      <c r="AF4109" s="119" t="s">
        <v>12848</v>
      </c>
      <c r="AG4109" s="64" t="str">
        <f t="shared" si="405"/>
        <v>401</v>
      </c>
      <c r="AI4109" s="197" t="str">
        <f t="shared" si="406"/>
        <v>-</v>
      </c>
      <c r="AJ4109" s="64" t="str">
        <f t="shared" si="407"/>
        <v>-</v>
      </c>
    </row>
    <row r="4110" spans="19:36">
      <c r="S4110" s="173" t="s">
        <v>11402</v>
      </c>
      <c r="T4110" s="17" t="s">
        <v>12492</v>
      </c>
      <c r="AA4110" s="182" t="s">
        <v>12849</v>
      </c>
      <c r="AC4110" s="197" t="str">
        <f t="shared" si="402"/>
        <v>HEALTHSCI</v>
      </c>
      <c r="AD4110" s="263" t="str">
        <f t="shared" si="403"/>
        <v>HEALTHSCI-401</v>
      </c>
      <c r="AE4110" s="263" t="str">
        <f t="shared" si="404"/>
        <v>HEALTHSCI-401-103</v>
      </c>
      <c r="AF4110" s="119" t="s">
        <v>12849</v>
      </c>
      <c r="AG4110" s="64" t="str">
        <f t="shared" si="405"/>
        <v>401</v>
      </c>
      <c r="AI4110" s="197" t="str">
        <f t="shared" si="406"/>
        <v>-</v>
      </c>
      <c r="AJ4110" s="64" t="str">
        <f t="shared" si="407"/>
        <v>-</v>
      </c>
    </row>
    <row r="4111" spans="19:36">
      <c r="S4111" s="173" t="s">
        <v>11914</v>
      </c>
      <c r="T4111" s="17" t="s">
        <v>11915</v>
      </c>
      <c r="AA4111" s="182" t="s">
        <v>12850</v>
      </c>
      <c r="AC4111" s="197" t="str">
        <f t="shared" si="402"/>
        <v>HEALTHSCI</v>
      </c>
      <c r="AD4111" s="263" t="str">
        <f t="shared" si="403"/>
        <v>HEALTHSCI-401</v>
      </c>
      <c r="AE4111" s="263" t="str">
        <f t="shared" si="404"/>
        <v>HEALTHSCI-401-104</v>
      </c>
      <c r="AF4111" s="119" t="s">
        <v>12850</v>
      </c>
      <c r="AG4111" s="64" t="str">
        <f t="shared" si="405"/>
        <v>401</v>
      </c>
      <c r="AI4111" s="197" t="str">
        <f t="shared" si="406"/>
        <v>-</v>
      </c>
      <c r="AJ4111" s="64" t="str">
        <f t="shared" si="407"/>
        <v>-</v>
      </c>
    </row>
    <row r="4112" spans="19:36">
      <c r="S4112" s="173" t="s">
        <v>11403</v>
      </c>
      <c r="T4112" s="17" t="s">
        <v>11404</v>
      </c>
      <c r="AA4112" s="182" t="s">
        <v>12851</v>
      </c>
      <c r="AC4112" s="197" t="str">
        <f t="shared" si="402"/>
        <v>HEALTHSCI</v>
      </c>
      <c r="AD4112" s="263" t="str">
        <f t="shared" si="403"/>
        <v>HEALTHSCI-401</v>
      </c>
      <c r="AE4112" s="263" t="str">
        <f t="shared" si="404"/>
        <v>HEALTHSCI-401-105</v>
      </c>
      <c r="AF4112" s="119" t="s">
        <v>12851</v>
      </c>
      <c r="AG4112" s="64" t="str">
        <f t="shared" si="405"/>
        <v>401</v>
      </c>
      <c r="AI4112" s="197" t="str">
        <f t="shared" si="406"/>
        <v>-</v>
      </c>
      <c r="AJ4112" s="64" t="str">
        <f t="shared" si="407"/>
        <v>-</v>
      </c>
    </row>
    <row r="4113" spans="19:36">
      <c r="S4113" s="173" t="s">
        <v>11405</v>
      </c>
      <c r="T4113" s="17" t="s">
        <v>11406</v>
      </c>
      <c r="AA4113" s="182" t="s">
        <v>12852</v>
      </c>
      <c r="AC4113" s="197" t="str">
        <f t="shared" si="402"/>
        <v>HEALTHSCI</v>
      </c>
      <c r="AD4113" s="263" t="str">
        <f t="shared" si="403"/>
        <v>HEALTHSCI-401</v>
      </c>
      <c r="AE4113" s="263" t="str">
        <f t="shared" si="404"/>
        <v>HEALTHSCI-401-106</v>
      </c>
      <c r="AF4113" s="119" t="s">
        <v>12852</v>
      </c>
      <c r="AG4113" s="64" t="str">
        <f t="shared" si="405"/>
        <v>401</v>
      </c>
      <c r="AI4113" s="197" t="str">
        <f t="shared" si="406"/>
        <v>-</v>
      </c>
      <c r="AJ4113" s="64" t="str">
        <f t="shared" si="407"/>
        <v>-</v>
      </c>
    </row>
    <row r="4114" spans="19:36">
      <c r="S4114" s="173" t="s">
        <v>11407</v>
      </c>
      <c r="T4114" s="17" t="s">
        <v>14544</v>
      </c>
      <c r="AA4114" s="182" t="s">
        <v>12853</v>
      </c>
      <c r="AC4114" s="197" t="str">
        <f t="shared" si="402"/>
        <v>HEALTHSCI</v>
      </c>
      <c r="AD4114" s="263" t="str">
        <f t="shared" si="403"/>
        <v>HEALTHSCI-401</v>
      </c>
      <c r="AE4114" s="263" t="str">
        <f t="shared" si="404"/>
        <v>HEALTHSCI-401-107</v>
      </c>
      <c r="AF4114" s="119" t="s">
        <v>12853</v>
      </c>
      <c r="AG4114" s="64" t="str">
        <f t="shared" si="405"/>
        <v>401</v>
      </c>
      <c r="AI4114" s="197" t="str">
        <f t="shared" si="406"/>
        <v>-</v>
      </c>
      <c r="AJ4114" s="64" t="str">
        <f t="shared" si="407"/>
        <v>-</v>
      </c>
    </row>
    <row r="4115" spans="19:36">
      <c r="S4115" s="173" t="s">
        <v>11408</v>
      </c>
      <c r="T4115" s="17" t="s">
        <v>15531</v>
      </c>
      <c r="AA4115" s="182" t="s">
        <v>12854</v>
      </c>
      <c r="AC4115" s="197" t="str">
        <f t="shared" si="402"/>
        <v>HEALTHSCI</v>
      </c>
      <c r="AD4115" s="263" t="str">
        <f t="shared" si="403"/>
        <v>HEALTHSCI-401</v>
      </c>
      <c r="AE4115" s="263" t="str">
        <f t="shared" si="404"/>
        <v>HEALTHSCI-401-108</v>
      </c>
      <c r="AF4115" s="119" t="s">
        <v>12854</v>
      </c>
      <c r="AG4115" s="64" t="str">
        <f t="shared" si="405"/>
        <v>401</v>
      </c>
      <c r="AI4115" s="197" t="str">
        <f t="shared" si="406"/>
        <v>-</v>
      </c>
      <c r="AJ4115" s="64" t="str">
        <f t="shared" si="407"/>
        <v>-</v>
      </c>
    </row>
    <row r="4116" spans="19:36">
      <c r="S4116" s="173" t="s">
        <v>11600</v>
      </c>
      <c r="T4116" s="17" t="s">
        <v>11601</v>
      </c>
      <c r="AA4116" s="182" t="s">
        <v>12855</v>
      </c>
      <c r="AC4116" s="197" t="str">
        <f t="shared" si="402"/>
        <v>HEALTHSCI</v>
      </c>
      <c r="AD4116" s="263" t="str">
        <f t="shared" si="403"/>
        <v>HEALTHSCI-401</v>
      </c>
      <c r="AE4116" s="263" t="str">
        <f t="shared" si="404"/>
        <v>HEALTHSCI-401-109</v>
      </c>
      <c r="AF4116" s="119" t="s">
        <v>12855</v>
      </c>
      <c r="AG4116" s="64" t="str">
        <f t="shared" si="405"/>
        <v>401</v>
      </c>
      <c r="AI4116" s="197" t="str">
        <f t="shared" si="406"/>
        <v>-</v>
      </c>
      <c r="AJ4116" s="64" t="str">
        <f t="shared" si="407"/>
        <v>-</v>
      </c>
    </row>
    <row r="4117" spans="19:36">
      <c r="S4117" s="173" t="s">
        <v>11602</v>
      </c>
      <c r="T4117" s="17" t="s">
        <v>11603</v>
      </c>
      <c r="AA4117" s="182" t="s">
        <v>12856</v>
      </c>
      <c r="AC4117" s="197" t="str">
        <f t="shared" si="402"/>
        <v>HEALTHSCI</v>
      </c>
      <c r="AD4117" s="263" t="str">
        <f t="shared" si="403"/>
        <v>HEALTHSCI-401</v>
      </c>
      <c r="AE4117" s="263" t="str">
        <f t="shared" si="404"/>
        <v>HEALTHSCI-401-110</v>
      </c>
      <c r="AF4117" s="119" t="s">
        <v>12856</v>
      </c>
      <c r="AG4117" s="64" t="str">
        <f t="shared" si="405"/>
        <v>401</v>
      </c>
      <c r="AI4117" s="197" t="str">
        <f t="shared" si="406"/>
        <v>-</v>
      </c>
      <c r="AJ4117" s="64" t="str">
        <f t="shared" si="407"/>
        <v>-</v>
      </c>
    </row>
    <row r="4118" spans="19:36">
      <c r="S4118" s="173" t="s">
        <v>11916</v>
      </c>
      <c r="T4118" s="17" t="s">
        <v>11917</v>
      </c>
      <c r="AA4118" s="182" t="s">
        <v>12857</v>
      </c>
      <c r="AC4118" s="197" t="str">
        <f t="shared" si="402"/>
        <v>HEALTHSCI</v>
      </c>
      <c r="AD4118" s="263" t="str">
        <f t="shared" si="403"/>
        <v>HEALTHSCI-401</v>
      </c>
      <c r="AE4118" s="263" t="str">
        <f t="shared" si="404"/>
        <v>HEALTHSCI-401-111</v>
      </c>
      <c r="AF4118" s="119" t="s">
        <v>12857</v>
      </c>
      <c r="AG4118" s="64" t="str">
        <f t="shared" si="405"/>
        <v>401</v>
      </c>
      <c r="AI4118" s="197" t="str">
        <f t="shared" si="406"/>
        <v>-</v>
      </c>
      <c r="AJ4118" s="64" t="str">
        <f t="shared" si="407"/>
        <v>-</v>
      </c>
    </row>
    <row r="4119" spans="19:36">
      <c r="S4119" s="173" t="s">
        <v>11918</v>
      </c>
      <c r="T4119" s="17" t="s">
        <v>11919</v>
      </c>
      <c r="AA4119" s="182" t="s">
        <v>12858</v>
      </c>
      <c r="AC4119" s="197" t="str">
        <f t="shared" si="402"/>
        <v>HEALTHSCI</v>
      </c>
      <c r="AD4119" s="263" t="str">
        <f t="shared" si="403"/>
        <v>HEALTHSCI-401</v>
      </c>
      <c r="AE4119" s="263" t="str">
        <f t="shared" si="404"/>
        <v>HEALTHSCI-401-112</v>
      </c>
      <c r="AF4119" s="119" t="s">
        <v>12858</v>
      </c>
      <c r="AG4119" s="64" t="str">
        <f t="shared" si="405"/>
        <v>401</v>
      </c>
      <c r="AI4119" s="197" t="str">
        <f t="shared" si="406"/>
        <v>-</v>
      </c>
      <c r="AJ4119" s="64" t="str">
        <f t="shared" si="407"/>
        <v>-</v>
      </c>
    </row>
    <row r="4120" spans="19:36">
      <c r="S4120" s="173" t="s">
        <v>11920</v>
      </c>
      <c r="T4120" s="17" t="s">
        <v>11921</v>
      </c>
      <c r="AA4120" s="182" t="s">
        <v>12859</v>
      </c>
      <c r="AC4120" s="197" t="str">
        <f t="shared" si="402"/>
        <v>HEALTHSCI</v>
      </c>
      <c r="AD4120" s="263" t="str">
        <f t="shared" si="403"/>
        <v>HEALTHSCI-401</v>
      </c>
      <c r="AE4120" s="263" t="str">
        <f t="shared" si="404"/>
        <v>HEALTHSCI-401-113</v>
      </c>
      <c r="AF4120" s="119" t="s">
        <v>12859</v>
      </c>
      <c r="AG4120" s="64" t="str">
        <f t="shared" si="405"/>
        <v>401</v>
      </c>
      <c r="AI4120" s="197" t="str">
        <f t="shared" si="406"/>
        <v>-</v>
      </c>
      <c r="AJ4120" s="64" t="str">
        <f t="shared" si="407"/>
        <v>-</v>
      </c>
    </row>
    <row r="4121" spans="19:36">
      <c r="S4121" s="173" t="s">
        <v>11922</v>
      </c>
      <c r="T4121" s="17" t="s">
        <v>11923</v>
      </c>
      <c r="AA4121" s="182" t="s">
        <v>12860</v>
      </c>
      <c r="AC4121" s="197" t="str">
        <f t="shared" si="402"/>
        <v>HEALTHSCI</v>
      </c>
      <c r="AD4121" s="263" t="str">
        <f t="shared" si="403"/>
        <v>HEALTHSCI-401</v>
      </c>
      <c r="AE4121" s="263" t="str">
        <f t="shared" si="404"/>
        <v>HEALTHSCI-401-114</v>
      </c>
      <c r="AF4121" s="119" t="s">
        <v>12860</v>
      </c>
      <c r="AG4121" s="64" t="str">
        <f t="shared" si="405"/>
        <v>401</v>
      </c>
      <c r="AI4121" s="197" t="str">
        <f t="shared" si="406"/>
        <v>-</v>
      </c>
      <c r="AJ4121" s="64" t="str">
        <f t="shared" si="407"/>
        <v>-</v>
      </c>
    </row>
    <row r="4122" spans="19:36">
      <c r="S4122" s="173" t="s">
        <v>11924</v>
      </c>
      <c r="T4122" s="17" t="s">
        <v>11925</v>
      </c>
      <c r="AA4122" s="182" t="s">
        <v>12211</v>
      </c>
      <c r="AC4122" s="197" t="str">
        <f t="shared" si="402"/>
        <v>HEALTHSCI</v>
      </c>
      <c r="AD4122" s="263" t="str">
        <f t="shared" si="403"/>
        <v>HEALTHSCI-401</v>
      </c>
      <c r="AE4122" s="263" t="str">
        <f t="shared" si="404"/>
        <v>HEALTHSCI-401-115</v>
      </c>
      <c r="AF4122" s="119" t="s">
        <v>12211</v>
      </c>
      <c r="AG4122" s="64" t="str">
        <f t="shared" si="405"/>
        <v>401</v>
      </c>
      <c r="AI4122" s="197" t="str">
        <f t="shared" si="406"/>
        <v>-</v>
      </c>
      <c r="AJ4122" s="64" t="str">
        <f t="shared" si="407"/>
        <v>-</v>
      </c>
    </row>
    <row r="4123" spans="19:36">
      <c r="S4123" s="173" t="s">
        <v>11926</v>
      </c>
      <c r="T4123" s="17" t="s">
        <v>11927</v>
      </c>
      <c r="AA4123" s="182" t="s">
        <v>13403</v>
      </c>
      <c r="AC4123" s="197" t="str">
        <f t="shared" si="402"/>
        <v>HEALTHSCI</v>
      </c>
      <c r="AD4123" s="263" t="str">
        <f t="shared" si="403"/>
        <v>HEALTHSCI-401</v>
      </c>
      <c r="AE4123" s="263" t="str">
        <f t="shared" si="404"/>
        <v>HEALTHSCI-401-116</v>
      </c>
      <c r="AF4123" s="119" t="s">
        <v>13403</v>
      </c>
      <c r="AG4123" s="64" t="str">
        <f t="shared" si="405"/>
        <v>401</v>
      </c>
      <c r="AI4123" s="197" t="str">
        <f t="shared" si="406"/>
        <v>-</v>
      </c>
      <c r="AJ4123" s="64" t="str">
        <f t="shared" si="407"/>
        <v>-</v>
      </c>
    </row>
    <row r="4124" spans="19:36">
      <c r="S4124" s="173" t="s">
        <v>11928</v>
      </c>
      <c r="T4124" s="17" t="s">
        <v>11929</v>
      </c>
      <c r="AA4124" s="182" t="s">
        <v>13404</v>
      </c>
      <c r="AC4124" s="197" t="str">
        <f t="shared" si="402"/>
        <v>HEALTHSCI</v>
      </c>
      <c r="AD4124" s="263" t="str">
        <f t="shared" si="403"/>
        <v>HEALTHSCI-401</v>
      </c>
      <c r="AE4124" s="263" t="str">
        <f t="shared" si="404"/>
        <v>HEALTHSCI-401-117</v>
      </c>
      <c r="AF4124" s="119" t="s">
        <v>13404</v>
      </c>
      <c r="AG4124" s="64" t="str">
        <f t="shared" si="405"/>
        <v>401</v>
      </c>
      <c r="AI4124" s="197" t="str">
        <f t="shared" si="406"/>
        <v>-</v>
      </c>
      <c r="AJ4124" s="64" t="str">
        <f t="shared" si="407"/>
        <v>-</v>
      </c>
    </row>
    <row r="4125" spans="19:36">
      <c r="S4125" s="173" t="s">
        <v>11930</v>
      </c>
      <c r="T4125" s="17" t="s">
        <v>11931</v>
      </c>
      <c r="AA4125" s="182" t="s">
        <v>15380</v>
      </c>
      <c r="AC4125" s="197" t="str">
        <f t="shared" si="402"/>
        <v>HEALTHSCI</v>
      </c>
      <c r="AD4125" s="263" t="str">
        <f t="shared" si="403"/>
        <v>HEALTHSCI-401</v>
      </c>
      <c r="AE4125" s="263" t="str">
        <f t="shared" si="404"/>
        <v>HEALTHSCI-401-118</v>
      </c>
      <c r="AF4125" s="119" t="s">
        <v>15380</v>
      </c>
      <c r="AG4125" s="64" t="str">
        <f t="shared" si="405"/>
        <v>401</v>
      </c>
      <c r="AI4125" s="197" t="str">
        <f t="shared" si="406"/>
        <v>-</v>
      </c>
      <c r="AJ4125" s="64" t="str">
        <f t="shared" si="407"/>
        <v>-</v>
      </c>
    </row>
    <row r="4126" spans="19:36">
      <c r="S4126" s="173" t="s">
        <v>11932</v>
      </c>
      <c r="T4126" s="17" t="s">
        <v>11933</v>
      </c>
      <c r="AA4126" s="182" t="s">
        <v>15381</v>
      </c>
      <c r="AC4126" s="197" t="str">
        <f t="shared" si="402"/>
        <v>HEALTHSCI</v>
      </c>
      <c r="AD4126" s="263" t="str">
        <f t="shared" si="403"/>
        <v>HEALTHSCI-401</v>
      </c>
      <c r="AE4126" s="263" t="str">
        <f t="shared" si="404"/>
        <v>HEALTHSCI-401-119</v>
      </c>
      <c r="AF4126" s="119" t="s">
        <v>15381</v>
      </c>
      <c r="AG4126" s="64" t="str">
        <f t="shared" si="405"/>
        <v>401</v>
      </c>
      <c r="AI4126" s="197" t="str">
        <f t="shared" si="406"/>
        <v>-</v>
      </c>
      <c r="AJ4126" s="64" t="str">
        <f t="shared" si="407"/>
        <v>-</v>
      </c>
    </row>
    <row r="4127" spans="19:36">
      <c r="S4127" s="173" t="s">
        <v>11934</v>
      </c>
      <c r="T4127" s="17" t="s">
        <v>14071</v>
      </c>
      <c r="AA4127" s="182" t="s">
        <v>13405</v>
      </c>
      <c r="AC4127" s="197" t="str">
        <f t="shared" si="402"/>
        <v>HEALTHSCI</v>
      </c>
      <c r="AD4127" s="263" t="str">
        <f t="shared" si="403"/>
        <v>HEALTHSCI-401</v>
      </c>
      <c r="AE4127" s="263" t="str">
        <f t="shared" si="404"/>
        <v>HEALTHSCI-401-120</v>
      </c>
      <c r="AF4127" s="119" t="s">
        <v>13405</v>
      </c>
      <c r="AG4127" s="64" t="str">
        <f t="shared" si="405"/>
        <v>401</v>
      </c>
      <c r="AI4127" s="197" t="str">
        <f t="shared" si="406"/>
        <v>-</v>
      </c>
      <c r="AJ4127" s="64" t="str">
        <f t="shared" si="407"/>
        <v>-</v>
      </c>
    </row>
    <row r="4128" spans="19:36">
      <c r="S4128" s="173" t="s">
        <v>11935</v>
      </c>
      <c r="T4128" s="17" t="s">
        <v>11936</v>
      </c>
      <c r="AA4128" s="182" t="s">
        <v>12861</v>
      </c>
      <c r="AC4128" s="197" t="str">
        <f t="shared" si="402"/>
        <v>HEALTHSCI</v>
      </c>
      <c r="AD4128" s="263" t="str">
        <f t="shared" si="403"/>
        <v>HEALTHSCI-401</v>
      </c>
      <c r="AE4128" s="263" t="str">
        <f t="shared" si="404"/>
        <v>HEALTHSCI-401-121</v>
      </c>
      <c r="AF4128" s="119" t="s">
        <v>12861</v>
      </c>
      <c r="AG4128" s="64" t="str">
        <f t="shared" si="405"/>
        <v>401</v>
      </c>
      <c r="AI4128" s="197" t="str">
        <f t="shared" si="406"/>
        <v>-</v>
      </c>
      <c r="AJ4128" s="64" t="str">
        <f t="shared" si="407"/>
        <v>-</v>
      </c>
    </row>
    <row r="4129" spans="19:36">
      <c r="S4129" s="173" t="s">
        <v>11937</v>
      </c>
      <c r="T4129" s="17" t="s">
        <v>11938</v>
      </c>
      <c r="AA4129" s="182" t="s">
        <v>12862</v>
      </c>
      <c r="AC4129" s="197" t="str">
        <f t="shared" si="402"/>
        <v>HEALTHSCI</v>
      </c>
      <c r="AD4129" s="263" t="str">
        <f t="shared" si="403"/>
        <v>HEALTHSCI-401</v>
      </c>
      <c r="AE4129" s="263" t="str">
        <f t="shared" si="404"/>
        <v>HEALTHSCI-401-122</v>
      </c>
      <c r="AF4129" s="119" t="s">
        <v>12862</v>
      </c>
      <c r="AG4129" s="64" t="str">
        <f t="shared" si="405"/>
        <v>401</v>
      </c>
      <c r="AI4129" s="197" t="str">
        <f t="shared" si="406"/>
        <v>-</v>
      </c>
      <c r="AJ4129" s="64" t="str">
        <f t="shared" si="407"/>
        <v>-</v>
      </c>
    </row>
    <row r="4130" spans="19:36">
      <c r="S4130" s="173" t="s">
        <v>11939</v>
      </c>
      <c r="T4130" s="17" t="s">
        <v>11940</v>
      </c>
      <c r="AA4130" s="182" t="s">
        <v>12863</v>
      </c>
      <c r="AC4130" s="197" t="str">
        <f t="shared" si="402"/>
        <v>HEALTHSCI</v>
      </c>
      <c r="AD4130" s="263" t="str">
        <f t="shared" si="403"/>
        <v>HEALTHSCI-401</v>
      </c>
      <c r="AE4130" s="263" t="str">
        <f t="shared" si="404"/>
        <v>HEALTHSCI-401-123</v>
      </c>
      <c r="AF4130" s="119" t="s">
        <v>12863</v>
      </c>
      <c r="AG4130" s="64" t="str">
        <f t="shared" si="405"/>
        <v>401</v>
      </c>
      <c r="AI4130" s="197" t="str">
        <f t="shared" si="406"/>
        <v>-</v>
      </c>
      <c r="AJ4130" s="64" t="str">
        <f t="shared" si="407"/>
        <v>-</v>
      </c>
    </row>
    <row r="4131" spans="19:36">
      <c r="S4131" s="173" t="s">
        <v>11941</v>
      </c>
      <c r="T4131" s="17" t="s">
        <v>11942</v>
      </c>
      <c r="AA4131" s="182" t="s">
        <v>12864</v>
      </c>
      <c r="AC4131" s="197" t="str">
        <f t="shared" si="402"/>
        <v>HEALTHSCI</v>
      </c>
      <c r="AD4131" s="263" t="str">
        <f t="shared" si="403"/>
        <v>HEALTHSCI-401</v>
      </c>
      <c r="AE4131" s="263" t="str">
        <f t="shared" si="404"/>
        <v>HEALTHSCI-401-124</v>
      </c>
      <c r="AF4131" s="119" t="s">
        <v>12864</v>
      </c>
      <c r="AG4131" s="64" t="str">
        <f t="shared" si="405"/>
        <v>401</v>
      </c>
      <c r="AI4131" s="197" t="str">
        <f t="shared" si="406"/>
        <v>-</v>
      </c>
      <c r="AJ4131" s="64" t="str">
        <f t="shared" si="407"/>
        <v>-</v>
      </c>
    </row>
    <row r="4132" spans="19:36">
      <c r="S4132" s="173" t="s">
        <v>11943</v>
      </c>
      <c r="T4132" s="17" t="s">
        <v>11944</v>
      </c>
      <c r="AA4132" s="182" t="s">
        <v>12865</v>
      </c>
      <c r="AC4132" s="197" t="str">
        <f t="shared" si="402"/>
        <v>HEALTHSCI</v>
      </c>
      <c r="AD4132" s="263" t="str">
        <f t="shared" si="403"/>
        <v>HEALTHSCI-401</v>
      </c>
      <c r="AE4132" s="263" t="str">
        <f t="shared" si="404"/>
        <v>HEALTHSCI-401-125</v>
      </c>
      <c r="AF4132" s="119" t="s">
        <v>12865</v>
      </c>
      <c r="AG4132" s="64" t="str">
        <f t="shared" si="405"/>
        <v>401</v>
      </c>
      <c r="AI4132" s="197" t="str">
        <f t="shared" si="406"/>
        <v>-</v>
      </c>
      <c r="AJ4132" s="64" t="str">
        <f t="shared" si="407"/>
        <v>-</v>
      </c>
    </row>
    <row r="4133" spans="19:36">
      <c r="S4133" s="173" t="s">
        <v>11945</v>
      </c>
      <c r="T4133" s="17" t="s">
        <v>11946</v>
      </c>
      <c r="AA4133" s="182" t="s">
        <v>12866</v>
      </c>
      <c r="AC4133" s="197" t="str">
        <f t="shared" si="402"/>
        <v>HEALTHSCI</v>
      </c>
      <c r="AD4133" s="263" t="str">
        <f t="shared" si="403"/>
        <v>HEALTHSCI-401</v>
      </c>
      <c r="AE4133" s="263" t="str">
        <f t="shared" si="404"/>
        <v>HEALTHSCI-401-126</v>
      </c>
      <c r="AF4133" s="119" t="s">
        <v>12866</v>
      </c>
      <c r="AG4133" s="64" t="str">
        <f t="shared" si="405"/>
        <v>401</v>
      </c>
      <c r="AI4133" s="197" t="str">
        <f t="shared" si="406"/>
        <v>-</v>
      </c>
      <c r="AJ4133" s="64" t="str">
        <f t="shared" si="407"/>
        <v>-</v>
      </c>
    </row>
    <row r="4134" spans="19:36">
      <c r="S4134" s="173" t="s">
        <v>11947</v>
      </c>
      <c r="T4134" s="17" t="s">
        <v>11948</v>
      </c>
      <c r="AA4134" s="182" t="s">
        <v>12212</v>
      </c>
      <c r="AC4134" s="197" t="str">
        <f t="shared" si="402"/>
        <v>HEALTHSCI</v>
      </c>
      <c r="AD4134" s="263" t="str">
        <f t="shared" si="403"/>
        <v>HEALTHSCI-401</v>
      </c>
      <c r="AE4134" s="263" t="str">
        <f t="shared" si="404"/>
        <v>HEALTHSCI-401-127</v>
      </c>
      <c r="AF4134" s="119" t="s">
        <v>12212</v>
      </c>
      <c r="AG4134" s="64" t="str">
        <f t="shared" si="405"/>
        <v>401</v>
      </c>
      <c r="AI4134" s="197" t="str">
        <f t="shared" si="406"/>
        <v>-</v>
      </c>
      <c r="AJ4134" s="64" t="str">
        <f t="shared" si="407"/>
        <v>-</v>
      </c>
    </row>
    <row r="4135" spans="19:36">
      <c r="S4135" s="173" t="s">
        <v>11949</v>
      </c>
      <c r="T4135" s="17" t="s">
        <v>11950</v>
      </c>
      <c r="AA4135" s="182" t="s">
        <v>13406</v>
      </c>
      <c r="AC4135" s="197" t="str">
        <f t="shared" si="402"/>
        <v>NURSING</v>
      </c>
      <c r="AD4135" s="263" t="str">
        <f t="shared" si="403"/>
        <v>NURSING-401</v>
      </c>
      <c r="AE4135" s="263" t="str">
        <f t="shared" si="404"/>
        <v>NURSING-401-1</v>
      </c>
      <c r="AF4135" s="119" t="s">
        <v>13406</v>
      </c>
      <c r="AG4135" s="64" t="str">
        <f t="shared" si="405"/>
        <v>401</v>
      </c>
      <c r="AI4135" s="197" t="str">
        <f t="shared" si="406"/>
        <v>-</v>
      </c>
      <c r="AJ4135" s="64" t="str">
        <f t="shared" si="407"/>
        <v>-</v>
      </c>
    </row>
    <row r="4136" spans="19:36">
      <c r="S4136" s="173" t="s">
        <v>11951</v>
      </c>
      <c r="T4136" s="17" t="s">
        <v>11952</v>
      </c>
      <c r="AA4136" s="182" t="s">
        <v>4484</v>
      </c>
      <c r="AC4136" s="197" t="str">
        <f t="shared" si="402"/>
        <v>NURSING</v>
      </c>
      <c r="AD4136" s="263" t="str">
        <f t="shared" si="403"/>
        <v>NURSING-401</v>
      </c>
      <c r="AE4136" s="263" t="str">
        <f t="shared" si="404"/>
        <v>NURSING-401-2</v>
      </c>
      <c r="AF4136" s="119" t="s">
        <v>4484</v>
      </c>
      <c r="AG4136" s="64" t="str">
        <f t="shared" si="405"/>
        <v>401</v>
      </c>
      <c r="AI4136" s="197" t="str">
        <f t="shared" si="406"/>
        <v>-</v>
      </c>
      <c r="AJ4136" s="64" t="str">
        <f t="shared" si="407"/>
        <v>-</v>
      </c>
    </row>
    <row r="4137" spans="19:36">
      <c r="S4137" s="173" t="s">
        <v>11953</v>
      </c>
      <c r="T4137" s="17" t="s">
        <v>11954</v>
      </c>
      <c r="AA4137" s="182" t="s">
        <v>13407</v>
      </c>
      <c r="AC4137" s="197" t="str">
        <f t="shared" si="402"/>
        <v>NURSING</v>
      </c>
      <c r="AD4137" s="263" t="str">
        <f t="shared" si="403"/>
        <v>NURSING-401</v>
      </c>
      <c r="AE4137" s="263" t="str">
        <f t="shared" si="404"/>
        <v>NURSING-401-3</v>
      </c>
      <c r="AF4137" s="119" t="s">
        <v>13407</v>
      </c>
      <c r="AG4137" s="64" t="str">
        <f t="shared" si="405"/>
        <v>401</v>
      </c>
      <c r="AI4137" s="197" t="str">
        <f t="shared" si="406"/>
        <v>-</v>
      </c>
      <c r="AJ4137" s="64" t="str">
        <f t="shared" si="407"/>
        <v>-</v>
      </c>
    </row>
    <row r="4138" spans="19:36">
      <c r="S4138" s="173" t="s">
        <v>11955</v>
      </c>
      <c r="T4138" s="17" t="s">
        <v>11956</v>
      </c>
      <c r="AA4138" s="182" t="s">
        <v>13408</v>
      </c>
      <c r="AC4138" s="197" t="str">
        <f t="shared" si="402"/>
        <v>NURSING</v>
      </c>
      <c r="AD4138" s="263" t="str">
        <f t="shared" si="403"/>
        <v>NURSING-401</v>
      </c>
      <c r="AE4138" s="263" t="str">
        <f t="shared" si="404"/>
        <v>NURSING-401-4</v>
      </c>
      <c r="AF4138" s="119" t="s">
        <v>13408</v>
      </c>
      <c r="AG4138" s="64" t="str">
        <f t="shared" si="405"/>
        <v>401</v>
      </c>
      <c r="AI4138" s="197" t="str">
        <f t="shared" si="406"/>
        <v>-</v>
      </c>
      <c r="AJ4138" s="64" t="str">
        <f t="shared" si="407"/>
        <v>-</v>
      </c>
    </row>
    <row r="4139" spans="19:36">
      <c r="S4139" s="173" t="s">
        <v>11957</v>
      </c>
      <c r="T4139" s="17" t="s">
        <v>11958</v>
      </c>
      <c r="AA4139" s="182" t="s">
        <v>13409</v>
      </c>
      <c r="AC4139" s="197" t="str">
        <f t="shared" si="402"/>
        <v>NURSING</v>
      </c>
      <c r="AD4139" s="263" t="str">
        <f t="shared" si="403"/>
        <v>NURSING-401</v>
      </c>
      <c r="AE4139" s="263" t="str">
        <f t="shared" si="404"/>
        <v>NURSING-401-5</v>
      </c>
      <c r="AF4139" s="119" t="s">
        <v>13409</v>
      </c>
      <c r="AG4139" s="64" t="str">
        <f t="shared" si="405"/>
        <v>401</v>
      </c>
      <c r="AI4139" s="197" t="str">
        <f t="shared" si="406"/>
        <v>-</v>
      </c>
      <c r="AJ4139" s="64" t="str">
        <f t="shared" si="407"/>
        <v>-</v>
      </c>
    </row>
    <row r="4140" spans="19:36">
      <c r="S4140" s="173" t="s">
        <v>12449</v>
      </c>
      <c r="T4140" s="17" t="s">
        <v>12450</v>
      </c>
      <c r="AA4140" s="182" t="s">
        <v>13831</v>
      </c>
      <c r="AC4140" s="197" t="str">
        <f t="shared" si="402"/>
        <v>NURSING</v>
      </c>
      <c r="AD4140" s="263" t="str">
        <f t="shared" si="403"/>
        <v>NURSING-401</v>
      </c>
      <c r="AE4140" s="263" t="str">
        <f t="shared" si="404"/>
        <v>NURSING-401-6</v>
      </c>
      <c r="AF4140" s="119" t="s">
        <v>13831</v>
      </c>
      <c r="AG4140" s="64" t="str">
        <f t="shared" si="405"/>
        <v>401</v>
      </c>
      <c r="AI4140" s="197" t="str">
        <f t="shared" si="406"/>
        <v>-</v>
      </c>
      <c r="AJ4140" s="64" t="str">
        <f t="shared" si="407"/>
        <v>-</v>
      </c>
    </row>
    <row r="4141" spans="19:36">
      <c r="S4141" s="173" t="s">
        <v>12451</v>
      </c>
      <c r="T4141" s="17" t="s">
        <v>11980</v>
      </c>
      <c r="AA4141" s="182" t="s">
        <v>13410</v>
      </c>
      <c r="AC4141" s="197" t="str">
        <f t="shared" si="402"/>
        <v>NURSING</v>
      </c>
      <c r="AD4141" s="263" t="str">
        <f t="shared" si="403"/>
        <v>NURSING-401</v>
      </c>
      <c r="AE4141" s="263" t="str">
        <f t="shared" si="404"/>
        <v>NURSING-401-7</v>
      </c>
      <c r="AF4141" s="119" t="s">
        <v>13410</v>
      </c>
      <c r="AG4141" s="64" t="str">
        <f t="shared" si="405"/>
        <v>401</v>
      </c>
      <c r="AI4141" s="197" t="str">
        <f t="shared" si="406"/>
        <v>-</v>
      </c>
      <c r="AJ4141" s="64" t="str">
        <f t="shared" si="407"/>
        <v>-</v>
      </c>
    </row>
    <row r="4142" spans="19:36">
      <c r="S4142" s="173" t="s">
        <v>12452</v>
      </c>
      <c r="T4142" s="17" t="s">
        <v>2691</v>
      </c>
      <c r="AA4142" s="182" t="s">
        <v>13832</v>
      </c>
      <c r="AC4142" s="197" t="str">
        <f t="shared" si="402"/>
        <v>NURSING</v>
      </c>
      <c r="AD4142" s="263" t="str">
        <f t="shared" si="403"/>
        <v>NURSING-401</v>
      </c>
      <c r="AE4142" s="263" t="str">
        <f t="shared" si="404"/>
        <v>NURSING-401-8</v>
      </c>
      <c r="AF4142" s="119" t="s">
        <v>13832</v>
      </c>
      <c r="AG4142" s="64" t="str">
        <f t="shared" si="405"/>
        <v>401</v>
      </c>
      <c r="AI4142" s="197" t="str">
        <f t="shared" si="406"/>
        <v>-</v>
      </c>
      <c r="AJ4142" s="64" t="str">
        <f t="shared" si="407"/>
        <v>-</v>
      </c>
    </row>
    <row r="4143" spans="19:36">
      <c r="S4143" s="173" t="s">
        <v>12453</v>
      </c>
      <c r="T4143" s="17" t="s">
        <v>4498</v>
      </c>
      <c r="AA4143" s="182" t="s">
        <v>13411</v>
      </c>
      <c r="AC4143" s="197" t="str">
        <f t="shared" si="402"/>
        <v>NURSING</v>
      </c>
      <c r="AD4143" s="263" t="str">
        <f t="shared" si="403"/>
        <v>NURSING-401</v>
      </c>
      <c r="AE4143" s="263" t="str">
        <f t="shared" si="404"/>
        <v>NURSING-401-9</v>
      </c>
      <c r="AF4143" s="119" t="s">
        <v>13411</v>
      </c>
      <c r="AG4143" s="64" t="str">
        <f t="shared" si="405"/>
        <v>401</v>
      </c>
      <c r="AI4143" s="197" t="str">
        <f t="shared" si="406"/>
        <v>-</v>
      </c>
      <c r="AJ4143" s="64" t="str">
        <f t="shared" si="407"/>
        <v>-</v>
      </c>
    </row>
    <row r="4144" spans="19:36">
      <c r="S4144" s="173" t="s">
        <v>12454</v>
      </c>
      <c r="T4144" s="17" t="s">
        <v>7203</v>
      </c>
      <c r="AA4144" s="182" t="s">
        <v>13833</v>
      </c>
      <c r="AC4144" s="197" t="str">
        <f t="shared" si="402"/>
        <v>NURSING</v>
      </c>
      <c r="AD4144" s="263" t="str">
        <f t="shared" si="403"/>
        <v>NURSING-401</v>
      </c>
      <c r="AE4144" s="263" t="str">
        <f t="shared" si="404"/>
        <v>NURSING-401-10</v>
      </c>
      <c r="AF4144" s="119" t="s">
        <v>13833</v>
      </c>
      <c r="AG4144" s="64" t="str">
        <f t="shared" si="405"/>
        <v>401</v>
      </c>
      <c r="AI4144" s="197" t="str">
        <f t="shared" si="406"/>
        <v>-</v>
      </c>
      <c r="AJ4144" s="64" t="str">
        <f t="shared" si="407"/>
        <v>-</v>
      </c>
    </row>
    <row r="4145" spans="19:36">
      <c r="S4145" s="173" t="s">
        <v>12455</v>
      </c>
      <c r="T4145" s="17" t="s">
        <v>12456</v>
      </c>
      <c r="AA4145" s="182" t="s">
        <v>13834</v>
      </c>
      <c r="AC4145" s="197" t="str">
        <f t="shared" si="402"/>
        <v>NURSING</v>
      </c>
      <c r="AD4145" s="263" t="str">
        <f t="shared" si="403"/>
        <v>NURSING-401</v>
      </c>
      <c r="AE4145" s="263" t="str">
        <f t="shared" si="404"/>
        <v>NURSING-401-11</v>
      </c>
      <c r="AF4145" s="119" t="s">
        <v>13834</v>
      </c>
      <c r="AG4145" s="64" t="str">
        <f t="shared" si="405"/>
        <v>401</v>
      </c>
      <c r="AI4145" s="197" t="str">
        <f t="shared" si="406"/>
        <v>-</v>
      </c>
      <c r="AJ4145" s="64" t="str">
        <f t="shared" si="407"/>
        <v>-</v>
      </c>
    </row>
    <row r="4146" spans="19:36">
      <c r="S4146" s="173" t="s">
        <v>12457</v>
      </c>
      <c r="T4146" s="17" t="s">
        <v>4558</v>
      </c>
      <c r="AA4146" s="182" t="s">
        <v>13412</v>
      </c>
      <c r="AC4146" s="197" t="str">
        <f t="shared" si="402"/>
        <v>NURSING</v>
      </c>
      <c r="AD4146" s="263" t="str">
        <f t="shared" si="403"/>
        <v>NURSING-401</v>
      </c>
      <c r="AE4146" s="263" t="str">
        <f t="shared" si="404"/>
        <v>NURSING-401-12</v>
      </c>
      <c r="AF4146" s="119" t="s">
        <v>13412</v>
      </c>
      <c r="AG4146" s="64" t="str">
        <f t="shared" si="405"/>
        <v>401</v>
      </c>
      <c r="AI4146" s="197" t="str">
        <f t="shared" si="406"/>
        <v>-</v>
      </c>
      <c r="AJ4146" s="64" t="str">
        <f t="shared" si="407"/>
        <v>-</v>
      </c>
    </row>
    <row r="4147" spans="19:36">
      <c r="S4147" s="173" t="s">
        <v>12458</v>
      </c>
      <c r="T4147" s="17" t="s">
        <v>12459</v>
      </c>
      <c r="AA4147" s="182" t="s">
        <v>13835</v>
      </c>
      <c r="AC4147" s="197" t="str">
        <f t="shared" si="402"/>
        <v>NURSING</v>
      </c>
      <c r="AD4147" s="263" t="str">
        <f t="shared" si="403"/>
        <v>NURSING-401</v>
      </c>
      <c r="AE4147" s="263" t="str">
        <f t="shared" si="404"/>
        <v>NURSING-401-13</v>
      </c>
      <c r="AF4147" s="119" t="s">
        <v>13835</v>
      </c>
      <c r="AG4147" s="64" t="str">
        <f t="shared" si="405"/>
        <v>401</v>
      </c>
      <c r="AI4147" s="197" t="str">
        <f t="shared" si="406"/>
        <v>-</v>
      </c>
      <c r="AJ4147" s="64" t="str">
        <f t="shared" si="407"/>
        <v>-</v>
      </c>
    </row>
    <row r="4148" spans="19:36">
      <c r="S4148" s="173" t="s">
        <v>12460</v>
      </c>
      <c r="T4148" s="17" t="s">
        <v>12461</v>
      </c>
      <c r="AA4148" s="182" t="s">
        <v>13836</v>
      </c>
      <c r="AC4148" s="197" t="str">
        <f t="shared" si="402"/>
        <v>NURSING</v>
      </c>
      <c r="AD4148" s="263" t="str">
        <f t="shared" si="403"/>
        <v>NURSING-401</v>
      </c>
      <c r="AE4148" s="263" t="str">
        <f t="shared" si="404"/>
        <v>NURSING-401-14</v>
      </c>
      <c r="AF4148" s="119" t="s">
        <v>13836</v>
      </c>
      <c r="AG4148" s="64" t="str">
        <f t="shared" si="405"/>
        <v>401</v>
      </c>
      <c r="AI4148" s="197" t="str">
        <f t="shared" si="406"/>
        <v>-</v>
      </c>
      <c r="AJ4148" s="64" t="str">
        <f t="shared" si="407"/>
        <v>-</v>
      </c>
    </row>
    <row r="4149" spans="19:36">
      <c r="S4149" s="173" t="s">
        <v>12462</v>
      </c>
      <c r="T4149" s="17" t="s">
        <v>12463</v>
      </c>
      <c r="AA4149" s="182" t="s">
        <v>13837</v>
      </c>
      <c r="AC4149" s="197" t="str">
        <f t="shared" si="402"/>
        <v>NURSING</v>
      </c>
      <c r="AD4149" s="263" t="str">
        <f t="shared" si="403"/>
        <v>NURSING-401</v>
      </c>
      <c r="AE4149" s="263" t="str">
        <f t="shared" si="404"/>
        <v>NURSING-401-15</v>
      </c>
      <c r="AF4149" s="119" t="s">
        <v>13837</v>
      </c>
      <c r="AG4149" s="64" t="str">
        <f t="shared" si="405"/>
        <v>401</v>
      </c>
      <c r="AI4149" s="197" t="str">
        <f t="shared" si="406"/>
        <v>-</v>
      </c>
      <c r="AJ4149" s="64" t="str">
        <f t="shared" si="407"/>
        <v>-</v>
      </c>
    </row>
    <row r="4150" spans="19:36">
      <c r="S4150" s="173" t="s">
        <v>12464</v>
      </c>
      <c r="T4150" s="17" t="s">
        <v>12465</v>
      </c>
      <c r="AA4150" s="182" t="s">
        <v>13838</v>
      </c>
      <c r="AC4150" s="197" t="str">
        <f t="shared" si="402"/>
        <v>NURSING</v>
      </c>
      <c r="AD4150" s="263" t="str">
        <f t="shared" si="403"/>
        <v>NURSING-401</v>
      </c>
      <c r="AE4150" s="263" t="str">
        <f t="shared" si="404"/>
        <v>NURSING-401-16</v>
      </c>
      <c r="AF4150" s="119" t="s">
        <v>13838</v>
      </c>
      <c r="AG4150" s="64" t="str">
        <f t="shared" si="405"/>
        <v>401</v>
      </c>
      <c r="AI4150" s="197" t="str">
        <f t="shared" si="406"/>
        <v>-</v>
      </c>
      <c r="AJ4150" s="64" t="str">
        <f t="shared" si="407"/>
        <v>-</v>
      </c>
    </row>
    <row r="4151" spans="19:36">
      <c r="S4151" s="173" t="s">
        <v>12466</v>
      </c>
      <c r="T4151" s="17" t="s">
        <v>12467</v>
      </c>
      <c r="AA4151" s="182" t="s">
        <v>13839</v>
      </c>
      <c r="AC4151" s="197" t="str">
        <f t="shared" si="402"/>
        <v>NURSING</v>
      </c>
      <c r="AD4151" s="263" t="str">
        <f t="shared" si="403"/>
        <v>NURSING-401</v>
      </c>
      <c r="AE4151" s="263" t="str">
        <f t="shared" si="404"/>
        <v>NURSING-401-17</v>
      </c>
      <c r="AF4151" s="119" t="s">
        <v>13839</v>
      </c>
      <c r="AG4151" s="64" t="str">
        <f t="shared" si="405"/>
        <v>401</v>
      </c>
      <c r="AI4151" s="197" t="str">
        <f t="shared" si="406"/>
        <v>-</v>
      </c>
      <c r="AJ4151" s="64" t="str">
        <f t="shared" si="407"/>
        <v>-</v>
      </c>
    </row>
    <row r="4152" spans="19:36">
      <c r="S4152" s="173" t="s">
        <v>12468</v>
      </c>
      <c r="T4152" s="17" t="s">
        <v>12469</v>
      </c>
      <c r="AA4152" s="182" t="s">
        <v>13840</v>
      </c>
      <c r="AC4152" s="197" t="str">
        <f t="shared" si="402"/>
        <v>NURSING</v>
      </c>
      <c r="AD4152" s="263" t="str">
        <f t="shared" si="403"/>
        <v>NURSING-401</v>
      </c>
      <c r="AE4152" s="263" t="str">
        <f t="shared" si="404"/>
        <v>NURSING-401-18</v>
      </c>
      <c r="AF4152" s="119" t="s">
        <v>13840</v>
      </c>
      <c r="AG4152" s="64" t="str">
        <f t="shared" si="405"/>
        <v>401</v>
      </c>
      <c r="AI4152" s="197" t="str">
        <f t="shared" si="406"/>
        <v>-</v>
      </c>
      <c r="AJ4152" s="64" t="str">
        <f t="shared" si="407"/>
        <v>-</v>
      </c>
    </row>
    <row r="4153" spans="19:36">
      <c r="S4153" s="173" t="s">
        <v>12470</v>
      </c>
      <c r="T4153" s="17" t="s">
        <v>10633</v>
      </c>
      <c r="AA4153" s="182" t="s">
        <v>13841</v>
      </c>
      <c r="AC4153" s="197" t="str">
        <f t="shared" si="402"/>
        <v>NURSING</v>
      </c>
      <c r="AD4153" s="263" t="str">
        <f t="shared" si="403"/>
        <v>NURSING-401</v>
      </c>
      <c r="AE4153" s="263" t="str">
        <f t="shared" si="404"/>
        <v>NURSING-401-19</v>
      </c>
      <c r="AF4153" s="119" t="s">
        <v>13841</v>
      </c>
      <c r="AG4153" s="64" t="str">
        <f t="shared" si="405"/>
        <v>401</v>
      </c>
      <c r="AI4153" s="197" t="str">
        <f t="shared" si="406"/>
        <v>-</v>
      </c>
      <c r="AJ4153" s="64" t="str">
        <f t="shared" si="407"/>
        <v>-</v>
      </c>
    </row>
    <row r="4154" spans="19:36">
      <c r="S4154" s="173" t="s">
        <v>12471</v>
      </c>
      <c r="T4154" s="17" t="s">
        <v>12472</v>
      </c>
      <c r="AA4154" s="182" t="s">
        <v>13842</v>
      </c>
      <c r="AC4154" s="197" t="str">
        <f t="shared" si="402"/>
        <v>NURSING</v>
      </c>
      <c r="AD4154" s="263" t="str">
        <f t="shared" si="403"/>
        <v>NURSING-401</v>
      </c>
      <c r="AE4154" s="263" t="str">
        <f t="shared" si="404"/>
        <v>NURSING-401-20</v>
      </c>
      <c r="AF4154" s="119" t="s">
        <v>13842</v>
      </c>
      <c r="AG4154" s="64" t="str">
        <f t="shared" si="405"/>
        <v>401</v>
      </c>
      <c r="AI4154" s="197" t="str">
        <f t="shared" si="406"/>
        <v>-</v>
      </c>
      <c r="AJ4154" s="64" t="str">
        <f t="shared" si="407"/>
        <v>-</v>
      </c>
    </row>
    <row r="4155" spans="19:36">
      <c r="S4155" s="173" t="s">
        <v>12473</v>
      </c>
      <c r="T4155" s="17" t="s">
        <v>12474</v>
      </c>
      <c r="AA4155" s="182" t="s">
        <v>13843</v>
      </c>
      <c r="AC4155" s="197" t="str">
        <f t="shared" si="402"/>
        <v>NURSING</v>
      </c>
      <c r="AD4155" s="263" t="str">
        <f t="shared" si="403"/>
        <v>NURSING-401</v>
      </c>
      <c r="AE4155" s="263" t="str">
        <f t="shared" si="404"/>
        <v>NURSING-401-21</v>
      </c>
      <c r="AF4155" s="119" t="s">
        <v>13843</v>
      </c>
      <c r="AG4155" s="64" t="str">
        <f t="shared" si="405"/>
        <v>401</v>
      </c>
      <c r="AI4155" s="197" t="str">
        <f t="shared" si="406"/>
        <v>-</v>
      </c>
      <c r="AJ4155" s="64" t="str">
        <f t="shared" si="407"/>
        <v>-</v>
      </c>
    </row>
    <row r="4156" spans="19:36">
      <c r="S4156" s="173" t="s">
        <v>12475</v>
      </c>
      <c r="T4156" s="17" t="s">
        <v>12476</v>
      </c>
      <c r="AA4156" s="182" t="s">
        <v>13844</v>
      </c>
      <c r="AC4156" s="197" t="str">
        <f t="shared" si="402"/>
        <v>NURSING</v>
      </c>
      <c r="AD4156" s="263" t="str">
        <f t="shared" si="403"/>
        <v>NURSING-401</v>
      </c>
      <c r="AE4156" s="263" t="str">
        <f t="shared" si="404"/>
        <v>NURSING-401-22</v>
      </c>
      <c r="AF4156" s="119" t="s">
        <v>13844</v>
      </c>
      <c r="AG4156" s="64" t="str">
        <f t="shared" si="405"/>
        <v>401</v>
      </c>
      <c r="AI4156" s="197" t="str">
        <f t="shared" si="406"/>
        <v>-</v>
      </c>
      <c r="AJ4156" s="64" t="str">
        <f t="shared" si="407"/>
        <v>-</v>
      </c>
    </row>
    <row r="4157" spans="19:36">
      <c r="S4157" s="173" t="s">
        <v>12477</v>
      </c>
      <c r="T4157" s="17" t="s">
        <v>12478</v>
      </c>
      <c r="AA4157" s="182" t="s">
        <v>13845</v>
      </c>
      <c r="AC4157" s="197" t="str">
        <f t="shared" si="402"/>
        <v>NURSING</v>
      </c>
      <c r="AD4157" s="263" t="str">
        <f t="shared" si="403"/>
        <v>NURSING-401</v>
      </c>
      <c r="AE4157" s="263" t="str">
        <f t="shared" si="404"/>
        <v>NURSING-401-23</v>
      </c>
      <c r="AF4157" s="119" t="s">
        <v>13845</v>
      </c>
      <c r="AG4157" s="64" t="str">
        <f t="shared" si="405"/>
        <v>401</v>
      </c>
      <c r="AI4157" s="197" t="str">
        <f t="shared" si="406"/>
        <v>-</v>
      </c>
      <c r="AJ4157" s="64" t="str">
        <f t="shared" si="407"/>
        <v>-</v>
      </c>
    </row>
    <row r="4158" spans="19:36">
      <c r="S4158" s="173" t="s">
        <v>12479</v>
      </c>
      <c r="T4158" s="17" t="s">
        <v>12480</v>
      </c>
      <c r="AA4158" s="182" t="s">
        <v>13846</v>
      </c>
      <c r="AC4158" s="197" t="str">
        <f t="shared" si="402"/>
        <v>NURSING</v>
      </c>
      <c r="AD4158" s="263" t="str">
        <f t="shared" si="403"/>
        <v>NURSING-401</v>
      </c>
      <c r="AE4158" s="263" t="str">
        <f t="shared" si="404"/>
        <v>NURSING-401-24</v>
      </c>
      <c r="AF4158" s="119" t="s">
        <v>13846</v>
      </c>
      <c r="AG4158" s="64" t="str">
        <f t="shared" si="405"/>
        <v>401</v>
      </c>
      <c r="AI4158" s="197" t="str">
        <f t="shared" si="406"/>
        <v>-</v>
      </c>
      <c r="AJ4158" s="64" t="str">
        <f t="shared" si="407"/>
        <v>-</v>
      </c>
    </row>
    <row r="4159" spans="19:36">
      <c r="S4159" s="173" t="s">
        <v>12481</v>
      </c>
      <c r="T4159" s="17" t="s">
        <v>12482</v>
      </c>
      <c r="AA4159" s="182" t="s">
        <v>13847</v>
      </c>
      <c r="AC4159" s="197" t="str">
        <f t="shared" si="402"/>
        <v>NURSING</v>
      </c>
      <c r="AD4159" s="263" t="str">
        <f t="shared" si="403"/>
        <v>NURSING-401</v>
      </c>
      <c r="AE4159" s="263" t="str">
        <f t="shared" si="404"/>
        <v>NURSING-401-25</v>
      </c>
      <c r="AF4159" s="119" t="s">
        <v>13847</v>
      </c>
      <c r="AG4159" s="64" t="str">
        <f t="shared" si="405"/>
        <v>401</v>
      </c>
      <c r="AI4159" s="197" t="str">
        <f t="shared" si="406"/>
        <v>-</v>
      </c>
      <c r="AJ4159" s="64" t="str">
        <f t="shared" si="407"/>
        <v>-</v>
      </c>
    </row>
    <row r="4160" spans="19:36">
      <c r="S4160" s="173" t="s">
        <v>12483</v>
      </c>
      <c r="T4160" s="17" t="s">
        <v>12484</v>
      </c>
      <c r="AA4160" s="182" t="s">
        <v>13848</v>
      </c>
      <c r="AC4160" s="197" t="str">
        <f t="shared" si="402"/>
        <v>NURSING</v>
      </c>
      <c r="AD4160" s="263" t="str">
        <f t="shared" si="403"/>
        <v>NURSING-401</v>
      </c>
      <c r="AE4160" s="263" t="str">
        <f t="shared" si="404"/>
        <v>NURSING-401-26</v>
      </c>
      <c r="AF4160" s="119" t="s">
        <v>13848</v>
      </c>
      <c r="AG4160" s="64" t="str">
        <f t="shared" si="405"/>
        <v>401</v>
      </c>
      <c r="AI4160" s="197" t="str">
        <f t="shared" si="406"/>
        <v>-</v>
      </c>
      <c r="AJ4160" s="64" t="str">
        <f t="shared" si="407"/>
        <v>-</v>
      </c>
    </row>
    <row r="4161" spans="19:36">
      <c r="S4161" s="173" t="s">
        <v>12485</v>
      </c>
      <c r="T4161" s="17" t="s">
        <v>12486</v>
      </c>
      <c r="AA4161" s="182" t="s">
        <v>13849</v>
      </c>
      <c r="AC4161" s="197" t="str">
        <f t="shared" si="402"/>
        <v>NURSING</v>
      </c>
      <c r="AD4161" s="263" t="str">
        <f t="shared" si="403"/>
        <v>NURSING-401</v>
      </c>
      <c r="AE4161" s="263" t="str">
        <f t="shared" si="404"/>
        <v>NURSING-401-27</v>
      </c>
      <c r="AF4161" s="119" t="s">
        <v>13849</v>
      </c>
      <c r="AG4161" s="64" t="str">
        <f t="shared" si="405"/>
        <v>401</v>
      </c>
      <c r="AI4161" s="197" t="str">
        <f t="shared" si="406"/>
        <v>-</v>
      </c>
      <c r="AJ4161" s="64" t="str">
        <f t="shared" si="407"/>
        <v>-</v>
      </c>
    </row>
    <row r="4162" spans="19:36">
      <c r="S4162" s="173" t="s">
        <v>12487</v>
      </c>
      <c r="T4162" s="17" t="s">
        <v>12488</v>
      </c>
      <c r="AA4162" s="182" t="s">
        <v>13850</v>
      </c>
      <c r="AC4162" s="197" t="str">
        <f t="shared" si="402"/>
        <v>NURSING</v>
      </c>
      <c r="AD4162" s="263" t="str">
        <f t="shared" si="403"/>
        <v>NURSING-401</v>
      </c>
      <c r="AE4162" s="263" t="str">
        <f t="shared" si="404"/>
        <v>NURSING-401-28</v>
      </c>
      <c r="AF4162" s="119" t="s">
        <v>13850</v>
      </c>
      <c r="AG4162" s="64" t="str">
        <f t="shared" si="405"/>
        <v>401</v>
      </c>
      <c r="AI4162" s="197" t="str">
        <f t="shared" si="406"/>
        <v>-</v>
      </c>
      <c r="AJ4162" s="64" t="str">
        <f t="shared" si="407"/>
        <v>-</v>
      </c>
    </row>
    <row r="4163" spans="19:36">
      <c r="S4163" s="173" t="s">
        <v>12489</v>
      </c>
      <c r="T4163" s="17" t="s">
        <v>12490</v>
      </c>
      <c r="AA4163" s="182" t="s">
        <v>13851</v>
      </c>
      <c r="AC4163" s="197" t="str">
        <f t="shared" si="402"/>
        <v>NURSING</v>
      </c>
      <c r="AD4163" s="263" t="str">
        <f t="shared" si="403"/>
        <v>NURSING-401</v>
      </c>
      <c r="AE4163" s="263" t="str">
        <f t="shared" si="404"/>
        <v>NURSING-401-29</v>
      </c>
      <c r="AF4163" s="119" t="s">
        <v>13851</v>
      </c>
      <c r="AG4163" s="64" t="str">
        <f t="shared" si="405"/>
        <v>401</v>
      </c>
      <c r="AI4163" s="197" t="str">
        <f t="shared" si="406"/>
        <v>-</v>
      </c>
      <c r="AJ4163" s="64" t="str">
        <f t="shared" si="407"/>
        <v>-</v>
      </c>
    </row>
    <row r="4164" spans="19:36">
      <c r="S4164" s="173" t="s">
        <v>12491</v>
      </c>
      <c r="T4164" s="17" t="s">
        <v>12492</v>
      </c>
      <c r="AA4164" s="182" t="s">
        <v>13852</v>
      </c>
      <c r="AC4164" s="197" t="str">
        <f t="shared" si="402"/>
        <v>NURSING</v>
      </c>
      <c r="AD4164" s="263" t="str">
        <f t="shared" si="403"/>
        <v>NURSING-401</v>
      </c>
      <c r="AE4164" s="263" t="str">
        <f t="shared" si="404"/>
        <v>NURSING-401-30</v>
      </c>
      <c r="AF4164" s="119" t="s">
        <v>13852</v>
      </c>
      <c r="AG4164" s="64" t="str">
        <f t="shared" si="405"/>
        <v>401</v>
      </c>
      <c r="AI4164" s="197" t="str">
        <f t="shared" si="406"/>
        <v>-</v>
      </c>
      <c r="AJ4164" s="64" t="str">
        <f t="shared" si="407"/>
        <v>-</v>
      </c>
    </row>
    <row r="4165" spans="19:36">
      <c r="S4165" s="173" t="s">
        <v>12493</v>
      </c>
      <c r="T4165" s="17" t="s">
        <v>12494</v>
      </c>
      <c r="AA4165" s="182" t="s">
        <v>13853</v>
      </c>
      <c r="AC4165" s="197" t="str">
        <f t="shared" si="402"/>
        <v>NURSING</v>
      </c>
      <c r="AD4165" s="263" t="str">
        <f t="shared" si="403"/>
        <v>NURSING-401</v>
      </c>
      <c r="AE4165" s="263" t="str">
        <f t="shared" si="404"/>
        <v>NURSING-401-31</v>
      </c>
      <c r="AF4165" s="119" t="s">
        <v>13853</v>
      </c>
      <c r="AG4165" s="64" t="str">
        <f t="shared" si="405"/>
        <v>401</v>
      </c>
      <c r="AI4165" s="197" t="str">
        <f t="shared" si="406"/>
        <v>-</v>
      </c>
      <c r="AJ4165" s="64" t="str">
        <f t="shared" si="407"/>
        <v>-</v>
      </c>
    </row>
    <row r="4166" spans="19:36">
      <c r="S4166" s="173" t="s">
        <v>12495</v>
      </c>
      <c r="T4166" s="17" t="s">
        <v>12496</v>
      </c>
      <c r="AA4166" s="182" t="s">
        <v>13413</v>
      </c>
      <c r="AC4166" s="197" t="str">
        <f t="shared" si="402"/>
        <v>NURSING</v>
      </c>
      <c r="AD4166" s="263" t="str">
        <f t="shared" si="403"/>
        <v>NURSING-401</v>
      </c>
      <c r="AE4166" s="263" t="str">
        <f t="shared" si="404"/>
        <v>NURSING-401-32</v>
      </c>
      <c r="AF4166" s="119" t="s">
        <v>13413</v>
      </c>
      <c r="AG4166" s="64" t="str">
        <f t="shared" si="405"/>
        <v>401</v>
      </c>
      <c r="AI4166" s="197" t="str">
        <f t="shared" si="406"/>
        <v>-</v>
      </c>
      <c r="AJ4166" s="64" t="str">
        <f t="shared" si="407"/>
        <v>-</v>
      </c>
    </row>
    <row r="4167" spans="19:36">
      <c r="S4167" s="173" t="s">
        <v>11959</v>
      </c>
      <c r="T4167" s="17" t="s">
        <v>11960</v>
      </c>
      <c r="AA4167" s="182" t="s">
        <v>13414</v>
      </c>
      <c r="AC4167" s="197" t="str">
        <f t="shared" ref="AC4167:AC4230" si="408">CodesFormula_1</f>
        <v>NURSING</v>
      </c>
      <c r="AD4167" s="263" t="str">
        <f t="shared" ref="AD4167:AD4230" si="409">CodesFormula_2</f>
        <v>NURSING-401</v>
      </c>
      <c r="AE4167" s="263" t="str">
        <f t="shared" ref="AE4167:AE4230" si="410">CodesFormula_3</f>
        <v>NURSING-401-33</v>
      </c>
      <c r="AF4167" s="119" t="s">
        <v>13414</v>
      </c>
      <c r="AG4167" s="64" t="str">
        <f t="shared" ref="AG4167:AG4230" si="411">CodesFormula_4</f>
        <v>401</v>
      </c>
      <c r="AI4167" s="197" t="str">
        <f t="shared" ref="AI4167:AI4230" si="412">CodesFormula_5</f>
        <v>-</v>
      </c>
      <c r="AJ4167" s="64" t="str">
        <f t="shared" ref="AJ4167:AJ4230" si="413">CodesFormula_6</f>
        <v>-</v>
      </c>
    </row>
    <row r="4168" spans="19:36">
      <c r="S4168" s="173" t="s">
        <v>12497</v>
      </c>
      <c r="T4168" s="17" t="s">
        <v>12498</v>
      </c>
      <c r="AA4168" s="182" t="s">
        <v>15382</v>
      </c>
      <c r="AC4168" s="197" t="str">
        <f t="shared" si="408"/>
        <v>NURSING</v>
      </c>
      <c r="AD4168" s="263" t="str">
        <f t="shared" si="409"/>
        <v>NURSING-401</v>
      </c>
      <c r="AE4168" s="263" t="str">
        <f t="shared" si="410"/>
        <v>NURSING-401-34</v>
      </c>
      <c r="AF4168" s="119" t="s">
        <v>15382</v>
      </c>
      <c r="AG4168" s="64" t="str">
        <f t="shared" si="411"/>
        <v>401</v>
      </c>
      <c r="AI4168" s="197" t="str">
        <f t="shared" si="412"/>
        <v>-</v>
      </c>
      <c r="AJ4168" s="64" t="str">
        <f t="shared" si="413"/>
        <v>-</v>
      </c>
    </row>
    <row r="4169" spans="19:36">
      <c r="S4169" s="173" t="s">
        <v>12499</v>
      </c>
      <c r="T4169" s="17" t="s">
        <v>13157</v>
      </c>
      <c r="AA4169" s="182" t="s">
        <v>12867</v>
      </c>
      <c r="AC4169" s="197" t="str">
        <f t="shared" si="408"/>
        <v>NURSING</v>
      </c>
      <c r="AD4169" s="263" t="str">
        <f t="shared" si="409"/>
        <v>NURSING-401</v>
      </c>
      <c r="AE4169" s="263" t="str">
        <f t="shared" si="410"/>
        <v>NURSING-401-35</v>
      </c>
      <c r="AF4169" s="119" t="s">
        <v>12867</v>
      </c>
      <c r="AG4169" s="64" t="str">
        <f t="shared" si="411"/>
        <v>401</v>
      </c>
      <c r="AI4169" s="197" t="str">
        <f t="shared" si="412"/>
        <v>-</v>
      </c>
      <c r="AJ4169" s="64" t="str">
        <f t="shared" si="413"/>
        <v>-</v>
      </c>
    </row>
    <row r="4170" spans="19:36">
      <c r="S4170" s="173" t="s">
        <v>11961</v>
      </c>
      <c r="T4170" s="17" t="s">
        <v>11962</v>
      </c>
      <c r="AA4170" s="182" t="s">
        <v>13415</v>
      </c>
      <c r="AC4170" s="197" t="str">
        <f t="shared" si="408"/>
        <v>NURSING</v>
      </c>
      <c r="AD4170" s="263" t="str">
        <f t="shared" si="409"/>
        <v>NURSING-401</v>
      </c>
      <c r="AE4170" s="263" t="str">
        <f t="shared" si="410"/>
        <v>NURSING-401-36</v>
      </c>
      <c r="AF4170" s="119" t="s">
        <v>13415</v>
      </c>
      <c r="AG4170" s="64" t="str">
        <f t="shared" si="411"/>
        <v>401</v>
      </c>
      <c r="AI4170" s="197" t="str">
        <f t="shared" si="412"/>
        <v>-</v>
      </c>
      <c r="AJ4170" s="64" t="str">
        <f t="shared" si="413"/>
        <v>-</v>
      </c>
    </row>
    <row r="4171" spans="19:36">
      <c r="S4171" s="173" t="s">
        <v>12500</v>
      </c>
      <c r="T4171" s="17" t="s">
        <v>12501</v>
      </c>
      <c r="AA4171" s="182" t="s">
        <v>14890</v>
      </c>
      <c r="AC4171" s="197" t="str">
        <f t="shared" si="408"/>
        <v>NURSING</v>
      </c>
      <c r="AD4171" s="263" t="str">
        <f t="shared" si="409"/>
        <v>NURSING-401</v>
      </c>
      <c r="AE4171" s="263" t="str">
        <f t="shared" si="410"/>
        <v>NURSING-401-37</v>
      </c>
      <c r="AF4171" s="119" t="s">
        <v>14890</v>
      </c>
      <c r="AG4171" s="64" t="str">
        <f t="shared" si="411"/>
        <v>401</v>
      </c>
      <c r="AI4171" s="197" t="str">
        <f t="shared" si="412"/>
        <v>-</v>
      </c>
      <c r="AJ4171" s="64" t="str">
        <f t="shared" si="413"/>
        <v>-</v>
      </c>
    </row>
    <row r="4172" spans="19:36">
      <c r="S4172" s="173" t="s">
        <v>11963</v>
      </c>
      <c r="T4172" s="17" t="s">
        <v>11964</v>
      </c>
      <c r="AA4172" s="182" t="s">
        <v>15383</v>
      </c>
      <c r="AC4172" s="197" t="str">
        <f t="shared" si="408"/>
        <v>NURSING</v>
      </c>
      <c r="AD4172" s="263" t="str">
        <f t="shared" si="409"/>
        <v>NURSING-401</v>
      </c>
      <c r="AE4172" s="263" t="str">
        <f t="shared" si="410"/>
        <v>NURSING-401-38</v>
      </c>
      <c r="AF4172" s="119" t="s">
        <v>15383</v>
      </c>
      <c r="AG4172" s="64" t="str">
        <f t="shared" si="411"/>
        <v>401</v>
      </c>
      <c r="AI4172" s="197" t="str">
        <f t="shared" si="412"/>
        <v>-</v>
      </c>
      <c r="AJ4172" s="64" t="str">
        <f t="shared" si="413"/>
        <v>-</v>
      </c>
    </row>
    <row r="4173" spans="19:36">
      <c r="S4173" s="173" t="s">
        <v>12502</v>
      </c>
      <c r="T4173" s="17" t="s">
        <v>12503</v>
      </c>
      <c r="AA4173" s="182" t="s">
        <v>15384</v>
      </c>
      <c r="AC4173" s="197" t="str">
        <f t="shared" si="408"/>
        <v>NURSING</v>
      </c>
      <c r="AD4173" s="263" t="str">
        <f t="shared" si="409"/>
        <v>NURSING-401</v>
      </c>
      <c r="AE4173" s="263" t="str">
        <f t="shared" si="410"/>
        <v>NURSING-401-39</v>
      </c>
      <c r="AF4173" s="119" t="s">
        <v>15384</v>
      </c>
      <c r="AG4173" s="64" t="str">
        <f t="shared" si="411"/>
        <v>401</v>
      </c>
      <c r="AI4173" s="197" t="str">
        <f t="shared" si="412"/>
        <v>-</v>
      </c>
      <c r="AJ4173" s="64" t="str">
        <f t="shared" si="413"/>
        <v>-</v>
      </c>
    </row>
    <row r="4174" spans="19:36">
      <c r="S4174" s="173" t="s">
        <v>12504</v>
      </c>
      <c r="T4174" s="17" t="s">
        <v>12505</v>
      </c>
      <c r="AA4174" s="182" t="s">
        <v>15789</v>
      </c>
      <c r="AC4174" s="197" t="str">
        <f t="shared" si="408"/>
        <v>NURSING</v>
      </c>
      <c r="AD4174" s="263" t="str">
        <f t="shared" si="409"/>
        <v>NURSING-401</v>
      </c>
      <c r="AE4174" s="263" t="str">
        <f t="shared" si="410"/>
        <v>NURSING-401-40</v>
      </c>
      <c r="AF4174" s="119" t="s">
        <v>15789</v>
      </c>
      <c r="AG4174" s="64" t="str">
        <f t="shared" si="411"/>
        <v>401</v>
      </c>
      <c r="AI4174" s="197" t="str">
        <f t="shared" si="412"/>
        <v>-</v>
      </c>
      <c r="AJ4174" s="64" t="str">
        <f t="shared" si="413"/>
        <v>-</v>
      </c>
    </row>
    <row r="4175" spans="19:36">
      <c r="S4175" s="173" t="s">
        <v>12506</v>
      </c>
      <c r="T4175" s="17" t="s">
        <v>8138</v>
      </c>
      <c r="AA4175" s="182" t="s">
        <v>11586</v>
      </c>
      <c r="AC4175" s="197" t="str">
        <f t="shared" si="408"/>
        <v>NURSING</v>
      </c>
      <c r="AD4175" s="263" t="str">
        <f t="shared" si="409"/>
        <v>NURSING-401</v>
      </c>
      <c r="AE4175" s="263" t="str">
        <f t="shared" si="410"/>
        <v>NURSING-401-41</v>
      </c>
      <c r="AF4175" s="119" t="s">
        <v>11586</v>
      </c>
      <c r="AG4175" s="64" t="str">
        <f t="shared" si="411"/>
        <v>401</v>
      </c>
      <c r="AI4175" s="197" t="str">
        <f t="shared" si="412"/>
        <v>-</v>
      </c>
      <c r="AJ4175" s="64" t="str">
        <f t="shared" si="413"/>
        <v>-</v>
      </c>
    </row>
    <row r="4176" spans="19:36">
      <c r="S4176" s="173" t="s">
        <v>12507</v>
      </c>
      <c r="T4176" s="17" t="s">
        <v>7424</v>
      </c>
      <c r="AA4176" s="182" t="s">
        <v>14309</v>
      </c>
      <c r="AC4176" s="197" t="str">
        <f t="shared" si="408"/>
        <v>NURSING</v>
      </c>
      <c r="AD4176" s="263" t="str">
        <f t="shared" si="409"/>
        <v>NURSING-401</v>
      </c>
      <c r="AE4176" s="263" t="str">
        <f t="shared" si="410"/>
        <v>NURSING-401-42</v>
      </c>
      <c r="AF4176" s="119" t="s">
        <v>14309</v>
      </c>
      <c r="AG4176" s="64" t="str">
        <f t="shared" si="411"/>
        <v>401</v>
      </c>
      <c r="AI4176" s="197" t="str">
        <f t="shared" si="412"/>
        <v>-</v>
      </c>
      <c r="AJ4176" s="64" t="str">
        <f t="shared" si="413"/>
        <v>-</v>
      </c>
    </row>
    <row r="4177" spans="19:36">
      <c r="S4177" s="173" t="s">
        <v>12508</v>
      </c>
      <c r="T4177" s="17" t="s">
        <v>12509</v>
      </c>
      <c r="AA4177" s="182" t="s">
        <v>14310</v>
      </c>
      <c r="AC4177" s="197" t="str">
        <f t="shared" si="408"/>
        <v>NURSING</v>
      </c>
      <c r="AD4177" s="263" t="str">
        <f t="shared" si="409"/>
        <v>NURSING-401</v>
      </c>
      <c r="AE4177" s="263" t="str">
        <f t="shared" si="410"/>
        <v>NURSING-401-43</v>
      </c>
      <c r="AF4177" s="119" t="s">
        <v>14310</v>
      </c>
      <c r="AG4177" s="64" t="str">
        <f t="shared" si="411"/>
        <v>401</v>
      </c>
      <c r="AI4177" s="197" t="str">
        <f t="shared" si="412"/>
        <v>-</v>
      </c>
      <c r="AJ4177" s="64" t="str">
        <f t="shared" si="413"/>
        <v>-</v>
      </c>
    </row>
    <row r="4178" spans="19:36">
      <c r="S4178" s="173" t="s">
        <v>12510</v>
      </c>
      <c r="T4178" s="17" t="s">
        <v>5896</v>
      </c>
      <c r="AA4178" s="182" t="s">
        <v>15385</v>
      </c>
      <c r="AC4178" s="197" t="str">
        <f t="shared" si="408"/>
        <v>NURSING</v>
      </c>
      <c r="AD4178" s="263" t="str">
        <f t="shared" si="409"/>
        <v>NURSING-401</v>
      </c>
      <c r="AE4178" s="263" t="str">
        <f t="shared" si="410"/>
        <v>NURSING-401-44</v>
      </c>
      <c r="AF4178" s="119" t="s">
        <v>15385</v>
      </c>
      <c r="AG4178" s="64" t="str">
        <f t="shared" si="411"/>
        <v>401</v>
      </c>
      <c r="AI4178" s="197" t="str">
        <f t="shared" si="412"/>
        <v>-</v>
      </c>
      <c r="AJ4178" s="64" t="str">
        <f t="shared" si="413"/>
        <v>-</v>
      </c>
    </row>
    <row r="4179" spans="19:36">
      <c r="S4179" s="173" t="s">
        <v>12511</v>
      </c>
      <c r="T4179" s="17" t="s">
        <v>12512</v>
      </c>
      <c r="AA4179" s="182" t="s">
        <v>15790</v>
      </c>
      <c r="AC4179" s="197" t="str">
        <f t="shared" si="408"/>
        <v>NURSING</v>
      </c>
      <c r="AD4179" s="263" t="str">
        <f t="shared" si="409"/>
        <v>NURSING-401</v>
      </c>
      <c r="AE4179" s="263" t="str">
        <f t="shared" si="410"/>
        <v>NURSING-401-45</v>
      </c>
      <c r="AF4179" s="119" t="s">
        <v>15790</v>
      </c>
      <c r="AG4179" s="64" t="str">
        <f t="shared" si="411"/>
        <v>401</v>
      </c>
      <c r="AI4179" s="197" t="str">
        <f t="shared" si="412"/>
        <v>-</v>
      </c>
      <c r="AJ4179" s="64" t="str">
        <f t="shared" si="413"/>
        <v>-</v>
      </c>
    </row>
    <row r="4180" spans="19:36">
      <c r="S4180" s="173" t="s">
        <v>13158</v>
      </c>
      <c r="T4180" s="17" t="s">
        <v>647</v>
      </c>
      <c r="AA4180" s="182" t="s">
        <v>16</v>
      </c>
      <c r="AC4180" s="197" t="str">
        <f t="shared" si="408"/>
        <v>NURSING</v>
      </c>
      <c r="AD4180" s="263" t="str">
        <f t="shared" si="409"/>
        <v>NURSING-401</v>
      </c>
      <c r="AE4180" s="263" t="str">
        <f t="shared" si="410"/>
        <v>NURSING-401-46</v>
      </c>
      <c r="AF4180" s="119" t="s">
        <v>16</v>
      </c>
      <c r="AG4180" s="64" t="str">
        <f t="shared" si="411"/>
        <v>401</v>
      </c>
      <c r="AI4180" s="197" t="str">
        <f t="shared" si="412"/>
        <v>-</v>
      </c>
      <c r="AJ4180" s="64" t="str">
        <f t="shared" si="413"/>
        <v>-</v>
      </c>
    </row>
    <row r="4181" spans="19:36">
      <c r="S4181" s="173" t="s">
        <v>12513</v>
      </c>
      <c r="T4181" s="17" t="s">
        <v>5754</v>
      </c>
      <c r="AA4181" s="182" t="s">
        <v>4491</v>
      </c>
      <c r="AC4181" s="197" t="str">
        <f t="shared" si="408"/>
        <v>NURSING</v>
      </c>
      <c r="AD4181" s="263" t="str">
        <f t="shared" si="409"/>
        <v>NURSING-401</v>
      </c>
      <c r="AE4181" s="263" t="str">
        <f t="shared" si="410"/>
        <v>NURSING-401-47</v>
      </c>
      <c r="AF4181" s="119" t="s">
        <v>4491</v>
      </c>
      <c r="AG4181" s="64" t="str">
        <f t="shared" si="411"/>
        <v>401</v>
      </c>
      <c r="AI4181" s="197" t="str">
        <f t="shared" si="412"/>
        <v>-</v>
      </c>
      <c r="AJ4181" s="64" t="str">
        <f t="shared" si="413"/>
        <v>-</v>
      </c>
    </row>
    <row r="4182" spans="19:36">
      <c r="S4182" s="173" t="s">
        <v>12514</v>
      </c>
      <c r="T4182" s="17" t="s">
        <v>12515</v>
      </c>
      <c r="AA4182" s="182" t="s">
        <v>4494</v>
      </c>
      <c r="AC4182" s="197" t="str">
        <f t="shared" si="408"/>
        <v>NURSING</v>
      </c>
      <c r="AD4182" s="263" t="str">
        <f t="shared" si="409"/>
        <v>NURSING-401</v>
      </c>
      <c r="AE4182" s="263" t="str">
        <f t="shared" si="410"/>
        <v>NURSING-401-48</v>
      </c>
      <c r="AF4182" s="119" t="s">
        <v>4494</v>
      </c>
      <c r="AG4182" s="64" t="str">
        <f t="shared" si="411"/>
        <v>401</v>
      </c>
      <c r="AI4182" s="197" t="str">
        <f t="shared" si="412"/>
        <v>-</v>
      </c>
      <c r="AJ4182" s="64" t="str">
        <f t="shared" si="413"/>
        <v>-</v>
      </c>
    </row>
    <row r="4183" spans="19:36">
      <c r="S4183" s="173" t="s">
        <v>12516</v>
      </c>
      <c r="T4183" s="17" t="s">
        <v>12517</v>
      </c>
      <c r="AA4183" s="182" t="s">
        <v>17</v>
      </c>
      <c r="AC4183" s="197" t="str">
        <f t="shared" si="408"/>
        <v>NURSING</v>
      </c>
      <c r="AD4183" s="263" t="str">
        <f t="shared" si="409"/>
        <v>NURSING-401</v>
      </c>
      <c r="AE4183" s="263" t="str">
        <f t="shared" si="410"/>
        <v>NURSING-401-49</v>
      </c>
      <c r="AF4183" s="119" t="s">
        <v>17</v>
      </c>
      <c r="AG4183" s="64" t="str">
        <f t="shared" si="411"/>
        <v>401</v>
      </c>
      <c r="AI4183" s="197" t="str">
        <f t="shared" si="412"/>
        <v>-</v>
      </c>
      <c r="AJ4183" s="64" t="str">
        <f t="shared" si="413"/>
        <v>-</v>
      </c>
    </row>
    <row r="4184" spans="19:36">
      <c r="S4184" s="173" t="s">
        <v>12518</v>
      </c>
      <c r="T4184" s="17" t="s">
        <v>12519</v>
      </c>
      <c r="AA4184" s="182" t="s">
        <v>4499</v>
      </c>
      <c r="AC4184" s="197" t="str">
        <f t="shared" si="408"/>
        <v>NURSING</v>
      </c>
      <c r="AD4184" s="263" t="str">
        <f t="shared" si="409"/>
        <v>NURSING-401</v>
      </c>
      <c r="AE4184" s="263" t="str">
        <f t="shared" si="410"/>
        <v>NURSING-401-50</v>
      </c>
      <c r="AF4184" s="119" t="s">
        <v>4499</v>
      </c>
      <c r="AG4184" s="64" t="str">
        <f t="shared" si="411"/>
        <v>401</v>
      </c>
      <c r="AI4184" s="197" t="str">
        <f t="shared" si="412"/>
        <v>-</v>
      </c>
      <c r="AJ4184" s="64" t="str">
        <f t="shared" si="413"/>
        <v>-</v>
      </c>
    </row>
    <row r="4185" spans="19:36">
      <c r="S4185" s="173" t="s">
        <v>12520</v>
      </c>
      <c r="T4185" s="17" t="s">
        <v>12521</v>
      </c>
      <c r="AA4185" s="182" t="s">
        <v>4504</v>
      </c>
      <c r="AC4185" s="197" t="str">
        <f t="shared" si="408"/>
        <v>NURSING</v>
      </c>
      <c r="AD4185" s="263" t="str">
        <f t="shared" si="409"/>
        <v>NURSING-401</v>
      </c>
      <c r="AE4185" s="263" t="str">
        <f t="shared" si="410"/>
        <v>NURSING-401-51</v>
      </c>
      <c r="AF4185" s="119" t="s">
        <v>4504</v>
      </c>
      <c r="AG4185" s="64" t="str">
        <f t="shared" si="411"/>
        <v>401</v>
      </c>
      <c r="AI4185" s="197" t="str">
        <f t="shared" si="412"/>
        <v>-</v>
      </c>
      <c r="AJ4185" s="64" t="str">
        <f t="shared" si="413"/>
        <v>-</v>
      </c>
    </row>
    <row r="4186" spans="19:36">
      <c r="S4186" s="173" t="s">
        <v>12522</v>
      </c>
      <c r="T4186" s="17" t="s">
        <v>12523</v>
      </c>
      <c r="AA4186" s="182" t="s">
        <v>14311</v>
      </c>
      <c r="AC4186" s="197" t="str">
        <f t="shared" si="408"/>
        <v>NURSING</v>
      </c>
      <c r="AD4186" s="263" t="str">
        <f t="shared" si="409"/>
        <v>NURSING-401</v>
      </c>
      <c r="AE4186" s="263" t="str">
        <f t="shared" si="410"/>
        <v>NURSING-401-52</v>
      </c>
      <c r="AF4186" s="119" t="s">
        <v>14311</v>
      </c>
      <c r="AG4186" s="64" t="str">
        <f t="shared" si="411"/>
        <v>401</v>
      </c>
      <c r="AI4186" s="197" t="str">
        <f t="shared" si="412"/>
        <v>-</v>
      </c>
      <c r="AJ4186" s="64" t="str">
        <f t="shared" si="413"/>
        <v>-</v>
      </c>
    </row>
    <row r="4187" spans="19:36">
      <c r="S4187" s="173" t="s">
        <v>12524</v>
      </c>
      <c r="T4187" s="17" t="s">
        <v>12525</v>
      </c>
      <c r="AA4187" s="182" t="s">
        <v>4515</v>
      </c>
      <c r="AC4187" s="197" t="str">
        <f t="shared" si="408"/>
        <v>NURSING</v>
      </c>
      <c r="AD4187" s="263" t="str">
        <f t="shared" si="409"/>
        <v>NURSING-401</v>
      </c>
      <c r="AE4187" s="263" t="str">
        <f t="shared" si="410"/>
        <v>NURSING-401-53</v>
      </c>
      <c r="AF4187" s="119" t="s">
        <v>4515</v>
      </c>
      <c r="AG4187" s="64" t="str">
        <f t="shared" si="411"/>
        <v>401</v>
      </c>
      <c r="AI4187" s="197" t="str">
        <f t="shared" si="412"/>
        <v>-</v>
      </c>
      <c r="AJ4187" s="64" t="str">
        <f t="shared" si="413"/>
        <v>-</v>
      </c>
    </row>
    <row r="4188" spans="19:36">
      <c r="S4188" s="173" t="s">
        <v>12526</v>
      </c>
      <c r="T4188" s="17" t="s">
        <v>598</v>
      </c>
      <c r="AA4188" s="182" t="s">
        <v>4519</v>
      </c>
      <c r="AC4188" s="197" t="str">
        <f t="shared" si="408"/>
        <v>NURSING</v>
      </c>
      <c r="AD4188" s="263" t="str">
        <f t="shared" si="409"/>
        <v>NURSING-401</v>
      </c>
      <c r="AE4188" s="263" t="str">
        <f t="shared" si="410"/>
        <v>NURSING-401-54</v>
      </c>
      <c r="AF4188" s="119" t="s">
        <v>4519</v>
      </c>
      <c r="AG4188" s="64" t="str">
        <f t="shared" si="411"/>
        <v>401</v>
      </c>
      <c r="AI4188" s="197" t="str">
        <f t="shared" si="412"/>
        <v>-</v>
      </c>
      <c r="AJ4188" s="64" t="str">
        <f t="shared" si="413"/>
        <v>-</v>
      </c>
    </row>
    <row r="4189" spans="19:36">
      <c r="S4189" s="173" t="s">
        <v>12527</v>
      </c>
      <c r="T4189" s="17" t="s">
        <v>12528</v>
      </c>
      <c r="AA4189" s="182" t="s">
        <v>4525</v>
      </c>
      <c r="AC4189" s="197" t="str">
        <f t="shared" si="408"/>
        <v>NURSING</v>
      </c>
      <c r="AD4189" s="263" t="str">
        <f t="shared" si="409"/>
        <v>NURSING-401</v>
      </c>
      <c r="AE4189" s="263" t="str">
        <f t="shared" si="410"/>
        <v>NURSING-401-55</v>
      </c>
      <c r="AF4189" s="119" t="s">
        <v>4525</v>
      </c>
      <c r="AG4189" s="64" t="str">
        <f t="shared" si="411"/>
        <v>401</v>
      </c>
      <c r="AI4189" s="197" t="str">
        <f t="shared" si="412"/>
        <v>-</v>
      </c>
      <c r="AJ4189" s="64" t="str">
        <f t="shared" si="413"/>
        <v>-</v>
      </c>
    </row>
    <row r="4190" spans="19:36">
      <c r="S4190" s="173" t="s">
        <v>12529</v>
      </c>
      <c r="T4190" s="17" t="s">
        <v>12530</v>
      </c>
      <c r="AA4190" s="182" t="s">
        <v>4527</v>
      </c>
      <c r="AC4190" s="197" t="str">
        <f t="shared" si="408"/>
        <v>NURSING</v>
      </c>
      <c r="AD4190" s="263" t="str">
        <f t="shared" si="409"/>
        <v>NURSING-401</v>
      </c>
      <c r="AE4190" s="263" t="str">
        <f t="shared" si="410"/>
        <v>NURSING-401-56</v>
      </c>
      <c r="AF4190" s="119" t="s">
        <v>4527</v>
      </c>
      <c r="AG4190" s="64" t="str">
        <f t="shared" si="411"/>
        <v>401</v>
      </c>
      <c r="AI4190" s="197" t="str">
        <f t="shared" si="412"/>
        <v>-</v>
      </c>
      <c r="AJ4190" s="64" t="str">
        <f t="shared" si="413"/>
        <v>-</v>
      </c>
    </row>
    <row r="4191" spans="19:36">
      <c r="S4191" s="173" t="s">
        <v>12531</v>
      </c>
      <c r="T4191" s="17" t="s">
        <v>12532</v>
      </c>
      <c r="AA4191" s="182" t="s">
        <v>4530</v>
      </c>
      <c r="AC4191" s="197" t="str">
        <f t="shared" si="408"/>
        <v>NURSING</v>
      </c>
      <c r="AD4191" s="263" t="str">
        <f t="shared" si="409"/>
        <v>NURSING-401</v>
      </c>
      <c r="AE4191" s="263" t="str">
        <f t="shared" si="410"/>
        <v>NURSING-401-57</v>
      </c>
      <c r="AF4191" s="119" t="s">
        <v>4530</v>
      </c>
      <c r="AG4191" s="64" t="str">
        <f t="shared" si="411"/>
        <v>401</v>
      </c>
      <c r="AI4191" s="197" t="str">
        <f t="shared" si="412"/>
        <v>-</v>
      </c>
      <c r="AJ4191" s="64" t="str">
        <f t="shared" si="413"/>
        <v>-</v>
      </c>
    </row>
    <row r="4192" spans="19:36">
      <c r="S4192" s="173" t="s">
        <v>12533</v>
      </c>
      <c r="T4192" s="17" t="s">
        <v>12534</v>
      </c>
      <c r="AA4192" s="182" t="s">
        <v>1884</v>
      </c>
      <c r="AC4192" s="197" t="str">
        <f t="shared" si="408"/>
        <v>NURSING</v>
      </c>
      <c r="AD4192" s="263" t="str">
        <f t="shared" si="409"/>
        <v>NURSING-401</v>
      </c>
      <c r="AE4192" s="263" t="str">
        <f t="shared" si="410"/>
        <v>NURSING-401-58</v>
      </c>
      <c r="AF4192" s="119" t="s">
        <v>1884</v>
      </c>
      <c r="AG4192" s="64" t="str">
        <f t="shared" si="411"/>
        <v>401</v>
      </c>
      <c r="AI4192" s="197" t="str">
        <f t="shared" si="412"/>
        <v>-</v>
      </c>
      <c r="AJ4192" s="64" t="str">
        <f t="shared" si="413"/>
        <v>-</v>
      </c>
    </row>
    <row r="4193" spans="19:36">
      <c r="S4193" s="173" t="s">
        <v>12535</v>
      </c>
      <c r="T4193" s="17" t="s">
        <v>12536</v>
      </c>
      <c r="AA4193" s="182" t="s">
        <v>1887</v>
      </c>
      <c r="AC4193" s="197" t="str">
        <f t="shared" si="408"/>
        <v>NURSING</v>
      </c>
      <c r="AD4193" s="263" t="str">
        <f t="shared" si="409"/>
        <v>NURSING-401</v>
      </c>
      <c r="AE4193" s="263" t="str">
        <f t="shared" si="410"/>
        <v>NURSING-401-59</v>
      </c>
      <c r="AF4193" s="119" t="s">
        <v>1887</v>
      </c>
      <c r="AG4193" s="64" t="str">
        <f t="shared" si="411"/>
        <v>401</v>
      </c>
      <c r="AI4193" s="197" t="str">
        <f t="shared" si="412"/>
        <v>-</v>
      </c>
      <c r="AJ4193" s="64" t="str">
        <f t="shared" si="413"/>
        <v>-</v>
      </c>
    </row>
    <row r="4194" spans="19:36">
      <c r="S4194" s="173" t="s">
        <v>12537</v>
      </c>
      <c r="T4194" s="17" t="s">
        <v>12538</v>
      </c>
      <c r="AA4194" s="182" t="s">
        <v>1889</v>
      </c>
      <c r="AC4194" s="197" t="str">
        <f t="shared" si="408"/>
        <v>NURSING</v>
      </c>
      <c r="AD4194" s="263" t="str">
        <f t="shared" si="409"/>
        <v>NURSING-401</v>
      </c>
      <c r="AE4194" s="263" t="str">
        <f t="shared" si="410"/>
        <v>NURSING-401-60</v>
      </c>
      <c r="AF4194" s="119" t="s">
        <v>1889</v>
      </c>
      <c r="AG4194" s="64" t="str">
        <f t="shared" si="411"/>
        <v>401</v>
      </c>
      <c r="AI4194" s="197" t="str">
        <f t="shared" si="412"/>
        <v>-</v>
      </c>
      <c r="AJ4194" s="64" t="str">
        <f t="shared" si="413"/>
        <v>-</v>
      </c>
    </row>
    <row r="4195" spans="19:36">
      <c r="S4195" s="173" t="s">
        <v>12539</v>
      </c>
      <c r="T4195" s="17" t="s">
        <v>12540</v>
      </c>
      <c r="AA4195" s="182" t="s">
        <v>1891</v>
      </c>
      <c r="AC4195" s="197" t="str">
        <f t="shared" si="408"/>
        <v>NURSING</v>
      </c>
      <c r="AD4195" s="263" t="str">
        <f t="shared" si="409"/>
        <v>NURSING-401</v>
      </c>
      <c r="AE4195" s="263" t="str">
        <f t="shared" si="410"/>
        <v>NURSING-401-61</v>
      </c>
      <c r="AF4195" s="119" t="s">
        <v>1891</v>
      </c>
      <c r="AG4195" s="64" t="str">
        <f t="shared" si="411"/>
        <v>401</v>
      </c>
      <c r="AI4195" s="197" t="str">
        <f t="shared" si="412"/>
        <v>-</v>
      </c>
      <c r="AJ4195" s="64" t="str">
        <f t="shared" si="413"/>
        <v>-</v>
      </c>
    </row>
    <row r="4196" spans="19:36">
      <c r="S4196" s="173" t="s">
        <v>12541</v>
      </c>
      <c r="T4196" s="17" t="s">
        <v>9911</v>
      </c>
      <c r="AA4196" s="182" t="s">
        <v>1893</v>
      </c>
      <c r="AC4196" s="197" t="str">
        <f t="shared" si="408"/>
        <v>NURSING</v>
      </c>
      <c r="AD4196" s="263" t="str">
        <f t="shared" si="409"/>
        <v>NURSING-401</v>
      </c>
      <c r="AE4196" s="263" t="str">
        <f t="shared" si="410"/>
        <v>NURSING-401-62</v>
      </c>
      <c r="AF4196" s="119" t="s">
        <v>1893</v>
      </c>
      <c r="AG4196" s="64" t="str">
        <f t="shared" si="411"/>
        <v>401</v>
      </c>
      <c r="AI4196" s="197" t="str">
        <f t="shared" si="412"/>
        <v>-</v>
      </c>
      <c r="AJ4196" s="64" t="str">
        <f t="shared" si="413"/>
        <v>-</v>
      </c>
    </row>
    <row r="4197" spans="19:36">
      <c r="S4197" s="173" t="s">
        <v>12542</v>
      </c>
      <c r="T4197" s="17" t="s">
        <v>12543</v>
      </c>
      <c r="AA4197" s="182" t="s">
        <v>1895</v>
      </c>
      <c r="AC4197" s="197" t="str">
        <f t="shared" si="408"/>
        <v>NURSING</v>
      </c>
      <c r="AD4197" s="263" t="str">
        <f t="shared" si="409"/>
        <v>NURSING-401</v>
      </c>
      <c r="AE4197" s="263" t="str">
        <f t="shared" si="410"/>
        <v>NURSING-401-63</v>
      </c>
      <c r="AF4197" s="119" t="s">
        <v>1895</v>
      </c>
      <c r="AG4197" s="64" t="str">
        <f t="shared" si="411"/>
        <v>401</v>
      </c>
      <c r="AI4197" s="197" t="str">
        <f t="shared" si="412"/>
        <v>-</v>
      </c>
      <c r="AJ4197" s="64" t="str">
        <f t="shared" si="413"/>
        <v>-</v>
      </c>
    </row>
    <row r="4198" spans="19:36">
      <c r="S4198" s="173" t="s">
        <v>12544</v>
      </c>
      <c r="T4198" s="17" t="s">
        <v>12545</v>
      </c>
      <c r="AA4198" s="182" t="s">
        <v>1897</v>
      </c>
      <c r="AC4198" s="197" t="str">
        <f t="shared" si="408"/>
        <v>NURSING</v>
      </c>
      <c r="AD4198" s="263" t="str">
        <f t="shared" si="409"/>
        <v>NURSING-401</v>
      </c>
      <c r="AE4198" s="263" t="str">
        <f t="shared" si="410"/>
        <v>NURSING-401-64</v>
      </c>
      <c r="AF4198" s="119" t="s">
        <v>1897</v>
      </c>
      <c r="AG4198" s="64" t="str">
        <f t="shared" si="411"/>
        <v>401</v>
      </c>
      <c r="AI4198" s="197" t="str">
        <f t="shared" si="412"/>
        <v>-</v>
      </c>
      <c r="AJ4198" s="64" t="str">
        <f t="shared" si="413"/>
        <v>-</v>
      </c>
    </row>
    <row r="4199" spans="19:36">
      <c r="S4199" s="173" t="s">
        <v>12546</v>
      </c>
      <c r="T4199" s="17" t="s">
        <v>12547</v>
      </c>
      <c r="AA4199" s="182" t="s">
        <v>1899</v>
      </c>
      <c r="AC4199" s="197" t="str">
        <f t="shared" si="408"/>
        <v>NURSING</v>
      </c>
      <c r="AD4199" s="263" t="str">
        <f t="shared" si="409"/>
        <v>NURSING-401</v>
      </c>
      <c r="AE4199" s="263" t="str">
        <f t="shared" si="410"/>
        <v>NURSING-401-65</v>
      </c>
      <c r="AF4199" s="119" t="s">
        <v>1899</v>
      </c>
      <c r="AG4199" s="64" t="str">
        <f t="shared" si="411"/>
        <v>401</v>
      </c>
      <c r="AI4199" s="197" t="str">
        <f t="shared" si="412"/>
        <v>-</v>
      </c>
      <c r="AJ4199" s="64" t="str">
        <f t="shared" si="413"/>
        <v>-</v>
      </c>
    </row>
    <row r="4200" spans="19:36">
      <c r="S4200" s="173" t="s">
        <v>12548</v>
      </c>
      <c r="T4200" s="17" t="s">
        <v>12549</v>
      </c>
      <c r="AA4200" s="182" t="s">
        <v>1901</v>
      </c>
      <c r="AC4200" s="197" t="str">
        <f t="shared" si="408"/>
        <v>NURSING</v>
      </c>
      <c r="AD4200" s="263" t="str">
        <f t="shared" si="409"/>
        <v>NURSING-401</v>
      </c>
      <c r="AE4200" s="263" t="str">
        <f t="shared" si="410"/>
        <v>NURSING-401-66</v>
      </c>
      <c r="AF4200" s="119" t="s">
        <v>1901</v>
      </c>
      <c r="AG4200" s="64" t="str">
        <f t="shared" si="411"/>
        <v>401</v>
      </c>
      <c r="AI4200" s="197" t="str">
        <f t="shared" si="412"/>
        <v>-</v>
      </c>
      <c r="AJ4200" s="64" t="str">
        <f t="shared" si="413"/>
        <v>-</v>
      </c>
    </row>
    <row r="4201" spans="19:36">
      <c r="S4201" s="173" t="s">
        <v>12550</v>
      </c>
      <c r="T4201" s="17" t="s">
        <v>8743</v>
      </c>
      <c r="AA4201" s="182" t="s">
        <v>1903</v>
      </c>
      <c r="AC4201" s="197" t="str">
        <f t="shared" si="408"/>
        <v>NURSING</v>
      </c>
      <c r="AD4201" s="263" t="str">
        <f t="shared" si="409"/>
        <v>NURSING-401</v>
      </c>
      <c r="AE4201" s="263" t="str">
        <f t="shared" si="410"/>
        <v>NURSING-401-67</v>
      </c>
      <c r="AF4201" s="119" t="s">
        <v>1903</v>
      </c>
      <c r="AG4201" s="64" t="str">
        <f t="shared" si="411"/>
        <v>401</v>
      </c>
      <c r="AI4201" s="197" t="str">
        <f t="shared" si="412"/>
        <v>-</v>
      </c>
      <c r="AJ4201" s="64" t="str">
        <f t="shared" si="413"/>
        <v>-</v>
      </c>
    </row>
    <row r="4202" spans="19:36">
      <c r="S4202" s="173" t="s">
        <v>12551</v>
      </c>
      <c r="T4202" s="17" t="s">
        <v>12552</v>
      </c>
      <c r="AA4202" s="182" t="s">
        <v>1905</v>
      </c>
      <c r="AC4202" s="197" t="str">
        <f t="shared" si="408"/>
        <v>NURSING</v>
      </c>
      <c r="AD4202" s="263" t="str">
        <f t="shared" si="409"/>
        <v>NURSING-401</v>
      </c>
      <c r="AE4202" s="263" t="str">
        <f t="shared" si="410"/>
        <v>NURSING-401-68</v>
      </c>
      <c r="AF4202" s="119" t="s">
        <v>1905</v>
      </c>
      <c r="AG4202" s="64" t="str">
        <f t="shared" si="411"/>
        <v>401</v>
      </c>
      <c r="AI4202" s="197" t="str">
        <f t="shared" si="412"/>
        <v>-</v>
      </c>
      <c r="AJ4202" s="64" t="str">
        <f t="shared" si="413"/>
        <v>-</v>
      </c>
    </row>
    <row r="4203" spans="19:36">
      <c r="S4203" s="173" t="s">
        <v>12553</v>
      </c>
      <c r="T4203" s="17" t="s">
        <v>12554</v>
      </c>
      <c r="AA4203" s="182" t="s">
        <v>1908</v>
      </c>
      <c r="AC4203" s="197" t="str">
        <f t="shared" si="408"/>
        <v>NURSING</v>
      </c>
      <c r="AD4203" s="263" t="str">
        <f t="shared" si="409"/>
        <v>NURSING-401</v>
      </c>
      <c r="AE4203" s="263" t="str">
        <f t="shared" si="410"/>
        <v>NURSING-401-69</v>
      </c>
      <c r="AF4203" s="119" t="s">
        <v>1908</v>
      </c>
      <c r="AG4203" s="64" t="str">
        <f t="shared" si="411"/>
        <v>401</v>
      </c>
      <c r="AI4203" s="197" t="str">
        <f t="shared" si="412"/>
        <v>-</v>
      </c>
      <c r="AJ4203" s="64" t="str">
        <f t="shared" si="413"/>
        <v>-</v>
      </c>
    </row>
    <row r="4204" spans="19:36">
      <c r="S4204" s="173" t="s">
        <v>12555</v>
      </c>
      <c r="T4204" s="17" t="s">
        <v>5303</v>
      </c>
      <c r="AA4204" s="182" t="s">
        <v>12213</v>
      </c>
      <c r="AC4204" s="197" t="str">
        <f t="shared" si="408"/>
        <v>NURSING</v>
      </c>
      <c r="AD4204" s="263" t="str">
        <f t="shared" si="409"/>
        <v>NURSING-401</v>
      </c>
      <c r="AE4204" s="263" t="str">
        <f t="shared" si="410"/>
        <v>NURSING-401-70</v>
      </c>
      <c r="AF4204" s="119" t="s">
        <v>12213</v>
      </c>
      <c r="AG4204" s="64" t="str">
        <f t="shared" si="411"/>
        <v>401</v>
      </c>
      <c r="AI4204" s="197" t="str">
        <f t="shared" si="412"/>
        <v>-</v>
      </c>
      <c r="AJ4204" s="64" t="str">
        <f t="shared" si="413"/>
        <v>-</v>
      </c>
    </row>
    <row r="4205" spans="19:36">
      <c r="S4205" s="173" t="s">
        <v>12556</v>
      </c>
      <c r="T4205" s="17" t="s">
        <v>12557</v>
      </c>
      <c r="AA4205" s="182" t="s">
        <v>14891</v>
      </c>
      <c r="AC4205" s="197" t="str">
        <f t="shared" si="408"/>
        <v>NURSING</v>
      </c>
      <c r="AD4205" s="263" t="str">
        <f t="shared" si="409"/>
        <v>NURSING-401</v>
      </c>
      <c r="AE4205" s="263" t="str">
        <f t="shared" si="410"/>
        <v>NURSING-401-71</v>
      </c>
      <c r="AF4205" s="119" t="s">
        <v>14891</v>
      </c>
      <c r="AG4205" s="64" t="str">
        <f t="shared" si="411"/>
        <v>401</v>
      </c>
      <c r="AI4205" s="197" t="str">
        <f t="shared" si="412"/>
        <v>-</v>
      </c>
      <c r="AJ4205" s="64" t="str">
        <f t="shared" si="413"/>
        <v>-</v>
      </c>
    </row>
    <row r="4206" spans="19:36">
      <c r="S4206" s="173" t="s">
        <v>12558</v>
      </c>
      <c r="T4206" s="17" t="s">
        <v>12559</v>
      </c>
      <c r="AA4206" s="182" t="s">
        <v>1910</v>
      </c>
      <c r="AC4206" s="197" t="str">
        <f t="shared" si="408"/>
        <v>NURSING</v>
      </c>
      <c r="AD4206" s="263" t="str">
        <f t="shared" si="409"/>
        <v>NURSING-401</v>
      </c>
      <c r="AE4206" s="263" t="str">
        <f t="shared" si="410"/>
        <v>NURSING-401-72</v>
      </c>
      <c r="AF4206" s="119" t="s">
        <v>1910</v>
      </c>
      <c r="AG4206" s="64" t="str">
        <f t="shared" si="411"/>
        <v>401</v>
      </c>
      <c r="AI4206" s="197" t="str">
        <f t="shared" si="412"/>
        <v>-</v>
      </c>
      <c r="AJ4206" s="64" t="str">
        <f t="shared" si="413"/>
        <v>-</v>
      </c>
    </row>
    <row r="4207" spans="19:36">
      <c r="S4207" s="173" t="s">
        <v>12560</v>
      </c>
      <c r="T4207" s="17" t="s">
        <v>12561</v>
      </c>
      <c r="AA4207" s="182" t="s">
        <v>1912</v>
      </c>
      <c r="AC4207" s="197" t="str">
        <f t="shared" si="408"/>
        <v>NURSING</v>
      </c>
      <c r="AD4207" s="263" t="str">
        <f t="shared" si="409"/>
        <v>NURSING-401</v>
      </c>
      <c r="AE4207" s="263" t="str">
        <f t="shared" si="410"/>
        <v>NURSING-401-73</v>
      </c>
      <c r="AF4207" s="119" t="s">
        <v>1912</v>
      </c>
      <c r="AG4207" s="64" t="str">
        <f t="shared" si="411"/>
        <v>401</v>
      </c>
      <c r="AI4207" s="197" t="str">
        <f t="shared" si="412"/>
        <v>-</v>
      </c>
      <c r="AJ4207" s="64" t="str">
        <f t="shared" si="413"/>
        <v>-</v>
      </c>
    </row>
    <row r="4208" spans="19:36">
      <c r="S4208" s="173" t="s">
        <v>12562</v>
      </c>
      <c r="T4208" s="17" t="s">
        <v>12563</v>
      </c>
      <c r="AA4208" s="182" t="s">
        <v>1914</v>
      </c>
      <c r="AC4208" s="197" t="str">
        <f t="shared" si="408"/>
        <v>NURSING</v>
      </c>
      <c r="AD4208" s="263" t="str">
        <f t="shared" si="409"/>
        <v>NURSING-401</v>
      </c>
      <c r="AE4208" s="263" t="str">
        <f t="shared" si="410"/>
        <v>NURSING-401-74</v>
      </c>
      <c r="AF4208" s="119" t="s">
        <v>1914</v>
      </c>
      <c r="AG4208" s="64" t="str">
        <f t="shared" si="411"/>
        <v>401</v>
      </c>
      <c r="AI4208" s="197" t="str">
        <f t="shared" si="412"/>
        <v>-</v>
      </c>
      <c r="AJ4208" s="64" t="str">
        <f t="shared" si="413"/>
        <v>-</v>
      </c>
    </row>
    <row r="4209" spans="19:36">
      <c r="S4209" s="173" t="s">
        <v>12564</v>
      </c>
      <c r="T4209" s="17" t="s">
        <v>12565</v>
      </c>
      <c r="AA4209" s="182" t="s">
        <v>1920</v>
      </c>
      <c r="AC4209" s="197" t="str">
        <f t="shared" si="408"/>
        <v>NURSING</v>
      </c>
      <c r="AD4209" s="263" t="str">
        <f t="shared" si="409"/>
        <v>NURSING-401</v>
      </c>
      <c r="AE4209" s="263" t="str">
        <f t="shared" si="410"/>
        <v>NURSING-401-75</v>
      </c>
      <c r="AF4209" s="119" t="s">
        <v>1920</v>
      </c>
      <c r="AG4209" s="64" t="str">
        <f t="shared" si="411"/>
        <v>401</v>
      </c>
      <c r="AI4209" s="197" t="str">
        <f t="shared" si="412"/>
        <v>-</v>
      </c>
      <c r="AJ4209" s="64" t="str">
        <f t="shared" si="413"/>
        <v>-</v>
      </c>
    </row>
    <row r="4210" spans="19:36">
      <c r="S4210" s="173" t="s">
        <v>12566</v>
      </c>
      <c r="T4210" s="17" t="s">
        <v>12567</v>
      </c>
      <c r="AA4210" s="182" t="s">
        <v>2586</v>
      </c>
      <c r="AC4210" s="197" t="str">
        <f t="shared" si="408"/>
        <v>NURSING</v>
      </c>
      <c r="AD4210" s="263" t="str">
        <f t="shared" si="409"/>
        <v>NURSING-401</v>
      </c>
      <c r="AE4210" s="263" t="str">
        <f t="shared" si="410"/>
        <v>NURSING-401-76</v>
      </c>
      <c r="AF4210" s="119" t="s">
        <v>2586</v>
      </c>
      <c r="AG4210" s="64" t="str">
        <f t="shared" si="411"/>
        <v>401</v>
      </c>
      <c r="AI4210" s="197" t="str">
        <f t="shared" si="412"/>
        <v>-</v>
      </c>
      <c r="AJ4210" s="64" t="str">
        <f t="shared" si="413"/>
        <v>-</v>
      </c>
    </row>
    <row r="4211" spans="19:36">
      <c r="S4211" s="173" t="s">
        <v>12568</v>
      </c>
      <c r="T4211" s="17" t="s">
        <v>782</v>
      </c>
      <c r="AA4211" s="182" t="s">
        <v>11222</v>
      </c>
      <c r="AC4211" s="197" t="str">
        <f t="shared" si="408"/>
        <v>NURSING</v>
      </c>
      <c r="AD4211" s="263" t="str">
        <f t="shared" si="409"/>
        <v>NURSING-401</v>
      </c>
      <c r="AE4211" s="263" t="str">
        <f t="shared" si="410"/>
        <v>NURSING-401-77</v>
      </c>
      <c r="AF4211" s="119" t="s">
        <v>11222</v>
      </c>
      <c r="AG4211" s="64" t="str">
        <f t="shared" si="411"/>
        <v>401</v>
      </c>
      <c r="AI4211" s="197" t="str">
        <f t="shared" si="412"/>
        <v>-</v>
      </c>
      <c r="AJ4211" s="64" t="str">
        <f t="shared" si="413"/>
        <v>-</v>
      </c>
    </row>
    <row r="4212" spans="19:36">
      <c r="S4212" s="173" t="s">
        <v>12569</v>
      </c>
      <c r="T4212" s="17" t="s">
        <v>12570</v>
      </c>
      <c r="AA4212" s="182" t="s">
        <v>14892</v>
      </c>
      <c r="AC4212" s="197" t="str">
        <f t="shared" si="408"/>
        <v>NURSING</v>
      </c>
      <c r="AD4212" s="263" t="str">
        <f t="shared" si="409"/>
        <v>NURSING-401</v>
      </c>
      <c r="AE4212" s="263" t="str">
        <f t="shared" si="410"/>
        <v>NURSING-401-78</v>
      </c>
      <c r="AF4212" s="119" t="s">
        <v>14892</v>
      </c>
      <c r="AG4212" s="64" t="str">
        <f t="shared" si="411"/>
        <v>401</v>
      </c>
      <c r="AI4212" s="197" t="str">
        <f t="shared" si="412"/>
        <v>-</v>
      </c>
      <c r="AJ4212" s="64" t="str">
        <f t="shared" si="413"/>
        <v>-</v>
      </c>
    </row>
    <row r="4213" spans="19:36">
      <c r="S4213" s="173" t="s">
        <v>12571</v>
      </c>
      <c r="T4213" s="17" t="s">
        <v>12572</v>
      </c>
      <c r="AA4213" s="182" t="s">
        <v>14893</v>
      </c>
      <c r="AC4213" s="197" t="str">
        <f t="shared" si="408"/>
        <v>NURSING</v>
      </c>
      <c r="AD4213" s="263" t="str">
        <f t="shared" si="409"/>
        <v>NURSING-401</v>
      </c>
      <c r="AE4213" s="263" t="str">
        <f t="shared" si="410"/>
        <v>NURSING-401-79</v>
      </c>
      <c r="AF4213" s="119" t="s">
        <v>14893</v>
      </c>
      <c r="AG4213" s="64" t="str">
        <f t="shared" si="411"/>
        <v>401</v>
      </c>
      <c r="AI4213" s="197" t="str">
        <f t="shared" si="412"/>
        <v>-</v>
      </c>
      <c r="AJ4213" s="64" t="str">
        <f t="shared" si="413"/>
        <v>-</v>
      </c>
    </row>
    <row r="4214" spans="19:36">
      <c r="S4214" s="173" t="s">
        <v>13159</v>
      </c>
      <c r="T4214" s="17" t="s">
        <v>13160</v>
      </c>
      <c r="AA4214" s="182" t="s">
        <v>2589</v>
      </c>
      <c r="AC4214" s="197" t="str">
        <f t="shared" si="408"/>
        <v>NURSING</v>
      </c>
      <c r="AD4214" s="263" t="str">
        <f t="shared" si="409"/>
        <v>NURSING-401</v>
      </c>
      <c r="AE4214" s="263" t="str">
        <f t="shared" si="410"/>
        <v>NURSING-401-80</v>
      </c>
      <c r="AF4214" s="119" t="s">
        <v>2589</v>
      </c>
      <c r="AG4214" s="64" t="str">
        <f t="shared" si="411"/>
        <v>401</v>
      </c>
      <c r="AI4214" s="197" t="str">
        <f t="shared" si="412"/>
        <v>-</v>
      </c>
      <c r="AJ4214" s="64" t="str">
        <f t="shared" si="413"/>
        <v>-</v>
      </c>
    </row>
    <row r="4215" spans="19:36">
      <c r="S4215" s="173" t="s">
        <v>12573</v>
      </c>
      <c r="T4215" s="17" t="s">
        <v>12574</v>
      </c>
      <c r="AA4215" s="182" t="s">
        <v>2593</v>
      </c>
      <c r="AC4215" s="197" t="str">
        <f t="shared" si="408"/>
        <v>PHARMACY</v>
      </c>
      <c r="AD4215" s="263" t="str">
        <f t="shared" si="409"/>
        <v>PHARMACY-401</v>
      </c>
      <c r="AE4215" s="263" t="str">
        <f t="shared" si="410"/>
        <v>PHARMACY-401-1</v>
      </c>
      <c r="AF4215" s="119" t="s">
        <v>2593</v>
      </c>
      <c r="AG4215" s="64" t="str">
        <f t="shared" si="411"/>
        <v>401</v>
      </c>
      <c r="AI4215" s="197" t="str">
        <f t="shared" si="412"/>
        <v>-</v>
      </c>
      <c r="AJ4215" s="64" t="str">
        <f t="shared" si="413"/>
        <v>-</v>
      </c>
    </row>
    <row r="4216" spans="19:36">
      <c r="S4216" s="173" t="s">
        <v>12575</v>
      </c>
      <c r="T4216" s="17" t="s">
        <v>12576</v>
      </c>
      <c r="AA4216" s="182" t="s">
        <v>2595</v>
      </c>
      <c r="AC4216" s="197" t="str">
        <f t="shared" si="408"/>
        <v>PHARMACY</v>
      </c>
      <c r="AD4216" s="263" t="str">
        <f t="shared" si="409"/>
        <v>PHARMACY-401</v>
      </c>
      <c r="AE4216" s="263" t="str">
        <f t="shared" si="410"/>
        <v>PHARMACY-401-2</v>
      </c>
      <c r="AF4216" s="119" t="s">
        <v>2595</v>
      </c>
      <c r="AG4216" s="64" t="str">
        <f t="shared" si="411"/>
        <v>401</v>
      </c>
      <c r="AI4216" s="197" t="str">
        <f t="shared" si="412"/>
        <v>-</v>
      </c>
      <c r="AJ4216" s="64" t="str">
        <f t="shared" si="413"/>
        <v>-</v>
      </c>
    </row>
    <row r="4217" spans="19:36">
      <c r="S4217" s="173" t="s">
        <v>12577</v>
      </c>
      <c r="T4217" s="17" t="s">
        <v>12578</v>
      </c>
      <c r="AA4217" s="182" t="s">
        <v>2596</v>
      </c>
      <c r="AC4217" s="197" t="str">
        <f t="shared" si="408"/>
        <v>PHARMACY</v>
      </c>
      <c r="AD4217" s="263" t="str">
        <f t="shared" si="409"/>
        <v>PHARMACY-401</v>
      </c>
      <c r="AE4217" s="263" t="str">
        <f t="shared" si="410"/>
        <v>PHARMACY-401-3</v>
      </c>
      <c r="AF4217" s="119" t="s">
        <v>2596</v>
      </c>
      <c r="AG4217" s="64" t="str">
        <f t="shared" si="411"/>
        <v>401</v>
      </c>
      <c r="AI4217" s="197" t="str">
        <f t="shared" si="412"/>
        <v>-</v>
      </c>
      <c r="AJ4217" s="64" t="str">
        <f t="shared" si="413"/>
        <v>-</v>
      </c>
    </row>
    <row r="4218" spans="19:36">
      <c r="S4218" s="173" t="s">
        <v>12579</v>
      </c>
      <c r="T4218" s="17" t="s">
        <v>12580</v>
      </c>
      <c r="AA4218" s="182" t="s">
        <v>2599</v>
      </c>
      <c r="AC4218" s="197" t="str">
        <f t="shared" si="408"/>
        <v>PHARMACY</v>
      </c>
      <c r="AD4218" s="263" t="str">
        <f t="shared" si="409"/>
        <v>PHARMACY-401</v>
      </c>
      <c r="AE4218" s="263" t="str">
        <f t="shared" si="410"/>
        <v>PHARMACY-401-4</v>
      </c>
      <c r="AF4218" s="119" t="s">
        <v>2599</v>
      </c>
      <c r="AG4218" s="64" t="str">
        <f t="shared" si="411"/>
        <v>401</v>
      </c>
      <c r="AI4218" s="197" t="str">
        <f t="shared" si="412"/>
        <v>-</v>
      </c>
      <c r="AJ4218" s="64" t="str">
        <f t="shared" si="413"/>
        <v>-</v>
      </c>
    </row>
    <row r="4219" spans="19:36">
      <c r="S4219" s="173" t="s">
        <v>12581</v>
      </c>
      <c r="T4219" s="17" t="s">
        <v>12582</v>
      </c>
      <c r="AA4219" s="182" t="s">
        <v>2601</v>
      </c>
      <c r="AC4219" s="197" t="str">
        <f t="shared" si="408"/>
        <v>PHARMACY</v>
      </c>
      <c r="AD4219" s="263" t="str">
        <f t="shared" si="409"/>
        <v>PHARMACY-401</v>
      </c>
      <c r="AE4219" s="263" t="str">
        <f t="shared" si="410"/>
        <v>PHARMACY-401-5</v>
      </c>
      <c r="AF4219" s="119" t="s">
        <v>2601</v>
      </c>
      <c r="AG4219" s="64" t="str">
        <f t="shared" si="411"/>
        <v>401</v>
      </c>
      <c r="AI4219" s="197" t="str">
        <f t="shared" si="412"/>
        <v>-</v>
      </c>
      <c r="AJ4219" s="64" t="str">
        <f t="shared" si="413"/>
        <v>-</v>
      </c>
    </row>
    <row r="4220" spans="19:36">
      <c r="S4220" s="173" t="s">
        <v>11965</v>
      </c>
      <c r="T4220" s="17" t="s">
        <v>11966</v>
      </c>
      <c r="AA4220" s="182" t="s">
        <v>2604</v>
      </c>
      <c r="AC4220" s="197" t="str">
        <f t="shared" si="408"/>
        <v>PHARMACY</v>
      </c>
      <c r="AD4220" s="263" t="str">
        <f t="shared" si="409"/>
        <v>PHARMACY-401</v>
      </c>
      <c r="AE4220" s="263" t="str">
        <f t="shared" si="410"/>
        <v>PHARMACY-401-6</v>
      </c>
      <c r="AF4220" s="119" t="s">
        <v>2604</v>
      </c>
      <c r="AG4220" s="64" t="str">
        <f t="shared" si="411"/>
        <v>401</v>
      </c>
      <c r="AI4220" s="197" t="str">
        <f t="shared" si="412"/>
        <v>-</v>
      </c>
      <c r="AJ4220" s="64" t="str">
        <f t="shared" si="413"/>
        <v>-</v>
      </c>
    </row>
    <row r="4221" spans="19:36">
      <c r="S4221" s="173" t="s">
        <v>11967</v>
      </c>
      <c r="T4221" s="17" t="s">
        <v>11968</v>
      </c>
      <c r="AA4221" s="182" t="s">
        <v>2609</v>
      </c>
      <c r="AC4221" s="197" t="str">
        <f t="shared" si="408"/>
        <v>PHARMACY</v>
      </c>
      <c r="AD4221" s="263" t="str">
        <f t="shared" si="409"/>
        <v>PHARMACY-401</v>
      </c>
      <c r="AE4221" s="263" t="str">
        <f t="shared" si="410"/>
        <v>PHARMACY-401-7</v>
      </c>
      <c r="AF4221" s="119" t="s">
        <v>2609</v>
      </c>
      <c r="AG4221" s="64" t="str">
        <f t="shared" si="411"/>
        <v>401</v>
      </c>
      <c r="AI4221" s="197" t="str">
        <f t="shared" si="412"/>
        <v>-</v>
      </c>
      <c r="AJ4221" s="64" t="str">
        <f t="shared" si="413"/>
        <v>-</v>
      </c>
    </row>
    <row r="4222" spans="19:36">
      <c r="S4222" s="173" t="s">
        <v>11969</v>
      </c>
      <c r="T4222" s="17" t="s">
        <v>11970</v>
      </c>
      <c r="AA4222" s="182" t="s">
        <v>18</v>
      </c>
      <c r="AC4222" s="197" t="str">
        <f t="shared" si="408"/>
        <v>PHARMACY</v>
      </c>
      <c r="AD4222" s="263" t="str">
        <f t="shared" si="409"/>
        <v>PHARMACY-401</v>
      </c>
      <c r="AE4222" s="263" t="str">
        <f t="shared" si="410"/>
        <v>PHARMACY-401-8</v>
      </c>
      <c r="AF4222" s="119" t="s">
        <v>18</v>
      </c>
      <c r="AG4222" s="64" t="str">
        <f t="shared" si="411"/>
        <v>401</v>
      </c>
      <c r="AI4222" s="197" t="str">
        <f t="shared" si="412"/>
        <v>-</v>
      </c>
      <c r="AJ4222" s="64" t="str">
        <f t="shared" si="413"/>
        <v>-</v>
      </c>
    </row>
    <row r="4223" spans="19:36">
      <c r="S4223" s="173" t="s">
        <v>11971</v>
      </c>
      <c r="T4223" s="17" t="s">
        <v>11972</v>
      </c>
      <c r="AA4223" s="182" t="s">
        <v>2614</v>
      </c>
      <c r="AC4223" s="197" t="str">
        <f t="shared" si="408"/>
        <v>PHARMACY</v>
      </c>
      <c r="AD4223" s="263" t="str">
        <f t="shared" si="409"/>
        <v>PHARMACY-401</v>
      </c>
      <c r="AE4223" s="263" t="str">
        <f t="shared" si="410"/>
        <v>PHARMACY-401-9</v>
      </c>
      <c r="AF4223" s="119" t="s">
        <v>2614</v>
      </c>
      <c r="AG4223" s="64" t="str">
        <f t="shared" si="411"/>
        <v>401</v>
      </c>
      <c r="AI4223" s="197" t="str">
        <f t="shared" si="412"/>
        <v>-</v>
      </c>
      <c r="AJ4223" s="64" t="str">
        <f t="shared" si="413"/>
        <v>-</v>
      </c>
    </row>
    <row r="4224" spans="19:36">
      <c r="S4224" s="173" t="s">
        <v>11973</v>
      </c>
      <c r="T4224" s="17" t="s">
        <v>15096</v>
      </c>
      <c r="AA4224" s="182" t="s">
        <v>2617</v>
      </c>
      <c r="AC4224" s="197" t="str">
        <f t="shared" si="408"/>
        <v>PHARMACY</v>
      </c>
      <c r="AD4224" s="263" t="str">
        <f t="shared" si="409"/>
        <v>PHARMACY-401</v>
      </c>
      <c r="AE4224" s="263" t="str">
        <f t="shared" si="410"/>
        <v>PHARMACY-401-10</v>
      </c>
      <c r="AF4224" s="119" t="s">
        <v>2617</v>
      </c>
      <c r="AG4224" s="64" t="str">
        <f t="shared" si="411"/>
        <v>401</v>
      </c>
      <c r="AI4224" s="197" t="str">
        <f t="shared" si="412"/>
        <v>-</v>
      </c>
      <c r="AJ4224" s="64" t="str">
        <f t="shared" si="413"/>
        <v>-</v>
      </c>
    </row>
    <row r="4225" spans="19:36">
      <c r="S4225" s="173" t="s">
        <v>11975</v>
      </c>
      <c r="T4225" s="17" t="s">
        <v>11976</v>
      </c>
      <c r="AA4225" s="182" t="s">
        <v>2620</v>
      </c>
      <c r="AC4225" s="197" t="str">
        <f t="shared" si="408"/>
        <v>PHARMACY</v>
      </c>
      <c r="AD4225" s="263" t="str">
        <f t="shared" si="409"/>
        <v>PHARMACY-401</v>
      </c>
      <c r="AE4225" s="263" t="str">
        <f t="shared" si="410"/>
        <v>PHARMACY-401-11</v>
      </c>
      <c r="AF4225" s="119" t="s">
        <v>2620</v>
      </c>
      <c r="AG4225" s="64" t="str">
        <f t="shared" si="411"/>
        <v>401</v>
      </c>
      <c r="AI4225" s="197" t="str">
        <f t="shared" si="412"/>
        <v>-</v>
      </c>
      <c r="AJ4225" s="64" t="str">
        <f t="shared" si="413"/>
        <v>-</v>
      </c>
    </row>
    <row r="4226" spans="19:36">
      <c r="S4226" s="173" t="s">
        <v>11977</v>
      </c>
      <c r="T4226" s="17" t="s">
        <v>15532</v>
      </c>
      <c r="AA4226" s="182" t="s">
        <v>2623</v>
      </c>
      <c r="AC4226" s="197" t="str">
        <f t="shared" si="408"/>
        <v>PHARMACY</v>
      </c>
      <c r="AD4226" s="263" t="str">
        <f t="shared" si="409"/>
        <v>PHARMACY-401</v>
      </c>
      <c r="AE4226" s="263" t="str">
        <f t="shared" si="410"/>
        <v>PHARMACY-401-12</v>
      </c>
      <c r="AF4226" s="119" t="s">
        <v>2623</v>
      </c>
      <c r="AG4226" s="64" t="str">
        <f t="shared" si="411"/>
        <v>401</v>
      </c>
      <c r="AI4226" s="197" t="str">
        <f t="shared" si="412"/>
        <v>-</v>
      </c>
      <c r="AJ4226" s="64" t="str">
        <f t="shared" si="413"/>
        <v>-</v>
      </c>
    </row>
    <row r="4227" spans="19:36">
      <c r="S4227" s="173" t="s">
        <v>11978</v>
      </c>
      <c r="T4227" s="17" t="s">
        <v>13161</v>
      </c>
      <c r="AA4227" s="182" t="s">
        <v>2626</v>
      </c>
      <c r="AC4227" s="197" t="str">
        <f t="shared" si="408"/>
        <v>PHARMACY</v>
      </c>
      <c r="AD4227" s="263" t="str">
        <f t="shared" si="409"/>
        <v>PHARMACY-401</v>
      </c>
      <c r="AE4227" s="263" t="str">
        <f t="shared" si="410"/>
        <v>PHARMACY-401-13</v>
      </c>
      <c r="AF4227" s="119" t="s">
        <v>2626</v>
      </c>
      <c r="AG4227" s="64" t="str">
        <f t="shared" si="411"/>
        <v>401</v>
      </c>
      <c r="AI4227" s="197" t="str">
        <f t="shared" si="412"/>
        <v>-</v>
      </c>
      <c r="AJ4227" s="64" t="str">
        <f t="shared" si="413"/>
        <v>-</v>
      </c>
    </row>
    <row r="4228" spans="19:36">
      <c r="S4228" s="173" t="s">
        <v>12583</v>
      </c>
      <c r="T4228" s="17" t="s">
        <v>12584</v>
      </c>
      <c r="AA4228" s="182" t="s">
        <v>2631</v>
      </c>
      <c r="AC4228" s="197" t="str">
        <f t="shared" si="408"/>
        <v>PHARMACY</v>
      </c>
      <c r="AD4228" s="263" t="str">
        <f t="shared" si="409"/>
        <v>PHARMACY-401</v>
      </c>
      <c r="AE4228" s="263" t="str">
        <f t="shared" si="410"/>
        <v>PHARMACY-401-14</v>
      </c>
      <c r="AF4228" s="119" t="s">
        <v>2631</v>
      </c>
      <c r="AG4228" s="64" t="str">
        <f t="shared" si="411"/>
        <v>401</v>
      </c>
      <c r="AI4228" s="197" t="str">
        <f t="shared" si="412"/>
        <v>-</v>
      </c>
      <c r="AJ4228" s="64" t="str">
        <f t="shared" si="413"/>
        <v>-</v>
      </c>
    </row>
    <row r="4229" spans="19:36">
      <c r="S4229" s="173" t="s">
        <v>12585</v>
      </c>
      <c r="T4229" s="17" t="s">
        <v>12586</v>
      </c>
      <c r="AA4229" s="182" t="s">
        <v>11223</v>
      </c>
      <c r="AC4229" s="197" t="str">
        <f t="shared" si="408"/>
        <v>PHARMACY</v>
      </c>
      <c r="AD4229" s="263" t="str">
        <f t="shared" si="409"/>
        <v>PHARMACY-401</v>
      </c>
      <c r="AE4229" s="263" t="str">
        <f t="shared" si="410"/>
        <v>PHARMACY-401-15</v>
      </c>
      <c r="AF4229" s="119" t="s">
        <v>11223</v>
      </c>
      <c r="AG4229" s="64" t="str">
        <f t="shared" si="411"/>
        <v>401</v>
      </c>
      <c r="AI4229" s="197" t="str">
        <f t="shared" si="412"/>
        <v>-</v>
      </c>
      <c r="AJ4229" s="64" t="str">
        <f t="shared" si="413"/>
        <v>-</v>
      </c>
    </row>
    <row r="4230" spans="19:36">
      <c r="S4230" s="173" t="s">
        <v>11979</v>
      </c>
      <c r="T4230" s="17" t="s">
        <v>12587</v>
      </c>
      <c r="AA4230" s="182" t="s">
        <v>15791</v>
      </c>
      <c r="AC4230" s="197" t="str">
        <f t="shared" si="408"/>
        <v>PHARMACY</v>
      </c>
      <c r="AD4230" s="263" t="str">
        <f t="shared" si="409"/>
        <v>PHARMACY-401</v>
      </c>
      <c r="AE4230" s="263" t="str">
        <f t="shared" si="410"/>
        <v>PHARMACY-401-16</v>
      </c>
      <c r="AF4230" s="119" t="s">
        <v>15791</v>
      </c>
      <c r="AG4230" s="64" t="str">
        <f t="shared" si="411"/>
        <v>401</v>
      </c>
      <c r="AI4230" s="197" t="str">
        <f t="shared" si="412"/>
        <v>-</v>
      </c>
      <c r="AJ4230" s="64" t="str">
        <f t="shared" si="413"/>
        <v>-</v>
      </c>
    </row>
    <row r="4231" spans="19:36">
      <c r="S4231" s="173" t="s">
        <v>12588</v>
      </c>
      <c r="T4231" s="17" t="s">
        <v>12589</v>
      </c>
      <c r="AA4231" s="182" t="s">
        <v>2636</v>
      </c>
      <c r="AC4231" s="197" t="str">
        <f t="shared" ref="AC4231:AC4294" si="414">CodesFormula_1</f>
        <v>PHARMACY</v>
      </c>
      <c r="AD4231" s="263" t="str">
        <f t="shared" ref="AD4231:AD4294" si="415">CodesFormula_2</f>
        <v>PHARMACY-401</v>
      </c>
      <c r="AE4231" s="263" t="str">
        <f t="shared" ref="AE4231:AE4294" si="416">CodesFormula_3</f>
        <v>PHARMACY-401-17</v>
      </c>
      <c r="AF4231" s="119" t="s">
        <v>2636</v>
      </c>
      <c r="AG4231" s="64" t="str">
        <f t="shared" ref="AG4231:AG4294" si="417">CodesFormula_4</f>
        <v>401</v>
      </c>
      <c r="AI4231" s="197" t="str">
        <f t="shared" ref="AI4231:AI4294" si="418">CodesFormula_5</f>
        <v>-</v>
      </c>
      <c r="AJ4231" s="64" t="str">
        <f t="shared" ref="AJ4231:AJ4294" si="419">CodesFormula_6</f>
        <v>-</v>
      </c>
    </row>
    <row r="4232" spans="19:36">
      <c r="S4232" s="173" t="s">
        <v>12590</v>
      </c>
      <c r="T4232" s="17" t="s">
        <v>12591</v>
      </c>
      <c r="AA4232" s="182" t="s">
        <v>2641</v>
      </c>
      <c r="AC4232" s="197" t="str">
        <f t="shared" si="414"/>
        <v>PHARMACY</v>
      </c>
      <c r="AD4232" s="263" t="str">
        <f t="shared" si="415"/>
        <v>PHARMACY-401</v>
      </c>
      <c r="AE4232" s="263" t="str">
        <f t="shared" si="416"/>
        <v>PHARMACY-401-18</v>
      </c>
      <c r="AF4232" s="119" t="s">
        <v>2641</v>
      </c>
      <c r="AG4232" s="64" t="str">
        <f t="shared" si="417"/>
        <v>401</v>
      </c>
      <c r="AI4232" s="197" t="str">
        <f t="shared" si="418"/>
        <v>-</v>
      </c>
      <c r="AJ4232" s="64" t="str">
        <f t="shared" si="419"/>
        <v>-</v>
      </c>
    </row>
    <row r="4233" spans="19:36">
      <c r="S4233" s="173" t="s">
        <v>12592</v>
      </c>
      <c r="T4233" s="17" t="s">
        <v>12593</v>
      </c>
      <c r="AA4233" s="182" t="s">
        <v>2644</v>
      </c>
      <c r="AC4233" s="197" t="str">
        <f t="shared" si="414"/>
        <v>PHARMACY</v>
      </c>
      <c r="AD4233" s="263" t="str">
        <f t="shared" si="415"/>
        <v>PHARMACY-401</v>
      </c>
      <c r="AE4233" s="263" t="str">
        <f t="shared" si="416"/>
        <v>PHARMACY-401-19</v>
      </c>
      <c r="AF4233" s="119" t="s">
        <v>2644</v>
      </c>
      <c r="AG4233" s="64" t="str">
        <f t="shared" si="417"/>
        <v>401</v>
      </c>
      <c r="AI4233" s="197" t="str">
        <f t="shared" si="418"/>
        <v>-</v>
      </c>
      <c r="AJ4233" s="64" t="str">
        <f t="shared" si="419"/>
        <v>-</v>
      </c>
    </row>
    <row r="4234" spans="19:36">
      <c r="S4234" s="173" t="s">
        <v>12594</v>
      </c>
      <c r="T4234" s="17" t="s">
        <v>12595</v>
      </c>
      <c r="AA4234" s="182" t="s">
        <v>2649</v>
      </c>
      <c r="AC4234" s="197" t="str">
        <f t="shared" si="414"/>
        <v>PHARMACY</v>
      </c>
      <c r="AD4234" s="263" t="str">
        <f t="shared" si="415"/>
        <v>PHARMACY-401</v>
      </c>
      <c r="AE4234" s="263" t="str">
        <f t="shared" si="416"/>
        <v>PHARMACY-401-20</v>
      </c>
      <c r="AF4234" s="119" t="s">
        <v>2649</v>
      </c>
      <c r="AG4234" s="64" t="str">
        <f t="shared" si="417"/>
        <v>401</v>
      </c>
      <c r="AI4234" s="197" t="str">
        <f t="shared" si="418"/>
        <v>-</v>
      </c>
      <c r="AJ4234" s="64" t="str">
        <f t="shared" si="419"/>
        <v>-</v>
      </c>
    </row>
    <row r="4235" spans="19:36">
      <c r="S4235" s="173" t="s">
        <v>15533</v>
      </c>
      <c r="T4235" s="17" t="s">
        <v>15534</v>
      </c>
      <c r="AA4235" s="182" t="s">
        <v>2652</v>
      </c>
      <c r="AC4235" s="197" t="str">
        <f t="shared" si="414"/>
        <v>PHARMACY</v>
      </c>
      <c r="AD4235" s="263" t="str">
        <f t="shared" si="415"/>
        <v>PHARMACY-401</v>
      </c>
      <c r="AE4235" s="263" t="str">
        <f t="shared" si="416"/>
        <v>PHARMACY-401-21</v>
      </c>
      <c r="AF4235" s="119" t="s">
        <v>2652</v>
      </c>
      <c r="AG4235" s="64" t="str">
        <f t="shared" si="417"/>
        <v>401</v>
      </c>
      <c r="AI4235" s="197" t="str">
        <f t="shared" si="418"/>
        <v>-</v>
      </c>
      <c r="AJ4235" s="64" t="str">
        <f t="shared" si="419"/>
        <v>-</v>
      </c>
    </row>
    <row r="4236" spans="19:36">
      <c r="S4236" s="173" t="s">
        <v>12596</v>
      </c>
      <c r="T4236" s="17" t="s">
        <v>5607</v>
      </c>
      <c r="AA4236" s="182" t="s">
        <v>2655</v>
      </c>
      <c r="AC4236" s="197" t="str">
        <f t="shared" si="414"/>
        <v>PHARMACY</v>
      </c>
      <c r="AD4236" s="263" t="str">
        <f t="shared" si="415"/>
        <v>PHARMACY-401</v>
      </c>
      <c r="AE4236" s="263" t="str">
        <f t="shared" si="416"/>
        <v>PHARMACY-401-22</v>
      </c>
      <c r="AF4236" s="119" t="s">
        <v>2655</v>
      </c>
      <c r="AG4236" s="64" t="str">
        <f t="shared" si="417"/>
        <v>401</v>
      </c>
      <c r="AI4236" s="197" t="str">
        <f t="shared" si="418"/>
        <v>-</v>
      </c>
      <c r="AJ4236" s="64" t="str">
        <f t="shared" si="419"/>
        <v>-</v>
      </c>
    </row>
    <row r="4237" spans="19:36">
      <c r="S4237" s="173" t="s">
        <v>12597</v>
      </c>
      <c r="T4237" s="17" t="s">
        <v>12598</v>
      </c>
      <c r="AA4237" s="182" t="s">
        <v>2658</v>
      </c>
      <c r="AC4237" s="197" t="str">
        <f t="shared" si="414"/>
        <v>PHARMACY</v>
      </c>
      <c r="AD4237" s="263" t="str">
        <f t="shared" si="415"/>
        <v>PHARMACY-401</v>
      </c>
      <c r="AE4237" s="263" t="str">
        <f t="shared" si="416"/>
        <v>PHARMACY-401-23</v>
      </c>
      <c r="AF4237" s="119" t="s">
        <v>2658</v>
      </c>
      <c r="AG4237" s="64" t="str">
        <f t="shared" si="417"/>
        <v>401</v>
      </c>
      <c r="AI4237" s="197" t="str">
        <f t="shared" si="418"/>
        <v>-</v>
      </c>
      <c r="AJ4237" s="64" t="str">
        <f t="shared" si="419"/>
        <v>-</v>
      </c>
    </row>
    <row r="4238" spans="19:36">
      <c r="S4238" s="173" t="s">
        <v>12599</v>
      </c>
      <c r="T4238" s="17" t="s">
        <v>12600</v>
      </c>
      <c r="AA4238" s="182" t="s">
        <v>2661</v>
      </c>
      <c r="AC4238" s="197" t="str">
        <f t="shared" si="414"/>
        <v>PHARMACY</v>
      </c>
      <c r="AD4238" s="263" t="str">
        <f t="shared" si="415"/>
        <v>PHARMACY-401</v>
      </c>
      <c r="AE4238" s="263" t="str">
        <f t="shared" si="416"/>
        <v>PHARMACY-401-24</v>
      </c>
      <c r="AF4238" s="119" t="s">
        <v>2661</v>
      </c>
      <c r="AG4238" s="64" t="str">
        <f t="shared" si="417"/>
        <v>401</v>
      </c>
      <c r="AI4238" s="197" t="str">
        <f t="shared" si="418"/>
        <v>-</v>
      </c>
      <c r="AJ4238" s="64" t="str">
        <f t="shared" si="419"/>
        <v>-</v>
      </c>
    </row>
    <row r="4239" spans="19:36">
      <c r="S4239" s="173" t="s">
        <v>12601</v>
      </c>
      <c r="T4239" s="17" t="s">
        <v>12602</v>
      </c>
      <c r="AA4239" s="182" t="s">
        <v>2664</v>
      </c>
      <c r="AC4239" s="197" t="str">
        <f t="shared" si="414"/>
        <v>PHARMACY</v>
      </c>
      <c r="AD4239" s="263" t="str">
        <f t="shared" si="415"/>
        <v>PHARMACY-401</v>
      </c>
      <c r="AE4239" s="263" t="str">
        <f t="shared" si="416"/>
        <v>PHARMACY-401-25</v>
      </c>
      <c r="AF4239" s="119" t="s">
        <v>2664</v>
      </c>
      <c r="AG4239" s="64" t="str">
        <f t="shared" si="417"/>
        <v>401</v>
      </c>
      <c r="AI4239" s="197" t="str">
        <f t="shared" si="418"/>
        <v>-</v>
      </c>
      <c r="AJ4239" s="64" t="str">
        <f t="shared" si="419"/>
        <v>-</v>
      </c>
    </row>
    <row r="4240" spans="19:36">
      <c r="S4240" s="173" t="s">
        <v>12603</v>
      </c>
      <c r="T4240" s="17" t="s">
        <v>12604</v>
      </c>
      <c r="AA4240" s="182" t="s">
        <v>2667</v>
      </c>
      <c r="AC4240" s="197" t="str">
        <f t="shared" si="414"/>
        <v>PHARMACY</v>
      </c>
      <c r="AD4240" s="263" t="str">
        <f t="shared" si="415"/>
        <v>PHARMACY-401</v>
      </c>
      <c r="AE4240" s="263" t="str">
        <f t="shared" si="416"/>
        <v>PHARMACY-401-26</v>
      </c>
      <c r="AF4240" s="119" t="s">
        <v>2667</v>
      </c>
      <c r="AG4240" s="64" t="str">
        <f t="shared" si="417"/>
        <v>401</v>
      </c>
      <c r="AI4240" s="197" t="str">
        <f t="shared" si="418"/>
        <v>-</v>
      </c>
      <c r="AJ4240" s="64" t="str">
        <f t="shared" si="419"/>
        <v>-</v>
      </c>
    </row>
    <row r="4241" spans="19:36">
      <c r="S4241" s="173" t="s">
        <v>12605</v>
      </c>
      <c r="T4241" s="17" t="s">
        <v>12606</v>
      </c>
      <c r="AA4241" s="182" t="s">
        <v>2672</v>
      </c>
      <c r="AC4241" s="197" t="str">
        <f t="shared" si="414"/>
        <v>PHARMACY</v>
      </c>
      <c r="AD4241" s="263" t="str">
        <f t="shared" si="415"/>
        <v>PHARMACY-401</v>
      </c>
      <c r="AE4241" s="263" t="str">
        <f t="shared" si="416"/>
        <v>PHARMACY-401-27</v>
      </c>
      <c r="AF4241" s="119" t="s">
        <v>2672</v>
      </c>
      <c r="AG4241" s="64" t="str">
        <f t="shared" si="417"/>
        <v>401</v>
      </c>
      <c r="AI4241" s="197" t="str">
        <f t="shared" si="418"/>
        <v>-</v>
      </c>
      <c r="AJ4241" s="64" t="str">
        <f t="shared" si="419"/>
        <v>-</v>
      </c>
    </row>
    <row r="4242" spans="19:36">
      <c r="S4242" s="173" t="s">
        <v>12607</v>
      </c>
      <c r="T4242" s="17" t="s">
        <v>12608</v>
      </c>
      <c r="AA4242" s="182" t="s">
        <v>2675</v>
      </c>
      <c r="AC4242" s="197" t="str">
        <f t="shared" si="414"/>
        <v>PHARMACY</v>
      </c>
      <c r="AD4242" s="263" t="str">
        <f t="shared" si="415"/>
        <v>PHARMACY-401</v>
      </c>
      <c r="AE4242" s="263" t="str">
        <f t="shared" si="416"/>
        <v>PHARMACY-401-28</v>
      </c>
      <c r="AF4242" s="119" t="s">
        <v>2675</v>
      </c>
      <c r="AG4242" s="64" t="str">
        <f t="shared" si="417"/>
        <v>401</v>
      </c>
      <c r="AI4242" s="197" t="str">
        <f t="shared" si="418"/>
        <v>-</v>
      </c>
      <c r="AJ4242" s="64" t="str">
        <f t="shared" si="419"/>
        <v>-</v>
      </c>
    </row>
    <row r="4243" spans="19:36">
      <c r="S4243" s="173" t="s">
        <v>12609</v>
      </c>
      <c r="T4243" s="17" t="s">
        <v>12610</v>
      </c>
      <c r="AA4243" s="182" t="s">
        <v>2678</v>
      </c>
      <c r="AC4243" s="197" t="str">
        <f t="shared" si="414"/>
        <v>PHARMACY</v>
      </c>
      <c r="AD4243" s="263" t="str">
        <f t="shared" si="415"/>
        <v>PHARMACY-401</v>
      </c>
      <c r="AE4243" s="263" t="str">
        <f t="shared" si="416"/>
        <v>PHARMACY-401-29</v>
      </c>
      <c r="AF4243" s="119" t="s">
        <v>2678</v>
      </c>
      <c r="AG4243" s="64" t="str">
        <f t="shared" si="417"/>
        <v>401</v>
      </c>
      <c r="AI4243" s="197" t="str">
        <f t="shared" si="418"/>
        <v>-</v>
      </c>
      <c r="AJ4243" s="64" t="str">
        <f t="shared" si="419"/>
        <v>-</v>
      </c>
    </row>
    <row r="4244" spans="19:36">
      <c r="S4244" s="173" t="s">
        <v>12611</v>
      </c>
      <c r="T4244" s="17" t="s">
        <v>12612</v>
      </c>
      <c r="AA4244" s="182" t="s">
        <v>4655</v>
      </c>
      <c r="AC4244" s="197" t="str">
        <f t="shared" si="414"/>
        <v>PHARMACY</v>
      </c>
      <c r="AD4244" s="263" t="str">
        <f t="shared" si="415"/>
        <v>PHARMACY-401</v>
      </c>
      <c r="AE4244" s="263" t="str">
        <f t="shared" si="416"/>
        <v>PHARMACY-401-30</v>
      </c>
      <c r="AF4244" s="119" t="s">
        <v>4655</v>
      </c>
      <c r="AG4244" s="64" t="str">
        <f t="shared" si="417"/>
        <v>401</v>
      </c>
      <c r="AI4244" s="197" t="str">
        <f t="shared" si="418"/>
        <v>-</v>
      </c>
      <c r="AJ4244" s="64" t="str">
        <f t="shared" si="419"/>
        <v>-</v>
      </c>
    </row>
    <row r="4245" spans="19:36">
      <c r="S4245" s="173" t="s">
        <v>12613</v>
      </c>
      <c r="T4245" s="17" t="s">
        <v>12614</v>
      </c>
      <c r="AA4245" s="182" t="s">
        <v>4658</v>
      </c>
      <c r="AC4245" s="197" t="str">
        <f t="shared" si="414"/>
        <v>PHARMACY</v>
      </c>
      <c r="AD4245" s="263" t="str">
        <f t="shared" si="415"/>
        <v>PHARMACY-401</v>
      </c>
      <c r="AE4245" s="263" t="str">
        <f t="shared" si="416"/>
        <v>PHARMACY-401-31</v>
      </c>
      <c r="AF4245" s="119" t="s">
        <v>4658</v>
      </c>
      <c r="AG4245" s="64" t="str">
        <f t="shared" si="417"/>
        <v>401</v>
      </c>
      <c r="AI4245" s="197" t="str">
        <f t="shared" si="418"/>
        <v>-</v>
      </c>
      <c r="AJ4245" s="64" t="str">
        <f t="shared" si="419"/>
        <v>-</v>
      </c>
    </row>
    <row r="4246" spans="19:36">
      <c r="S4246" s="173" t="s">
        <v>12615</v>
      </c>
      <c r="T4246" s="17" t="s">
        <v>12616</v>
      </c>
      <c r="AA4246" s="182" t="s">
        <v>4661</v>
      </c>
      <c r="AC4246" s="197" t="str">
        <f t="shared" si="414"/>
        <v>PHARMACY</v>
      </c>
      <c r="AD4246" s="263" t="str">
        <f t="shared" si="415"/>
        <v>PHARMACY-401</v>
      </c>
      <c r="AE4246" s="263" t="str">
        <f t="shared" si="416"/>
        <v>PHARMACY-401-32</v>
      </c>
      <c r="AF4246" s="119" t="s">
        <v>4661</v>
      </c>
      <c r="AG4246" s="64" t="str">
        <f t="shared" si="417"/>
        <v>401</v>
      </c>
      <c r="AI4246" s="197" t="str">
        <f t="shared" si="418"/>
        <v>-</v>
      </c>
      <c r="AJ4246" s="64" t="str">
        <f t="shared" si="419"/>
        <v>-</v>
      </c>
    </row>
    <row r="4247" spans="19:36">
      <c r="S4247" s="173" t="s">
        <v>12617</v>
      </c>
      <c r="T4247" s="17" t="s">
        <v>15535</v>
      </c>
      <c r="AA4247" s="182" t="s">
        <v>11224</v>
      </c>
      <c r="AC4247" s="197" t="str">
        <f t="shared" si="414"/>
        <v>PHARMACY</v>
      </c>
      <c r="AD4247" s="263" t="str">
        <f t="shared" si="415"/>
        <v>PHARMACY-401</v>
      </c>
      <c r="AE4247" s="263" t="str">
        <f t="shared" si="416"/>
        <v>PHARMACY-401-33</v>
      </c>
      <c r="AF4247" s="119" t="s">
        <v>11224</v>
      </c>
      <c r="AG4247" s="64" t="str">
        <f t="shared" si="417"/>
        <v>401</v>
      </c>
      <c r="AI4247" s="197" t="str">
        <f t="shared" si="418"/>
        <v>-</v>
      </c>
      <c r="AJ4247" s="64" t="str">
        <f t="shared" si="419"/>
        <v>-</v>
      </c>
    </row>
    <row r="4248" spans="19:36">
      <c r="S4248" s="173" t="s">
        <v>12618</v>
      </c>
      <c r="T4248" s="17" t="s">
        <v>11974</v>
      </c>
      <c r="AA4248" s="182" t="s">
        <v>4664</v>
      </c>
      <c r="AC4248" s="197" t="str">
        <f t="shared" si="414"/>
        <v>PHARMACY</v>
      </c>
      <c r="AD4248" s="263" t="str">
        <f t="shared" si="415"/>
        <v>PHARMACY-401</v>
      </c>
      <c r="AE4248" s="263" t="str">
        <f t="shared" si="416"/>
        <v>PHARMACY-401-34</v>
      </c>
      <c r="AF4248" s="119" t="s">
        <v>4664</v>
      </c>
      <c r="AG4248" s="64" t="str">
        <f t="shared" si="417"/>
        <v>401</v>
      </c>
      <c r="AI4248" s="197" t="str">
        <f t="shared" si="418"/>
        <v>-</v>
      </c>
      <c r="AJ4248" s="64" t="str">
        <f t="shared" si="419"/>
        <v>-</v>
      </c>
    </row>
    <row r="4249" spans="19:36">
      <c r="S4249" s="173" t="s">
        <v>12619</v>
      </c>
      <c r="T4249" s="17" t="s">
        <v>15536</v>
      </c>
      <c r="AA4249" s="182" t="s">
        <v>19</v>
      </c>
      <c r="AC4249" s="197" t="str">
        <f t="shared" si="414"/>
        <v>PHARMACY</v>
      </c>
      <c r="AD4249" s="263" t="str">
        <f t="shared" si="415"/>
        <v>PHARMACY-401</v>
      </c>
      <c r="AE4249" s="263" t="str">
        <f t="shared" si="416"/>
        <v>PHARMACY-401-35</v>
      </c>
      <c r="AF4249" s="119" t="s">
        <v>19</v>
      </c>
      <c r="AG4249" s="64" t="str">
        <f t="shared" si="417"/>
        <v>401</v>
      </c>
      <c r="AI4249" s="197" t="str">
        <f t="shared" si="418"/>
        <v>-</v>
      </c>
      <c r="AJ4249" s="64" t="str">
        <f t="shared" si="419"/>
        <v>-</v>
      </c>
    </row>
    <row r="4250" spans="19:36">
      <c r="S4250" s="173" t="s">
        <v>12620</v>
      </c>
      <c r="T4250" s="17" t="s">
        <v>12621</v>
      </c>
      <c r="AA4250" s="182" t="s">
        <v>11225</v>
      </c>
      <c r="AC4250" s="197" t="str">
        <f t="shared" si="414"/>
        <v>PHARMACY</v>
      </c>
      <c r="AD4250" s="263" t="str">
        <f t="shared" si="415"/>
        <v>PHARMACY-401</v>
      </c>
      <c r="AE4250" s="263" t="str">
        <f t="shared" si="416"/>
        <v>PHARMACY-401-36</v>
      </c>
      <c r="AF4250" s="119" t="s">
        <v>11225</v>
      </c>
      <c r="AG4250" s="64" t="str">
        <f t="shared" si="417"/>
        <v>401</v>
      </c>
      <c r="AI4250" s="197" t="str">
        <f t="shared" si="418"/>
        <v>-</v>
      </c>
      <c r="AJ4250" s="64" t="str">
        <f t="shared" si="419"/>
        <v>-</v>
      </c>
    </row>
    <row r="4251" spans="19:36">
      <c r="S4251" s="173" t="s">
        <v>12622</v>
      </c>
      <c r="T4251" s="17" t="s">
        <v>12623</v>
      </c>
      <c r="AA4251" s="182" t="s">
        <v>4667</v>
      </c>
      <c r="AC4251" s="197" t="str">
        <f t="shared" si="414"/>
        <v>PHARMACY</v>
      </c>
      <c r="AD4251" s="263" t="str">
        <f t="shared" si="415"/>
        <v>PHARMACY-401</v>
      </c>
      <c r="AE4251" s="263" t="str">
        <f t="shared" si="416"/>
        <v>PHARMACY-401-37</v>
      </c>
      <c r="AF4251" s="119" t="s">
        <v>4667</v>
      </c>
      <c r="AG4251" s="64" t="str">
        <f t="shared" si="417"/>
        <v>401</v>
      </c>
      <c r="AI4251" s="197" t="str">
        <f t="shared" si="418"/>
        <v>-</v>
      </c>
      <c r="AJ4251" s="64" t="str">
        <f t="shared" si="419"/>
        <v>-</v>
      </c>
    </row>
    <row r="4252" spans="19:36">
      <c r="S4252" s="173" t="s">
        <v>12624</v>
      </c>
      <c r="T4252" s="17" t="s">
        <v>12625</v>
      </c>
      <c r="AA4252" s="182" t="s">
        <v>20</v>
      </c>
      <c r="AC4252" s="197" t="str">
        <f t="shared" si="414"/>
        <v>PHARMACY</v>
      </c>
      <c r="AD4252" s="263" t="str">
        <f t="shared" si="415"/>
        <v>PHARMACY-401</v>
      </c>
      <c r="AE4252" s="263" t="str">
        <f t="shared" si="416"/>
        <v>PHARMACY-401-38</v>
      </c>
      <c r="AF4252" s="119" t="s">
        <v>20</v>
      </c>
      <c r="AG4252" s="64" t="str">
        <f t="shared" si="417"/>
        <v>401</v>
      </c>
      <c r="AI4252" s="197" t="str">
        <f t="shared" si="418"/>
        <v>-</v>
      </c>
      <c r="AJ4252" s="64" t="str">
        <f t="shared" si="419"/>
        <v>-</v>
      </c>
    </row>
    <row r="4253" spans="19:36">
      <c r="S4253" s="173" t="s">
        <v>13162</v>
      </c>
      <c r="T4253" s="17" t="s">
        <v>13163</v>
      </c>
      <c r="AA4253" s="182" t="s">
        <v>4670</v>
      </c>
      <c r="AC4253" s="197" t="str">
        <f t="shared" si="414"/>
        <v>PHARMACY</v>
      </c>
      <c r="AD4253" s="263" t="str">
        <f t="shared" si="415"/>
        <v>PHARMACY-401</v>
      </c>
      <c r="AE4253" s="263" t="str">
        <f t="shared" si="416"/>
        <v>PHARMACY-401-39</v>
      </c>
      <c r="AF4253" s="119" t="s">
        <v>4670</v>
      </c>
      <c r="AG4253" s="64" t="str">
        <f t="shared" si="417"/>
        <v>401</v>
      </c>
      <c r="AI4253" s="197" t="str">
        <f t="shared" si="418"/>
        <v>-</v>
      </c>
      <c r="AJ4253" s="64" t="str">
        <f t="shared" si="419"/>
        <v>-</v>
      </c>
    </row>
    <row r="4254" spans="19:36">
      <c r="S4254" s="173" t="s">
        <v>13164</v>
      </c>
      <c r="T4254" s="17" t="s">
        <v>13165</v>
      </c>
      <c r="AA4254" s="182" t="s">
        <v>21</v>
      </c>
      <c r="AC4254" s="197" t="str">
        <f t="shared" si="414"/>
        <v>PHARMACY</v>
      </c>
      <c r="AD4254" s="263" t="str">
        <f t="shared" si="415"/>
        <v>PHARMACY-401</v>
      </c>
      <c r="AE4254" s="263" t="str">
        <f t="shared" si="416"/>
        <v>PHARMACY-401-40</v>
      </c>
      <c r="AF4254" s="119" t="s">
        <v>21</v>
      </c>
      <c r="AG4254" s="64" t="str">
        <f t="shared" si="417"/>
        <v>401</v>
      </c>
      <c r="AI4254" s="197" t="str">
        <f t="shared" si="418"/>
        <v>-</v>
      </c>
      <c r="AJ4254" s="64" t="str">
        <f t="shared" si="419"/>
        <v>-</v>
      </c>
    </row>
    <row r="4255" spans="19:36">
      <c r="S4255" s="173" t="s">
        <v>13166</v>
      </c>
      <c r="T4255" s="17" t="s">
        <v>13167</v>
      </c>
      <c r="AA4255" s="182" t="s">
        <v>4675</v>
      </c>
      <c r="AC4255" s="197" t="str">
        <f t="shared" si="414"/>
        <v>PHARMACY</v>
      </c>
      <c r="AD4255" s="263" t="str">
        <f t="shared" si="415"/>
        <v>PHARMACY-401</v>
      </c>
      <c r="AE4255" s="263" t="str">
        <f t="shared" si="416"/>
        <v>PHARMACY-401-41</v>
      </c>
      <c r="AF4255" s="119" t="s">
        <v>4675</v>
      </c>
      <c r="AG4255" s="64" t="str">
        <f t="shared" si="417"/>
        <v>401</v>
      </c>
      <c r="AI4255" s="197" t="str">
        <f t="shared" si="418"/>
        <v>-</v>
      </c>
      <c r="AJ4255" s="64" t="str">
        <f t="shared" si="419"/>
        <v>-</v>
      </c>
    </row>
    <row r="4256" spans="19:36">
      <c r="S4256" s="173" t="s">
        <v>13602</v>
      </c>
      <c r="T4256" s="17" t="s">
        <v>13603</v>
      </c>
      <c r="AA4256" s="182" t="s">
        <v>4678</v>
      </c>
      <c r="AC4256" s="197" t="str">
        <f t="shared" si="414"/>
        <v>PHARMACY</v>
      </c>
      <c r="AD4256" s="263" t="str">
        <f t="shared" si="415"/>
        <v>PHARMACY-401</v>
      </c>
      <c r="AE4256" s="263" t="str">
        <f t="shared" si="416"/>
        <v>PHARMACY-401-42</v>
      </c>
      <c r="AF4256" s="119" t="s">
        <v>4678</v>
      </c>
      <c r="AG4256" s="64" t="str">
        <f t="shared" si="417"/>
        <v>401</v>
      </c>
      <c r="AI4256" s="197" t="str">
        <f t="shared" si="418"/>
        <v>-</v>
      </c>
      <c r="AJ4256" s="64" t="str">
        <f t="shared" si="419"/>
        <v>-</v>
      </c>
    </row>
    <row r="4257" spans="19:36">
      <c r="S4257" s="173" t="s">
        <v>13168</v>
      </c>
      <c r="T4257" s="17" t="s">
        <v>13169</v>
      </c>
      <c r="AA4257" s="182" t="s">
        <v>4681</v>
      </c>
      <c r="AC4257" s="197" t="str">
        <f t="shared" si="414"/>
        <v>PHARMACY</v>
      </c>
      <c r="AD4257" s="263" t="str">
        <f t="shared" si="415"/>
        <v>PHARMACY-401</v>
      </c>
      <c r="AE4257" s="263" t="str">
        <f t="shared" si="416"/>
        <v>PHARMACY-401-43</v>
      </c>
      <c r="AF4257" s="119" t="s">
        <v>4681</v>
      </c>
      <c r="AG4257" s="64" t="str">
        <f t="shared" si="417"/>
        <v>401</v>
      </c>
      <c r="AI4257" s="197" t="str">
        <f t="shared" si="418"/>
        <v>-</v>
      </c>
      <c r="AJ4257" s="64" t="str">
        <f t="shared" si="419"/>
        <v>-</v>
      </c>
    </row>
    <row r="4258" spans="19:36">
      <c r="S4258" s="173" t="s">
        <v>13170</v>
      </c>
      <c r="T4258" s="17" t="s">
        <v>13171</v>
      </c>
      <c r="AA4258" s="182" t="s">
        <v>4684</v>
      </c>
      <c r="AC4258" s="197" t="str">
        <f t="shared" si="414"/>
        <v>PHARMACY</v>
      </c>
      <c r="AD4258" s="263" t="str">
        <f t="shared" si="415"/>
        <v>PHARMACY-401</v>
      </c>
      <c r="AE4258" s="263" t="str">
        <f t="shared" si="416"/>
        <v>PHARMACY-401-44</v>
      </c>
      <c r="AF4258" s="119" t="s">
        <v>4684</v>
      </c>
      <c r="AG4258" s="64" t="str">
        <f t="shared" si="417"/>
        <v>401</v>
      </c>
      <c r="AI4258" s="197" t="str">
        <f t="shared" si="418"/>
        <v>-</v>
      </c>
      <c r="AJ4258" s="64" t="str">
        <f t="shared" si="419"/>
        <v>-</v>
      </c>
    </row>
    <row r="4259" spans="19:36">
      <c r="S4259" s="173" t="s">
        <v>13172</v>
      </c>
      <c r="T4259" s="17" t="s">
        <v>13173</v>
      </c>
      <c r="AA4259" s="182" t="s">
        <v>739</v>
      </c>
      <c r="AC4259" s="197" t="str">
        <f t="shared" si="414"/>
        <v>PHARMACY</v>
      </c>
      <c r="AD4259" s="263" t="str">
        <f t="shared" si="415"/>
        <v>PHARMACY-401</v>
      </c>
      <c r="AE4259" s="263" t="str">
        <f t="shared" si="416"/>
        <v>PHARMACY-401-45</v>
      </c>
      <c r="AF4259" s="119" t="s">
        <v>739</v>
      </c>
      <c r="AG4259" s="64" t="str">
        <f t="shared" si="417"/>
        <v>401</v>
      </c>
      <c r="AI4259" s="197" t="str">
        <f t="shared" si="418"/>
        <v>-</v>
      </c>
      <c r="AJ4259" s="64" t="str">
        <f t="shared" si="419"/>
        <v>-</v>
      </c>
    </row>
    <row r="4260" spans="19:36">
      <c r="S4260" s="173" t="s">
        <v>13174</v>
      </c>
      <c r="T4260" s="17" t="s">
        <v>13175</v>
      </c>
      <c r="AA4260" s="182" t="s">
        <v>740</v>
      </c>
      <c r="AC4260" s="197" t="str">
        <f t="shared" si="414"/>
        <v>PHARMACY</v>
      </c>
      <c r="AD4260" s="263" t="str">
        <f t="shared" si="415"/>
        <v>PHARMACY-401</v>
      </c>
      <c r="AE4260" s="263" t="str">
        <f t="shared" si="416"/>
        <v>PHARMACY-401-46</v>
      </c>
      <c r="AF4260" s="119" t="s">
        <v>740</v>
      </c>
      <c r="AG4260" s="64" t="str">
        <f t="shared" si="417"/>
        <v>401</v>
      </c>
      <c r="AI4260" s="197" t="str">
        <f t="shared" si="418"/>
        <v>-</v>
      </c>
      <c r="AJ4260" s="64" t="str">
        <f t="shared" si="419"/>
        <v>-</v>
      </c>
    </row>
    <row r="4261" spans="19:36">
      <c r="S4261" s="173" t="s">
        <v>13176</v>
      </c>
      <c r="T4261" s="17" t="s">
        <v>13177</v>
      </c>
      <c r="AA4261" s="182" t="s">
        <v>22</v>
      </c>
      <c r="AC4261" s="197" t="str">
        <f t="shared" si="414"/>
        <v>PHARMACY</v>
      </c>
      <c r="AD4261" s="263" t="str">
        <f t="shared" si="415"/>
        <v>PHARMACY-401</v>
      </c>
      <c r="AE4261" s="263" t="str">
        <f t="shared" si="416"/>
        <v>PHARMACY-401-47</v>
      </c>
      <c r="AF4261" s="119" t="s">
        <v>22</v>
      </c>
      <c r="AG4261" s="64" t="str">
        <f t="shared" si="417"/>
        <v>401</v>
      </c>
      <c r="AI4261" s="197" t="str">
        <f t="shared" si="418"/>
        <v>-</v>
      </c>
      <c r="AJ4261" s="64" t="str">
        <f t="shared" si="419"/>
        <v>-</v>
      </c>
    </row>
    <row r="4262" spans="19:36">
      <c r="S4262" s="173" t="s">
        <v>13178</v>
      </c>
      <c r="T4262" s="17" t="s">
        <v>13179</v>
      </c>
      <c r="AA4262" s="182" t="s">
        <v>12214</v>
      </c>
      <c r="AC4262" s="197" t="str">
        <f t="shared" si="414"/>
        <v>PHARMACY</v>
      </c>
      <c r="AD4262" s="263" t="str">
        <f t="shared" si="415"/>
        <v>PHARMACY-401</v>
      </c>
      <c r="AE4262" s="263" t="str">
        <f t="shared" si="416"/>
        <v>PHARMACY-401-48</v>
      </c>
      <c r="AF4262" s="119" t="s">
        <v>12214</v>
      </c>
      <c r="AG4262" s="64" t="str">
        <f t="shared" si="417"/>
        <v>401</v>
      </c>
      <c r="AI4262" s="197" t="str">
        <f t="shared" si="418"/>
        <v>-</v>
      </c>
      <c r="AJ4262" s="64" t="str">
        <f t="shared" si="419"/>
        <v>-</v>
      </c>
    </row>
    <row r="4263" spans="19:36">
      <c r="S4263" s="173" t="s">
        <v>13180</v>
      </c>
      <c r="T4263" s="17" t="s">
        <v>13181</v>
      </c>
      <c r="AA4263" s="182" t="s">
        <v>13416</v>
      </c>
      <c r="AC4263" s="197" t="str">
        <f t="shared" si="414"/>
        <v>PHARMACY</v>
      </c>
      <c r="AD4263" s="263" t="str">
        <f t="shared" si="415"/>
        <v>PHARMACY-401</v>
      </c>
      <c r="AE4263" s="263" t="str">
        <f t="shared" si="416"/>
        <v>PHARMACY-401-49</v>
      </c>
      <c r="AF4263" s="119" t="s">
        <v>13416</v>
      </c>
      <c r="AG4263" s="64" t="str">
        <f t="shared" si="417"/>
        <v>401</v>
      </c>
      <c r="AI4263" s="197" t="str">
        <f t="shared" si="418"/>
        <v>-</v>
      </c>
      <c r="AJ4263" s="64" t="str">
        <f t="shared" si="419"/>
        <v>-</v>
      </c>
    </row>
    <row r="4264" spans="19:36">
      <c r="S4264" s="173" t="s">
        <v>13182</v>
      </c>
      <c r="T4264" s="17" t="s">
        <v>13183</v>
      </c>
      <c r="AA4264" s="182" t="s">
        <v>13854</v>
      </c>
      <c r="AC4264" s="197" t="str">
        <f t="shared" si="414"/>
        <v>PHARMACY</v>
      </c>
      <c r="AD4264" s="263" t="str">
        <f t="shared" si="415"/>
        <v>PHARMACY-401</v>
      </c>
      <c r="AE4264" s="263" t="str">
        <f t="shared" si="416"/>
        <v>PHARMACY-401-50</v>
      </c>
      <c r="AF4264" s="119" t="s">
        <v>13854</v>
      </c>
      <c r="AG4264" s="64" t="str">
        <f t="shared" si="417"/>
        <v>401</v>
      </c>
      <c r="AI4264" s="197" t="str">
        <f t="shared" si="418"/>
        <v>-</v>
      </c>
      <c r="AJ4264" s="64" t="str">
        <f t="shared" si="419"/>
        <v>-</v>
      </c>
    </row>
    <row r="4265" spans="19:36">
      <c r="S4265" s="173" t="s">
        <v>13184</v>
      </c>
      <c r="T4265" s="17" t="s">
        <v>13185</v>
      </c>
      <c r="AA4265" s="182" t="s">
        <v>12868</v>
      </c>
      <c r="AC4265" s="197" t="str">
        <f t="shared" si="414"/>
        <v>PHARMACY</v>
      </c>
      <c r="AD4265" s="263" t="str">
        <f t="shared" si="415"/>
        <v>PHARMACY-401</v>
      </c>
      <c r="AE4265" s="263" t="str">
        <f t="shared" si="416"/>
        <v>PHARMACY-401-51</v>
      </c>
      <c r="AF4265" s="119" t="s">
        <v>12868</v>
      </c>
      <c r="AG4265" s="64" t="str">
        <f t="shared" si="417"/>
        <v>401</v>
      </c>
      <c r="AI4265" s="197" t="str">
        <f t="shared" si="418"/>
        <v>-</v>
      </c>
      <c r="AJ4265" s="64" t="str">
        <f t="shared" si="419"/>
        <v>-</v>
      </c>
    </row>
    <row r="4266" spans="19:36">
      <c r="S4266" s="173" t="s">
        <v>12626</v>
      </c>
      <c r="T4266" s="17" t="s">
        <v>12627</v>
      </c>
      <c r="AA4266" s="182" t="s">
        <v>12869</v>
      </c>
      <c r="AC4266" s="197" t="str">
        <f t="shared" si="414"/>
        <v>PHARMACY</v>
      </c>
      <c r="AD4266" s="263" t="str">
        <f t="shared" si="415"/>
        <v>PHARMACY-401</v>
      </c>
      <c r="AE4266" s="263" t="str">
        <f t="shared" si="416"/>
        <v>PHARMACY-401-52</v>
      </c>
      <c r="AF4266" s="119" t="s">
        <v>12869</v>
      </c>
      <c r="AG4266" s="64" t="str">
        <f t="shared" si="417"/>
        <v>401</v>
      </c>
      <c r="AI4266" s="197" t="str">
        <f t="shared" si="418"/>
        <v>-</v>
      </c>
      <c r="AJ4266" s="64" t="str">
        <f t="shared" si="419"/>
        <v>-</v>
      </c>
    </row>
    <row r="4267" spans="19:36">
      <c r="S4267" s="173" t="s">
        <v>13186</v>
      </c>
      <c r="T4267" s="17" t="s">
        <v>13187</v>
      </c>
      <c r="AA4267" s="182" t="s">
        <v>13417</v>
      </c>
      <c r="AC4267" s="197" t="str">
        <f t="shared" si="414"/>
        <v>PHARMACY</v>
      </c>
      <c r="AD4267" s="263" t="str">
        <f t="shared" si="415"/>
        <v>PHARMACY-401</v>
      </c>
      <c r="AE4267" s="263" t="str">
        <f t="shared" si="416"/>
        <v>PHARMACY-401-53</v>
      </c>
      <c r="AF4267" s="119" t="s">
        <v>13417</v>
      </c>
      <c r="AG4267" s="64" t="str">
        <f t="shared" si="417"/>
        <v>401</v>
      </c>
      <c r="AI4267" s="197" t="str">
        <f t="shared" si="418"/>
        <v>-</v>
      </c>
      <c r="AJ4267" s="64" t="str">
        <f t="shared" si="419"/>
        <v>-</v>
      </c>
    </row>
    <row r="4268" spans="19:36">
      <c r="S4268" s="173" t="s">
        <v>13188</v>
      </c>
      <c r="T4268" s="17" t="s">
        <v>13189</v>
      </c>
      <c r="AA4268" s="182" t="s">
        <v>13418</v>
      </c>
      <c r="AC4268" s="197" t="str">
        <f t="shared" si="414"/>
        <v>PHARMACY</v>
      </c>
      <c r="AD4268" s="263" t="str">
        <f t="shared" si="415"/>
        <v>PHARMACY-401</v>
      </c>
      <c r="AE4268" s="263" t="str">
        <f t="shared" si="416"/>
        <v>PHARMACY-401-54</v>
      </c>
      <c r="AF4268" s="119" t="s">
        <v>13418</v>
      </c>
      <c r="AG4268" s="64" t="str">
        <f t="shared" si="417"/>
        <v>401</v>
      </c>
      <c r="AI4268" s="197" t="str">
        <f t="shared" si="418"/>
        <v>-</v>
      </c>
      <c r="AJ4268" s="64" t="str">
        <f t="shared" si="419"/>
        <v>-</v>
      </c>
    </row>
    <row r="4269" spans="19:36">
      <c r="S4269" s="173" t="s">
        <v>13190</v>
      </c>
      <c r="T4269" s="17" t="s">
        <v>13191</v>
      </c>
      <c r="AA4269" s="182" t="s">
        <v>13855</v>
      </c>
      <c r="AC4269" s="197" t="str">
        <f t="shared" si="414"/>
        <v>PHARMACY</v>
      </c>
      <c r="AD4269" s="263" t="str">
        <f t="shared" si="415"/>
        <v>PHARMACY-401</v>
      </c>
      <c r="AE4269" s="263" t="str">
        <f t="shared" si="416"/>
        <v>PHARMACY-401-55</v>
      </c>
      <c r="AF4269" s="119" t="s">
        <v>13855</v>
      </c>
      <c r="AG4269" s="64" t="str">
        <f t="shared" si="417"/>
        <v>401</v>
      </c>
      <c r="AI4269" s="197" t="str">
        <f t="shared" si="418"/>
        <v>-</v>
      </c>
      <c r="AJ4269" s="64" t="str">
        <f t="shared" si="419"/>
        <v>-</v>
      </c>
    </row>
    <row r="4270" spans="19:36">
      <c r="S4270" s="173" t="s">
        <v>13192</v>
      </c>
      <c r="T4270" s="17" t="s">
        <v>13193</v>
      </c>
      <c r="AA4270" s="182" t="s">
        <v>13856</v>
      </c>
      <c r="AC4270" s="197" t="str">
        <f t="shared" si="414"/>
        <v>PHARMACY</v>
      </c>
      <c r="AD4270" s="263" t="str">
        <f t="shared" si="415"/>
        <v>PHARMACY-401</v>
      </c>
      <c r="AE4270" s="263" t="str">
        <f t="shared" si="416"/>
        <v>PHARMACY-401-56</v>
      </c>
      <c r="AF4270" s="119" t="s">
        <v>13856</v>
      </c>
      <c r="AG4270" s="64" t="str">
        <f t="shared" si="417"/>
        <v>401</v>
      </c>
      <c r="AI4270" s="197" t="str">
        <f t="shared" si="418"/>
        <v>-</v>
      </c>
      <c r="AJ4270" s="64" t="str">
        <f t="shared" si="419"/>
        <v>-</v>
      </c>
    </row>
    <row r="4271" spans="19:36">
      <c r="S4271" s="173" t="s">
        <v>13194</v>
      </c>
      <c r="T4271" s="17" t="s">
        <v>13195</v>
      </c>
      <c r="AA4271" s="182" t="s">
        <v>13857</v>
      </c>
      <c r="AC4271" s="197" t="str">
        <f t="shared" si="414"/>
        <v>PHARMACY</v>
      </c>
      <c r="AD4271" s="263" t="str">
        <f t="shared" si="415"/>
        <v>PHARMACY-401</v>
      </c>
      <c r="AE4271" s="263" t="str">
        <f t="shared" si="416"/>
        <v>PHARMACY-401-57</v>
      </c>
      <c r="AF4271" s="119" t="s">
        <v>13857</v>
      </c>
      <c r="AG4271" s="64" t="str">
        <f t="shared" si="417"/>
        <v>401</v>
      </c>
      <c r="AI4271" s="197" t="str">
        <f t="shared" si="418"/>
        <v>-</v>
      </c>
      <c r="AJ4271" s="64" t="str">
        <f t="shared" si="419"/>
        <v>-</v>
      </c>
    </row>
    <row r="4272" spans="19:36">
      <c r="S4272" s="173" t="s">
        <v>13196</v>
      </c>
      <c r="T4272" s="17" t="s">
        <v>13197</v>
      </c>
      <c r="AA4272" s="182" t="s">
        <v>14312</v>
      </c>
      <c r="AC4272" s="197" t="str">
        <f t="shared" si="414"/>
        <v>PHARMACY</v>
      </c>
      <c r="AD4272" s="263" t="str">
        <f t="shared" si="415"/>
        <v>PHARMACY-401</v>
      </c>
      <c r="AE4272" s="263" t="str">
        <f t="shared" si="416"/>
        <v>PHARMACY-401-58</v>
      </c>
      <c r="AF4272" s="119" t="s">
        <v>14312</v>
      </c>
      <c r="AG4272" s="64" t="str">
        <f t="shared" si="417"/>
        <v>401</v>
      </c>
      <c r="AI4272" s="197" t="str">
        <f t="shared" si="418"/>
        <v>-</v>
      </c>
      <c r="AJ4272" s="64" t="str">
        <f t="shared" si="419"/>
        <v>-</v>
      </c>
    </row>
    <row r="4273" spans="19:36">
      <c r="S4273" s="173" t="s">
        <v>13198</v>
      </c>
      <c r="T4273" s="17" t="s">
        <v>13199</v>
      </c>
      <c r="AA4273" s="182" t="s">
        <v>14894</v>
      </c>
      <c r="AC4273" s="197" t="str">
        <f t="shared" si="414"/>
        <v>PHARMACY</v>
      </c>
      <c r="AD4273" s="263" t="str">
        <f t="shared" si="415"/>
        <v>PHARMACY-401</v>
      </c>
      <c r="AE4273" s="263" t="str">
        <f t="shared" si="416"/>
        <v>PHARMACY-401-59</v>
      </c>
      <c r="AF4273" s="119" t="s">
        <v>14894</v>
      </c>
      <c r="AG4273" s="64" t="str">
        <f t="shared" si="417"/>
        <v>401</v>
      </c>
      <c r="AI4273" s="197" t="str">
        <f t="shared" si="418"/>
        <v>-</v>
      </c>
      <c r="AJ4273" s="64" t="str">
        <f t="shared" si="419"/>
        <v>-</v>
      </c>
    </row>
    <row r="4274" spans="19:36">
      <c r="S4274" s="173" t="s">
        <v>14545</v>
      </c>
      <c r="T4274" s="17" t="s">
        <v>14546</v>
      </c>
      <c r="AA4274" s="182" t="s">
        <v>15386</v>
      </c>
      <c r="AC4274" s="197" t="str">
        <f t="shared" si="414"/>
        <v>PHARMACY</v>
      </c>
      <c r="AD4274" s="263" t="str">
        <f t="shared" si="415"/>
        <v>PHARMACY-401</v>
      </c>
      <c r="AE4274" s="263" t="str">
        <f t="shared" si="416"/>
        <v>PHARMACY-401-60</v>
      </c>
      <c r="AF4274" s="119" t="s">
        <v>15386</v>
      </c>
      <c r="AG4274" s="64" t="str">
        <f t="shared" si="417"/>
        <v>401</v>
      </c>
      <c r="AI4274" s="197" t="str">
        <f t="shared" si="418"/>
        <v>-</v>
      </c>
      <c r="AJ4274" s="64" t="str">
        <f t="shared" si="419"/>
        <v>-</v>
      </c>
    </row>
    <row r="4275" spans="19:36">
      <c r="S4275" s="173" t="s">
        <v>13200</v>
      </c>
      <c r="T4275" s="17" t="s">
        <v>13201</v>
      </c>
      <c r="AA4275" s="182" t="s">
        <v>15387</v>
      </c>
      <c r="AC4275" s="197" t="str">
        <f t="shared" si="414"/>
        <v>PHARMACY</v>
      </c>
      <c r="AD4275" s="263" t="str">
        <f t="shared" si="415"/>
        <v>PHARMACY-401</v>
      </c>
      <c r="AE4275" s="263" t="str">
        <f t="shared" si="416"/>
        <v>PHARMACY-401-61</v>
      </c>
      <c r="AF4275" s="119" t="s">
        <v>15387</v>
      </c>
      <c r="AG4275" s="64" t="str">
        <f t="shared" si="417"/>
        <v>401</v>
      </c>
      <c r="AI4275" s="197" t="str">
        <f t="shared" si="418"/>
        <v>-</v>
      </c>
      <c r="AJ4275" s="64" t="str">
        <f t="shared" si="419"/>
        <v>-</v>
      </c>
    </row>
    <row r="4276" spans="19:36">
      <c r="S4276" s="173" t="s">
        <v>13604</v>
      </c>
      <c r="T4276" s="17" t="s">
        <v>13605</v>
      </c>
      <c r="AA4276" s="182" t="s">
        <v>11226</v>
      </c>
      <c r="AC4276" s="197" t="str">
        <f t="shared" si="414"/>
        <v>PHARMACY</v>
      </c>
      <c r="AD4276" s="263" t="str">
        <f t="shared" si="415"/>
        <v>PHARMACY-401</v>
      </c>
      <c r="AE4276" s="263" t="str">
        <f t="shared" si="416"/>
        <v>PHARMACY-401-62</v>
      </c>
      <c r="AF4276" s="119" t="s">
        <v>11226</v>
      </c>
      <c r="AG4276" s="64" t="str">
        <f t="shared" si="417"/>
        <v>401</v>
      </c>
      <c r="AI4276" s="197" t="str">
        <f t="shared" si="418"/>
        <v>-</v>
      </c>
      <c r="AJ4276" s="64" t="str">
        <f t="shared" si="419"/>
        <v>-</v>
      </c>
    </row>
    <row r="4277" spans="19:36">
      <c r="S4277" s="173" t="s">
        <v>13606</v>
      </c>
      <c r="T4277" s="17" t="s">
        <v>13607</v>
      </c>
      <c r="AA4277" s="182" t="s">
        <v>23</v>
      </c>
      <c r="AC4277" s="197" t="str">
        <f t="shared" si="414"/>
        <v>PHARMACY</v>
      </c>
      <c r="AD4277" s="263" t="str">
        <f t="shared" si="415"/>
        <v>PHARMACY-401</v>
      </c>
      <c r="AE4277" s="263" t="str">
        <f t="shared" si="416"/>
        <v>PHARMACY-401-63</v>
      </c>
      <c r="AF4277" s="119" t="s">
        <v>23</v>
      </c>
      <c r="AG4277" s="64" t="str">
        <f t="shared" si="417"/>
        <v>401</v>
      </c>
      <c r="AI4277" s="197" t="str">
        <f t="shared" si="418"/>
        <v>-</v>
      </c>
      <c r="AJ4277" s="64" t="str">
        <f t="shared" si="419"/>
        <v>-</v>
      </c>
    </row>
    <row r="4278" spans="19:36">
      <c r="S4278" s="173" t="s">
        <v>13202</v>
      </c>
      <c r="T4278" s="17" t="s">
        <v>13203</v>
      </c>
      <c r="AA4278" s="182" t="s">
        <v>4687</v>
      </c>
      <c r="AC4278" s="197" t="str">
        <f t="shared" si="414"/>
        <v>PHARMACY</v>
      </c>
      <c r="AD4278" s="263" t="str">
        <f t="shared" si="415"/>
        <v>PHARMACY-401</v>
      </c>
      <c r="AE4278" s="263" t="str">
        <f t="shared" si="416"/>
        <v>PHARMACY-401-64</v>
      </c>
      <c r="AF4278" s="119" t="s">
        <v>4687</v>
      </c>
      <c r="AG4278" s="64" t="str">
        <f t="shared" si="417"/>
        <v>401</v>
      </c>
      <c r="AI4278" s="197" t="str">
        <f t="shared" si="418"/>
        <v>-</v>
      </c>
      <c r="AJ4278" s="64" t="str">
        <f t="shared" si="419"/>
        <v>-</v>
      </c>
    </row>
    <row r="4279" spans="19:36">
      <c r="S4279" s="173" t="s">
        <v>13608</v>
      </c>
      <c r="T4279" s="17" t="s">
        <v>13609</v>
      </c>
      <c r="AA4279" s="182" t="s">
        <v>24</v>
      </c>
      <c r="AC4279" s="197" t="str">
        <f t="shared" si="414"/>
        <v>PHARMACY</v>
      </c>
      <c r="AD4279" s="263" t="str">
        <f t="shared" si="415"/>
        <v>PHARMACY-401</v>
      </c>
      <c r="AE4279" s="263" t="str">
        <f t="shared" si="416"/>
        <v>PHARMACY-401-65</v>
      </c>
      <c r="AF4279" s="119" t="s">
        <v>24</v>
      </c>
      <c r="AG4279" s="64" t="str">
        <f t="shared" si="417"/>
        <v>401</v>
      </c>
      <c r="AI4279" s="197" t="str">
        <f t="shared" si="418"/>
        <v>-</v>
      </c>
      <c r="AJ4279" s="64" t="str">
        <f t="shared" si="419"/>
        <v>-</v>
      </c>
    </row>
    <row r="4280" spans="19:36">
      <c r="S4280" s="173" t="s">
        <v>13610</v>
      </c>
      <c r="T4280" s="17" t="s">
        <v>13611</v>
      </c>
      <c r="AA4280" s="182" t="s">
        <v>4692</v>
      </c>
      <c r="AC4280" s="197" t="str">
        <f t="shared" si="414"/>
        <v>PHARMACY</v>
      </c>
      <c r="AD4280" s="263" t="str">
        <f t="shared" si="415"/>
        <v>PHARMACY-401</v>
      </c>
      <c r="AE4280" s="263" t="str">
        <f t="shared" si="416"/>
        <v>PHARMACY-401-66</v>
      </c>
      <c r="AF4280" s="119" t="s">
        <v>4692</v>
      </c>
      <c r="AG4280" s="64" t="str">
        <f t="shared" si="417"/>
        <v>401</v>
      </c>
      <c r="AI4280" s="197" t="str">
        <f t="shared" si="418"/>
        <v>-</v>
      </c>
      <c r="AJ4280" s="64" t="str">
        <f t="shared" si="419"/>
        <v>-</v>
      </c>
    </row>
    <row r="4281" spans="19:36">
      <c r="S4281" s="173" t="s">
        <v>13612</v>
      </c>
      <c r="T4281" s="17" t="s">
        <v>13613</v>
      </c>
      <c r="AA4281" s="182" t="s">
        <v>4697</v>
      </c>
      <c r="AC4281" s="197" t="str">
        <f t="shared" si="414"/>
        <v>PHARMACY</v>
      </c>
      <c r="AD4281" s="263" t="str">
        <f t="shared" si="415"/>
        <v>PHARMACY-401</v>
      </c>
      <c r="AE4281" s="263" t="str">
        <f t="shared" si="416"/>
        <v>PHARMACY-401-67</v>
      </c>
      <c r="AF4281" s="119" t="s">
        <v>4697</v>
      </c>
      <c r="AG4281" s="64" t="str">
        <f t="shared" si="417"/>
        <v>401</v>
      </c>
      <c r="AI4281" s="197" t="str">
        <f t="shared" si="418"/>
        <v>-</v>
      </c>
      <c r="AJ4281" s="64" t="str">
        <f t="shared" si="419"/>
        <v>-</v>
      </c>
    </row>
    <row r="4282" spans="19:36">
      <c r="S4282" s="173" t="s">
        <v>13614</v>
      </c>
      <c r="T4282" s="17" t="s">
        <v>13615</v>
      </c>
      <c r="AA4282" s="182" t="s">
        <v>25</v>
      </c>
      <c r="AC4282" s="197" t="str">
        <f t="shared" si="414"/>
        <v>PHARMACY</v>
      </c>
      <c r="AD4282" s="263" t="str">
        <f t="shared" si="415"/>
        <v>PHARMACY-401</v>
      </c>
      <c r="AE4282" s="263" t="str">
        <f t="shared" si="416"/>
        <v>PHARMACY-401-68</v>
      </c>
      <c r="AF4282" s="119" t="s">
        <v>25</v>
      </c>
      <c r="AG4282" s="64" t="str">
        <f t="shared" si="417"/>
        <v>401</v>
      </c>
      <c r="AI4282" s="197" t="str">
        <f t="shared" si="418"/>
        <v>-</v>
      </c>
      <c r="AJ4282" s="64" t="str">
        <f t="shared" si="419"/>
        <v>-</v>
      </c>
    </row>
    <row r="4283" spans="19:36">
      <c r="S4283" s="173" t="s">
        <v>13616</v>
      </c>
      <c r="T4283" s="17" t="s">
        <v>13617</v>
      </c>
      <c r="AA4283" s="182" t="s">
        <v>26</v>
      </c>
      <c r="AC4283" s="197" t="str">
        <f t="shared" si="414"/>
        <v>PHARMACY</v>
      </c>
      <c r="AD4283" s="263" t="str">
        <f t="shared" si="415"/>
        <v>PHARMACY-401</v>
      </c>
      <c r="AE4283" s="263" t="str">
        <f t="shared" si="416"/>
        <v>PHARMACY-401-69</v>
      </c>
      <c r="AF4283" s="119" t="s">
        <v>26</v>
      </c>
      <c r="AG4283" s="64" t="str">
        <f t="shared" si="417"/>
        <v>401</v>
      </c>
      <c r="AI4283" s="197" t="str">
        <f t="shared" si="418"/>
        <v>-</v>
      </c>
      <c r="AJ4283" s="64" t="str">
        <f t="shared" si="419"/>
        <v>-</v>
      </c>
    </row>
    <row r="4284" spans="19:36">
      <c r="S4284" s="173" t="s">
        <v>13618</v>
      </c>
      <c r="T4284" s="17" t="s">
        <v>13619</v>
      </c>
      <c r="AA4284" s="182" t="s">
        <v>27</v>
      </c>
      <c r="AC4284" s="197" t="str">
        <f t="shared" si="414"/>
        <v>PHARMACY</v>
      </c>
      <c r="AD4284" s="263" t="str">
        <f t="shared" si="415"/>
        <v>PHARMACY-401</v>
      </c>
      <c r="AE4284" s="263" t="str">
        <f t="shared" si="416"/>
        <v>PHARMACY-401-70</v>
      </c>
      <c r="AF4284" s="119" t="s">
        <v>27</v>
      </c>
      <c r="AG4284" s="64" t="str">
        <f t="shared" si="417"/>
        <v>401</v>
      </c>
      <c r="AI4284" s="197" t="str">
        <f t="shared" si="418"/>
        <v>-</v>
      </c>
      <c r="AJ4284" s="64" t="str">
        <f t="shared" si="419"/>
        <v>-</v>
      </c>
    </row>
    <row r="4285" spans="19:36">
      <c r="S4285" s="173" t="s">
        <v>13620</v>
      </c>
      <c r="T4285" s="17" t="s">
        <v>13621</v>
      </c>
      <c r="AA4285" s="182" t="s">
        <v>11587</v>
      </c>
      <c r="AC4285" s="197" t="str">
        <f t="shared" si="414"/>
        <v>PHARMACY</v>
      </c>
      <c r="AD4285" s="263" t="str">
        <f t="shared" si="415"/>
        <v>PHARMACY-401</v>
      </c>
      <c r="AE4285" s="263" t="str">
        <f t="shared" si="416"/>
        <v>PHARMACY-401-71</v>
      </c>
      <c r="AF4285" s="119" t="s">
        <v>11587</v>
      </c>
      <c r="AG4285" s="64" t="str">
        <f t="shared" si="417"/>
        <v>401</v>
      </c>
      <c r="AI4285" s="197" t="str">
        <f t="shared" si="418"/>
        <v>-</v>
      </c>
      <c r="AJ4285" s="64" t="str">
        <f t="shared" si="419"/>
        <v>-</v>
      </c>
    </row>
    <row r="4286" spans="19:36">
      <c r="S4286" s="173" t="s">
        <v>13622</v>
      </c>
      <c r="T4286" s="17" t="s">
        <v>13623</v>
      </c>
      <c r="AA4286" s="182" t="s">
        <v>13419</v>
      </c>
      <c r="AC4286" s="197" t="str">
        <f t="shared" si="414"/>
        <v>PHARMACY</v>
      </c>
      <c r="AD4286" s="263" t="str">
        <f t="shared" si="415"/>
        <v>PHARMACY-401</v>
      </c>
      <c r="AE4286" s="263" t="str">
        <f t="shared" si="416"/>
        <v>PHARMACY-401-72</v>
      </c>
      <c r="AF4286" s="119" t="s">
        <v>13419</v>
      </c>
      <c r="AG4286" s="64" t="str">
        <f t="shared" si="417"/>
        <v>401</v>
      </c>
      <c r="AI4286" s="197" t="str">
        <f t="shared" si="418"/>
        <v>-</v>
      </c>
      <c r="AJ4286" s="64" t="str">
        <f t="shared" si="419"/>
        <v>-</v>
      </c>
    </row>
    <row r="4287" spans="19:36">
      <c r="S4287" s="173" t="s">
        <v>13624</v>
      </c>
      <c r="T4287" s="17" t="s">
        <v>13625</v>
      </c>
      <c r="AA4287" s="182" t="s">
        <v>13858</v>
      </c>
      <c r="AC4287" s="197" t="str">
        <f t="shared" si="414"/>
        <v>PHARMACY</v>
      </c>
      <c r="AD4287" s="263" t="str">
        <f t="shared" si="415"/>
        <v>PHARMACY-401</v>
      </c>
      <c r="AE4287" s="263" t="str">
        <f t="shared" si="416"/>
        <v>PHARMACY-401-73</v>
      </c>
      <c r="AF4287" s="119" t="s">
        <v>13858</v>
      </c>
      <c r="AG4287" s="64" t="str">
        <f t="shared" si="417"/>
        <v>401</v>
      </c>
      <c r="AI4287" s="197" t="str">
        <f t="shared" si="418"/>
        <v>-</v>
      </c>
      <c r="AJ4287" s="64" t="str">
        <f t="shared" si="419"/>
        <v>-</v>
      </c>
    </row>
    <row r="4288" spans="19:36">
      <c r="S4288" s="173" t="s">
        <v>13626</v>
      </c>
      <c r="T4288" s="17" t="s">
        <v>13627</v>
      </c>
      <c r="AA4288" s="182" t="s">
        <v>14895</v>
      </c>
      <c r="AC4288" s="197" t="str">
        <f t="shared" si="414"/>
        <v>PHARMACY</v>
      </c>
      <c r="AD4288" s="263" t="str">
        <f t="shared" si="415"/>
        <v>PHARMACY-401</v>
      </c>
      <c r="AE4288" s="263" t="str">
        <f t="shared" si="416"/>
        <v>PHARMACY-401-74</v>
      </c>
      <c r="AF4288" s="119" t="s">
        <v>14895</v>
      </c>
      <c r="AG4288" s="64" t="str">
        <f t="shared" si="417"/>
        <v>401</v>
      </c>
      <c r="AI4288" s="197" t="str">
        <f t="shared" si="418"/>
        <v>-</v>
      </c>
      <c r="AJ4288" s="64" t="str">
        <f t="shared" si="419"/>
        <v>-</v>
      </c>
    </row>
    <row r="4289" spans="19:36">
      <c r="S4289" s="261" t="s">
        <v>13628</v>
      </c>
      <c r="T4289" s="70" t="s">
        <v>13629</v>
      </c>
      <c r="AA4289" s="182" t="s">
        <v>15388</v>
      </c>
      <c r="AC4289" s="197" t="str">
        <f t="shared" si="414"/>
        <v>PHARMACY</v>
      </c>
      <c r="AD4289" s="263" t="str">
        <f t="shared" si="415"/>
        <v>PHARMACY-401</v>
      </c>
      <c r="AE4289" s="263" t="str">
        <f t="shared" si="416"/>
        <v>PHARMACY-401-75</v>
      </c>
      <c r="AF4289" s="119" t="s">
        <v>15388</v>
      </c>
      <c r="AG4289" s="64" t="str">
        <f t="shared" si="417"/>
        <v>401</v>
      </c>
      <c r="AI4289" s="197" t="str">
        <f t="shared" si="418"/>
        <v>-</v>
      </c>
      <c r="AJ4289" s="64" t="str">
        <f t="shared" si="419"/>
        <v>-</v>
      </c>
    </row>
    <row r="4290" spans="19:36">
      <c r="S4290" s="261" t="s">
        <v>13630</v>
      </c>
      <c r="T4290" s="70" t="s">
        <v>13631</v>
      </c>
      <c r="AA4290" s="182" t="s">
        <v>4735</v>
      </c>
      <c r="AC4290" s="197" t="str">
        <f t="shared" si="414"/>
        <v>PHARMACY</v>
      </c>
      <c r="AD4290" s="263" t="str">
        <f t="shared" si="415"/>
        <v>PHARMACY-401</v>
      </c>
      <c r="AE4290" s="263" t="str">
        <f t="shared" si="416"/>
        <v>PHARMACY-401-76</v>
      </c>
      <c r="AF4290" s="119" t="s">
        <v>4735</v>
      </c>
      <c r="AG4290" s="64" t="str">
        <f t="shared" si="417"/>
        <v>401</v>
      </c>
      <c r="AI4290" s="197" t="str">
        <f t="shared" si="418"/>
        <v>-</v>
      </c>
      <c r="AJ4290" s="64" t="str">
        <f t="shared" si="419"/>
        <v>-</v>
      </c>
    </row>
    <row r="4291" spans="19:36">
      <c r="S4291" s="261" t="s">
        <v>14072</v>
      </c>
      <c r="T4291" s="70" t="s">
        <v>14073</v>
      </c>
      <c r="AA4291" s="182" t="s">
        <v>4737</v>
      </c>
      <c r="AC4291" s="197" t="str">
        <f t="shared" si="414"/>
        <v>PHARMACY</v>
      </c>
      <c r="AD4291" s="263" t="str">
        <f t="shared" si="415"/>
        <v>PHARMACY-401</v>
      </c>
      <c r="AE4291" s="263" t="str">
        <f t="shared" si="416"/>
        <v>PHARMACY-401-77</v>
      </c>
      <c r="AF4291" s="119" t="s">
        <v>4737</v>
      </c>
      <c r="AG4291" s="64" t="str">
        <f t="shared" si="417"/>
        <v>401</v>
      </c>
      <c r="AI4291" s="197" t="str">
        <f t="shared" si="418"/>
        <v>-</v>
      </c>
      <c r="AJ4291" s="64" t="str">
        <f t="shared" si="419"/>
        <v>-</v>
      </c>
    </row>
    <row r="4292" spans="19:36">
      <c r="S4292" s="261" t="s">
        <v>13632</v>
      </c>
      <c r="T4292" s="70" t="s">
        <v>13633</v>
      </c>
      <c r="AA4292" s="182" t="s">
        <v>4740</v>
      </c>
      <c r="AC4292" s="197" t="str">
        <f t="shared" si="414"/>
        <v>PHARMACY</v>
      </c>
      <c r="AD4292" s="263" t="str">
        <f t="shared" si="415"/>
        <v>PHARMACY-401</v>
      </c>
      <c r="AE4292" s="263" t="str">
        <f t="shared" si="416"/>
        <v>PHARMACY-401-78</v>
      </c>
      <c r="AF4292" s="119" t="s">
        <v>4740</v>
      </c>
      <c r="AG4292" s="64" t="str">
        <f t="shared" si="417"/>
        <v>401</v>
      </c>
      <c r="AI4292" s="197" t="str">
        <f t="shared" si="418"/>
        <v>-</v>
      </c>
      <c r="AJ4292" s="64" t="str">
        <f t="shared" si="419"/>
        <v>-</v>
      </c>
    </row>
    <row r="4293" spans="19:36">
      <c r="S4293" s="261" t="s">
        <v>14547</v>
      </c>
      <c r="T4293" s="70" t="s">
        <v>14548</v>
      </c>
      <c r="AA4293" s="182" t="s">
        <v>4743</v>
      </c>
      <c r="AC4293" s="197" t="str">
        <f t="shared" si="414"/>
        <v>PHARMACY</v>
      </c>
      <c r="AD4293" s="263" t="str">
        <f t="shared" si="415"/>
        <v>PHARMACY-401</v>
      </c>
      <c r="AE4293" s="263" t="str">
        <f t="shared" si="416"/>
        <v>PHARMACY-401-79</v>
      </c>
      <c r="AF4293" s="119" t="s">
        <v>4743</v>
      </c>
      <c r="AG4293" s="64" t="str">
        <f t="shared" si="417"/>
        <v>401</v>
      </c>
      <c r="AI4293" s="197" t="str">
        <f t="shared" si="418"/>
        <v>-</v>
      </c>
      <c r="AJ4293" s="64" t="str">
        <f t="shared" si="419"/>
        <v>-</v>
      </c>
    </row>
    <row r="4294" spans="19:36">
      <c r="S4294" s="261" t="s">
        <v>13634</v>
      </c>
      <c r="T4294" s="70" t="s">
        <v>13635</v>
      </c>
      <c r="AA4294" s="182" t="s">
        <v>4747</v>
      </c>
      <c r="AC4294" s="197" t="str">
        <f t="shared" si="414"/>
        <v>PHARMACY</v>
      </c>
      <c r="AD4294" s="263" t="str">
        <f t="shared" si="415"/>
        <v>PHARMACY-401</v>
      </c>
      <c r="AE4294" s="263" t="str">
        <f t="shared" si="416"/>
        <v>PHARMACY-401-80</v>
      </c>
      <c r="AF4294" s="119" t="s">
        <v>4747</v>
      </c>
      <c r="AG4294" s="64" t="str">
        <f t="shared" si="417"/>
        <v>401</v>
      </c>
      <c r="AI4294" s="197" t="str">
        <f t="shared" si="418"/>
        <v>-</v>
      </c>
      <c r="AJ4294" s="64" t="str">
        <f t="shared" si="419"/>
        <v>-</v>
      </c>
    </row>
    <row r="4295" spans="19:36">
      <c r="S4295" s="261" t="s">
        <v>13636</v>
      </c>
      <c r="T4295" s="70" t="s">
        <v>13637</v>
      </c>
      <c r="AA4295" s="182" t="s">
        <v>28</v>
      </c>
      <c r="AC4295" s="197" t="str">
        <f t="shared" ref="AC4295:AC4358" si="420">CodesFormula_1</f>
        <v>PHARMACY</v>
      </c>
      <c r="AD4295" s="263" t="str">
        <f t="shared" ref="AD4295:AD4358" si="421">CodesFormula_2</f>
        <v>PHARMACY-401</v>
      </c>
      <c r="AE4295" s="263" t="str">
        <f t="shared" ref="AE4295:AE4358" si="422">CodesFormula_3</f>
        <v>PHARMACY-401-81</v>
      </c>
      <c r="AF4295" s="119" t="s">
        <v>28</v>
      </c>
      <c r="AG4295" s="64" t="str">
        <f t="shared" ref="AG4295:AG4358" si="423">CodesFormula_4</f>
        <v>401</v>
      </c>
      <c r="AI4295" s="197" t="str">
        <f t="shared" ref="AI4295:AI4358" si="424">CodesFormula_5</f>
        <v>-</v>
      </c>
      <c r="AJ4295" s="64" t="str">
        <f t="shared" ref="AJ4295:AJ4358" si="425">CodesFormula_6</f>
        <v>-</v>
      </c>
    </row>
    <row r="4296" spans="19:36">
      <c r="S4296" s="261" t="s">
        <v>13638</v>
      </c>
      <c r="T4296" s="70" t="s">
        <v>13639</v>
      </c>
      <c r="AA4296" s="182" t="s">
        <v>4751</v>
      </c>
      <c r="AC4296" s="197" t="str">
        <f t="shared" si="420"/>
        <v>PHARMACY</v>
      </c>
      <c r="AD4296" s="263" t="str">
        <f t="shared" si="421"/>
        <v>PHARMACY-401</v>
      </c>
      <c r="AE4296" s="263" t="str">
        <f t="shared" si="422"/>
        <v>PHARMACY-401-82</v>
      </c>
      <c r="AF4296" s="119" t="s">
        <v>4751</v>
      </c>
      <c r="AG4296" s="64" t="str">
        <f t="shared" si="423"/>
        <v>401</v>
      </c>
      <c r="AI4296" s="197" t="str">
        <f t="shared" si="424"/>
        <v>-</v>
      </c>
      <c r="AJ4296" s="64" t="str">
        <f t="shared" si="425"/>
        <v>-</v>
      </c>
    </row>
    <row r="4297" spans="19:36">
      <c r="S4297" s="261" t="s">
        <v>14074</v>
      </c>
      <c r="T4297" s="70" t="s">
        <v>14075</v>
      </c>
      <c r="AA4297" s="182" t="s">
        <v>4760</v>
      </c>
      <c r="AC4297" s="197" t="str">
        <f t="shared" si="420"/>
        <v>PHARMACY</v>
      </c>
      <c r="AD4297" s="263" t="str">
        <f t="shared" si="421"/>
        <v>PHARMACY-401</v>
      </c>
      <c r="AE4297" s="263" t="str">
        <f t="shared" si="422"/>
        <v>PHARMACY-401-83</v>
      </c>
      <c r="AF4297" s="119" t="s">
        <v>4760</v>
      </c>
      <c r="AG4297" s="64" t="str">
        <f t="shared" si="423"/>
        <v>401</v>
      </c>
      <c r="AI4297" s="197" t="str">
        <f t="shared" si="424"/>
        <v>-</v>
      </c>
      <c r="AJ4297" s="64" t="str">
        <f t="shared" si="425"/>
        <v>-</v>
      </c>
    </row>
    <row r="4298" spans="19:36">
      <c r="S4298" s="261" t="s">
        <v>13640</v>
      </c>
      <c r="T4298" s="70" t="s">
        <v>13641</v>
      </c>
      <c r="AA4298" s="182" t="s">
        <v>11588</v>
      </c>
      <c r="AC4298" s="197" t="str">
        <f t="shared" si="420"/>
        <v>PHARMACY</v>
      </c>
      <c r="AD4298" s="263" t="str">
        <f t="shared" si="421"/>
        <v>PHARMACY-401</v>
      </c>
      <c r="AE4298" s="263" t="str">
        <f t="shared" si="422"/>
        <v>PHARMACY-401-84</v>
      </c>
      <c r="AF4298" s="119" t="s">
        <v>11588</v>
      </c>
      <c r="AG4298" s="64" t="str">
        <f t="shared" si="423"/>
        <v>401</v>
      </c>
      <c r="AI4298" s="197" t="str">
        <f t="shared" si="424"/>
        <v>-</v>
      </c>
      <c r="AJ4298" s="64" t="str">
        <f t="shared" si="425"/>
        <v>-</v>
      </c>
    </row>
    <row r="4299" spans="19:36">
      <c r="S4299" s="261" t="s">
        <v>14076</v>
      </c>
      <c r="T4299" s="70" t="s">
        <v>14077</v>
      </c>
      <c r="AA4299" s="182" t="s">
        <v>12215</v>
      </c>
      <c r="AC4299" s="197" t="str">
        <f t="shared" si="420"/>
        <v>PHARMACY</v>
      </c>
      <c r="AD4299" s="263" t="str">
        <f t="shared" si="421"/>
        <v>PHARMACY-401</v>
      </c>
      <c r="AE4299" s="263" t="str">
        <f t="shared" si="422"/>
        <v>PHARMACY-401-85</v>
      </c>
      <c r="AF4299" s="119" t="s">
        <v>12215</v>
      </c>
      <c r="AG4299" s="64" t="str">
        <f t="shared" si="423"/>
        <v>401</v>
      </c>
      <c r="AI4299" s="197" t="str">
        <f t="shared" si="424"/>
        <v>-</v>
      </c>
      <c r="AJ4299" s="64" t="str">
        <f t="shared" si="425"/>
        <v>-</v>
      </c>
    </row>
    <row r="4300" spans="19:36">
      <c r="S4300" s="261" t="s">
        <v>14078</v>
      </c>
      <c r="T4300" s="70" t="s">
        <v>14079</v>
      </c>
      <c r="AA4300" s="182" t="s">
        <v>12870</v>
      </c>
      <c r="AC4300" s="197" t="str">
        <f t="shared" si="420"/>
        <v>PHARMACY</v>
      </c>
      <c r="AD4300" s="263" t="str">
        <f t="shared" si="421"/>
        <v>PHARMACY-401</v>
      </c>
      <c r="AE4300" s="263" t="str">
        <f t="shared" si="422"/>
        <v>PHARMACY-401-86</v>
      </c>
      <c r="AF4300" s="119" t="s">
        <v>12870</v>
      </c>
      <c r="AG4300" s="64" t="str">
        <f t="shared" si="423"/>
        <v>401</v>
      </c>
      <c r="AI4300" s="197" t="str">
        <f t="shared" si="424"/>
        <v>-</v>
      </c>
      <c r="AJ4300" s="64" t="str">
        <f t="shared" si="425"/>
        <v>-</v>
      </c>
    </row>
    <row r="4301" spans="19:36">
      <c r="S4301" s="261" t="s">
        <v>14080</v>
      </c>
      <c r="T4301" s="70" t="s">
        <v>14081</v>
      </c>
      <c r="AA4301" s="182" t="s">
        <v>14313</v>
      </c>
      <c r="AC4301" s="197" t="str">
        <f t="shared" si="420"/>
        <v>PHARMACY</v>
      </c>
      <c r="AD4301" s="263" t="str">
        <f t="shared" si="421"/>
        <v>PHARMACY-401</v>
      </c>
      <c r="AE4301" s="263" t="str">
        <f t="shared" si="422"/>
        <v>PHARMACY-401-87</v>
      </c>
      <c r="AF4301" s="119" t="s">
        <v>14313</v>
      </c>
      <c r="AG4301" s="64" t="str">
        <f t="shared" si="423"/>
        <v>401</v>
      </c>
      <c r="AI4301" s="197" t="str">
        <f t="shared" si="424"/>
        <v>-</v>
      </c>
      <c r="AJ4301" s="64" t="str">
        <f t="shared" si="425"/>
        <v>-</v>
      </c>
    </row>
    <row r="4302" spans="19:36">
      <c r="S4302" s="261" t="s">
        <v>14082</v>
      </c>
      <c r="T4302" s="70" t="s">
        <v>14083</v>
      </c>
      <c r="AA4302" s="182" t="s">
        <v>4783</v>
      </c>
      <c r="AC4302" s="197" t="str">
        <f t="shared" si="420"/>
        <v>PHARMACY</v>
      </c>
      <c r="AD4302" s="263" t="str">
        <f t="shared" si="421"/>
        <v>PHARMACY-401</v>
      </c>
      <c r="AE4302" s="263" t="str">
        <f t="shared" si="422"/>
        <v>PHARMACY-401-88</v>
      </c>
      <c r="AF4302" s="119" t="s">
        <v>4783</v>
      </c>
      <c r="AG4302" s="64" t="str">
        <f t="shared" si="423"/>
        <v>401</v>
      </c>
      <c r="AI4302" s="197" t="str">
        <f t="shared" si="424"/>
        <v>-</v>
      </c>
      <c r="AJ4302" s="64" t="str">
        <f t="shared" si="425"/>
        <v>-</v>
      </c>
    </row>
    <row r="4303" spans="19:36">
      <c r="S4303" s="261" t="s">
        <v>14084</v>
      </c>
      <c r="T4303" s="70" t="s">
        <v>14085</v>
      </c>
      <c r="AA4303" s="182" t="s">
        <v>4787</v>
      </c>
      <c r="AC4303" s="197" t="str">
        <f t="shared" si="420"/>
        <v>PHARMACY</v>
      </c>
      <c r="AD4303" s="263" t="str">
        <f t="shared" si="421"/>
        <v>PHARMACY-401</v>
      </c>
      <c r="AE4303" s="263" t="str">
        <f t="shared" si="422"/>
        <v>PHARMACY-401-89</v>
      </c>
      <c r="AF4303" s="119" t="s">
        <v>4787</v>
      </c>
      <c r="AG4303" s="64" t="str">
        <f t="shared" si="423"/>
        <v>401</v>
      </c>
      <c r="AI4303" s="197" t="str">
        <f t="shared" si="424"/>
        <v>-</v>
      </c>
      <c r="AJ4303" s="64" t="str">
        <f t="shared" si="425"/>
        <v>-</v>
      </c>
    </row>
    <row r="4304" spans="19:36">
      <c r="S4304" s="261" t="s">
        <v>14086</v>
      </c>
      <c r="T4304" s="70" t="s">
        <v>14087</v>
      </c>
      <c r="AA4304" s="182" t="s">
        <v>4790</v>
      </c>
      <c r="AC4304" s="197" t="str">
        <f t="shared" si="420"/>
        <v>CRIMELAB</v>
      </c>
      <c r="AD4304" s="263" t="str">
        <f t="shared" si="421"/>
        <v>CRIMELAB-401</v>
      </c>
      <c r="AE4304" s="263" t="str">
        <f t="shared" si="422"/>
        <v>CRIMELAB-401-1</v>
      </c>
      <c r="AF4304" s="119" t="s">
        <v>4790</v>
      </c>
      <c r="AG4304" s="64" t="str">
        <f t="shared" si="423"/>
        <v>401</v>
      </c>
      <c r="AI4304" s="197" t="str">
        <f t="shared" si="424"/>
        <v>-</v>
      </c>
      <c r="AJ4304" s="64" t="str">
        <f t="shared" si="425"/>
        <v>-</v>
      </c>
    </row>
    <row r="4305" spans="19:36">
      <c r="S4305" s="261" t="s">
        <v>14088</v>
      </c>
      <c r="T4305" s="70" t="s">
        <v>14089</v>
      </c>
      <c r="AA4305" s="182" t="s">
        <v>12216</v>
      </c>
      <c r="AC4305" s="197" t="str">
        <f t="shared" si="420"/>
        <v>CRIMELAB</v>
      </c>
      <c r="AD4305" s="263" t="str">
        <f t="shared" si="421"/>
        <v>CRIMELAB-401</v>
      </c>
      <c r="AE4305" s="263" t="str">
        <f t="shared" si="422"/>
        <v>CRIMELAB-401-2</v>
      </c>
      <c r="AF4305" s="119" t="s">
        <v>12216</v>
      </c>
      <c r="AG4305" s="64" t="str">
        <f t="shared" si="423"/>
        <v>401</v>
      </c>
      <c r="AI4305" s="197" t="str">
        <f t="shared" si="424"/>
        <v>-</v>
      </c>
      <c r="AJ4305" s="64" t="str">
        <f t="shared" si="425"/>
        <v>-</v>
      </c>
    </row>
    <row r="4306" spans="19:36">
      <c r="S4306" s="261" t="s">
        <v>14090</v>
      </c>
      <c r="T4306" s="70" t="s">
        <v>14091</v>
      </c>
      <c r="AA4306" s="182" t="s">
        <v>14314</v>
      </c>
      <c r="AC4306" s="197" t="str">
        <f t="shared" si="420"/>
        <v>CRIMELAB</v>
      </c>
      <c r="AD4306" s="263" t="str">
        <f t="shared" si="421"/>
        <v>CRIMELAB-401</v>
      </c>
      <c r="AE4306" s="263" t="str">
        <f t="shared" si="422"/>
        <v>CRIMELAB-401-3</v>
      </c>
      <c r="AF4306" s="119" t="s">
        <v>14314</v>
      </c>
      <c r="AG4306" s="64" t="str">
        <f t="shared" si="423"/>
        <v>401</v>
      </c>
      <c r="AI4306" s="197" t="str">
        <f t="shared" si="424"/>
        <v>-</v>
      </c>
      <c r="AJ4306" s="64" t="str">
        <f t="shared" si="425"/>
        <v>-</v>
      </c>
    </row>
    <row r="4307" spans="19:36">
      <c r="S4307" s="261" t="s">
        <v>14092</v>
      </c>
      <c r="T4307" s="70" t="s">
        <v>14093</v>
      </c>
      <c r="AA4307" s="182" t="s">
        <v>29</v>
      </c>
      <c r="AC4307" s="197" t="str">
        <f t="shared" si="420"/>
        <v>PHARMACY</v>
      </c>
      <c r="AD4307" s="263" t="str">
        <f t="shared" si="421"/>
        <v>PHARMACY-401</v>
      </c>
      <c r="AE4307" s="263" t="str">
        <f t="shared" si="422"/>
        <v>PHARMACY-401-90</v>
      </c>
      <c r="AF4307" s="119" t="s">
        <v>29</v>
      </c>
      <c r="AG4307" s="64" t="str">
        <f t="shared" si="423"/>
        <v>401</v>
      </c>
      <c r="AI4307" s="197" t="str">
        <f t="shared" si="424"/>
        <v>-</v>
      </c>
      <c r="AJ4307" s="64" t="str">
        <f t="shared" si="425"/>
        <v>-</v>
      </c>
    </row>
    <row r="4308" spans="19:36">
      <c r="S4308" s="261" t="s">
        <v>14094</v>
      </c>
      <c r="T4308" s="70" t="s">
        <v>14095</v>
      </c>
      <c r="AA4308" s="182" t="s">
        <v>4798</v>
      </c>
      <c r="AC4308" s="197" t="str">
        <f t="shared" si="420"/>
        <v>PHARMACY</v>
      </c>
      <c r="AD4308" s="263" t="str">
        <f t="shared" si="421"/>
        <v>PHARMACY-401</v>
      </c>
      <c r="AE4308" s="263" t="str">
        <f t="shared" si="422"/>
        <v>PHARMACY-401-91</v>
      </c>
      <c r="AF4308" s="119" t="s">
        <v>4798</v>
      </c>
      <c r="AG4308" s="64" t="str">
        <f t="shared" si="423"/>
        <v>401</v>
      </c>
      <c r="AI4308" s="197" t="str">
        <f t="shared" si="424"/>
        <v>-</v>
      </c>
      <c r="AJ4308" s="64" t="str">
        <f t="shared" si="425"/>
        <v>-</v>
      </c>
    </row>
    <row r="4309" spans="19:36">
      <c r="S4309" s="261" t="s">
        <v>14096</v>
      </c>
      <c r="T4309" s="70" t="s">
        <v>14097</v>
      </c>
      <c r="AA4309" s="182" t="s">
        <v>4801</v>
      </c>
      <c r="AC4309" s="197" t="str">
        <f t="shared" si="420"/>
        <v>PHARMACY</v>
      </c>
      <c r="AD4309" s="263" t="str">
        <f t="shared" si="421"/>
        <v>PHARMACY-401</v>
      </c>
      <c r="AE4309" s="263" t="str">
        <f t="shared" si="422"/>
        <v>PHARMACY-401-92</v>
      </c>
      <c r="AF4309" s="119" t="s">
        <v>4801</v>
      </c>
      <c r="AG4309" s="64" t="str">
        <f t="shared" si="423"/>
        <v>401</v>
      </c>
      <c r="AI4309" s="197" t="str">
        <f t="shared" si="424"/>
        <v>-</v>
      </c>
      <c r="AJ4309" s="64" t="str">
        <f t="shared" si="425"/>
        <v>-</v>
      </c>
    </row>
    <row r="4310" spans="19:36">
      <c r="S4310" s="261" t="s">
        <v>14098</v>
      </c>
      <c r="T4310" s="70" t="s">
        <v>14099</v>
      </c>
      <c r="AA4310" s="182" t="s">
        <v>4806</v>
      </c>
      <c r="AC4310" s="197" t="str">
        <f t="shared" si="420"/>
        <v>PHARMACY</v>
      </c>
      <c r="AD4310" s="263" t="str">
        <f t="shared" si="421"/>
        <v>PHARMACY-401</v>
      </c>
      <c r="AE4310" s="263" t="str">
        <f t="shared" si="422"/>
        <v>PHARMACY-401-93</v>
      </c>
      <c r="AF4310" s="119" t="s">
        <v>4806</v>
      </c>
      <c r="AG4310" s="64" t="str">
        <f t="shared" si="423"/>
        <v>401</v>
      </c>
      <c r="AI4310" s="197" t="str">
        <f t="shared" si="424"/>
        <v>-</v>
      </c>
      <c r="AJ4310" s="64" t="str">
        <f t="shared" si="425"/>
        <v>-</v>
      </c>
    </row>
    <row r="4311" spans="19:36">
      <c r="S4311" s="261" t="s">
        <v>14100</v>
      </c>
      <c r="T4311" s="70" t="s">
        <v>14101</v>
      </c>
      <c r="AA4311" s="182" t="s">
        <v>4809</v>
      </c>
      <c r="AC4311" s="197" t="str">
        <f t="shared" si="420"/>
        <v>PHARMACY</v>
      </c>
      <c r="AD4311" s="263" t="str">
        <f t="shared" si="421"/>
        <v>PHARMACY-401</v>
      </c>
      <c r="AE4311" s="263" t="str">
        <f t="shared" si="422"/>
        <v>PHARMACY-401-94</v>
      </c>
      <c r="AF4311" s="119" t="s">
        <v>4809</v>
      </c>
      <c r="AG4311" s="64" t="str">
        <f t="shared" si="423"/>
        <v>401</v>
      </c>
      <c r="AI4311" s="197" t="str">
        <f t="shared" si="424"/>
        <v>-</v>
      </c>
      <c r="AJ4311" s="64" t="str">
        <f t="shared" si="425"/>
        <v>-</v>
      </c>
    </row>
    <row r="4312" spans="19:36">
      <c r="S4312" s="261" t="s">
        <v>14102</v>
      </c>
      <c r="T4312" s="70" t="s">
        <v>14103</v>
      </c>
      <c r="AA4312" s="182" t="s">
        <v>30</v>
      </c>
      <c r="AC4312" s="197" t="str">
        <f t="shared" si="420"/>
        <v>PHARMACY</v>
      </c>
      <c r="AD4312" s="263" t="str">
        <f t="shared" si="421"/>
        <v>PHARMACY-401</v>
      </c>
      <c r="AE4312" s="263" t="str">
        <f t="shared" si="422"/>
        <v>PHARMACY-401-95</v>
      </c>
      <c r="AF4312" s="119" t="s">
        <v>30</v>
      </c>
      <c r="AG4312" s="64" t="str">
        <f t="shared" si="423"/>
        <v>401</v>
      </c>
      <c r="AI4312" s="197" t="str">
        <f t="shared" si="424"/>
        <v>-</v>
      </c>
      <c r="AJ4312" s="64" t="str">
        <f t="shared" si="425"/>
        <v>-</v>
      </c>
    </row>
    <row r="4313" spans="19:36">
      <c r="S4313" s="261" t="s">
        <v>14104</v>
      </c>
      <c r="T4313" s="70" t="s">
        <v>14105</v>
      </c>
      <c r="AA4313" s="182" t="s">
        <v>4812</v>
      </c>
      <c r="AC4313" s="197" t="str">
        <f t="shared" si="420"/>
        <v>PHARMACY</v>
      </c>
      <c r="AD4313" s="263" t="str">
        <f t="shared" si="421"/>
        <v>PHARMACY-401</v>
      </c>
      <c r="AE4313" s="263" t="str">
        <f t="shared" si="422"/>
        <v>PHARMACY-401-96</v>
      </c>
      <c r="AF4313" s="119" t="s">
        <v>4812</v>
      </c>
      <c r="AG4313" s="64" t="str">
        <f t="shared" si="423"/>
        <v>401</v>
      </c>
      <c r="AI4313" s="197" t="str">
        <f t="shared" si="424"/>
        <v>-</v>
      </c>
      <c r="AJ4313" s="64" t="str">
        <f t="shared" si="425"/>
        <v>-</v>
      </c>
    </row>
    <row r="4314" spans="19:36">
      <c r="S4314" s="261" t="s">
        <v>14106</v>
      </c>
      <c r="T4314" s="70" t="s">
        <v>14107</v>
      </c>
      <c r="AA4314" s="182" t="s">
        <v>4814</v>
      </c>
      <c r="AC4314" s="197" t="str">
        <f t="shared" si="420"/>
        <v>PHARMACY</v>
      </c>
      <c r="AD4314" s="263" t="str">
        <f t="shared" si="421"/>
        <v>PHARMACY-401</v>
      </c>
      <c r="AE4314" s="263" t="str">
        <f t="shared" si="422"/>
        <v>PHARMACY-401-97</v>
      </c>
      <c r="AF4314" s="119" t="s">
        <v>4814</v>
      </c>
      <c r="AG4314" s="64" t="str">
        <f t="shared" si="423"/>
        <v>401</v>
      </c>
      <c r="AI4314" s="197" t="str">
        <f t="shared" si="424"/>
        <v>-</v>
      </c>
      <c r="AJ4314" s="64" t="str">
        <f t="shared" si="425"/>
        <v>-</v>
      </c>
    </row>
    <row r="4315" spans="19:36">
      <c r="S4315" s="261" t="s">
        <v>14108</v>
      </c>
      <c r="T4315" s="70" t="s">
        <v>14109</v>
      </c>
      <c r="AA4315" s="182" t="s">
        <v>4818</v>
      </c>
      <c r="AC4315" s="197" t="str">
        <f t="shared" si="420"/>
        <v>PHARMACY</v>
      </c>
      <c r="AD4315" s="263" t="str">
        <f t="shared" si="421"/>
        <v>PHARMACY-401</v>
      </c>
      <c r="AE4315" s="263" t="str">
        <f t="shared" si="422"/>
        <v>PHARMACY-401-98</v>
      </c>
      <c r="AF4315" s="119" t="s">
        <v>4818</v>
      </c>
      <c r="AG4315" s="64" t="str">
        <f t="shared" si="423"/>
        <v>401</v>
      </c>
      <c r="AI4315" s="197" t="str">
        <f t="shared" si="424"/>
        <v>-</v>
      </c>
      <c r="AJ4315" s="64" t="str">
        <f t="shared" si="425"/>
        <v>-</v>
      </c>
    </row>
    <row r="4316" spans="19:36">
      <c r="S4316" s="261" t="s">
        <v>14110</v>
      </c>
      <c r="T4316" s="70" t="s">
        <v>14111</v>
      </c>
      <c r="AA4316" s="182" t="s">
        <v>31</v>
      </c>
      <c r="AC4316" s="197" t="str">
        <f t="shared" si="420"/>
        <v>PHARMACY</v>
      </c>
      <c r="AD4316" s="263" t="str">
        <f t="shared" si="421"/>
        <v>PHARMACY-401</v>
      </c>
      <c r="AE4316" s="263" t="str">
        <f t="shared" si="422"/>
        <v>PHARMACY-401-99</v>
      </c>
      <c r="AF4316" s="119" t="s">
        <v>31</v>
      </c>
      <c r="AG4316" s="64" t="str">
        <f t="shared" si="423"/>
        <v>401</v>
      </c>
      <c r="AI4316" s="197" t="str">
        <f t="shared" si="424"/>
        <v>-</v>
      </c>
      <c r="AJ4316" s="64" t="str">
        <f t="shared" si="425"/>
        <v>-</v>
      </c>
    </row>
    <row r="4317" spans="19:36">
      <c r="S4317" s="261" t="s">
        <v>14112</v>
      </c>
      <c r="T4317" s="70" t="s">
        <v>14113</v>
      </c>
      <c r="AA4317" s="182" t="s">
        <v>4821</v>
      </c>
      <c r="AC4317" s="197" t="str">
        <f t="shared" si="420"/>
        <v>PHARMACY</v>
      </c>
      <c r="AD4317" s="263" t="str">
        <f t="shared" si="421"/>
        <v>PHARMACY-401</v>
      </c>
      <c r="AE4317" s="263" t="str">
        <f t="shared" si="422"/>
        <v>PHARMACY-401-100</v>
      </c>
      <c r="AF4317" s="119" t="s">
        <v>4821</v>
      </c>
      <c r="AG4317" s="64" t="str">
        <f t="shared" si="423"/>
        <v>401</v>
      </c>
      <c r="AI4317" s="197" t="str">
        <f t="shared" si="424"/>
        <v>-</v>
      </c>
      <c r="AJ4317" s="64" t="str">
        <f t="shared" si="425"/>
        <v>-</v>
      </c>
    </row>
    <row r="4318" spans="19:36">
      <c r="S4318" s="261" t="s">
        <v>14114</v>
      </c>
      <c r="T4318" s="70" t="s">
        <v>14115</v>
      </c>
      <c r="AA4318" s="182" t="s">
        <v>4824</v>
      </c>
      <c r="AC4318" s="197" t="str">
        <f t="shared" si="420"/>
        <v>PHARMACY</v>
      </c>
      <c r="AD4318" s="263" t="str">
        <f t="shared" si="421"/>
        <v>PHARMACY-401</v>
      </c>
      <c r="AE4318" s="263" t="str">
        <f t="shared" si="422"/>
        <v>PHARMACY-401-101</v>
      </c>
      <c r="AF4318" s="119" t="s">
        <v>4824</v>
      </c>
      <c r="AG4318" s="64" t="str">
        <f t="shared" si="423"/>
        <v>401</v>
      </c>
      <c r="AI4318" s="197" t="str">
        <f t="shared" si="424"/>
        <v>-</v>
      </c>
      <c r="AJ4318" s="64" t="str">
        <f t="shared" si="425"/>
        <v>-</v>
      </c>
    </row>
    <row r="4319" spans="19:36">
      <c r="S4319" s="261" t="s">
        <v>14116</v>
      </c>
      <c r="T4319" s="70" t="s">
        <v>14117</v>
      </c>
      <c r="AA4319" s="182" t="s">
        <v>4829</v>
      </c>
      <c r="AC4319" s="197" t="str">
        <f t="shared" si="420"/>
        <v>PHARMACY</v>
      </c>
      <c r="AD4319" s="263" t="str">
        <f t="shared" si="421"/>
        <v>PHARMACY-401</v>
      </c>
      <c r="AE4319" s="263" t="str">
        <f t="shared" si="422"/>
        <v>PHARMACY-401-102</v>
      </c>
      <c r="AF4319" s="119" t="s">
        <v>4829</v>
      </c>
      <c r="AG4319" s="64" t="str">
        <f t="shared" si="423"/>
        <v>401</v>
      </c>
      <c r="AI4319" s="197" t="str">
        <f t="shared" si="424"/>
        <v>-</v>
      </c>
      <c r="AJ4319" s="64" t="str">
        <f t="shared" si="425"/>
        <v>-</v>
      </c>
    </row>
    <row r="4320" spans="19:36">
      <c r="S4320" s="261" t="s">
        <v>14118</v>
      </c>
      <c r="T4320" s="70" t="s">
        <v>14119</v>
      </c>
      <c r="AA4320" s="182" t="s">
        <v>32</v>
      </c>
      <c r="AC4320" s="197" t="str">
        <f t="shared" si="420"/>
        <v>PHARMACY</v>
      </c>
      <c r="AD4320" s="263" t="str">
        <f t="shared" si="421"/>
        <v>PHARMACY-401</v>
      </c>
      <c r="AE4320" s="263" t="str">
        <f t="shared" si="422"/>
        <v>PHARMACY-401-103</v>
      </c>
      <c r="AF4320" s="119" t="s">
        <v>32</v>
      </c>
      <c r="AG4320" s="64" t="str">
        <f t="shared" si="423"/>
        <v>401</v>
      </c>
      <c r="AI4320" s="197" t="str">
        <f t="shared" si="424"/>
        <v>-</v>
      </c>
      <c r="AJ4320" s="64" t="str">
        <f t="shared" si="425"/>
        <v>-</v>
      </c>
    </row>
    <row r="4321" spans="19:36">
      <c r="S4321" s="261" t="s">
        <v>14120</v>
      </c>
      <c r="T4321" s="70" t="s">
        <v>14121</v>
      </c>
      <c r="AA4321" s="182" t="s">
        <v>12871</v>
      </c>
      <c r="AC4321" s="197" t="str">
        <f t="shared" si="420"/>
        <v>PHARMACY</v>
      </c>
      <c r="AD4321" s="263" t="str">
        <f t="shared" si="421"/>
        <v>PHARMACY-401</v>
      </c>
      <c r="AE4321" s="263" t="str">
        <f t="shared" si="422"/>
        <v>PHARMACY-401-104</v>
      </c>
      <c r="AF4321" s="119" t="s">
        <v>12871</v>
      </c>
      <c r="AG4321" s="64" t="str">
        <f t="shared" si="423"/>
        <v>401</v>
      </c>
      <c r="AI4321" s="197" t="str">
        <f t="shared" si="424"/>
        <v>-</v>
      </c>
      <c r="AJ4321" s="64" t="str">
        <f t="shared" si="425"/>
        <v>-</v>
      </c>
    </row>
    <row r="4322" spans="19:36">
      <c r="S4322" s="261" t="s">
        <v>14549</v>
      </c>
      <c r="T4322" s="70" t="s">
        <v>14550</v>
      </c>
      <c r="AA4322" s="182" t="s">
        <v>4836</v>
      </c>
      <c r="AC4322" s="197" t="str">
        <f t="shared" si="420"/>
        <v>PHARMACY</v>
      </c>
      <c r="AD4322" s="263" t="str">
        <f t="shared" si="421"/>
        <v>PHARMACY-401</v>
      </c>
      <c r="AE4322" s="263" t="str">
        <f t="shared" si="422"/>
        <v>PHARMACY-401-105</v>
      </c>
      <c r="AF4322" s="119" t="s">
        <v>4836</v>
      </c>
      <c r="AG4322" s="64" t="str">
        <f t="shared" si="423"/>
        <v>401</v>
      </c>
      <c r="AI4322" s="197" t="str">
        <f t="shared" si="424"/>
        <v>-</v>
      </c>
      <c r="AJ4322" s="64" t="str">
        <f t="shared" si="425"/>
        <v>-</v>
      </c>
    </row>
    <row r="4323" spans="19:36">
      <c r="S4323" s="261" t="s">
        <v>14551</v>
      </c>
      <c r="T4323" s="70" t="s">
        <v>14552</v>
      </c>
      <c r="AA4323" s="182" t="s">
        <v>4839</v>
      </c>
      <c r="AC4323" s="197" t="str">
        <f t="shared" si="420"/>
        <v>PHARMACY</v>
      </c>
      <c r="AD4323" s="263" t="str">
        <f t="shared" si="421"/>
        <v>PHARMACY-401</v>
      </c>
      <c r="AE4323" s="263" t="str">
        <f t="shared" si="422"/>
        <v>PHARMACY-401-106</v>
      </c>
      <c r="AF4323" s="119" t="s">
        <v>4839</v>
      </c>
      <c r="AG4323" s="64" t="str">
        <f t="shared" si="423"/>
        <v>401</v>
      </c>
      <c r="AI4323" s="197" t="str">
        <f t="shared" si="424"/>
        <v>-</v>
      </c>
      <c r="AJ4323" s="64" t="str">
        <f t="shared" si="425"/>
        <v>-</v>
      </c>
    </row>
    <row r="4324" spans="19:36">
      <c r="S4324" s="261" t="s">
        <v>14553</v>
      </c>
      <c r="T4324" s="70" t="s">
        <v>14554</v>
      </c>
      <c r="AA4324" s="182" t="s">
        <v>4844</v>
      </c>
      <c r="AC4324" s="197" t="str">
        <f t="shared" si="420"/>
        <v>PHARMACY</v>
      </c>
      <c r="AD4324" s="263" t="str">
        <f t="shared" si="421"/>
        <v>PHARMACY-401</v>
      </c>
      <c r="AE4324" s="263" t="str">
        <f t="shared" si="422"/>
        <v>PHARMACY-401-107</v>
      </c>
      <c r="AF4324" s="119" t="s">
        <v>4844</v>
      </c>
      <c r="AG4324" s="64" t="str">
        <f t="shared" si="423"/>
        <v>401</v>
      </c>
      <c r="AI4324" s="197" t="str">
        <f t="shared" si="424"/>
        <v>-</v>
      </c>
      <c r="AJ4324" s="64" t="str">
        <f t="shared" si="425"/>
        <v>-</v>
      </c>
    </row>
    <row r="4325" spans="19:36">
      <c r="S4325" s="261" t="s">
        <v>14555</v>
      </c>
      <c r="T4325" s="70" t="s">
        <v>14556</v>
      </c>
      <c r="AA4325" s="182" t="s">
        <v>4850</v>
      </c>
      <c r="AC4325" s="197" t="str">
        <f t="shared" si="420"/>
        <v>PHARMACY</v>
      </c>
      <c r="AD4325" s="263" t="str">
        <f t="shared" si="421"/>
        <v>PHARMACY-401</v>
      </c>
      <c r="AE4325" s="263" t="str">
        <f t="shared" si="422"/>
        <v>PHARMACY-401-108</v>
      </c>
      <c r="AF4325" s="119" t="s">
        <v>4850</v>
      </c>
      <c r="AG4325" s="64" t="str">
        <f t="shared" si="423"/>
        <v>401</v>
      </c>
      <c r="AI4325" s="197" t="str">
        <f t="shared" si="424"/>
        <v>-</v>
      </c>
      <c r="AJ4325" s="64" t="str">
        <f t="shared" si="425"/>
        <v>-</v>
      </c>
    </row>
    <row r="4326" spans="19:36">
      <c r="S4326" s="261" t="s">
        <v>14557</v>
      </c>
      <c r="T4326" s="70" t="s">
        <v>14558</v>
      </c>
      <c r="AA4326" s="182" t="s">
        <v>4853</v>
      </c>
      <c r="AC4326" s="197" t="str">
        <f t="shared" si="420"/>
        <v>PHARMACY</v>
      </c>
      <c r="AD4326" s="263" t="str">
        <f t="shared" si="421"/>
        <v>PHARMACY-401</v>
      </c>
      <c r="AE4326" s="263" t="str">
        <f t="shared" si="422"/>
        <v>PHARMACY-401-109</v>
      </c>
      <c r="AF4326" s="119" t="s">
        <v>4853</v>
      </c>
      <c r="AG4326" s="64" t="str">
        <f t="shared" si="423"/>
        <v>401</v>
      </c>
      <c r="AI4326" s="197" t="str">
        <f t="shared" si="424"/>
        <v>-</v>
      </c>
      <c r="AJ4326" s="64" t="str">
        <f t="shared" si="425"/>
        <v>-</v>
      </c>
    </row>
    <row r="4327" spans="19:36">
      <c r="S4327" s="261" t="s">
        <v>14559</v>
      </c>
      <c r="T4327" s="70" t="s">
        <v>14560</v>
      </c>
      <c r="AA4327" s="182" t="s">
        <v>4858</v>
      </c>
      <c r="AC4327" s="197" t="str">
        <f t="shared" si="420"/>
        <v>PHARMACY</v>
      </c>
      <c r="AD4327" s="263" t="str">
        <f t="shared" si="421"/>
        <v>PHARMACY-401</v>
      </c>
      <c r="AE4327" s="263" t="str">
        <f t="shared" si="422"/>
        <v>PHARMACY-401-110</v>
      </c>
      <c r="AF4327" s="119" t="s">
        <v>4858</v>
      </c>
      <c r="AG4327" s="64" t="str">
        <f t="shared" si="423"/>
        <v>401</v>
      </c>
      <c r="AI4327" s="197" t="str">
        <f t="shared" si="424"/>
        <v>-</v>
      </c>
      <c r="AJ4327" s="64" t="str">
        <f t="shared" si="425"/>
        <v>-</v>
      </c>
    </row>
    <row r="4328" spans="19:36">
      <c r="S4328" s="261" t="s">
        <v>14561</v>
      </c>
      <c r="T4328" s="70" t="s">
        <v>14562</v>
      </c>
      <c r="AA4328" s="182" t="s">
        <v>4861</v>
      </c>
      <c r="AC4328" s="197" t="str">
        <f t="shared" si="420"/>
        <v>PHARMACY</v>
      </c>
      <c r="AD4328" s="263" t="str">
        <f t="shared" si="421"/>
        <v>PHARMACY-401</v>
      </c>
      <c r="AE4328" s="263" t="str">
        <f t="shared" si="422"/>
        <v>PHARMACY-401-111</v>
      </c>
      <c r="AF4328" s="119" t="s">
        <v>4861</v>
      </c>
      <c r="AG4328" s="64" t="str">
        <f t="shared" si="423"/>
        <v>401</v>
      </c>
      <c r="AI4328" s="197" t="str">
        <f t="shared" si="424"/>
        <v>-</v>
      </c>
      <c r="AJ4328" s="64" t="str">
        <f t="shared" si="425"/>
        <v>-</v>
      </c>
    </row>
    <row r="4329" spans="19:36">
      <c r="S4329" s="261" t="s">
        <v>14563</v>
      </c>
      <c r="T4329" s="70" t="s">
        <v>14564</v>
      </c>
      <c r="AA4329" s="182" t="s">
        <v>4864</v>
      </c>
      <c r="AC4329" s="197" t="str">
        <f t="shared" si="420"/>
        <v>PHARMACY</v>
      </c>
      <c r="AD4329" s="263" t="str">
        <f t="shared" si="421"/>
        <v>PHARMACY-401</v>
      </c>
      <c r="AE4329" s="263" t="str">
        <f t="shared" si="422"/>
        <v>PHARMACY-401-112</v>
      </c>
      <c r="AF4329" s="119" t="s">
        <v>4864</v>
      </c>
      <c r="AG4329" s="64" t="str">
        <f t="shared" si="423"/>
        <v>401</v>
      </c>
      <c r="AI4329" s="197" t="str">
        <f t="shared" si="424"/>
        <v>-</v>
      </c>
      <c r="AJ4329" s="64" t="str">
        <f t="shared" si="425"/>
        <v>-</v>
      </c>
    </row>
    <row r="4330" spans="19:36">
      <c r="S4330" s="261" t="s">
        <v>14565</v>
      </c>
      <c r="T4330" s="70" t="s">
        <v>14566</v>
      </c>
      <c r="AA4330" s="182" t="s">
        <v>4867</v>
      </c>
      <c r="AC4330" s="197" t="str">
        <f t="shared" si="420"/>
        <v>PHARMACY</v>
      </c>
      <c r="AD4330" s="263" t="str">
        <f t="shared" si="421"/>
        <v>PHARMACY-401</v>
      </c>
      <c r="AE4330" s="263" t="str">
        <f t="shared" si="422"/>
        <v>PHARMACY-401-113</v>
      </c>
      <c r="AF4330" s="119" t="s">
        <v>4867</v>
      </c>
      <c r="AG4330" s="64" t="str">
        <f t="shared" si="423"/>
        <v>401</v>
      </c>
      <c r="AI4330" s="197" t="str">
        <f t="shared" si="424"/>
        <v>-</v>
      </c>
      <c r="AJ4330" s="64" t="str">
        <f t="shared" si="425"/>
        <v>-</v>
      </c>
    </row>
    <row r="4331" spans="19:36">
      <c r="S4331" s="261" t="s">
        <v>14567</v>
      </c>
      <c r="T4331" s="70" t="s">
        <v>14568</v>
      </c>
      <c r="AA4331" s="182" t="s">
        <v>4870</v>
      </c>
      <c r="AC4331" s="197" t="str">
        <f t="shared" si="420"/>
        <v>PHARMACY</v>
      </c>
      <c r="AD4331" s="263" t="str">
        <f t="shared" si="421"/>
        <v>PHARMACY-401</v>
      </c>
      <c r="AE4331" s="263" t="str">
        <f t="shared" si="422"/>
        <v>PHARMACY-401-114</v>
      </c>
      <c r="AF4331" s="119" t="s">
        <v>4870</v>
      </c>
      <c r="AG4331" s="64" t="str">
        <f t="shared" si="423"/>
        <v>401</v>
      </c>
      <c r="AI4331" s="197" t="str">
        <f t="shared" si="424"/>
        <v>-</v>
      </c>
      <c r="AJ4331" s="64" t="str">
        <f t="shared" si="425"/>
        <v>-</v>
      </c>
    </row>
    <row r="4332" spans="19:36">
      <c r="S4332" s="261" t="s">
        <v>14569</v>
      </c>
      <c r="T4332" s="70" t="s">
        <v>14570</v>
      </c>
      <c r="AA4332" s="182" t="s">
        <v>4873</v>
      </c>
      <c r="AC4332" s="197" t="str">
        <f t="shared" si="420"/>
        <v>PHARMACY</v>
      </c>
      <c r="AD4332" s="263" t="str">
        <f t="shared" si="421"/>
        <v>PHARMACY-401</v>
      </c>
      <c r="AE4332" s="263" t="str">
        <f t="shared" si="422"/>
        <v>PHARMACY-401-115</v>
      </c>
      <c r="AF4332" s="119" t="s">
        <v>4873</v>
      </c>
      <c r="AG4332" s="64" t="str">
        <f t="shared" si="423"/>
        <v>401</v>
      </c>
      <c r="AI4332" s="197" t="str">
        <f t="shared" si="424"/>
        <v>-</v>
      </c>
      <c r="AJ4332" s="64" t="str">
        <f t="shared" si="425"/>
        <v>-</v>
      </c>
    </row>
    <row r="4333" spans="19:36">
      <c r="S4333" s="261" t="s">
        <v>14571</v>
      </c>
      <c r="T4333" s="70" t="s">
        <v>14572</v>
      </c>
      <c r="AA4333" s="182" t="s">
        <v>4876</v>
      </c>
      <c r="AC4333" s="197" t="str">
        <f t="shared" si="420"/>
        <v>PHARMACY</v>
      </c>
      <c r="AD4333" s="263" t="str">
        <f t="shared" si="421"/>
        <v>PHARMACY-401</v>
      </c>
      <c r="AE4333" s="263" t="str">
        <f t="shared" si="422"/>
        <v>PHARMACY-401-116</v>
      </c>
      <c r="AF4333" s="119" t="s">
        <v>4876</v>
      </c>
      <c r="AG4333" s="64" t="str">
        <f t="shared" si="423"/>
        <v>401</v>
      </c>
      <c r="AI4333" s="197" t="str">
        <f t="shared" si="424"/>
        <v>-</v>
      </c>
      <c r="AJ4333" s="64" t="str">
        <f t="shared" si="425"/>
        <v>-</v>
      </c>
    </row>
    <row r="4334" spans="19:36">
      <c r="S4334" s="261" t="s">
        <v>14573</v>
      </c>
      <c r="T4334" s="70" t="s">
        <v>14574</v>
      </c>
      <c r="AA4334" s="182" t="s">
        <v>4879</v>
      </c>
      <c r="AC4334" s="197" t="str">
        <f t="shared" si="420"/>
        <v>PHARMACY</v>
      </c>
      <c r="AD4334" s="263" t="str">
        <f t="shared" si="421"/>
        <v>PHARMACY-401</v>
      </c>
      <c r="AE4334" s="263" t="str">
        <f t="shared" si="422"/>
        <v>PHARMACY-401-117</v>
      </c>
      <c r="AF4334" s="119" t="s">
        <v>4879</v>
      </c>
      <c r="AG4334" s="64" t="str">
        <f t="shared" si="423"/>
        <v>401</v>
      </c>
      <c r="AI4334" s="197" t="str">
        <f t="shared" si="424"/>
        <v>-</v>
      </c>
      <c r="AJ4334" s="64" t="str">
        <f t="shared" si="425"/>
        <v>-</v>
      </c>
    </row>
    <row r="4335" spans="19:36">
      <c r="S4335" s="261" t="s">
        <v>14575</v>
      </c>
      <c r="T4335" s="70" t="s">
        <v>14576</v>
      </c>
      <c r="AA4335" s="182" t="s">
        <v>33</v>
      </c>
      <c r="AC4335" s="197" t="str">
        <f t="shared" si="420"/>
        <v>PHARMACY</v>
      </c>
      <c r="AD4335" s="263" t="str">
        <f t="shared" si="421"/>
        <v>PHARMACY-401</v>
      </c>
      <c r="AE4335" s="263" t="str">
        <f t="shared" si="422"/>
        <v>PHARMACY-401-118</v>
      </c>
      <c r="AF4335" s="119" t="s">
        <v>33</v>
      </c>
      <c r="AG4335" s="64" t="str">
        <f t="shared" si="423"/>
        <v>401</v>
      </c>
      <c r="AI4335" s="197" t="str">
        <f t="shared" si="424"/>
        <v>-</v>
      </c>
      <c r="AJ4335" s="64" t="str">
        <f t="shared" si="425"/>
        <v>-</v>
      </c>
    </row>
    <row r="4336" spans="19:36">
      <c r="S4336" s="261" t="s">
        <v>14577</v>
      </c>
      <c r="T4336" s="70" t="s">
        <v>14578</v>
      </c>
      <c r="AA4336" s="182" t="s">
        <v>4882</v>
      </c>
      <c r="AC4336" s="197" t="str">
        <f t="shared" si="420"/>
        <v>PHARMACY</v>
      </c>
      <c r="AD4336" s="263" t="str">
        <f t="shared" si="421"/>
        <v>PHARMACY-401</v>
      </c>
      <c r="AE4336" s="263" t="str">
        <f t="shared" si="422"/>
        <v>PHARMACY-401-119</v>
      </c>
      <c r="AF4336" s="119" t="s">
        <v>4882</v>
      </c>
      <c r="AG4336" s="64" t="str">
        <f t="shared" si="423"/>
        <v>401</v>
      </c>
      <c r="AI4336" s="197" t="str">
        <f t="shared" si="424"/>
        <v>-</v>
      </c>
      <c r="AJ4336" s="64" t="str">
        <f t="shared" si="425"/>
        <v>-</v>
      </c>
    </row>
    <row r="4337" spans="19:36">
      <c r="S4337" s="261" t="s">
        <v>14579</v>
      </c>
      <c r="T4337" s="70" t="s">
        <v>14580</v>
      </c>
      <c r="AA4337" s="182" t="s">
        <v>4885</v>
      </c>
      <c r="AC4337" s="197" t="str">
        <f t="shared" si="420"/>
        <v>PHARMACY</v>
      </c>
      <c r="AD4337" s="263" t="str">
        <f t="shared" si="421"/>
        <v>PHARMACY-401</v>
      </c>
      <c r="AE4337" s="263" t="str">
        <f t="shared" si="422"/>
        <v>PHARMACY-401-120</v>
      </c>
      <c r="AF4337" s="119" t="s">
        <v>4885</v>
      </c>
      <c r="AG4337" s="64" t="str">
        <f t="shared" si="423"/>
        <v>401</v>
      </c>
      <c r="AI4337" s="197" t="str">
        <f t="shared" si="424"/>
        <v>-</v>
      </c>
      <c r="AJ4337" s="64" t="str">
        <f t="shared" si="425"/>
        <v>-</v>
      </c>
    </row>
    <row r="4338" spans="19:36">
      <c r="S4338" s="261" t="s">
        <v>14581</v>
      </c>
      <c r="T4338" s="70" t="s">
        <v>14582</v>
      </c>
      <c r="AA4338" s="182" t="s">
        <v>7319</v>
      </c>
      <c r="AC4338" s="197" t="str">
        <f t="shared" si="420"/>
        <v>PHARMACY</v>
      </c>
      <c r="AD4338" s="263" t="str">
        <f t="shared" si="421"/>
        <v>PHARMACY-401</v>
      </c>
      <c r="AE4338" s="263" t="str">
        <f t="shared" si="422"/>
        <v>PHARMACY-401-121</v>
      </c>
      <c r="AF4338" s="119" t="s">
        <v>7319</v>
      </c>
      <c r="AG4338" s="64" t="str">
        <f t="shared" si="423"/>
        <v>401</v>
      </c>
      <c r="AI4338" s="197" t="str">
        <f t="shared" si="424"/>
        <v>-</v>
      </c>
      <c r="AJ4338" s="64" t="str">
        <f t="shared" si="425"/>
        <v>-</v>
      </c>
    </row>
    <row r="4339" spans="19:36">
      <c r="S4339" s="261" t="s">
        <v>14583</v>
      </c>
      <c r="T4339" s="70" t="s">
        <v>14584</v>
      </c>
      <c r="AA4339" s="182" t="s">
        <v>7322</v>
      </c>
      <c r="AC4339" s="197" t="str">
        <f t="shared" si="420"/>
        <v>PHARMACY</v>
      </c>
      <c r="AD4339" s="263" t="str">
        <f t="shared" si="421"/>
        <v>PHARMACY-401</v>
      </c>
      <c r="AE4339" s="263" t="str">
        <f t="shared" si="422"/>
        <v>PHARMACY-401-122</v>
      </c>
      <c r="AF4339" s="119" t="s">
        <v>7322</v>
      </c>
      <c r="AG4339" s="64" t="str">
        <f t="shared" si="423"/>
        <v>401</v>
      </c>
      <c r="AI4339" s="197" t="str">
        <f t="shared" si="424"/>
        <v>-</v>
      </c>
      <c r="AJ4339" s="64" t="str">
        <f t="shared" si="425"/>
        <v>-</v>
      </c>
    </row>
    <row r="4340" spans="19:36">
      <c r="S4340" s="261" t="s">
        <v>14585</v>
      </c>
      <c r="T4340" s="70" t="s">
        <v>14586</v>
      </c>
      <c r="AA4340" s="182" t="s">
        <v>7325</v>
      </c>
      <c r="AC4340" s="197" t="str">
        <f t="shared" si="420"/>
        <v>PHARMACY</v>
      </c>
      <c r="AD4340" s="263" t="str">
        <f t="shared" si="421"/>
        <v>PHARMACY-401</v>
      </c>
      <c r="AE4340" s="263" t="str">
        <f t="shared" si="422"/>
        <v>PHARMACY-401-123</v>
      </c>
      <c r="AF4340" s="119" t="s">
        <v>7325</v>
      </c>
      <c r="AG4340" s="64" t="str">
        <f t="shared" si="423"/>
        <v>401</v>
      </c>
      <c r="AI4340" s="197" t="str">
        <f t="shared" si="424"/>
        <v>-</v>
      </c>
      <c r="AJ4340" s="64" t="str">
        <f t="shared" si="425"/>
        <v>-</v>
      </c>
    </row>
    <row r="4341" spans="19:36">
      <c r="S4341" s="261" t="s">
        <v>14587</v>
      </c>
      <c r="T4341" s="70" t="s">
        <v>14588</v>
      </c>
      <c r="AA4341" s="182" t="s">
        <v>7330</v>
      </c>
      <c r="AC4341" s="197" t="str">
        <f t="shared" si="420"/>
        <v>PHARMACY</v>
      </c>
      <c r="AD4341" s="263" t="str">
        <f t="shared" si="421"/>
        <v>PHARMACY-401</v>
      </c>
      <c r="AE4341" s="263" t="str">
        <f t="shared" si="422"/>
        <v>PHARMACY-401-124</v>
      </c>
      <c r="AF4341" s="119" t="s">
        <v>7330</v>
      </c>
      <c r="AG4341" s="64" t="str">
        <f t="shared" si="423"/>
        <v>401</v>
      </c>
      <c r="AI4341" s="197" t="str">
        <f t="shared" si="424"/>
        <v>-</v>
      </c>
      <c r="AJ4341" s="64" t="str">
        <f t="shared" si="425"/>
        <v>-</v>
      </c>
    </row>
    <row r="4342" spans="19:36">
      <c r="S4342" s="261" t="s">
        <v>14589</v>
      </c>
      <c r="T4342" s="70" t="s">
        <v>14590</v>
      </c>
      <c r="AA4342" s="182" t="s">
        <v>9618</v>
      </c>
      <c r="AC4342" s="197" t="str">
        <f t="shared" si="420"/>
        <v>PHARMACY</v>
      </c>
      <c r="AD4342" s="263" t="str">
        <f t="shared" si="421"/>
        <v>PHARMACY-401</v>
      </c>
      <c r="AE4342" s="263" t="str">
        <f t="shared" si="422"/>
        <v>PHARMACY-401-125</v>
      </c>
      <c r="AF4342" s="119" t="s">
        <v>9618</v>
      </c>
      <c r="AG4342" s="64" t="str">
        <f t="shared" si="423"/>
        <v>401</v>
      </c>
      <c r="AI4342" s="197" t="str">
        <f t="shared" si="424"/>
        <v>-</v>
      </c>
      <c r="AJ4342" s="64" t="str">
        <f t="shared" si="425"/>
        <v>-</v>
      </c>
    </row>
    <row r="4343" spans="19:36">
      <c r="S4343" s="261" t="s">
        <v>14591</v>
      </c>
      <c r="T4343" s="70" t="s">
        <v>14592</v>
      </c>
      <c r="AA4343" s="182" t="s">
        <v>9623</v>
      </c>
      <c r="AC4343" s="197" t="str">
        <f t="shared" si="420"/>
        <v>PHARMACY</v>
      </c>
      <c r="AD4343" s="263" t="str">
        <f t="shared" si="421"/>
        <v>PHARMACY-401</v>
      </c>
      <c r="AE4343" s="263" t="str">
        <f t="shared" si="422"/>
        <v>PHARMACY-401-126</v>
      </c>
      <c r="AF4343" s="119" t="s">
        <v>9623</v>
      </c>
      <c r="AG4343" s="64" t="str">
        <f t="shared" si="423"/>
        <v>401</v>
      </c>
      <c r="AI4343" s="197" t="str">
        <f t="shared" si="424"/>
        <v>-</v>
      </c>
      <c r="AJ4343" s="64" t="str">
        <f t="shared" si="425"/>
        <v>-</v>
      </c>
    </row>
    <row r="4344" spans="19:36">
      <c r="S4344" s="261" t="s">
        <v>14593</v>
      </c>
      <c r="T4344" s="70" t="s">
        <v>14594</v>
      </c>
      <c r="AA4344" s="182" t="s">
        <v>9624</v>
      </c>
      <c r="AC4344" s="197" t="str">
        <f t="shared" si="420"/>
        <v>PHARMACY</v>
      </c>
      <c r="AD4344" s="263" t="str">
        <f t="shared" si="421"/>
        <v>PHARMACY-401</v>
      </c>
      <c r="AE4344" s="263" t="str">
        <f t="shared" si="422"/>
        <v>PHARMACY-401-127</v>
      </c>
      <c r="AF4344" s="119" t="s">
        <v>9624</v>
      </c>
      <c r="AG4344" s="64" t="str">
        <f t="shared" si="423"/>
        <v>401</v>
      </c>
      <c r="AI4344" s="197" t="str">
        <f t="shared" si="424"/>
        <v>-</v>
      </c>
      <c r="AJ4344" s="64" t="str">
        <f t="shared" si="425"/>
        <v>-</v>
      </c>
    </row>
    <row r="4345" spans="19:36">
      <c r="S4345" s="261" t="s">
        <v>14595</v>
      </c>
      <c r="T4345" s="70" t="s">
        <v>14596</v>
      </c>
      <c r="AA4345" s="182" t="s">
        <v>9627</v>
      </c>
      <c r="AC4345" s="197" t="str">
        <f t="shared" si="420"/>
        <v>PHARMACY</v>
      </c>
      <c r="AD4345" s="263" t="str">
        <f t="shared" si="421"/>
        <v>PHARMACY-401</v>
      </c>
      <c r="AE4345" s="263" t="str">
        <f t="shared" si="422"/>
        <v>PHARMACY-401-128</v>
      </c>
      <c r="AF4345" s="119" t="s">
        <v>9627</v>
      </c>
      <c r="AG4345" s="64" t="str">
        <f t="shared" si="423"/>
        <v>401</v>
      </c>
      <c r="AI4345" s="197" t="str">
        <f t="shared" si="424"/>
        <v>-</v>
      </c>
      <c r="AJ4345" s="64" t="str">
        <f t="shared" si="425"/>
        <v>-</v>
      </c>
    </row>
    <row r="4346" spans="19:36">
      <c r="S4346" s="261" t="s">
        <v>14597</v>
      </c>
      <c r="T4346" s="70" t="s">
        <v>14598</v>
      </c>
      <c r="AA4346" s="182" t="s">
        <v>9630</v>
      </c>
      <c r="AC4346" s="197" t="str">
        <f t="shared" si="420"/>
        <v>PHARMACY</v>
      </c>
      <c r="AD4346" s="263" t="str">
        <f t="shared" si="421"/>
        <v>PHARMACY-401</v>
      </c>
      <c r="AE4346" s="263" t="str">
        <f t="shared" si="422"/>
        <v>PHARMACY-401-129</v>
      </c>
      <c r="AF4346" s="119" t="s">
        <v>9630</v>
      </c>
      <c r="AG4346" s="64" t="str">
        <f t="shared" si="423"/>
        <v>401</v>
      </c>
      <c r="AI4346" s="197" t="str">
        <f t="shared" si="424"/>
        <v>-</v>
      </c>
      <c r="AJ4346" s="64" t="str">
        <f t="shared" si="425"/>
        <v>-</v>
      </c>
    </row>
    <row r="4347" spans="19:36">
      <c r="S4347" s="261" t="s">
        <v>14599</v>
      </c>
      <c r="T4347" s="70" t="s">
        <v>14600</v>
      </c>
      <c r="AA4347" s="182" t="s">
        <v>15389</v>
      </c>
      <c r="AC4347" s="197" t="str">
        <f t="shared" si="420"/>
        <v>PHARMACY</v>
      </c>
      <c r="AD4347" s="263" t="str">
        <f t="shared" si="421"/>
        <v>PHARMACY-401</v>
      </c>
      <c r="AE4347" s="263" t="str">
        <f t="shared" si="422"/>
        <v>PHARMACY-401-130</v>
      </c>
      <c r="AF4347" s="119" t="s">
        <v>15389</v>
      </c>
      <c r="AG4347" s="64" t="str">
        <f t="shared" si="423"/>
        <v>401</v>
      </c>
      <c r="AI4347" s="197" t="str">
        <f t="shared" si="424"/>
        <v>-</v>
      </c>
      <c r="AJ4347" s="64" t="str">
        <f t="shared" si="425"/>
        <v>-</v>
      </c>
    </row>
    <row r="4348" spans="19:36">
      <c r="S4348" s="261" t="s">
        <v>15097</v>
      </c>
      <c r="T4348" s="70" t="s">
        <v>15098</v>
      </c>
      <c r="AA4348" s="182" t="s">
        <v>9633</v>
      </c>
      <c r="AC4348" s="197" t="str">
        <f t="shared" si="420"/>
        <v>PHARMACY</v>
      </c>
      <c r="AD4348" s="263" t="str">
        <f t="shared" si="421"/>
        <v>PHARMACY-401</v>
      </c>
      <c r="AE4348" s="263" t="str">
        <f t="shared" si="422"/>
        <v>PHARMACY-401-131</v>
      </c>
      <c r="AF4348" s="119" t="s">
        <v>9633</v>
      </c>
      <c r="AG4348" s="64" t="str">
        <f t="shared" si="423"/>
        <v>401</v>
      </c>
      <c r="AI4348" s="197" t="str">
        <f t="shared" si="424"/>
        <v>-</v>
      </c>
      <c r="AJ4348" s="64" t="str">
        <f t="shared" si="425"/>
        <v>-</v>
      </c>
    </row>
    <row r="4349" spans="19:36">
      <c r="S4349" s="261" t="s">
        <v>14601</v>
      </c>
      <c r="T4349" s="70" t="s">
        <v>14602</v>
      </c>
      <c r="AA4349" s="182" t="s">
        <v>9638</v>
      </c>
      <c r="AC4349" s="197" t="str">
        <f t="shared" si="420"/>
        <v>PHARMACY</v>
      </c>
      <c r="AD4349" s="263" t="str">
        <f t="shared" si="421"/>
        <v>PHARMACY-401</v>
      </c>
      <c r="AE4349" s="263" t="str">
        <f t="shared" si="422"/>
        <v>PHARMACY-401-132</v>
      </c>
      <c r="AF4349" s="119" t="s">
        <v>9638</v>
      </c>
      <c r="AG4349" s="64" t="str">
        <f t="shared" si="423"/>
        <v>401</v>
      </c>
      <c r="AI4349" s="197" t="str">
        <f t="shared" si="424"/>
        <v>-</v>
      </c>
      <c r="AJ4349" s="64" t="str">
        <f t="shared" si="425"/>
        <v>-</v>
      </c>
    </row>
    <row r="4350" spans="19:36">
      <c r="S4350" s="261" t="s">
        <v>15099</v>
      </c>
      <c r="T4350" s="70" t="s">
        <v>15100</v>
      </c>
      <c r="AA4350" s="182" t="s">
        <v>9641</v>
      </c>
      <c r="AC4350" s="197" t="str">
        <f t="shared" si="420"/>
        <v>PHARMACY</v>
      </c>
      <c r="AD4350" s="263" t="str">
        <f t="shared" si="421"/>
        <v>PHARMACY-401</v>
      </c>
      <c r="AE4350" s="263" t="str">
        <f t="shared" si="422"/>
        <v>PHARMACY-401-133</v>
      </c>
      <c r="AF4350" s="119" t="s">
        <v>9641</v>
      </c>
      <c r="AG4350" s="64" t="str">
        <f t="shared" si="423"/>
        <v>401</v>
      </c>
      <c r="AI4350" s="197" t="str">
        <f t="shared" si="424"/>
        <v>-</v>
      </c>
      <c r="AJ4350" s="64" t="str">
        <f t="shared" si="425"/>
        <v>-</v>
      </c>
    </row>
    <row r="4351" spans="19:36">
      <c r="S4351" s="261" t="s">
        <v>14603</v>
      </c>
      <c r="T4351" s="70" t="s">
        <v>14604</v>
      </c>
      <c r="AA4351" s="182" t="s">
        <v>9644</v>
      </c>
      <c r="AC4351" s="197" t="str">
        <f t="shared" si="420"/>
        <v>PHARMACY</v>
      </c>
      <c r="AD4351" s="263" t="str">
        <f t="shared" si="421"/>
        <v>PHARMACY-401</v>
      </c>
      <c r="AE4351" s="263" t="str">
        <f t="shared" si="422"/>
        <v>PHARMACY-401-134</v>
      </c>
      <c r="AF4351" s="119" t="s">
        <v>9644</v>
      </c>
      <c r="AG4351" s="64" t="str">
        <f t="shared" si="423"/>
        <v>401</v>
      </c>
      <c r="AI4351" s="197" t="str">
        <f t="shared" si="424"/>
        <v>-</v>
      </c>
      <c r="AJ4351" s="64" t="str">
        <f t="shared" si="425"/>
        <v>-</v>
      </c>
    </row>
    <row r="4352" spans="19:36">
      <c r="S4352" s="261" t="s">
        <v>15101</v>
      </c>
      <c r="T4352" s="70" t="s">
        <v>15102</v>
      </c>
      <c r="AA4352" s="182" t="s">
        <v>9647</v>
      </c>
      <c r="AC4352" s="197" t="str">
        <f t="shared" si="420"/>
        <v>PHARMACY</v>
      </c>
      <c r="AD4352" s="263" t="str">
        <f t="shared" si="421"/>
        <v>PHARMACY-401</v>
      </c>
      <c r="AE4352" s="263" t="str">
        <f t="shared" si="422"/>
        <v>PHARMACY-401-135</v>
      </c>
      <c r="AF4352" s="119" t="s">
        <v>9647</v>
      </c>
      <c r="AG4352" s="64" t="str">
        <f t="shared" si="423"/>
        <v>401</v>
      </c>
      <c r="AI4352" s="197" t="str">
        <f t="shared" si="424"/>
        <v>-</v>
      </c>
      <c r="AJ4352" s="64" t="str">
        <f t="shared" si="425"/>
        <v>-</v>
      </c>
    </row>
    <row r="4353" spans="19:36">
      <c r="S4353" s="261" t="s">
        <v>14605</v>
      </c>
      <c r="T4353" s="70" t="s">
        <v>14606</v>
      </c>
      <c r="AA4353" s="182" t="s">
        <v>9650</v>
      </c>
      <c r="AC4353" s="197" t="str">
        <f t="shared" si="420"/>
        <v>PHARMACY</v>
      </c>
      <c r="AD4353" s="263" t="str">
        <f t="shared" si="421"/>
        <v>PHARMACY-401</v>
      </c>
      <c r="AE4353" s="263" t="str">
        <f t="shared" si="422"/>
        <v>PHARMACY-401-136</v>
      </c>
      <c r="AF4353" s="119" t="s">
        <v>9650</v>
      </c>
      <c r="AG4353" s="64" t="str">
        <f t="shared" si="423"/>
        <v>401</v>
      </c>
      <c r="AI4353" s="197" t="str">
        <f t="shared" si="424"/>
        <v>-</v>
      </c>
      <c r="AJ4353" s="64" t="str">
        <f t="shared" si="425"/>
        <v>-</v>
      </c>
    </row>
    <row r="4354" spans="19:36">
      <c r="S4354" s="261" t="s">
        <v>14607</v>
      </c>
      <c r="T4354" s="70" t="s">
        <v>14608</v>
      </c>
      <c r="AA4354" s="182" t="s">
        <v>9653</v>
      </c>
      <c r="AC4354" s="197" t="str">
        <f t="shared" si="420"/>
        <v>PHARMACY</v>
      </c>
      <c r="AD4354" s="263" t="str">
        <f t="shared" si="421"/>
        <v>PHARMACY-401</v>
      </c>
      <c r="AE4354" s="263" t="str">
        <f t="shared" si="422"/>
        <v>PHARMACY-401-137</v>
      </c>
      <c r="AF4354" s="119" t="s">
        <v>9653</v>
      </c>
      <c r="AG4354" s="64" t="str">
        <f t="shared" si="423"/>
        <v>401</v>
      </c>
      <c r="AI4354" s="197" t="str">
        <f t="shared" si="424"/>
        <v>-</v>
      </c>
      <c r="AJ4354" s="64" t="str">
        <f t="shared" si="425"/>
        <v>-</v>
      </c>
    </row>
    <row r="4355" spans="19:36">
      <c r="S4355" s="261" t="s">
        <v>14609</v>
      </c>
      <c r="T4355" s="70" t="s">
        <v>14610</v>
      </c>
      <c r="AA4355" s="182" t="s">
        <v>9656</v>
      </c>
      <c r="AC4355" s="197" t="str">
        <f t="shared" si="420"/>
        <v>PHARMACY</v>
      </c>
      <c r="AD4355" s="263" t="str">
        <f t="shared" si="421"/>
        <v>PHARMACY-401</v>
      </c>
      <c r="AE4355" s="263" t="str">
        <f t="shared" si="422"/>
        <v>PHARMACY-401-138</v>
      </c>
      <c r="AF4355" s="119" t="s">
        <v>9656</v>
      </c>
      <c r="AG4355" s="64" t="str">
        <f t="shared" si="423"/>
        <v>401</v>
      </c>
      <c r="AI4355" s="197" t="str">
        <f t="shared" si="424"/>
        <v>-</v>
      </c>
      <c r="AJ4355" s="64" t="str">
        <f t="shared" si="425"/>
        <v>-</v>
      </c>
    </row>
    <row r="4356" spans="19:36">
      <c r="S4356" s="261" t="s">
        <v>14611</v>
      </c>
      <c r="T4356" s="70" t="s">
        <v>14612</v>
      </c>
      <c r="AA4356" s="182" t="s">
        <v>11503</v>
      </c>
      <c r="AC4356" s="197" t="str">
        <f t="shared" si="420"/>
        <v>PHARMACY</v>
      </c>
      <c r="AD4356" s="263" t="str">
        <f t="shared" si="421"/>
        <v>PHARMACY-401</v>
      </c>
      <c r="AE4356" s="263" t="str">
        <f t="shared" si="422"/>
        <v>PHARMACY-401-139</v>
      </c>
      <c r="AF4356" s="119" t="s">
        <v>11503</v>
      </c>
      <c r="AG4356" s="64" t="str">
        <f t="shared" si="423"/>
        <v>401</v>
      </c>
      <c r="AI4356" s="197" t="str">
        <f t="shared" si="424"/>
        <v>-</v>
      </c>
      <c r="AJ4356" s="64" t="str">
        <f t="shared" si="425"/>
        <v>-</v>
      </c>
    </row>
    <row r="4357" spans="19:36">
      <c r="S4357" s="261" t="s">
        <v>14613</v>
      </c>
      <c r="T4357" s="70" t="s">
        <v>14614</v>
      </c>
      <c r="AA4357" s="182" t="s">
        <v>11504</v>
      </c>
      <c r="AC4357" s="197" t="str">
        <f t="shared" si="420"/>
        <v>PHARMACY</v>
      </c>
      <c r="AD4357" s="263" t="str">
        <f t="shared" si="421"/>
        <v>PHARMACY-401</v>
      </c>
      <c r="AE4357" s="263" t="str">
        <f t="shared" si="422"/>
        <v>PHARMACY-401-140</v>
      </c>
      <c r="AF4357" s="119" t="s">
        <v>11504</v>
      </c>
      <c r="AG4357" s="64" t="str">
        <f t="shared" si="423"/>
        <v>401</v>
      </c>
      <c r="AI4357" s="197" t="str">
        <f t="shared" si="424"/>
        <v>-</v>
      </c>
      <c r="AJ4357" s="64" t="str">
        <f t="shared" si="425"/>
        <v>-</v>
      </c>
    </row>
    <row r="4358" spans="19:36">
      <c r="S4358" s="261" t="s">
        <v>14615</v>
      </c>
      <c r="T4358" s="70" t="s">
        <v>14616</v>
      </c>
      <c r="AA4358" s="182" t="s">
        <v>11589</v>
      </c>
      <c r="AC4358" s="197" t="str">
        <f t="shared" si="420"/>
        <v>PHARMACY</v>
      </c>
      <c r="AD4358" s="263" t="str">
        <f t="shared" si="421"/>
        <v>PHARMACY-401</v>
      </c>
      <c r="AE4358" s="263" t="str">
        <f t="shared" si="422"/>
        <v>PHARMACY-401-141</v>
      </c>
      <c r="AF4358" s="119" t="s">
        <v>11589</v>
      </c>
      <c r="AG4358" s="64" t="str">
        <f t="shared" si="423"/>
        <v>401</v>
      </c>
      <c r="AI4358" s="197" t="str">
        <f t="shared" si="424"/>
        <v>-</v>
      </c>
      <c r="AJ4358" s="64" t="str">
        <f t="shared" si="425"/>
        <v>-</v>
      </c>
    </row>
    <row r="4359" spans="19:36">
      <c r="S4359" s="261" t="s">
        <v>14617</v>
      </c>
      <c r="T4359" s="70" t="s">
        <v>14618</v>
      </c>
      <c r="AA4359" s="182" t="s">
        <v>12217</v>
      </c>
      <c r="AC4359" s="197" t="str">
        <f t="shared" ref="AC4359:AC4422" si="426">CodesFormula_1</f>
        <v>PHARMACY</v>
      </c>
      <c r="AD4359" s="263" t="str">
        <f t="shared" ref="AD4359:AD4422" si="427">CodesFormula_2</f>
        <v>PHARMACY-401</v>
      </c>
      <c r="AE4359" s="263" t="str">
        <f t="shared" ref="AE4359:AE4422" si="428">CodesFormula_3</f>
        <v>PHARMACY-401-142</v>
      </c>
      <c r="AF4359" s="119" t="s">
        <v>12217</v>
      </c>
      <c r="AG4359" s="64" t="str">
        <f t="shared" ref="AG4359:AG4422" si="429">CodesFormula_4</f>
        <v>401</v>
      </c>
      <c r="AI4359" s="197" t="str">
        <f t="shared" ref="AI4359:AI4422" si="430">CodesFormula_5</f>
        <v>-</v>
      </c>
      <c r="AJ4359" s="64" t="str">
        <f t="shared" ref="AJ4359:AJ4422" si="431">CodesFormula_6</f>
        <v>-</v>
      </c>
    </row>
    <row r="4360" spans="19:36">
      <c r="S4360" s="261" t="s">
        <v>14619</v>
      </c>
      <c r="T4360" s="70" t="s">
        <v>14620</v>
      </c>
      <c r="AA4360" s="182" t="s">
        <v>12872</v>
      </c>
      <c r="AC4360" s="197" t="str">
        <f t="shared" si="426"/>
        <v>PHARMACY</v>
      </c>
      <c r="AD4360" s="263" t="str">
        <f t="shared" si="427"/>
        <v>PHARMACY-401</v>
      </c>
      <c r="AE4360" s="263" t="str">
        <f t="shared" si="428"/>
        <v>PHARMACY-401-143</v>
      </c>
      <c r="AF4360" s="119" t="s">
        <v>12872</v>
      </c>
      <c r="AG4360" s="64" t="str">
        <f t="shared" si="429"/>
        <v>401</v>
      </c>
      <c r="AI4360" s="197" t="str">
        <f t="shared" si="430"/>
        <v>-</v>
      </c>
      <c r="AJ4360" s="64" t="str">
        <f t="shared" si="431"/>
        <v>-</v>
      </c>
    </row>
    <row r="4361" spans="19:36">
      <c r="S4361" s="261" t="s">
        <v>15103</v>
      </c>
      <c r="T4361" s="70" t="s">
        <v>15104</v>
      </c>
      <c r="AA4361" s="182" t="s">
        <v>13420</v>
      </c>
      <c r="AC4361" s="197" t="str">
        <f t="shared" si="426"/>
        <v>PHARMACY</v>
      </c>
      <c r="AD4361" s="263" t="str">
        <f t="shared" si="427"/>
        <v>PHARMACY-401</v>
      </c>
      <c r="AE4361" s="263" t="str">
        <f t="shared" si="428"/>
        <v>PHARMACY-401-144</v>
      </c>
      <c r="AF4361" s="119" t="s">
        <v>13420</v>
      </c>
      <c r="AG4361" s="64" t="str">
        <f t="shared" si="429"/>
        <v>401</v>
      </c>
      <c r="AI4361" s="197" t="str">
        <f t="shared" si="430"/>
        <v>-</v>
      </c>
      <c r="AJ4361" s="64" t="str">
        <f t="shared" si="431"/>
        <v>-</v>
      </c>
    </row>
    <row r="4362" spans="19:36">
      <c r="S4362" s="261" t="s">
        <v>15105</v>
      </c>
      <c r="T4362" s="70" t="s">
        <v>15106</v>
      </c>
      <c r="AA4362" s="182" t="s">
        <v>13859</v>
      </c>
      <c r="AC4362" s="197" t="str">
        <f t="shared" si="426"/>
        <v>PHARMACY</v>
      </c>
      <c r="AD4362" s="263" t="str">
        <f t="shared" si="427"/>
        <v>PHARMACY-401</v>
      </c>
      <c r="AE4362" s="263" t="str">
        <f t="shared" si="428"/>
        <v>PHARMACY-401-145</v>
      </c>
      <c r="AF4362" s="119" t="s">
        <v>13859</v>
      </c>
      <c r="AG4362" s="64" t="str">
        <f t="shared" si="429"/>
        <v>401</v>
      </c>
      <c r="AI4362" s="197" t="str">
        <f t="shared" si="430"/>
        <v>-</v>
      </c>
      <c r="AJ4362" s="64" t="str">
        <f t="shared" si="431"/>
        <v>-</v>
      </c>
    </row>
    <row r="4363" spans="19:36">
      <c r="S4363" s="261" t="s">
        <v>15107</v>
      </c>
      <c r="T4363" s="70" t="s">
        <v>15108</v>
      </c>
      <c r="AA4363" s="182" t="s">
        <v>9659</v>
      </c>
      <c r="AC4363" s="197" t="str">
        <f t="shared" si="426"/>
        <v>UCAS</v>
      </c>
      <c r="AD4363" s="263" t="str">
        <f t="shared" si="427"/>
        <v>UCAS-401</v>
      </c>
      <c r="AE4363" s="263" t="str">
        <f t="shared" si="428"/>
        <v>UCAS-401-1</v>
      </c>
      <c r="AF4363" s="119" t="s">
        <v>9659</v>
      </c>
      <c r="AG4363" s="64" t="str">
        <f t="shared" si="429"/>
        <v>401</v>
      </c>
      <c r="AI4363" s="197" t="str">
        <f t="shared" si="430"/>
        <v>-</v>
      </c>
      <c r="AJ4363" s="64" t="str">
        <f t="shared" si="431"/>
        <v>-</v>
      </c>
    </row>
    <row r="4364" spans="19:36">
      <c r="S4364" s="261" t="s">
        <v>15109</v>
      </c>
      <c r="T4364" s="70" t="s">
        <v>15110</v>
      </c>
      <c r="AA4364" s="182" t="s">
        <v>34</v>
      </c>
      <c r="AC4364" s="197" t="str">
        <f t="shared" si="426"/>
        <v>UCAS</v>
      </c>
      <c r="AD4364" s="263" t="str">
        <f t="shared" si="427"/>
        <v>UCAS-401</v>
      </c>
      <c r="AE4364" s="263" t="str">
        <f t="shared" si="428"/>
        <v>UCAS-401-2</v>
      </c>
      <c r="AF4364" s="119" t="s">
        <v>34</v>
      </c>
      <c r="AG4364" s="64" t="str">
        <f t="shared" si="429"/>
        <v>401</v>
      </c>
      <c r="AI4364" s="197" t="str">
        <f t="shared" si="430"/>
        <v>-</v>
      </c>
      <c r="AJ4364" s="64" t="str">
        <f t="shared" si="431"/>
        <v>-</v>
      </c>
    </row>
    <row r="4365" spans="19:36">
      <c r="S4365" s="261" t="s">
        <v>15111</v>
      </c>
      <c r="T4365" s="70" t="s">
        <v>15112</v>
      </c>
      <c r="AA4365" s="182" t="s">
        <v>9666</v>
      </c>
      <c r="AC4365" s="197" t="str">
        <f t="shared" si="426"/>
        <v>UCAS</v>
      </c>
      <c r="AD4365" s="263" t="str">
        <f t="shared" si="427"/>
        <v>UCAS-401</v>
      </c>
      <c r="AE4365" s="263" t="str">
        <f t="shared" si="428"/>
        <v>UCAS-401-3</v>
      </c>
      <c r="AF4365" s="119" t="s">
        <v>9666</v>
      </c>
      <c r="AG4365" s="64" t="str">
        <f t="shared" si="429"/>
        <v>401</v>
      </c>
      <c r="AI4365" s="197" t="str">
        <f t="shared" si="430"/>
        <v>-</v>
      </c>
      <c r="AJ4365" s="64" t="str">
        <f t="shared" si="431"/>
        <v>-</v>
      </c>
    </row>
    <row r="4366" spans="19:36">
      <c r="S4366" s="261" t="s">
        <v>15113</v>
      </c>
      <c r="T4366" s="70" t="s">
        <v>15114</v>
      </c>
      <c r="AA4366" s="182" t="s">
        <v>9669</v>
      </c>
      <c r="AC4366" s="197" t="str">
        <f t="shared" si="426"/>
        <v>UCAS</v>
      </c>
      <c r="AD4366" s="263" t="str">
        <f t="shared" si="427"/>
        <v>UCAS-401</v>
      </c>
      <c r="AE4366" s="263" t="str">
        <f t="shared" si="428"/>
        <v>UCAS-401-4</v>
      </c>
      <c r="AF4366" s="119" t="s">
        <v>9669</v>
      </c>
      <c r="AG4366" s="64" t="str">
        <f t="shared" si="429"/>
        <v>401</v>
      </c>
      <c r="AI4366" s="197" t="str">
        <f t="shared" si="430"/>
        <v>-</v>
      </c>
      <c r="AJ4366" s="64" t="str">
        <f t="shared" si="431"/>
        <v>-</v>
      </c>
    </row>
    <row r="4367" spans="19:36">
      <c r="S4367" s="261" t="s">
        <v>15115</v>
      </c>
      <c r="T4367" s="70" t="s">
        <v>15116</v>
      </c>
      <c r="AA4367" s="182" t="s">
        <v>9674</v>
      </c>
      <c r="AC4367" s="197" t="str">
        <f t="shared" si="426"/>
        <v>UCAS</v>
      </c>
      <c r="AD4367" s="263" t="str">
        <f t="shared" si="427"/>
        <v>UCAS-401</v>
      </c>
      <c r="AE4367" s="263" t="str">
        <f t="shared" si="428"/>
        <v>UCAS-401-5</v>
      </c>
      <c r="AF4367" s="119" t="s">
        <v>9674</v>
      </c>
      <c r="AG4367" s="64" t="str">
        <f t="shared" si="429"/>
        <v>401</v>
      </c>
      <c r="AI4367" s="197" t="str">
        <f t="shared" si="430"/>
        <v>-</v>
      </c>
      <c r="AJ4367" s="64" t="str">
        <f t="shared" si="431"/>
        <v>-</v>
      </c>
    </row>
    <row r="4368" spans="19:36">
      <c r="S4368" s="261" t="s">
        <v>15117</v>
      </c>
      <c r="T4368" s="70" t="s">
        <v>15118</v>
      </c>
      <c r="AA4368" s="182" t="s">
        <v>9677</v>
      </c>
      <c r="AC4368" s="197" t="str">
        <f t="shared" si="426"/>
        <v>PROVOST-Global_Strategies</v>
      </c>
      <c r="AD4368" s="263" t="str">
        <f t="shared" si="427"/>
        <v>PROVOST-Global_Strategies-401</v>
      </c>
      <c r="AE4368" s="263" t="str">
        <f t="shared" si="428"/>
        <v>PROVOST-Global_Strategies-401-4</v>
      </c>
      <c r="AF4368" s="119" t="s">
        <v>9677</v>
      </c>
      <c r="AG4368" s="64" t="str">
        <f t="shared" si="429"/>
        <v>401</v>
      </c>
      <c r="AI4368" s="197" t="str">
        <f t="shared" si="430"/>
        <v>-</v>
      </c>
      <c r="AJ4368" s="64" t="str">
        <f t="shared" si="431"/>
        <v>-</v>
      </c>
    </row>
    <row r="4369" spans="19:36">
      <c r="S4369" s="261" t="s">
        <v>15119</v>
      </c>
      <c r="T4369" s="70" t="s">
        <v>15120</v>
      </c>
      <c r="AA4369" s="182" t="s">
        <v>741</v>
      </c>
      <c r="AC4369" s="197" t="str">
        <f t="shared" si="426"/>
        <v>GSO</v>
      </c>
      <c r="AD4369" s="263" t="str">
        <f t="shared" si="427"/>
        <v>GSO-401</v>
      </c>
      <c r="AE4369" s="263" t="str">
        <f t="shared" si="428"/>
        <v>GSO-401-1</v>
      </c>
      <c r="AF4369" s="119" t="s">
        <v>741</v>
      </c>
      <c r="AG4369" s="64" t="str">
        <f t="shared" si="429"/>
        <v>401</v>
      </c>
      <c r="AI4369" s="197" t="str">
        <f t="shared" si="430"/>
        <v>-</v>
      </c>
      <c r="AJ4369" s="64" t="str">
        <f t="shared" si="431"/>
        <v>-</v>
      </c>
    </row>
    <row r="4370" spans="19:36">
      <c r="S4370" s="261" t="s">
        <v>15121</v>
      </c>
      <c r="T4370" s="70" t="s">
        <v>15122</v>
      </c>
      <c r="AA4370" s="182" t="s">
        <v>9682</v>
      </c>
      <c r="AC4370" s="197" t="str">
        <f t="shared" si="426"/>
        <v>GSO</v>
      </c>
      <c r="AD4370" s="263" t="str">
        <f t="shared" si="427"/>
        <v>GSO-401</v>
      </c>
      <c r="AE4370" s="263" t="str">
        <f t="shared" si="428"/>
        <v>GSO-401-2</v>
      </c>
      <c r="AF4370" s="119" t="s">
        <v>9682</v>
      </c>
      <c r="AG4370" s="64" t="str">
        <f t="shared" si="429"/>
        <v>401</v>
      </c>
      <c r="AI4370" s="197" t="str">
        <f t="shared" si="430"/>
        <v>-</v>
      </c>
      <c r="AJ4370" s="64" t="str">
        <f t="shared" si="431"/>
        <v>-</v>
      </c>
    </row>
    <row r="4371" spans="19:36">
      <c r="S4371" s="261" t="s">
        <v>15123</v>
      </c>
      <c r="T4371" s="70" t="s">
        <v>15124</v>
      </c>
      <c r="AA4371" s="182" t="s">
        <v>9684</v>
      </c>
      <c r="AC4371" s="197" t="str">
        <f t="shared" si="426"/>
        <v>GSO</v>
      </c>
      <c r="AD4371" s="263" t="str">
        <f t="shared" si="427"/>
        <v>GSO-401</v>
      </c>
      <c r="AE4371" s="263" t="str">
        <f t="shared" si="428"/>
        <v>GSO-401-3</v>
      </c>
      <c r="AF4371" s="119" t="s">
        <v>9684</v>
      </c>
      <c r="AG4371" s="64" t="str">
        <f t="shared" si="429"/>
        <v>401</v>
      </c>
      <c r="AI4371" s="197" t="str">
        <f t="shared" si="430"/>
        <v>-</v>
      </c>
      <c r="AJ4371" s="64" t="str">
        <f t="shared" si="431"/>
        <v>-</v>
      </c>
    </row>
    <row r="4372" spans="19:36">
      <c r="S4372" s="261" t="s">
        <v>15125</v>
      </c>
      <c r="T4372" s="70" t="s">
        <v>15126</v>
      </c>
      <c r="AA4372" s="182" t="s">
        <v>9689</v>
      </c>
      <c r="AC4372" s="197" t="str">
        <f t="shared" si="426"/>
        <v>GSO</v>
      </c>
      <c r="AD4372" s="263" t="str">
        <f t="shared" si="427"/>
        <v>GSO-401</v>
      </c>
      <c r="AE4372" s="263" t="str">
        <f t="shared" si="428"/>
        <v>GSO-401-4</v>
      </c>
      <c r="AF4372" s="119" t="s">
        <v>9689</v>
      </c>
      <c r="AG4372" s="64" t="str">
        <f t="shared" si="429"/>
        <v>401</v>
      </c>
      <c r="AI4372" s="197" t="str">
        <f t="shared" si="430"/>
        <v>-</v>
      </c>
      <c r="AJ4372" s="64" t="str">
        <f t="shared" si="431"/>
        <v>-</v>
      </c>
    </row>
    <row r="4373" spans="19:36">
      <c r="S4373" s="261" t="s">
        <v>15127</v>
      </c>
      <c r="T4373" s="70" t="s">
        <v>15128</v>
      </c>
      <c r="AA4373" s="182" t="s">
        <v>9691</v>
      </c>
      <c r="AC4373" s="197" t="str">
        <f t="shared" si="426"/>
        <v>GSO</v>
      </c>
      <c r="AD4373" s="263" t="str">
        <f t="shared" si="427"/>
        <v>GSO-401</v>
      </c>
      <c r="AE4373" s="263" t="str">
        <f t="shared" si="428"/>
        <v>GSO-401-5</v>
      </c>
      <c r="AF4373" s="119" t="s">
        <v>9691</v>
      </c>
      <c r="AG4373" s="64" t="str">
        <f t="shared" si="429"/>
        <v>401</v>
      </c>
      <c r="AI4373" s="197" t="str">
        <f t="shared" si="430"/>
        <v>-</v>
      </c>
      <c r="AJ4373" s="64" t="str">
        <f t="shared" si="431"/>
        <v>-</v>
      </c>
    </row>
    <row r="4374" spans="19:36">
      <c r="S4374" s="261" t="s">
        <v>15129</v>
      </c>
      <c r="T4374" s="70" t="s">
        <v>15130</v>
      </c>
      <c r="AA4374" s="182" t="s">
        <v>11505</v>
      </c>
      <c r="AC4374" s="197" t="str">
        <f t="shared" si="426"/>
        <v>GSO</v>
      </c>
      <c r="AD4374" s="263" t="str">
        <f t="shared" si="427"/>
        <v>GSO-401</v>
      </c>
      <c r="AE4374" s="263" t="str">
        <f t="shared" si="428"/>
        <v>GSO-401-6</v>
      </c>
      <c r="AF4374" s="119" t="s">
        <v>11505</v>
      </c>
      <c r="AG4374" s="64" t="str">
        <f t="shared" si="429"/>
        <v>401</v>
      </c>
      <c r="AI4374" s="197" t="str">
        <f t="shared" si="430"/>
        <v>-</v>
      </c>
      <c r="AJ4374" s="64" t="str">
        <f t="shared" si="431"/>
        <v>-</v>
      </c>
    </row>
    <row r="4375" spans="19:36">
      <c r="S4375" s="261" t="s">
        <v>15131</v>
      </c>
      <c r="T4375" s="70" t="s">
        <v>15132</v>
      </c>
      <c r="AA4375" s="182" t="s">
        <v>9694</v>
      </c>
      <c r="AC4375" s="197" t="str">
        <f t="shared" si="426"/>
        <v>GSO</v>
      </c>
      <c r="AD4375" s="263" t="str">
        <f t="shared" si="427"/>
        <v>GSO-401</v>
      </c>
      <c r="AE4375" s="263" t="str">
        <f t="shared" si="428"/>
        <v>GSO-401-7</v>
      </c>
      <c r="AF4375" s="119" t="s">
        <v>9694</v>
      </c>
      <c r="AG4375" s="64" t="str">
        <f t="shared" si="429"/>
        <v>401</v>
      </c>
      <c r="AI4375" s="197" t="str">
        <f t="shared" si="430"/>
        <v>-</v>
      </c>
      <c r="AJ4375" s="64" t="str">
        <f t="shared" si="431"/>
        <v>-</v>
      </c>
    </row>
    <row r="4376" spans="19:36">
      <c r="S4376" s="261" t="s">
        <v>15133</v>
      </c>
      <c r="T4376" s="70" t="s">
        <v>15134</v>
      </c>
      <c r="AA4376" s="182" t="s">
        <v>9697</v>
      </c>
      <c r="AC4376" s="197" t="str">
        <f t="shared" si="426"/>
        <v>GSO</v>
      </c>
      <c r="AD4376" s="263" t="str">
        <f t="shared" si="427"/>
        <v>GSO-401</v>
      </c>
      <c r="AE4376" s="263" t="str">
        <f t="shared" si="428"/>
        <v>GSO-401-8</v>
      </c>
      <c r="AF4376" s="119" t="s">
        <v>9697</v>
      </c>
      <c r="AG4376" s="64" t="str">
        <f t="shared" si="429"/>
        <v>401</v>
      </c>
      <c r="AI4376" s="197" t="str">
        <f t="shared" si="430"/>
        <v>-</v>
      </c>
      <c r="AJ4376" s="64" t="str">
        <f t="shared" si="431"/>
        <v>-</v>
      </c>
    </row>
    <row r="4377" spans="19:36">
      <c r="S4377" s="261" t="s">
        <v>15135</v>
      </c>
      <c r="T4377" s="70" t="s">
        <v>15136</v>
      </c>
      <c r="AA4377" s="182" t="s">
        <v>11227</v>
      </c>
      <c r="AC4377" s="197" t="str">
        <f t="shared" si="426"/>
        <v>GSO</v>
      </c>
      <c r="AD4377" s="263" t="str">
        <f t="shared" si="427"/>
        <v>GSO-401</v>
      </c>
      <c r="AE4377" s="263" t="str">
        <f t="shared" si="428"/>
        <v>GSO-401-9</v>
      </c>
      <c r="AF4377" s="119" t="s">
        <v>11227</v>
      </c>
      <c r="AG4377" s="64" t="str">
        <f t="shared" si="429"/>
        <v>401</v>
      </c>
      <c r="AI4377" s="197" t="str">
        <f t="shared" si="430"/>
        <v>-</v>
      </c>
      <c r="AJ4377" s="64" t="str">
        <f t="shared" si="431"/>
        <v>-</v>
      </c>
    </row>
    <row r="4378" spans="19:36">
      <c r="S4378" s="261" t="s">
        <v>15137</v>
      </c>
      <c r="T4378" s="70" t="s">
        <v>15138</v>
      </c>
      <c r="AA4378" s="182" t="s">
        <v>9700</v>
      </c>
      <c r="AC4378" s="197" t="str">
        <f t="shared" si="426"/>
        <v>GSO</v>
      </c>
      <c r="AD4378" s="263" t="str">
        <f t="shared" si="427"/>
        <v>GSO-401</v>
      </c>
      <c r="AE4378" s="263" t="str">
        <f t="shared" si="428"/>
        <v>GSO-401-10</v>
      </c>
      <c r="AF4378" s="119" t="s">
        <v>9700</v>
      </c>
      <c r="AG4378" s="64" t="str">
        <f t="shared" si="429"/>
        <v>401</v>
      </c>
      <c r="AI4378" s="197" t="str">
        <f t="shared" si="430"/>
        <v>-</v>
      </c>
      <c r="AJ4378" s="64" t="str">
        <f t="shared" si="431"/>
        <v>-</v>
      </c>
    </row>
    <row r="4379" spans="19:36">
      <c r="S4379" s="261" t="s">
        <v>15139</v>
      </c>
      <c r="T4379" s="70" t="s">
        <v>15140</v>
      </c>
      <c r="AA4379" s="182" t="s">
        <v>9703</v>
      </c>
      <c r="AC4379" s="197" t="str">
        <f t="shared" si="426"/>
        <v>GSO</v>
      </c>
      <c r="AD4379" s="263" t="str">
        <f t="shared" si="427"/>
        <v>GSO-401</v>
      </c>
      <c r="AE4379" s="263" t="str">
        <f t="shared" si="428"/>
        <v>GSO-401-11</v>
      </c>
      <c r="AF4379" s="119" t="s">
        <v>9703</v>
      </c>
      <c r="AG4379" s="64" t="str">
        <f t="shared" si="429"/>
        <v>401</v>
      </c>
      <c r="AI4379" s="197" t="str">
        <f t="shared" si="430"/>
        <v>-</v>
      </c>
      <c r="AJ4379" s="64" t="str">
        <f t="shared" si="431"/>
        <v>-</v>
      </c>
    </row>
    <row r="4380" spans="19:36">
      <c r="S4380" s="261" t="s">
        <v>15141</v>
      </c>
      <c r="T4380" s="70" t="s">
        <v>12612</v>
      </c>
      <c r="AA4380" s="182" t="s">
        <v>35</v>
      </c>
      <c r="AC4380" s="197" t="str">
        <f t="shared" si="426"/>
        <v>GSO</v>
      </c>
      <c r="AD4380" s="263" t="str">
        <f t="shared" si="427"/>
        <v>GSO-401</v>
      </c>
      <c r="AE4380" s="263" t="str">
        <f t="shared" si="428"/>
        <v>GSO-401-12</v>
      </c>
      <c r="AF4380" s="119" t="s">
        <v>35</v>
      </c>
      <c r="AG4380" s="64" t="str">
        <f t="shared" si="429"/>
        <v>401</v>
      </c>
      <c r="AI4380" s="197" t="str">
        <f t="shared" si="430"/>
        <v>-</v>
      </c>
      <c r="AJ4380" s="64" t="str">
        <f t="shared" si="431"/>
        <v>-</v>
      </c>
    </row>
    <row r="4381" spans="19:36">
      <c r="S4381" s="261" t="s">
        <v>15142</v>
      </c>
      <c r="T4381" s="70" t="s">
        <v>15143</v>
      </c>
      <c r="AA4381" s="182" t="s">
        <v>9708</v>
      </c>
      <c r="AC4381" s="197" t="str">
        <f t="shared" si="426"/>
        <v>GSO</v>
      </c>
      <c r="AD4381" s="263" t="str">
        <f t="shared" si="427"/>
        <v>GSO-401</v>
      </c>
      <c r="AE4381" s="263" t="str">
        <f t="shared" si="428"/>
        <v>GSO-401-13</v>
      </c>
      <c r="AF4381" s="119" t="s">
        <v>9708</v>
      </c>
      <c r="AG4381" s="64" t="str">
        <f t="shared" si="429"/>
        <v>401</v>
      </c>
      <c r="AI4381" s="197" t="str">
        <f t="shared" si="430"/>
        <v>-</v>
      </c>
      <c r="AJ4381" s="64" t="str">
        <f t="shared" si="431"/>
        <v>-</v>
      </c>
    </row>
    <row r="4382" spans="19:36">
      <c r="S4382" s="261" t="s">
        <v>15144</v>
      </c>
      <c r="T4382" s="70" t="s">
        <v>15145</v>
      </c>
      <c r="AA4382" s="182" t="s">
        <v>9711</v>
      </c>
      <c r="AC4382" s="197" t="str">
        <f t="shared" si="426"/>
        <v>GSO</v>
      </c>
      <c r="AD4382" s="263" t="str">
        <f t="shared" si="427"/>
        <v>GSO-401</v>
      </c>
      <c r="AE4382" s="263" t="str">
        <f t="shared" si="428"/>
        <v>GSO-401-14</v>
      </c>
      <c r="AF4382" s="119" t="s">
        <v>9711</v>
      </c>
      <c r="AG4382" s="64" t="str">
        <f t="shared" si="429"/>
        <v>401</v>
      </c>
      <c r="AI4382" s="197" t="str">
        <f t="shared" si="430"/>
        <v>-</v>
      </c>
      <c r="AJ4382" s="64" t="str">
        <f t="shared" si="431"/>
        <v>-</v>
      </c>
    </row>
    <row r="4383" spans="19:36">
      <c r="S4383" s="261" t="s">
        <v>15146</v>
      </c>
      <c r="T4383" s="70" t="s">
        <v>15147</v>
      </c>
      <c r="AA4383" s="182" t="s">
        <v>9714</v>
      </c>
      <c r="AC4383" s="197" t="str">
        <f t="shared" si="426"/>
        <v>GSO</v>
      </c>
      <c r="AD4383" s="263" t="str">
        <f t="shared" si="427"/>
        <v>GSO-401</v>
      </c>
      <c r="AE4383" s="263" t="str">
        <f t="shared" si="428"/>
        <v>GSO-401-15</v>
      </c>
      <c r="AF4383" s="119" t="s">
        <v>9714</v>
      </c>
      <c r="AG4383" s="64" t="str">
        <f t="shared" si="429"/>
        <v>401</v>
      </c>
      <c r="AI4383" s="197" t="str">
        <f t="shared" si="430"/>
        <v>-</v>
      </c>
      <c r="AJ4383" s="64" t="str">
        <f t="shared" si="431"/>
        <v>-</v>
      </c>
    </row>
    <row r="4384" spans="19:36">
      <c r="S4384" s="261" t="s">
        <v>15148</v>
      </c>
      <c r="T4384" s="70" t="s">
        <v>15149</v>
      </c>
      <c r="AA4384" s="182" t="s">
        <v>9715</v>
      </c>
      <c r="AC4384" s="197" t="str">
        <f t="shared" si="426"/>
        <v>GSO</v>
      </c>
      <c r="AD4384" s="263" t="str">
        <f t="shared" si="427"/>
        <v>GSO-401</v>
      </c>
      <c r="AE4384" s="263" t="str">
        <f t="shared" si="428"/>
        <v>GSO-401-16</v>
      </c>
      <c r="AF4384" s="119" t="s">
        <v>9715</v>
      </c>
      <c r="AG4384" s="64" t="str">
        <f t="shared" si="429"/>
        <v>401</v>
      </c>
      <c r="AI4384" s="197" t="str">
        <f t="shared" si="430"/>
        <v>-</v>
      </c>
      <c r="AJ4384" s="64" t="str">
        <f t="shared" si="431"/>
        <v>-</v>
      </c>
    </row>
    <row r="4385" spans="19:36">
      <c r="S4385" s="261" t="s">
        <v>15150</v>
      </c>
      <c r="T4385" s="70" t="s">
        <v>15151</v>
      </c>
      <c r="AA4385" s="182" t="s">
        <v>9718</v>
      </c>
      <c r="AC4385" s="197" t="str">
        <f t="shared" si="426"/>
        <v>GSO</v>
      </c>
      <c r="AD4385" s="263" t="str">
        <f t="shared" si="427"/>
        <v>GSO-401</v>
      </c>
      <c r="AE4385" s="263" t="str">
        <f t="shared" si="428"/>
        <v>GSO-401-17</v>
      </c>
      <c r="AF4385" s="119" t="s">
        <v>9718</v>
      </c>
      <c r="AG4385" s="64" t="str">
        <f t="shared" si="429"/>
        <v>401</v>
      </c>
      <c r="AI4385" s="197" t="str">
        <f t="shared" si="430"/>
        <v>-</v>
      </c>
      <c r="AJ4385" s="64" t="str">
        <f t="shared" si="431"/>
        <v>-</v>
      </c>
    </row>
    <row r="4386" spans="19:36">
      <c r="S4386" s="261" t="s">
        <v>15152</v>
      </c>
      <c r="T4386" s="70" t="s">
        <v>15153</v>
      </c>
      <c r="AA4386" s="182" t="s">
        <v>9721</v>
      </c>
      <c r="AC4386" s="197" t="str">
        <f t="shared" si="426"/>
        <v>GSO</v>
      </c>
      <c r="AD4386" s="263" t="str">
        <f t="shared" si="427"/>
        <v>GSO-401</v>
      </c>
      <c r="AE4386" s="263" t="str">
        <f t="shared" si="428"/>
        <v>GSO-401-18</v>
      </c>
      <c r="AF4386" s="119" t="s">
        <v>9721</v>
      </c>
      <c r="AG4386" s="64" t="str">
        <f t="shared" si="429"/>
        <v>401</v>
      </c>
      <c r="AI4386" s="197" t="str">
        <f t="shared" si="430"/>
        <v>-</v>
      </c>
      <c r="AJ4386" s="64" t="str">
        <f t="shared" si="431"/>
        <v>-</v>
      </c>
    </row>
    <row r="4387" spans="19:36">
      <c r="S4387" s="261" t="s">
        <v>15154</v>
      </c>
      <c r="T4387" s="70" t="s">
        <v>14107</v>
      </c>
      <c r="AA4387" s="182" t="s">
        <v>9724</v>
      </c>
      <c r="AC4387" s="197" t="str">
        <f t="shared" si="426"/>
        <v>GSO</v>
      </c>
      <c r="AD4387" s="263" t="str">
        <f t="shared" si="427"/>
        <v>GSO-401</v>
      </c>
      <c r="AE4387" s="263" t="str">
        <f t="shared" si="428"/>
        <v>GSO-401-19</v>
      </c>
      <c r="AF4387" s="119" t="s">
        <v>9724</v>
      </c>
      <c r="AG4387" s="64" t="str">
        <f t="shared" si="429"/>
        <v>401</v>
      </c>
      <c r="AI4387" s="197" t="str">
        <f t="shared" si="430"/>
        <v>-</v>
      </c>
      <c r="AJ4387" s="64" t="str">
        <f t="shared" si="431"/>
        <v>-</v>
      </c>
    </row>
    <row r="4388" spans="19:36">
      <c r="S4388" s="261" t="s">
        <v>15155</v>
      </c>
      <c r="T4388" s="70" t="s">
        <v>15156</v>
      </c>
      <c r="AA4388" s="182" t="s">
        <v>9727</v>
      </c>
      <c r="AC4388" s="197" t="str">
        <f t="shared" si="426"/>
        <v>GSO</v>
      </c>
      <c r="AD4388" s="263" t="str">
        <f t="shared" si="427"/>
        <v>GSO-401</v>
      </c>
      <c r="AE4388" s="263" t="str">
        <f t="shared" si="428"/>
        <v>GSO-401-20</v>
      </c>
      <c r="AF4388" s="119" t="s">
        <v>9727</v>
      </c>
      <c r="AG4388" s="64" t="str">
        <f t="shared" si="429"/>
        <v>401</v>
      </c>
      <c r="AI4388" s="197" t="str">
        <f t="shared" si="430"/>
        <v>-</v>
      </c>
      <c r="AJ4388" s="64" t="str">
        <f t="shared" si="431"/>
        <v>-</v>
      </c>
    </row>
    <row r="4389" spans="19:36">
      <c r="S4389" s="261" t="s">
        <v>15157</v>
      </c>
      <c r="T4389" s="70" t="s">
        <v>15158</v>
      </c>
      <c r="AA4389" s="182" t="s">
        <v>9730</v>
      </c>
      <c r="AC4389" s="197" t="str">
        <f t="shared" si="426"/>
        <v>GSO</v>
      </c>
      <c r="AD4389" s="263" t="str">
        <f t="shared" si="427"/>
        <v>GSO-401</v>
      </c>
      <c r="AE4389" s="263" t="str">
        <f t="shared" si="428"/>
        <v>GSO-401-21</v>
      </c>
      <c r="AF4389" s="119" t="s">
        <v>9730</v>
      </c>
      <c r="AG4389" s="64" t="str">
        <f t="shared" si="429"/>
        <v>401</v>
      </c>
      <c r="AI4389" s="197" t="str">
        <f t="shared" si="430"/>
        <v>-</v>
      </c>
      <c r="AJ4389" s="64" t="str">
        <f t="shared" si="431"/>
        <v>-</v>
      </c>
    </row>
    <row r="4390" spans="19:36">
      <c r="S4390" s="261" t="s">
        <v>15159</v>
      </c>
      <c r="T4390" s="70" t="s">
        <v>15160</v>
      </c>
      <c r="AA4390" s="182" t="s">
        <v>9733</v>
      </c>
      <c r="AC4390" s="197" t="str">
        <f t="shared" si="426"/>
        <v>GSO</v>
      </c>
      <c r="AD4390" s="263" t="str">
        <f t="shared" si="427"/>
        <v>GSO-401</v>
      </c>
      <c r="AE4390" s="263" t="str">
        <f t="shared" si="428"/>
        <v>GSO-401-22</v>
      </c>
      <c r="AF4390" s="119" t="s">
        <v>9733</v>
      </c>
      <c r="AG4390" s="64" t="str">
        <f t="shared" si="429"/>
        <v>401</v>
      </c>
      <c r="AI4390" s="197" t="str">
        <f t="shared" si="430"/>
        <v>-</v>
      </c>
      <c r="AJ4390" s="64" t="str">
        <f t="shared" si="431"/>
        <v>-</v>
      </c>
    </row>
    <row r="4391" spans="19:36">
      <c r="S4391" s="261" t="s">
        <v>15537</v>
      </c>
      <c r="T4391" s="70" t="s">
        <v>15538</v>
      </c>
      <c r="AA4391" s="182" t="s">
        <v>9736</v>
      </c>
      <c r="AC4391" s="197" t="str">
        <f t="shared" si="426"/>
        <v>GSO</v>
      </c>
      <c r="AD4391" s="263" t="str">
        <f t="shared" si="427"/>
        <v>GSO-401</v>
      </c>
      <c r="AE4391" s="263" t="str">
        <f t="shared" si="428"/>
        <v>GSO-401-23</v>
      </c>
      <c r="AF4391" s="119" t="s">
        <v>9736</v>
      </c>
      <c r="AG4391" s="64" t="str">
        <f t="shared" si="429"/>
        <v>401</v>
      </c>
      <c r="AI4391" s="197" t="str">
        <f t="shared" si="430"/>
        <v>-</v>
      </c>
      <c r="AJ4391" s="64" t="str">
        <f t="shared" si="431"/>
        <v>-</v>
      </c>
    </row>
    <row r="4392" spans="19:36">
      <c r="S4392" s="261" t="s">
        <v>15539</v>
      </c>
      <c r="T4392" s="70" t="s">
        <v>15540</v>
      </c>
      <c r="AA4392" s="182" t="s">
        <v>9739</v>
      </c>
      <c r="AC4392" s="197" t="str">
        <f t="shared" si="426"/>
        <v>GSO</v>
      </c>
      <c r="AD4392" s="263" t="str">
        <f t="shared" si="427"/>
        <v>GSO-401</v>
      </c>
      <c r="AE4392" s="263" t="str">
        <f t="shared" si="428"/>
        <v>GSO-401-24</v>
      </c>
      <c r="AF4392" s="119" t="s">
        <v>9739</v>
      </c>
      <c r="AG4392" s="64" t="str">
        <f t="shared" si="429"/>
        <v>401</v>
      </c>
      <c r="AI4392" s="197" t="str">
        <f t="shared" si="430"/>
        <v>-</v>
      </c>
      <c r="AJ4392" s="64" t="str">
        <f t="shared" si="431"/>
        <v>-</v>
      </c>
    </row>
    <row r="4393" spans="19:36">
      <c r="S4393" s="261" t="s">
        <v>15541</v>
      </c>
      <c r="T4393" s="70" t="s">
        <v>15542</v>
      </c>
      <c r="AA4393" s="182" t="s">
        <v>15390</v>
      </c>
      <c r="AC4393" s="197" t="str">
        <f t="shared" si="426"/>
        <v>GSO</v>
      </c>
      <c r="AD4393" s="263" t="str">
        <f t="shared" si="427"/>
        <v>GSO-401</v>
      </c>
      <c r="AE4393" s="263" t="str">
        <f t="shared" si="428"/>
        <v>GSO-401-25</v>
      </c>
      <c r="AF4393" s="119" t="s">
        <v>15390</v>
      </c>
      <c r="AG4393" s="64" t="str">
        <f t="shared" si="429"/>
        <v>401</v>
      </c>
      <c r="AI4393" s="197" t="str">
        <f t="shared" si="430"/>
        <v>-</v>
      </c>
      <c r="AJ4393" s="64" t="str">
        <f t="shared" si="431"/>
        <v>-</v>
      </c>
    </row>
    <row r="4394" spans="19:36">
      <c r="S4394" s="261" t="s">
        <v>15543</v>
      </c>
      <c r="T4394" s="70" t="s">
        <v>15544</v>
      </c>
      <c r="AA4394" s="182" t="s">
        <v>9742</v>
      </c>
      <c r="AC4394" s="197" t="str">
        <f t="shared" si="426"/>
        <v>GSO</v>
      </c>
      <c r="AD4394" s="263" t="str">
        <f t="shared" si="427"/>
        <v>GSO-401</v>
      </c>
      <c r="AE4394" s="263" t="str">
        <f t="shared" si="428"/>
        <v>GSO-401-26</v>
      </c>
      <c r="AF4394" s="119" t="s">
        <v>9742</v>
      </c>
      <c r="AG4394" s="64" t="str">
        <f t="shared" si="429"/>
        <v>401</v>
      </c>
      <c r="AI4394" s="197" t="str">
        <f t="shared" si="430"/>
        <v>-</v>
      </c>
      <c r="AJ4394" s="64" t="str">
        <f t="shared" si="431"/>
        <v>-</v>
      </c>
    </row>
    <row r="4395" spans="19:36">
      <c r="S4395" s="261" t="s">
        <v>15545</v>
      </c>
      <c r="T4395" s="70" t="s">
        <v>15546</v>
      </c>
      <c r="AA4395" s="182" t="s">
        <v>9747</v>
      </c>
      <c r="AC4395" s="197" t="str">
        <f t="shared" si="426"/>
        <v>GSO</v>
      </c>
      <c r="AD4395" s="263" t="str">
        <f t="shared" si="427"/>
        <v>GSO-401</v>
      </c>
      <c r="AE4395" s="263" t="str">
        <f t="shared" si="428"/>
        <v>GSO-401-27</v>
      </c>
      <c r="AF4395" s="119" t="s">
        <v>9747</v>
      </c>
      <c r="AG4395" s="64" t="str">
        <f t="shared" si="429"/>
        <v>401</v>
      </c>
      <c r="AI4395" s="197" t="str">
        <f t="shared" si="430"/>
        <v>-</v>
      </c>
      <c r="AJ4395" s="64" t="str">
        <f t="shared" si="431"/>
        <v>-</v>
      </c>
    </row>
    <row r="4396" spans="19:36">
      <c r="S4396" s="261" t="s">
        <v>15547</v>
      </c>
      <c r="T4396" s="70" t="s">
        <v>15548</v>
      </c>
      <c r="AA4396" s="182" t="s">
        <v>15391</v>
      </c>
      <c r="AC4396" s="197" t="str">
        <f t="shared" si="426"/>
        <v>GSO</v>
      </c>
      <c r="AD4396" s="263" t="str">
        <f t="shared" si="427"/>
        <v>GSO-401</v>
      </c>
      <c r="AE4396" s="263" t="str">
        <f t="shared" si="428"/>
        <v>GSO-401-28</v>
      </c>
      <c r="AF4396" s="119" t="s">
        <v>15391</v>
      </c>
      <c r="AG4396" s="64" t="str">
        <f t="shared" si="429"/>
        <v>401</v>
      </c>
      <c r="AI4396" s="197" t="str">
        <f t="shared" si="430"/>
        <v>-</v>
      </c>
      <c r="AJ4396" s="64" t="str">
        <f t="shared" si="431"/>
        <v>-</v>
      </c>
    </row>
    <row r="4397" spans="19:36">
      <c r="S4397" s="261" t="s">
        <v>15549</v>
      </c>
      <c r="T4397" s="70" t="s">
        <v>15550</v>
      </c>
      <c r="AA4397" s="182" t="s">
        <v>9752</v>
      </c>
      <c r="AC4397" s="197" t="str">
        <f t="shared" si="426"/>
        <v>GSO</v>
      </c>
      <c r="AD4397" s="263" t="str">
        <f t="shared" si="427"/>
        <v>GSO-401</v>
      </c>
      <c r="AE4397" s="263" t="str">
        <f t="shared" si="428"/>
        <v>GSO-401-29</v>
      </c>
      <c r="AF4397" s="119" t="s">
        <v>9752</v>
      </c>
      <c r="AG4397" s="64" t="str">
        <f t="shared" si="429"/>
        <v>401</v>
      </c>
      <c r="AI4397" s="197" t="str">
        <f t="shared" si="430"/>
        <v>-</v>
      </c>
      <c r="AJ4397" s="64" t="str">
        <f t="shared" si="431"/>
        <v>-</v>
      </c>
    </row>
    <row r="4398" spans="19:36">
      <c r="S4398" s="261" t="s">
        <v>15551</v>
      </c>
      <c r="T4398" s="70" t="s">
        <v>15552</v>
      </c>
      <c r="AA4398" s="182" t="s">
        <v>9757</v>
      </c>
      <c r="AC4398" s="197" t="str">
        <f t="shared" si="426"/>
        <v>GSO</v>
      </c>
      <c r="AD4398" s="263" t="str">
        <f t="shared" si="427"/>
        <v>GSO-401</v>
      </c>
      <c r="AE4398" s="263" t="str">
        <f t="shared" si="428"/>
        <v>GSO-401-30</v>
      </c>
      <c r="AF4398" s="119" t="s">
        <v>9757</v>
      </c>
      <c r="AG4398" s="64" t="str">
        <f t="shared" si="429"/>
        <v>401</v>
      </c>
      <c r="AI4398" s="197" t="str">
        <f t="shared" si="430"/>
        <v>-</v>
      </c>
      <c r="AJ4398" s="64" t="str">
        <f t="shared" si="431"/>
        <v>-</v>
      </c>
    </row>
    <row r="4399" spans="19:36">
      <c r="S4399" s="261" t="s">
        <v>15553</v>
      </c>
      <c r="T4399" s="70" t="s">
        <v>15554</v>
      </c>
      <c r="AA4399" s="182" t="s">
        <v>9760</v>
      </c>
      <c r="AC4399" s="197" t="str">
        <f t="shared" si="426"/>
        <v>GSO</v>
      </c>
      <c r="AD4399" s="263" t="str">
        <f t="shared" si="427"/>
        <v>GSO-401</v>
      </c>
      <c r="AE4399" s="263" t="str">
        <f t="shared" si="428"/>
        <v>GSO-401-31</v>
      </c>
      <c r="AF4399" s="119" t="s">
        <v>9760</v>
      </c>
      <c r="AG4399" s="64" t="str">
        <f t="shared" si="429"/>
        <v>401</v>
      </c>
      <c r="AI4399" s="197" t="str">
        <f t="shared" si="430"/>
        <v>-</v>
      </c>
      <c r="AJ4399" s="64" t="str">
        <f t="shared" si="431"/>
        <v>-</v>
      </c>
    </row>
    <row r="4400" spans="19:36">
      <c r="S4400" s="261" t="s">
        <v>15555</v>
      </c>
      <c r="T4400" s="70" t="s">
        <v>15556</v>
      </c>
      <c r="AA4400" s="182" t="s">
        <v>9763</v>
      </c>
      <c r="AC4400" s="197" t="str">
        <f t="shared" si="426"/>
        <v>GSO</v>
      </c>
      <c r="AD4400" s="263" t="str">
        <f t="shared" si="427"/>
        <v>GSO-401</v>
      </c>
      <c r="AE4400" s="263" t="str">
        <f t="shared" si="428"/>
        <v>GSO-401-32</v>
      </c>
      <c r="AF4400" s="119" t="s">
        <v>9763</v>
      </c>
      <c r="AG4400" s="64" t="str">
        <f t="shared" si="429"/>
        <v>401</v>
      </c>
      <c r="AI4400" s="197" t="str">
        <f t="shared" si="430"/>
        <v>-</v>
      </c>
      <c r="AJ4400" s="64" t="str">
        <f t="shared" si="431"/>
        <v>-</v>
      </c>
    </row>
    <row r="4401" spans="19:36">
      <c r="S4401" s="261" t="s">
        <v>15557</v>
      </c>
      <c r="T4401" s="70" t="s">
        <v>15558</v>
      </c>
      <c r="AA4401" s="182" t="s">
        <v>11228</v>
      </c>
      <c r="AC4401" s="197" t="str">
        <f t="shared" si="426"/>
        <v>GSO</v>
      </c>
      <c r="AD4401" s="263" t="str">
        <f t="shared" si="427"/>
        <v>GSO-401</v>
      </c>
      <c r="AE4401" s="263" t="str">
        <f t="shared" si="428"/>
        <v>GSO-401-33</v>
      </c>
      <c r="AF4401" s="119" t="s">
        <v>11228</v>
      </c>
      <c r="AG4401" s="64" t="str">
        <f t="shared" si="429"/>
        <v>401</v>
      </c>
      <c r="AI4401" s="197" t="str">
        <f t="shared" si="430"/>
        <v>-</v>
      </c>
      <c r="AJ4401" s="64" t="str">
        <f t="shared" si="431"/>
        <v>-</v>
      </c>
    </row>
    <row r="4402" spans="19:36">
      <c r="S4402" s="261" t="s">
        <v>15559</v>
      </c>
      <c r="T4402" s="70" t="s">
        <v>15560</v>
      </c>
      <c r="AA4402" s="182" t="s">
        <v>11229</v>
      </c>
      <c r="AC4402" s="197" t="str">
        <f t="shared" si="426"/>
        <v>GSO</v>
      </c>
      <c r="AD4402" s="263" t="str">
        <f t="shared" si="427"/>
        <v>GSO-401</v>
      </c>
      <c r="AE4402" s="263" t="str">
        <f t="shared" si="428"/>
        <v>GSO-401-34</v>
      </c>
      <c r="AF4402" s="119" t="s">
        <v>11229</v>
      </c>
      <c r="AG4402" s="64" t="str">
        <f t="shared" si="429"/>
        <v>401</v>
      </c>
      <c r="AI4402" s="197" t="str">
        <f t="shared" si="430"/>
        <v>-</v>
      </c>
      <c r="AJ4402" s="64" t="str">
        <f t="shared" si="431"/>
        <v>-</v>
      </c>
    </row>
    <row r="4403" spans="19:36">
      <c r="S4403" s="261" t="s">
        <v>15561</v>
      </c>
      <c r="T4403" s="70" t="s">
        <v>15562</v>
      </c>
      <c r="AA4403" s="182" t="s">
        <v>9766</v>
      </c>
      <c r="AC4403" s="197" t="str">
        <f t="shared" si="426"/>
        <v>GSO</v>
      </c>
      <c r="AD4403" s="263" t="str">
        <f t="shared" si="427"/>
        <v>GSO-401</v>
      </c>
      <c r="AE4403" s="263" t="str">
        <f t="shared" si="428"/>
        <v>GSO-401-35</v>
      </c>
      <c r="AF4403" s="119" t="s">
        <v>9766</v>
      </c>
      <c r="AG4403" s="64" t="str">
        <f t="shared" si="429"/>
        <v>401</v>
      </c>
      <c r="AI4403" s="197" t="str">
        <f t="shared" si="430"/>
        <v>-</v>
      </c>
      <c r="AJ4403" s="64" t="str">
        <f t="shared" si="431"/>
        <v>-</v>
      </c>
    </row>
    <row r="4404" spans="19:36">
      <c r="S4404" s="261" t="s">
        <v>15563</v>
      </c>
      <c r="T4404" s="70" t="s">
        <v>15564</v>
      </c>
      <c r="AA4404" s="182" t="s">
        <v>9770</v>
      </c>
      <c r="AC4404" s="197" t="str">
        <f t="shared" si="426"/>
        <v>GSO</v>
      </c>
      <c r="AD4404" s="263" t="str">
        <f t="shared" si="427"/>
        <v>GSO-401</v>
      </c>
      <c r="AE4404" s="263" t="str">
        <f t="shared" si="428"/>
        <v>GSO-401-36</v>
      </c>
      <c r="AF4404" s="119" t="s">
        <v>9770</v>
      </c>
      <c r="AG4404" s="64" t="str">
        <f t="shared" si="429"/>
        <v>401</v>
      </c>
      <c r="AI4404" s="197" t="str">
        <f t="shared" si="430"/>
        <v>-</v>
      </c>
      <c r="AJ4404" s="64" t="str">
        <f t="shared" si="431"/>
        <v>-</v>
      </c>
    </row>
    <row r="4405" spans="19:36">
      <c r="S4405" s="261" t="s">
        <v>15565</v>
      </c>
      <c r="T4405" s="70" t="s">
        <v>15566</v>
      </c>
      <c r="AA4405" s="182" t="s">
        <v>9773</v>
      </c>
      <c r="AC4405" s="197" t="str">
        <f t="shared" si="426"/>
        <v>GSO</v>
      </c>
      <c r="AD4405" s="263" t="str">
        <f t="shared" si="427"/>
        <v>GSO-401</v>
      </c>
      <c r="AE4405" s="263" t="str">
        <f t="shared" si="428"/>
        <v>GSO-401-37</v>
      </c>
      <c r="AF4405" s="119" t="s">
        <v>9773</v>
      </c>
      <c r="AG4405" s="64" t="str">
        <f t="shared" si="429"/>
        <v>401</v>
      </c>
      <c r="AI4405" s="197" t="str">
        <f t="shared" si="430"/>
        <v>-</v>
      </c>
      <c r="AJ4405" s="64" t="str">
        <f t="shared" si="431"/>
        <v>-</v>
      </c>
    </row>
    <row r="4406" spans="19:36">
      <c r="S4406" s="261" t="s">
        <v>15567</v>
      </c>
      <c r="T4406" s="70" t="s">
        <v>15568</v>
      </c>
      <c r="AA4406" s="182" t="s">
        <v>11506</v>
      </c>
      <c r="AC4406" s="197" t="str">
        <f t="shared" si="426"/>
        <v>GSO</v>
      </c>
      <c r="AD4406" s="263" t="str">
        <f t="shared" si="427"/>
        <v>GSO-401</v>
      </c>
      <c r="AE4406" s="263" t="str">
        <f t="shared" si="428"/>
        <v>GSO-401-38</v>
      </c>
      <c r="AF4406" s="119" t="s">
        <v>11506</v>
      </c>
      <c r="AG4406" s="64" t="str">
        <f t="shared" si="429"/>
        <v>401</v>
      </c>
      <c r="AI4406" s="197" t="str">
        <f t="shared" si="430"/>
        <v>-</v>
      </c>
      <c r="AJ4406" s="64" t="str">
        <f t="shared" si="431"/>
        <v>-</v>
      </c>
    </row>
    <row r="4407" spans="19:36">
      <c r="S4407" s="261" t="s">
        <v>15569</v>
      </c>
      <c r="T4407" s="70" t="s">
        <v>15570</v>
      </c>
      <c r="AA4407" s="182" t="s">
        <v>11590</v>
      </c>
      <c r="AC4407" s="197" t="str">
        <f t="shared" si="426"/>
        <v>GSO</v>
      </c>
      <c r="AD4407" s="263" t="str">
        <f t="shared" si="427"/>
        <v>GSO-401</v>
      </c>
      <c r="AE4407" s="263" t="str">
        <f t="shared" si="428"/>
        <v>GSO-401-39</v>
      </c>
      <c r="AF4407" s="119" t="s">
        <v>11590</v>
      </c>
      <c r="AG4407" s="64" t="str">
        <f t="shared" si="429"/>
        <v>401</v>
      </c>
      <c r="AI4407" s="197" t="str">
        <f t="shared" si="430"/>
        <v>-</v>
      </c>
      <c r="AJ4407" s="64" t="str">
        <f t="shared" si="431"/>
        <v>-</v>
      </c>
    </row>
    <row r="4408" spans="19:36">
      <c r="S4408" s="261" t="s">
        <v>15571</v>
      </c>
      <c r="T4408" s="70" t="s">
        <v>15572</v>
      </c>
      <c r="AA4408" s="182" t="s">
        <v>13860</v>
      </c>
      <c r="AC4408" s="197" t="str">
        <f t="shared" si="426"/>
        <v>GSO</v>
      </c>
      <c r="AD4408" s="263" t="str">
        <f t="shared" si="427"/>
        <v>GSO-401</v>
      </c>
      <c r="AE4408" s="263" t="str">
        <f t="shared" si="428"/>
        <v>GSO-401-40</v>
      </c>
      <c r="AF4408" s="119" t="s">
        <v>13860</v>
      </c>
      <c r="AG4408" s="64" t="str">
        <f t="shared" si="429"/>
        <v>401</v>
      </c>
      <c r="AI4408" s="197" t="str">
        <f t="shared" si="430"/>
        <v>-</v>
      </c>
      <c r="AJ4408" s="64" t="str">
        <f t="shared" si="431"/>
        <v>-</v>
      </c>
    </row>
    <row r="4409" spans="19:36">
      <c r="S4409" s="261" t="s">
        <v>11981</v>
      </c>
      <c r="T4409" s="70" t="s">
        <v>11982</v>
      </c>
      <c r="AA4409" s="182" t="s">
        <v>13861</v>
      </c>
      <c r="AC4409" s="197" t="str">
        <f t="shared" si="426"/>
        <v>GSO</v>
      </c>
      <c r="AD4409" s="263" t="str">
        <f t="shared" si="427"/>
        <v>GSO-401</v>
      </c>
      <c r="AE4409" s="263" t="str">
        <f t="shared" si="428"/>
        <v>GSO-401-41</v>
      </c>
      <c r="AF4409" s="119" t="s">
        <v>13861</v>
      </c>
      <c r="AG4409" s="64" t="str">
        <f t="shared" si="429"/>
        <v>401</v>
      </c>
      <c r="AI4409" s="197" t="str">
        <f t="shared" si="430"/>
        <v>-</v>
      </c>
      <c r="AJ4409" s="64" t="str">
        <f t="shared" si="431"/>
        <v>-</v>
      </c>
    </row>
    <row r="4410" spans="19:36">
      <c r="S4410" s="261" t="s">
        <v>1250</v>
      </c>
      <c r="T4410" s="70" t="s">
        <v>1251</v>
      </c>
      <c r="AA4410" s="182" t="s">
        <v>13862</v>
      </c>
      <c r="AC4410" s="197" t="str">
        <f t="shared" si="426"/>
        <v>GSO</v>
      </c>
      <c r="AD4410" s="263" t="str">
        <f t="shared" si="427"/>
        <v>GSO-401</v>
      </c>
      <c r="AE4410" s="263" t="str">
        <f t="shared" si="428"/>
        <v>GSO-401-42</v>
      </c>
      <c r="AF4410" s="119" t="s">
        <v>13862</v>
      </c>
      <c r="AG4410" s="64" t="str">
        <f t="shared" si="429"/>
        <v>401</v>
      </c>
      <c r="AI4410" s="197" t="str">
        <f t="shared" si="430"/>
        <v>-</v>
      </c>
      <c r="AJ4410" s="64" t="str">
        <f t="shared" si="431"/>
        <v>-</v>
      </c>
    </row>
    <row r="4411" spans="19:36">
      <c r="S4411" s="261" t="s">
        <v>3923</v>
      </c>
      <c r="T4411" s="70" t="s">
        <v>4982</v>
      </c>
      <c r="AA4411" s="182" t="s">
        <v>14315</v>
      </c>
      <c r="AC4411" s="197" t="str">
        <f t="shared" si="426"/>
        <v>GSO</v>
      </c>
      <c r="AD4411" s="263" t="str">
        <f t="shared" si="427"/>
        <v>GSO-401</v>
      </c>
      <c r="AE4411" s="263" t="str">
        <f t="shared" si="428"/>
        <v>GSO-401-43</v>
      </c>
      <c r="AF4411" s="119" t="s">
        <v>14315</v>
      </c>
      <c r="AG4411" s="64" t="str">
        <f t="shared" si="429"/>
        <v>401</v>
      </c>
      <c r="AI4411" s="197" t="str">
        <f t="shared" si="430"/>
        <v>-</v>
      </c>
      <c r="AJ4411" s="64" t="str">
        <f t="shared" si="431"/>
        <v>-</v>
      </c>
    </row>
    <row r="4412" spans="19:36">
      <c r="S4412" s="261" t="s">
        <v>10727</v>
      </c>
      <c r="T4412" s="70" t="s">
        <v>10728</v>
      </c>
      <c r="AA4412" s="182" t="s">
        <v>14316</v>
      </c>
      <c r="AC4412" s="197" t="str">
        <f t="shared" si="426"/>
        <v>GSO</v>
      </c>
      <c r="AD4412" s="263" t="str">
        <f t="shared" si="427"/>
        <v>GSO-401</v>
      </c>
      <c r="AE4412" s="263" t="str">
        <f t="shared" si="428"/>
        <v>GSO-401-44</v>
      </c>
      <c r="AF4412" s="119" t="s">
        <v>14316</v>
      </c>
      <c r="AG4412" s="64" t="str">
        <f t="shared" si="429"/>
        <v>401</v>
      </c>
      <c r="AI4412" s="197" t="str">
        <f t="shared" si="430"/>
        <v>-</v>
      </c>
      <c r="AJ4412" s="64" t="str">
        <f t="shared" si="431"/>
        <v>-</v>
      </c>
    </row>
    <row r="4413" spans="19:36">
      <c r="S4413" s="261" t="s">
        <v>10729</v>
      </c>
      <c r="T4413" s="70" t="s">
        <v>10730</v>
      </c>
      <c r="AA4413" s="182" t="s">
        <v>9776</v>
      </c>
      <c r="AC4413" s="197" t="str">
        <f t="shared" si="426"/>
        <v>GSO</v>
      </c>
      <c r="AD4413" s="263" t="str">
        <f t="shared" si="427"/>
        <v>GSO-401</v>
      </c>
      <c r="AE4413" s="263" t="str">
        <f t="shared" si="428"/>
        <v>GSO-401-45</v>
      </c>
      <c r="AF4413" s="119" t="s">
        <v>9776</v>
      </c>
      <c r="AG4413" s="64" t="str">
        <f t="shared" si="429"/>
        <v>401</v>
      </c>
      <c r="AI4413" s="197" t="str">
        <f t="shared" si="430"/>
        <v>-</v>
      </c>
      <c r="AJ4413" s="64" t="str">
        <f t="shared" si="431"/>
        <v>-</v>
      </c>
    </row>
    <row r="4414" spans="19:36">
      <c r="S4414" s="261" t="s">
        <v>10731</v>
      </c>
      <c r="T4414" s="70" t="s">
        <v>10732</v>
      </c>
      <c r="AA4414" s="182" t="s">
        <v>13421</v>
      </c>
      <c r="AC4414" s="197" t="str">
        <f t="shared" si="426"/>
        <v>GSO</v>
      </c>
      <c r="AD4414" s="263" t="str">
        <f t="shared" si="427"/>
        <v>GSO-401</v>
      </c>
      <c r="AE4414" s="263" t="str">
        <f t="shared" si="428"/>
        <v>GSO-401-46</v>
      </c>
      <c r="AF4414" s="119" t="s">
        <v>13421</v>
      </c>
      <c r="AG4414" s="64" t="str">
        <f t="shared" si="429"/>
        <v>401</v>
      </c>
      <c r="AI4414" s="197" t="str">
        <f t="shared" si="430"/>
        <v>-</v>
      </c>
      <c r="AJ4414" s="64" t="str">
        <f t="shared" si="431"/>
        <v>-</v>
      </c>
    </row>
    <row r="4415" spans="19:36">
      <c r="S4415" s="261" t="s">
        <v>3924</v>
      </c>
      <c r="T4415" s="70" t="s">
        <v>3163</v>
      </c>
      <c r="AA4415" s="182" t="s">
        <v>9779</v>
      </c>
      <c r="AC4415" s="197" t="str">
        <f t="shared" si="426"/>
        <v>GSO</v>
      </c>
      <c r="AD4415" s="263" t="str">
        <f t="shared" si="427"/>
        <v>GSO-401</v>
      </c>
      <c r="AE4415" s="263" t="str">
        <f t="shared" si="428"/>
        <v>GSO-401-47</v>
      </c>
      <c r="AF4415" s="119" t="s">
        <v>9779</v>
      </c>
      <c r="AG4415" s="64" t="str">
        <f t="shared" si="429"/>
        <v>401</v>
      </c>
      <c r="AI4415" s="197" t="str">
        <f t="shared" si="430"/>
        <v>-</v>
      </c>
      <c r="AJ4415" s="64" t="str">
        <f t="shared" si="431"/>
        <v>-</v>
      </c>
    </row>
    <row r="4416" spans="19:36">
      <c r="S4416" s="261" t="s">
        <v>11983</v>
      </c>
      <c r="T4416" s="70" t="s">
        <v>11984</v>
      </c>
      <c r="AA4416" s="182" t="s">
        <v>9782</v>
      </c>
      <c r="AC4416" s="197" t="str">
        <f t="shared" si="426"/>
        <v>GSO</v>
      </c>
      <c r="AD4416" s="263" t="str">
        <f t="shared" si="427"/>
        <v>GSO-401</v>
      </c>
      <c r="AE4416" s="263" t="str">
        <f t="shared" si="428"/>
        <v>GSO-401-48</v>
      </c>
      <c r="AF4416" s="119" t="s">
        <v>9782</v>
      </c>
      <c r="AG4416" s="64" t="str">
        <f t="shared" si="429"/>
        <v>401</v>
      </c>
      <c r="AI4416" s="197" t="str">
        <f t="shared" si="430"/>
        <v>-</v>
      </c>
      <c r="AJ4416" s="64" t="str">
        <f t="shared" si="431"/>
        <v>-</v>
      </c>
    </row>
    <row r="4417" spans="19:36">
      <c r="S4417" s="261" t="s">
        <v>12628</v>
      </c>
      <c r="T4417" s="70" t="s">
        <v>12629</v>
      </c>
      <c r="AA4417" s="182" t="s">
        <v>742</v>
      </c>
      <c r="AC4417" s="197" t="str">
        <f t="shared" si="426"/>
        <v>GSO</v>
      </c>
      <c r="AD4417" s="263" t="str">
        <f t="shared" si="427"/>
        <v>GSO-401</v>
      </c>
      <c r="AE4417" s="263" t="str">
        <f t="shared" si="428"/>
        <v>GSO-401-49</v>
      </c>
      <c r="AF4417" s="119" t="s">
        <v>742</v>
      </c>
      <c r="AG4417" s="64" t="str">
        <f t="shared" si="429"/>
        <v>401</v>
      </c>
      <c r="AI4417" s="197" t="str">
        <f t="shared" si="430"/>
        <v>-</v>
      </c>
      <c r="AJ4417" s="64" t="str">
        <f t="shared" si="431"/>
        <v>-</v>
      </c>
    </row>
    <row r="4418" spans="19:36">
      <c r="S4418" s="261" t="s">
        <v>11985</v>
      </c>
      <c r="T4418" s="70" t="s">
        <v>11986</v>
      </c>
      <c r="AA4418" s="182" t="s">
        <v>743</v>
      </c>
      <c r="AC4418" s="197" t="str">
        <f t="shared" si="426"/>
        <v>GSO</v>
      </c>
      <c r="AD4418" s="263" t="str">
        <f t="shared" si="427"/>
        <v>GSO-401</v>
      </c>
      <c r="AE4418" s="263" t="str">
        <f t="shared" si="428"/>
        <v>GSO-401-50</v>
      </c>
      <c r="AF4418" s="119" t="s">
        <v>743</v>
      </c>
      <c r="AG4418" s="64" t="str">
        <f t="shared" si="429"/>
        <v>401</v>
      </c>
      <c r="AI4418" s="197" t="str">
        <f t="shared" si="430"/>
        <v>-</v>
      </c>
      <c r="AJ4418" s="64" t="str">
        <f t="shared" si="431"/>
        <v>-</v>
      </c>
    </row>
    <row r="4419" spans="19:36">
      <c r="S4419" s="261" t="s">
        <v>13204</v>
      </c>
      <c r="T4419" s="70" t="s">
        <v>13205</v>
      </c>
      <c r="AA4419" s="182" t="s">
        <v>9787</v>
      </c>
      <c r="AC4419" s="197" t="str">
        <f t="shared" si="426"/>
        <v>GSO</v>
      </c>
      <c r="AD4419" s="263" t="str">
        <f t="shared" si="427"/>
        <v>GSO-401</v>
      </c>
      <c r="AE4419" s="263" t="str">
        <f t="shared" si="428"/>
        <v>GSO-401-51</v>
      </c>
      <c r="AF4419" s="119" t="s">
        <v>9787</v>
      </c>
      <c r="AG4419" s="64" t="str">
        <f t="shared" si="429"/>
        <v>401</v>
      </c>
      <c r="AI4419" s="197" t="str">
        <f t="shared" si="430"/>
        <v>-</v>
      </c>
      <c r="AJ4419" s="64" t="str">
        <f t="shared" si="431"/>
        <v>-</v>
      </c>
    </row>
    <row r="4420" spans="19:36">
      <c r="S4420" s="261" t="s">
        <v>924</v>
      </c>
      <c r="T4420" s="70" t="s">
        <v>925</v>
      </c>
      <c r="AA4420" s="182" t="s">
        <v>9790</v>
      </c>
      <c r="AC4420" s="197" t="str">
        <f t="shared" si="426"/>
        <v>GSO</v>
      </c>
      <c r="AD4420" s="263" t="str">
        <f t="shared" si="427"/>
        <v>GSO-401</v>
      </c>
      <c r="AE4420" s="263" t="str">
        <f t="shared" si="428"/>
        <v>GSO-401-52</v>
      </c>
      <c r="AF4420" s="119" t="s">
        <v>9790</v>
      </c>
      <c r="AG4420" s="64" t="str">
        <f t="shared" si="429"/>
        <v>401</v>
      </c>
      <c r="AI4420" s="197" t="str">
        <f t="shared" si="430"/>
        <v>-</v>
      </c>
      <c r="AJ4420" s="64" t="str">
        <f t="shared" si="431"/>
        <v>-</v>
      </c>
    </row>
    <row r="4421" spans="19:36">
      <c r="S4421" s="261" t="s">
        <v>13642</v>
      </c>
      <c r="T4421" s="70" t="s">
        <v>13643</v>
      </c>
      <c r="AA4421" s="182" t="s">
        <v>9798</v>
      </c>
      <c r="AC4421" s="197" t="str">
        <f t="shared" si="426"/>
        <v>GSO</v>
      </c>
      <c r="AD4421" s="263" t="str">
        <f t="shared" si="427"/>
        <v>GSO-401</v>
      </c>
      <c r="AE4421" s="263" t="str">
        <f t="shared" si="428"/>
        <v>GSO-401-53</v>
      </c>
      <c r="AF4421" s="119" t="s">
        <v>9798</v>
      </c>
      <c r="AG4421" s="64" t="str">
        <f t="shared" si="429"/>
        <v>401</v>
      </c>
      <c r="AI4421" s="197" t="str">
        <f t="shared" si="430"/>
        <v>-</v>
      </c>
      <c r="AJ4421" s="64" t="str">
        <f t="shared" si="431"/>
        <v>-</v>
      </c>
    </row>
    <row r="4422" spans="19:36">
      <c r="S4422" s="261" t="s">
        <v>14122</v>
      </c>
      <c r="T4422" s="70" t="s">
        <v>14123</v>
      </c>
      <c r="AA4422" s="182" t="s">
        <v>9801</v>
      </c>
      <c r="AC4422" s="197" t="str">
        <f t="shared" si="426"/>
        <v>GSO</v>
      </c>
      <c r="AD4422" s="263" t="str">
        <f t="shared" si="427"/>
        <v>GSO-401</v>
      </c>
      <c r="AE4422" s="263" t="str">
        <f t="shared" si="428"/>
        <v>GSO-401-54</v>
      </c>
      <c r="AF4422" s="119" t="s">
        <v>9801</v>
      </c>
      <c r="AG4422" s="64" t="str">
        <f t="shared" si="429"/>
        <v>401</v>
      </c>
      <c r="AI4422" s="197" t="str">
        <f t="shared" si="430"/>
        <v>-</v>
      </c>
      <c r="AJ4422" s="64" t="str">
        <f t="shared" si="431"/>
        <v>-</v>
      </c>
    </row>
    <row r="4423" spans="19:36">
      <c r="S4423" s="261" t="s">
        <v>14124</v>
      </c>
      <c r="T4423" s="70" t="s">
        <v>14125</v>
      </c>
      <c r="AA4423" s="182" t="s">
        <v>9804</v>
      </c>
      <c r="AC4423" s="197" t="str">
        <f t="shared" ref="AC4423:AC4486" si="432">CodesFormula_1</f>
        <v>GSO</v>
      </c>
      <c r="AD4423" s="263" t="str">
        <f t="shared" ref="AD4423:AD4486" si="433">CodesFormula_2</f>
        <v>GSO-401</v>
      </c>
      <c r="AE4423" s="263" t="str">
        <f t="shared" ref="AE4423:AE4486" si="434">CodesFormula_3</f>
        <v>GSO-401-55</v>
      </c>
      <c r="AF4423" s="119" t="s">
        <v>9804</v>
      </c>
      <c r="AG4423" s="64" t="str">
        <f t="shared" ref="AG4423:AG4486" si="435">CodesFormula_4</f>
        <v>401</v>
      </c>
      <c r="AI4423" s="197" t="str">
        <f t="shared" ref="AI4423:AI4486" si="436">CodesFormula_5</f>
        <v>-</v>
      </c>
      <c r="AJ4423" s="64" t="str">
        <f t="shared" ref="AJ4423:AJ4486" si="437">CodesFormula_6</f>
        <v>-</v>
      </c>
    </row>
    <row r="4424" spans="19:36">
      <c r="S4424" s="261" t="s">
        <v>14126</v>
      </c>
      <c r="T4424" s="70" t="s">
        <v>14127</v>
      </c>
      <c r="AA4424" s="182" t="s">
        <v>9807</v>
      </c>
      <c r="AC4424" s="197" t="str">
        <f t="shared" si="432"/>
        <v>GSO</v>
      </c>
      <c r="AD4424" s="263" t="str">
        <f t="shared" si="433"/>
        <v>GSO-401</v>
      </c>
      <c r="AE4424" s="263" t="str">
        <f t="shared" si="434"/>
        <v>GSO-401-56</v>
      </c>
      <c r="AF4424" s="119" t="s">
        <v>9807</v>
      </c>
      <c r="AG4424" s="64" t="str">
        <f t="shared" si="435"/>
        <v>401</v>
      </c>
      <c r="AI4424" s="197" t="str">
        <f t="shared" si="436"/>
        <v>-</v>
      </c>
      <c r="AJ4424" s="64" t="str">
        <f t="shared" si="437"/>
        <v>-</v>
      </c>
    </row>
    <row r="4425" spans="19:36">
      <c r="S4425" s="261" t="s">
        <v>14621</v>
      </c>
      <c r="T4425" s="70" t="s">
        <v>14622</v>
      </c>
      <c r="AA4425" s="182" t="s">
        <v>9810</v>
      </c>
      <c r="AC4425" s="197" t="str">
        <f t="shared" si="432"/>
        <v>GSO</v>
      </c>
      <c r="AD4425" s="263" t="str">
        <f t="shared" si="433"/>
        <v>GSO-401</v>
      </c>
      <c r="AE4425" s="263" t="str">
        <f t="shared" si="434"/>
        <v>GSO-401-57</v>
      </c>
      <c r="AF4425" s="119" t="s">
        <v>9810</v>
      </c>
      <c r="AG4425" s="64" t="str">
        <f t="shared" si="435"/>
        <v>401</v>
      </c>
      <c r="AI4425" s="197" t="str">
        <f t="shared" si="436"/>
        <v>-</v>
      </c>
      <c r="AJ4425" s="64" t="str">
        <f t="shared" si="437"/>
        <v>-</v>
      </c>
    </row>
    <row r="4426" spans="19:36">
      <c r="S4426" s="261" t="s">
        <v>14623</v>
      </c>
      <c r="T4426" s="70" t="s">
        <v>14624</v>
      </c>
      <c r="AA4426" s="182" t="s">
        <v>9813</v>
      </c>
      <c r="AC4426" s="197" t="str">
        <f t="shared" si="432"/>
        <v>GSO</v>
      </c>
      <c r="AD4426" s="263" t="str">
        <f t="shared" si="433"/>
        <v>GSO-401</v>
      </c>
      <c r="AE4426" s="263" t="str">
        <f t="shared" si="434"/>
        <v>GSO-401-58</v>
      </c>
      <c r="AF4426" s="119" t="s">
        <v>9813</v>
      </c>
      <c r="AG4426" s="64" t="str">
        <f t="shared" si="435"/>
        <v>401</v>
      </c>
      <c r="AI4426" s="197" t="str">
        <f t="shared" si="436"/>
        <v>-</v>
      </c>
      <c r="AJ4426" s="64" t="str">
        <f t="shared" si="437"/>
        <v>-</v>
      </c>
    </row>
    <row r="4427" spans="19:36">
      <c r="S4427" s="261" t="s">
        <v>15161</v>
      </c>
      <c r="T4427" s="70" t="s">
        <v>15162</v>
      </c>
      <c r="AA4427" s="182" t="s">
        <v>9818</v>
      </c>
      <c r="AC4427" s="197" t="str">
        <f t="shared" si="432"/>
        <v>GSO</v>
      </c>
      <c r="AD4427" s="263" t="str">
        <f t="shared" si="433"/>
        <v>GSO-401</v>
      </c>
      <c r="AE4427" s="263" t="str">
        <f t="shared" si="434"/>
        <v>GSO-401-59</v>
      </c>
      <c r="AF4427" s="119" t="s">
        <v>9818</v>
      </c>
      <c r="AG4427" s="64" t="str">
        <f t="shared" si="435"/>
        <v>401</v>
      </c>
      <c r="AI4427" s="197" t="str">
        <f t="shared" si="436"/>
        <v>-</v>
      </c>
      <c r="AJ4427" s="64" t="str">
        <f t="shared" si="437"/>
        <v>-</v>
      </c>
    </row>
    <row r="4428" spans="19:36">
      <c r="S4428" s="261" t="s">
        <v>3925</v>
      </c>
      <c r="T4428" s="70" t="s">
        <v>3926</v>
      </c>
      <c r="AA4428" s="182" t="s">
        <v>9821</v>
      </c>
      <c r="AC4428" s="197" t="str">
        <f t="shared" si="432"/>
        <v>GSO</v>
      </c>
      <c r="AD4428" s="263" t="str">
        <f t="shared" si="433"/>
        <v>GSO-401</v>
      </c>
      <c r="AE4428" s="263" t="str">
        <f t="shared" si="434"/>
        <v>GSO-401-60</v>
      </c>
      <c r="AF4428" s="119" t="s">
        <v>9821</v>
      </c>
      <c r="AG4428" s="64" t="str">
        <f t="shared" si="435"/>
        <v>401</v>
      </c>
      <c r="AI4428" s="197" t="str">
        <f t="shared" si="436"/>
        <v>-</v>
      </c>
      <c r="AJ4428" s="64" t="str">
        <f t="shared" si="437"/>
        <v>-</v>
      </c>
    </row>
    <row r="4429" spans="19:36">
      <c r="S4429" s="261" t="s">
        <v>13206</v>
      </c>
      <c r="T4429" s="70" t="s">
        <v>13207</v>
      </c>
      <c r="AA4429" s="182" t="s">
        <v>9824</v>
      </c>
      <c r="AC4429" s="197" t="str">
        <f t="shared" si="432"/>
        <v>GSO</v>
      </c>
      <c r="AD4429" s="263" t="str">
        <f t="shared" si="433"/>
        <v>GSO-401</v>
      </c>
      <c r="AE4429" s="263" t="str">
        <f t="shared" si="434"/>
        <v>GSO-401-61</v>
      </c>
      <c r="AF4429" s="119" t="s">
        <v>9824</v>
      </c>
      <c r="AG4429" s="64" t="str">
        <f t="shared" si="435"/>
        <v>401</v>
      </c>
      <c r="AI4429" s="197" t="str">
        <f t="shared" si="436"/>
        <v>-</v>
      </c>
      <c r="AJ4429" s="64" t="str">
        <f t="shared" si="437"/>
        <v>-</v>
      </c>
    </row>
    <row r="4430" spans="19:36">
      <c r="S4430" s="261" t="s">
        <v>3927</v>
      </c>
      <c r="T4430" s="70" t="s">
        <v>3928</v>
      </c>
      <c r="AA4430" s="182" t="s">
        <v>9829</v>
      </c>
      <c r="AC4430" s="197" t="str">
        <f t="shared" si="432"/>
        <v>GSO</v>
      </c>
      <c r="AD4430" s="263" t="str">
        <f t="shared" si="433"/>
        <v>GSO-401</v>
      </c>
      <c r="AE4430" s="263" t="str">
        <f t="shared" si="434"/>
        <v>GSO-401-62</v>
      </c>
      <c r="AF4430" s="119" t="s">
        <v>9829</v>
      </c>
      <c r="AG4430" s="64" t="str">
        <f t="shared" si="435"/>
        <v>401</v>
      </c>
      <c r="AI4430" s="197" t="str">
        <f t="shared" si="436"/>
        <v>-</v>
      </c>
      <c r="AJ4430" s="64" t="str">
        <f t="shared" si="437"/>
        <v>-</v>
      </c>
    </row>
    <row r="4431" spans="19:36">
      <c r="S4431" s="261" t="s">
        <v>3929</v>
      </c>
      <c r="T4431" s="70" t="s">
        <v>1252</v>
      </c>
      <c r="AA4431" s="182" t="s">
        <v>9832</v>
      </c>
      <c r="AC4431" s="197" t="str">
        <f t="shared" si="432"/>
        <v>GSO</v>
      </c>
      <c r="AD4431" s="263" t="str">
        <f t="shared" si="433"/>
        <v>GSO-401</v>
      </c>
      <c r="AE4431" s="263" t="str">
        <f t="shared" si="434"/>
        <v>GSO-401-63</v>
      </c>
      <c r="AF4431" s="119" t="s">
        <v>9832</v>
      </c>
      <c r="AG4431" s="64" t="str">
        <f t="shared" si="435"/>
        <v>401</v>
      </c>
      <c r="AI4431" s="197" t="str">
        <f t="shared" si="436"/>
        <v>-</v>
      </c>
      <c r="AJ4431" s="64" t="str">
        <f t="shared" si="437"/>
        <v>-</v>
      </c>
    </row>
    <row r="4432" spans="19:36">
      <c r="S4432" s="261" t="s">
        <v>3930</v>
      </c>
      <c r="T4432" s="70" t="s">
        <v>3931</v>
      </c>
      <c r="AA4432" s="182" t="s">
        <v>9837</v>
      </c>
      <c r="AC4432" s="197" t="str">
        <f t="shared" si="432"/>
        <v>GSO</v>
      </c>
      <c r="AD4432" s="263" t="str">
        <f t="shared" si="433"/>
        <v>GSO-401</v>
      </c>
      <c r="AE4432" s="263" t="str">
        <f t="shared" si="434"/>
        <v>GSO-401-64</v>
      </c>
      <c r="AF4432" s="119" t="s">
        <v>9837</v>
      </c>
      <c r="AG4432" s="64" t="str">
        <f t="shared" si="435"/>
        <v>401</v>
      </c>
      <c r="AI4432" s="197" t="str">
        <f t="shared" si="436"/>
        <v>-</v>
      </c>
      <c r="AJ4432" s="64" t="str">
        <f t="shared" si="437"/>
        <v>-</v>
      </c>
    </row>
    <row r="4433" spans="19:36">
      <c r="S4433" s="261" t="s">
        <v>926</v>
      </c>
      <c r="T4433" s="70" t="s">
        <v>927</v>
      </c>
      <c r="AA4433" s="182" t="s">
        <v>9840</v>
      </c>
      <c r="AC4433" s="197" t="str">
        <f t="shared" si="432"/>
        <v>GSO</v>
      </c>
      <c r="AD4433" s="263" t="str">
        <f t="shared" si="433"/>
        <v>GSO-401</v>
      </c>
      <c r="AE4433" s="263" t="str">
        <f t="shared" si="434"/>
        <v>GSO-401-65</v>
      </c>
      <c r="AF4433" s="119" t="s">
        <v>9840</v>
      </c>
      <c r="AG4433" s="64" t="str">
        <f t="shared" si="435"/>
        <v>401</v>
      </c>
      <c r="AI4433" s="197" t="str">
        <f t="shared" si="436"/>
        <v>-</v>
      </c>
      <c r="AJ4433" s="64" t="str">
        <f t="shared" si="437"/>
        <v>-</v>
      </c>
    </row>
    <row r="4434" spans="19:36">
      <c r="S4434" s="261" t="s">
        <v>3932</v>
      </c>
      <c r="T4434" s="70" t="s">
        <v>3933</v>
      </c>
      <c r="AA4434" s="182" t="s">
        <v>9843</v>
      </c>
      <c r="AC4434" s="197" t="str">
        <f t="shared" si="432"/>
        <v>GSO</v>
      </c>
      <c r="AD4434" s="263" t="str">
        <f t="shared" si="433"/>
        <v>GSO-401</v>
      </c>
      <c r="AE4434" s="263" t="str">
        <f t="shared" si="434"/>
        <v>GSO-401-66</v>
      </c>
      <c r="AF4434" s="119" t="s">
        <v>9843</v>
      </c>
      <c r="AG4434" s="64" t="str">
        <f t="shared" si="435"/>
        <v>401</v>
      </c>
      <c r="AI4434" s="197" t="str">
        <f t="shared" si="436"/>
        <v>-</v>
      </c>
      <c r="AJ4434" s="64" t="str">
        <f t="shared" si="437"/>
        <v>-</v>
      </c>
    </row>
    <row r="4435" spans="19:36">
      <c r="S4435" s="261" t="s">
        <v>3934</v>
      </c>
      <c r="T4435" s="70" t="s">
        <v>3935</v>
      </c>
      <c r="AA4435" s="182" t="s">
        <v>9846</v>
      </c>
      <c r="AC4435" s="197" t="str">
        <f t="shared" si="432"/>
        <v>GSO</v>
      </c>
      <c r="AD4435" s="263" t="str">
        <f t="shared" si="433"/>
        <v>GSO-401</v>
      </c>
      <c r="AE4435" s="263" t="str">
        <f t="shared" si="434"/>
        <v>GSO-401-67</v>
      </c>
      <c r="AF4435" s="119" t="s">
        <v>9846</v>
      </c>
      <c r="AG4435" s="64" t="str">
        <f t="shared" si="435"/>
        <v>401</v>
      </c>
      <c r="AI4435" s="197" t="str">
        <f t="shared" si="436"/>
        <v>-</v>
      </c>
      <c r="AJ4435" s="64" t="str">
        <f t="shared" si="437"/>
        <v>-</v>
      </c>
    </row>
    <row r="4436" spans="19:36">
      <c r="S4436" s="261" t="s">
        <v>3936</v>
      </c>
      <c r="T4436" s="70" t="s">
        <v>3937</v>
      </c>
      <c r="AA4436" s="182" t="s">
        <v>11230</v>
      </c>
      <c r="AC4436" s="197" t="str">
        <f t="shared" si="432"/>
        <v>GSO</v>
      </c>
      <c r="AD4436" s="263" t="str">
        <f t="shared" si="433"/>
        <v>GSO-401</v>
      </c>
      <c r="AE4436" s="263" t="str">
        <f t="shared" si="434"/>
        <v>GSO-401-68</v>
      </c>
      <c r="AF4436" s="119" t="s">
        <v>11230</v>
      </c>
      <c r="AG4436" s="64" t="str">
        <f t="shared" si="435"/>
        <v>401</v>
      </c>
      <c r="AI4436" s="197" t="str">
        <f t="shared" si="436"/>
        <v>-</v>
      </c>
      <c r="AJ4436" s="64" t="str">
        <f t="shared" si="437"/>
        <v>-</v>
      </c>
    </row>
    <row r="4437" spans="19:36">
      <c r="S4437" s="261" t="s">
        <v>3938</v>
      </c>
      <c r="T4437" s="70" t="s">
        <v>3939</v>
      </c>
      <c r="AA4437" s="182" t="s">
        <v>9849</v>
      </c>
      <c r="AC4437" s="197" t="str">
        <f t="shared" si="432"/>
        <v>GSO</v>
      </c>
      <c r="AD4437" s="263" t="str">
        <f t="shared" si="433"/>
        <v>GSO-401</v>
      </c>
      <c r="AE4437" s="263" t="str">
        <f t="shared" si="434"/>
        <v>GSO-401-69</v>
      </c>
      <c r="AF4437" s="119" t="s">
        <v>9849</v>
      </c>
      <c r="AG4437" s="64" t="str">
        <f t="shared" si="435"/>
        <v>401</v>
      </c>
      <c r="AI4437" s="197" t="str">
        <f t="shared" si="436"/>
        <v>-</v>
      </c>
      <c r="AJ4437" s="64" t="str">
        <f t="shared" si="437"/>
        <v>-</v>
      </c>
    </row>
    <row r="4438" spans="19:36">
      <c r="S4438" s="261" t="s">
        <v>3940</v>
      </c>
      <c r="T4438" s="70" t="s">
        <v>1253</v>
      </c>
      <c r="AA4438" s="182" t="s">
        <v>9854</v>
      </c>
      <c r="AC4438" s="197" t="str">
        <f t="shared" si="432"/>
        <v>GSO</v>
      </c>
      <c r="AD4438" s="263" t="str">
        <f t="shared" si="433"/>
        <v>GSO-401</v>
      </c>
      <c r="AE4438" s="263" t="str">
        <f t="shared" si="434"/>
        <v>GSO-401-70</v>
      </c>
      <c r="AF4438" s="119" t="s">
        <v>9854</v>
      </c>
      <c r="AG4438" s="64" t="str">
        <f t="shared" si="435"/>
        <v>401</v>
      </c>
      <c r="AI4438" s="197" t="str">
        <f t="shared" si="436"/>
        <v>-</v>
      </c>
      <c r="AJ4438" s="64" t="str">
        <f t="shared" si="437"/>
        <v>-</v>
      </c>
    </row>
    <row r="4439" spans="19:36">
      <c r="S4439" s="261" t="s">
        <v>3941</v>
      </c>
      <c r="T4439" s="70" t="s">
        <v>3942</v>
      </c>
      <c r="AA4439" s="182" t="s">
        <v>7583</v>
      </c>
      <c r="AC4439" s="197" t="str">
        <f t="shared" si="432"/>
        <v>GSO</v>
      </c>
      <c r="AD4439" s="263" t="str">
        <f t="shared" si="433"/>
        <v>GSO-401</v>
      </c>
      <c r="AE4439" s="263" t="str">
        <f t="shared" si="434"/>
        <v>GSO-401-71</v>
      </c>
      <c r="AF4439" s="119" t="s">
        <v>7583</v>
      </c>
      <c r="AG4439" s="64" t="str">
        <f t="shared" si="435"/>
        <v>401</v>
      </c>
      <c r="AI4439" s="197" t="str">
        <f t="shared" si="436"/>
        <v>-</v>
      </c>
      <c r="AJ4439" s="64" t="str">
        <f t="shared" si="437"/>
        <v>-</v>
      </c>
    </row>
    <row r="4440" spans="19:36" ht="13.5" thickBot="1">
      <c r="S4440" s="262" t="s">
        <v>3943</v>
      </c>
      <c r="T4440" s="223" t="s">
        <v>3944</v>
      </c>
      <c r="AA4440" s="182" t="s">
        <v>7586</v>
      </c>
      <c r="AC4440" s="197" t="str">
        <f t="shared" si="432"/>
        <v>GSO</v>
      </c>
      <c r="AD4440" s="263" t="str">
        <f t="shared" si="433"/>
        <v>GSO-401</v>
      </c>
      <c r="AE4440" s="263" t="str">
        <f t="shared" si="434"/>
        <v>GSO-401-72</v>
      </c>
      <c r="AF4440" s="119" t="s">
        <v>7586</v>
      </c>
      <c r="AG4440" s="64" t="str">
        <f t="shared" si="435"/>
        <v>401</v>
      </c>
      <c r="AI4440" s="197" t="str">
        <f t="shared" si="436"/>
        <v>-</v>
      </c>
      <c r="AJ4440" s="64" t="str">
        <f t="shared" si="437"/>
        <v>-</v>
      </c>
    </row>
    <row r="4441" spans="19:36">
      <c r="AA4441" s="182" t="s">
        <v>7589</v>
      </c>
      <c r="AC4441" s="197" t="str">
        <f t="shared" si="432"/>
        <v>GSO</v>
      </c>
      <c r="AD4441" s="263" t="str">
        <f t="shared" si="433"/>
        <v>GSO-401</v>
      </c>
      <c r="AE4441" s="263" t="str">
        <f t="shared" si="434"/>
        <v>GSO-401-73</v>
      </c>
      <c r="AF4441" s="119" t="s">
        <v>7589</v>
      </c>
      <c r="AG4441" s="64" t="str">
        <f t="shared" si="435"/>
        <v>401</v>
      </c>
      <c r="AI4441" s="197" t="str">
        <f t="shared" si="436"/>
        <v>-</v>
      </c>
      <c r="AJ4441" s="64" t="str">
        <f t="shared" si="437"/>
        <v>-</v>
      </c>
    </row>
    <row r="4442" spans="19:36">
      <c r="AA4442" s="182" t="s">
        <v>7594</v>
      </c>
      <c r="AC4442" s="197" t="str">
        <f t="shared" si="432"/>
        <v>GSO</v>
      </c>
      <c r="AD4442" s="263" t="str">
        <f t="shared" si="433"/>
        <v>GSO-401</v>
      </c>
      <c r="AE4442" s="263" t="str">
        <f t="shared" si="434"/>
        <v>GSO-401-74</v>
      </c>
      <c r="AF4442" s="119" t="s">
        <v>7594</v>
      </c>
      <c r="AG4442" s="64" t="str">
        <f t="shared" si="435"/>
        <v>401</v>
      </c>
      <c r="AI4442" s="197" t="str">
        <f t="shared" si="436"/>
        <v>-</v>
      </c>
      <c r="AJ4442" s="64" t="str">
        <f t="shared" si="437"/>
        <v>-</v>
      </c>
    </row>
    <row r="4443" spans="19:36">
      <c r="AA4443" s="182" t="s">
        <v>7597</v>
      </c>
      <c r="AC4443" s="197" t="str">
        <f t="shared" si="432"/>
        <v>GSO</v>
      </c>
      <c r="AD4443" s="263" t="str">
        <f t="shared" si="433"/>
        <v>GSO-401</v>
      </c>
      <c r="AE4443" s="263" t="str">
        <f t="shared" si="434"/>
        <v>GSO-401-75</v>
      </c>
      <c r="AF4443" s="119" t="s">
        <v>7597</v>
      </c>
      <c r="AG4443" s="64" t="str">
        <f t="shared" si="435"/>
        <v>401</v>
      </c>
      <c r="AI4443" s="197" t="str">
        <f t="shared" si="436"/>
        <v>-</v>
      </c>
      <c r="AJ4443" s="64" t="str">
        <f t="shared" si="437"/>
        <v>-</v>
      </c>
    </row>
    <row r="4444" spans="19:36">
      <c r="AA4444" s="182" t="s">
        <v>7600</v>
      </c>
      <c r="AC4444" s="197" t="str">
        <f t="shared" si="432"/>
        <v>GSO</v>
      </c>
      <c r="AD4444" s="263" t="str">
        <f t="shared" si="433"/>
        <v>GSO-401</v>
      </c>
      <c r="AE4444" s="263" t="str">
        <f t="shared" si="434"/>
        <v>GSO-401-76</v>
      </c>
      <c r="AF4444" s="119" t="s">
        <v>7600</v>
      </c>
      <c r="AG4444" s="64" t="str">
        <f t="shared" si="435"/>
        <v>401</v>
      </c>
      <c r="AI4444" s="197" t="str">
        <f t="shared" si="436"/>
        <v>-</v>
      </c>
      <c r="AJ4444" s="64" t="str">
        <f t="shared" si="437"/>
        <v>-</v>
      </c>
    </row>
    <row r="4445" spans="19:36">
      <c r="AA4445" s="182" t="s">
        <v>7603</v>
      </c>
      <c r="AC4445" s="197" t="str">
        <f t="shared" si="432"/>
        <v>GSO</v>
      </c>
      <c r="AD4445" s="263" t="str">
        <f t="shared" si="433"/>
        <v>GSO-401</v>
      </c>
      <c r="AE4445" s="263" t="str">
        <f t="shared" si="434"/>
        <v>GSO-401-77</v>
      </c>
      <c r="AF4445" s="119" t="s">
        <v>7603</v>
      </c>
      <c r="AG4445" s="64" t="str">
        <f t="shared" si="435"/>
        <v>401</v>
      </c>
      <c r="AI4445" s="197" t="str">
        <f t="shared" si="436"/>
        <v>-</v>
      </c>
      <c r="AJ4445" s="64" t="str">
        <f t="shared" si="437"/>
        <v>-</v>
      </c>
    </row>
    <row r="4446" spans="19:36">
      <c r="AA4446" s="182" t="s">
        <v>7606</v>
      </c>
      <c r="AC4446" s="197" t="str">
        <f t="shared" si="432"/>
        <v>GSO</v>
      </c>
      <c r="AD4446" s="263" t="str">
        <f t="shared" si="433"/>
        <v>GSO-401</v>
      </c>
      <c r="AE4446" s="263" t="str">
        <f t="shared" si="434"/>
        <v>GSO-401-78</v>
      </c>
      <c r="AF4446" s="119" t="s">
        <v>7606</v>
      </c>
      <c r="AG4446" s="64" t="str">
        <f t="shared" si="435"/>
        <v>401</v>
      </c>
      <c r="AI4446" s="197" t="str">
        <f t="shared" si="436"/>
        <v>-</v>
      </c>
      <c r="AJ4446" s="64" t="str">
        <f t="shared" si="437"/>
        <v>-</v>
      </c>
    </row>
    <row r="4447" spans="19:36">
      <c r="AA4447" s="182" t="s">
        <v>11231</v>
      </c>
      <c r="AC4447" s="197" t="str">
        <f t="shared" si="432"/>
        <v>GSO</v>
      </c>
      <c r="AD4447" s="263" t="str">
        <f t="shared" si="433"/>
        <v>GSO-401</v>
      </c>
      <c r="AE4447" s="263" t="str">
        <f t="shared" si="434"/>
        <v>GSO-401-79</v>
      </c>
      <c r="AF4447" s="119" t="s">
        <v>11231</v>
      </c>
      <c r="AG4447" s="64" t="str">
        <f t="shared" si="435"/>
        <v>401</v>
      </c>
      <c r="AI4447" s="197" t="str">
        <f t="shared" si="436"/>
        <v>-</v>
      </c>
      <c r="AJ4447" s="64" t="str">
        <f t="shared" si="437"/>
        <v>-</v>
      </c>
    </row>
    <row r="4448" spans="19:36">
      <c r="AA4448" s="182" t="s">
        <v>11507</v>
      </c>
      <c r="AC4448" s="197" t="str">
        <f t="shared" si="432"/>
        <v>GSO</v>
      </c>
      <c r="AD4448" s="263" t="str">
        <f t="shared" si="433"/>
        <v>GSO-401</v>
      </c>
      <c r="AE4448" s="263" t="str">
        <f t="shared" si="434"/>
        <v>GSO-401-80</v>
      </c>
      <c r="AF4448" s="119" t="s">
        <v>11507</v>
      </c>
      <c r="AG4448" s="64" t="str">
        <f t="shared" si="435"/>
        <v>401</v>
      </c>
      <c r="AI4448" s="197" t="str">
        <f t="shared" si="436"/>
        <v>-</v>
      </c>
      <c r="AJ4448" s="64" t="str">
        <f t="shared" si="437"/>
        <v>-</v>
      </c>
    </row>
    <row r="4449" spans="27:36">
      <c r="AA4449" s="182" t="s">
        <v>11232</v>
      </c>
      <c r="AC4449" s="197" t="str">
        <f t="shared" si="432"/>
        <v>GSO</v>
      </c>
      <c r="AD4449" s="263" t="str">
        <f t="shared" si="433"/>
        <v>GSO-401</v>
      </c>
      <c r="AE4449" s="263" t="str">
        <f t="shared" si="434"/>
        <v>GSO-401-81</v>
      </c>
      <c r="AF4449" s="119" t="s">
        <v>11232</v>
      </c>
      <c r="AG4449" s="64" t="str">
        <f t="shared" si="435"/>
        <v>401</v>
      </c>
      <c r="AI4449" s="197" t="str">
        <f t="shared" si="436"/>
        <v>-</v>
      </c>
      <c r="AJ4449" s="64" t="str">
        <f t="shared" si="437"/>
        <v>-</v>
      </c>
    </row>
    <row r="4450" spans="27:36">
      <c r="AA4450" s="182" t="s">
        <v>7609</v>
      </c>
      <c r="AC4450" s="197" t="str">
        <f t="shared" si="432"/>
        <v>GSO</v>
      </c>
      <c r="AD4450" s="263" t="str">
        <f t="shared" si="433"/>
        <v>GSO-401</v>
      </c>
      <c r="AE4450" s="263" t="str">
        <f t="shared" si="434"/>
        <v>GSO-401-82</v>
      </c>
      <c r="AF4450" s="119" t="s">
        <v>7609</v>
      </c>
      <c r="AG4450" s="64" t="str">
        <f t="shared" si="435"/>
        <v>401</v>
      </c>
      <c r="AI4450" s="197" t="str">
        <f t="shared" si="436"/>
        <v>-</v>
      </c>
      <c r="AJ4450" s="64" t="str">
        <f t="shared" si="437"/>
        <v>-</v>
      </c>
    </row>
    <row r="4451" spans="27:36">
      <c r="AA4451" s="182" t="s">
        <v>7612</v>
      </c>
      <c r="AC4451" s="197" t="str">
        <f t="shared" si="432"/>
        <v>GSO</v>
      </c>
      <c r="AD4451" s="263" t="str">
        <f t="shared" si="433"/>
        <v>GSO-401</v>
      </c>
      <c r="AE4451" s="263" t="str">
        <f t="shared" si="434"/>
        <v>GSO-401-83</v>
      </c>
      <c r="AF4451" s="119" t="s">
        <v>7612</v>
      </c>
      <c r="AG4451" s="64" t="str">
        <f t="shared" si="435"/>
        <v>401</v>
      </c>
      <c r="AI4451" s="197" t="str">
        <f t="shared" si="436"/>
        <v>-</v>
      </c>
      <c r="AJ4451" s="64" t="str">
        <f t="shared" si="437"/>
        <v>-</v>
      </c>
    </row>
    <row r="4452" spans="27:36">
      <c r="AA4452" s="182" t="s">
        <v>7615</v>
      </c>
      <c r="AC4452" s="197" t="str">
        <f t="shared" si="432"/>
        <v>GSO</v>
      </c>
      <c r="AD4452" s="263" t="str">
        <f t="shared" si="433"/>
        <v>GSO-401</v>
      </c>
      <c r="AE4452" s="263" t="str">
        <f t="shared" si="434"/>
        <v>GSO-401-84</v>
      </c>
      <c r="AF4452" s="119" t="s">
        <v>7615</v>
      </c>
      <c r="AG4452" s="64" t="str">
        <f t="shared" si="435"/>
        <v>401</v>
      </c>
      <c r="AI4452" s="197" t="str">
        <f t="shared" si="436"/>
        <v>-</v>
      </c>
      <c r="AJ4452" s="64" t="str">
        <f t="shared" si="437"/>
        <v>-</v>
      </c>
    </row>
    <row r="4453" spans="27:36">
      <c r="AA4453" s="182" t="s">
        <v>7620</v>
      </c>
      <c r="AC4453" s="197" t="str">
        <f t="shared" si="432"/>
        <v>GSO</v>
      </c>
      <c r="AD4453" s="263" t="str">
        <f t="shared" si="433"/>
        <v>GSO-401</v>
      </c>
      <c r="AE4453" s="263" t="str">
        <f t="shared" si="434"/>
        <v>GSO-401-85</v>
      </c>
      <c r="AF4453" s="119" t="s">
        <v>7620</v>
      </c>
      <c r="AG4453" s="64" t="str">
        <f t="shared" si="435"/>
        <v>401</v>
      </c>
      <c r="AI4453" s="197" t="str">
        <f t="shared" si="436"/>
        <v>-</v>
      </c>
      <c r="AJ4453" s="64" t="str">
        <f t="shared" si="437"/>
        <v>-</v>
      </c>
    </row>
    <row r="4454" spans="27:36">
      <c r="AA4454" s="182" t="s">
        <v>7623</v>
      </c>
      <c r="AC4454" s="197" t="str">
        <f t="shared" si="432"/>
        <v>GSO</v>
      </c>
      <c r="AD4454" s="263" t="str">
        <f t="shared" si="433"/>
        <v>GSO-401</v>
      </c>
      <c r="AE4454" s="263" t="str">
        <f t="shared" si="434"/>
        <v>GSO-401-86</v>
      </c>
      <c r="AF4454" s="119" t="s">
        <v>7623</v>
      </c>
      <c r="AG4454" s="64" t="str">
        <f t="shared" si="435"/>
        <v>401</v>
      </c>
      <c r="AI4454" s="197" t="str">
        <f t="shared" si="436"/>
        <v>-</v>
      </c>
      <c r="AJ4454" s="64" t="str">
        <f t="shared" si="437"/>
        <v>-</v>
      </c>
    </row>
    <row r="4455" spans="27:36">
      <c r="AA4455" s="182" t="s">
        <v>7626</v>
      </c>
      <c r="AC4455" s="197" t="str">
        <f t="shared" si="432"/>
        <v>GSO</v>
      </c>
      <c r="AD4455" s="263" t="str">
        <f t="shared" si="433"/>
        <v>GSO-401</v>
      </c>
      <c r="AE4455" s="263" t="str">
        <f t="shared" si="434"/>
        <v>GSO-401-87</v>
      </c>
      <c r="AF4455" s="119" t="s">
        <v>7626</v>
      </c>
      <c r="AG4455" s="64" t="str">
        <f t="shared" si="435"/>
        <v>401</v>
      </c>
      <c r="AI4455" s="197" t="str">
        <f t="shared" si="436"/>
        <v>-</v>
      </c>
      <c r="AJ4455" s="64" t="str">
        <f t="shared" si="437"/>
        <v>-</v>
      </c>
    </row>
    <row r="4456" spans="27:36">
      <c r="AA4456" s="182" t="s">
        <v>11233</v>
      </c>
      <c r="AC4456" s="197" t="str">
        <f t="shared" si="432"/>
        <v>GSO</v>
      </c>
      <c r="AD4456" s="263" t="str">
        <f t="shared" si="433"/>
        <v>GSO-401</v>
      </c>
      <c r="AE4456" s="263" t="str">
        <f t="shared" si="434"/>
        <v>GSO-401-88</v>
      </c>
      <c r="AF4456" s="119" t="s">
        <v>11233</v>
      </c>
      <c r="AG4456" s="64" t="str">
        <f t="shared" si="435"/>
        <v>401</v>
      </c>
      <c r="AI4456" s="197" t="str">
        <f t="shared" si="436"/>
        <v>-</v>
      </c>
      <c r="AJ4456" s="64" t="str">
        <f t="shared" si="437"/>
        <v>-</v>
      </c>
    </row>
    <row r="4457" spans="27:36">
      <c r="AA4457" s="182" t="s">
        <v>36</v>
      </c>
      <c r="AC4457" s="197" t="str">
        <f t="shared" si="432"/>
        <v>GSO</v>
      </c>
      <c r="AD4457" s="263" t="str">
        <f t="shared" si="433"/>
        <v>GSO-401</v>
      </c>
      <c r="AE4457" s="263" t="str">
        <f t="shared" si="434"/>
        <v>GSO-401-89</v>
      </c>
      <c r="AF4457" s="119" t="s">
        <v>36</v>
      </c>
      <c r="AG4457" s="64" t="str">
        <f t="shared" si="435"/>
        <v>401</v>
      </c>
      <c r="AI4457" s="197" t="str">
        <f t="shared" si="436"/>
        <v>-</v>
      </c>
      <c r="AJ4457" s="64" t="str">
        <f t="shared" si="437"/>
        <v>-</v>
      </c>
    </row>
    <row r="4458" spans="27:36">
      <c r="AA4458" s="182" t="s">
        <v>7627</v>
      </c>
      <c r="AC4458" s="197" t="str">
        <f t="shared" si="432"/>
        <v>GSO</v>
      </c>
      <c r="AD4458" s="263" t="str">
        <f t="shared" si="433"/>
        <v>GSO-401</v>
      </c>
      <c r="AE4458" s="263" t="str">
        <f t="shared" si="434"/>
        <v>GSO-401-90</v>
      </c>
      <c r="AF4458" s="119" t="s">
        <v>7627</v>
      </c>
      <c r="AG4458" s="64" t="str">
        <f t="shared" si="435"/>
        <v>401</v>
      </c>
      <c r="AI4458" s="197" t="str">
        <f t="shared" si="436"/>
        <v>-</v>
      </c>
      <c r="AJ4458" s="64" t="str">
        <f t="shared" si="437"/>
        <v>-</v>
      </c>
    </row>
    <row r="4459" spans="27:36">
      <c r="AA4459" s="182" t="s">
        <v>11234</v>
      </c>
      <c r="AC4459" s="197" t="str">
        <f t="shared" si="432"/>
        <v>GSO</v>
      </c>
      <c r="AD4459" s="263" t="str">
        <f t="shared" si="433"/>
        <v>GSO-401</v>
      </c>
      <c r="AE4459" s="263" t="str">
        <f t="shared" si="434"/>
        <v>GSO-401-91</v>
      </c>
      <c r="AF4459" s="119" t="s">
        <v>11234</v>
      </c>
      <c r="AG4459" s="64" t="str">
        <f t="shared" si="435"/>
        <v>401</v>
      </c>
      <c r="AI4459" s="197" t="str">
        <f t="shared" si="436"/>
        <v>-</v>
      </c>
      <c r="AJ4459" s="64" t="str">
        <f t="shared" si="437"/>
        <v>-</v>
      </c>
    </row>
    <row r="4460" spans="27:36">
      <c r="AA4460" s="182" t="s">
        <v>13422</v>
      </c>
      <c r="AC4460" s="197" t="str">
        <f t="shared" si="432"/>
        <v>GSO</v>
      </c>
      <c r="AD4460" s="263" t="str">
        <f t="shared" si="433"/>
        <v>GSO-401</v>
      </c>
      <c r="AE4460" s="263" t="str">
        <f t="shared" si="434"/>
        <v>GSO-401-92</v>
      </c>
      <c r="AF4460" s="119" t="s">
        <v>13422</v>
      </c>
      <c r="AG4460" s="64" t="str">
        <f t="shared" si="435"/>
        <v>401</v>
      </c>
      <c r="AI4460" s="197" t="str">
        <f t="shared" si="436"/>
        <v>-</v>
      </c>
      <c r="AJ4460" s="64" t="str">
        <f t="shared" si="437"/>
        <v>-</v>
      </c>
    </row>
    <row r="4461" spans="27:36">
      <c r="AA4461" s="182" t="s">
        <v>14317</v>
      </c>
      <c r="AC4461" s="197" t="str">
        <f t="shared" si="432"/>
        <v>GSO</v>
      </c>
      <c r="AD4461" s="263" t="str">
        <f t="shared" si="433"/>
        <v>GSO-401</v>
      </c>
      <c r="AE4461" s="263" t="str">
        <f t="shared" si="434"/>
        <v>GSO-401-93</v>
      </c>
      <c r="AF4461" s="119" t="s">
        <v>14317</v>
      </c>
      <c r="AG4461" s="64" t="str">
        <f t="shared" si="435"/>
        <v>401</v>
      </c>
      <c r="AI4461" s="197" t="str">
        <f t="shared" si="436"/>
        <v>-</v>
      </c>
      <c r="AJ4461" s="64" t="str">
        <f t="shared" si="437"/>
        <v>-</v>
      </c>
    </row>
    <row r="4462" spans="27:36">
      <c r="AA4462" s="182" t="s">
        <v>7630</v>
      </c>
      <c r="AC4462" s="197" t="str">
        <f t="shared" si="432"/>
        <v>GSO</v>
      </c>
      <c r="AD4462" s="263" t="str">
        <f t="shared" si="433"/>
        <v>GSO-401</v>
      </c>
      <c r="AE4462" s="263" t="str">
        <f t="shared" si="434"/>
        <v>GSO-401-94</v>
      </c>
      <c r="AF4462" s="119" t="s">
        <v>7630</v>
      </c>
      <c r="AG4462" s="64" t="str">
        <f t="shared" si="435"/>
        <v>401</v>
      </c>
      <c r="AI4462" s="197" t="str">
        <f t="shared" si="436"/>
        <v>-</v>
      </c>
      <c r="AJ4462" s="64" t="str">
        <f t="shared" si="437"/>
        <v>-</v>
      </c>
    </row>
    <row r="4463" spans="27:36">
      <c r="AA4463" s="182" t="s">
        <v>7632</v>
      </c>
      <c r="AC4463" s="197" t="str">
        <f t="shared" si="432"/>
        <v>GSO</v>
      </c>
      <c r="AD4463" s="263" t="str">
        <f t="shared" si="433"/>
        <v>GSO-401</v>
      </c>
      <c r="AE4463" s="263" t="str">
        <f t="shared" si="434"/>
        <v>GSO-401-95</v>
      </c>
      <c r="AF4463" s="119" t="s">
        <v>7632</v>
      </c>
      <c r="AG4463" s="64" t="str">
        <f t="shared" si="435"/>
        <v>401</v>
      </c>
      <c r="AI4463" s="197" t="str">
        <f t="shared" si="436"/>
        <v>-</v>
      </c>
      <c r="AJ4463" s="64" t="str">
        <f t="shared" si="437"/>
        <v>-</v>
      </c>
    </row>
    <row r="4464" spans="27:36">
      <c r="AA4464" s="182" t="s">
        <v>7637</v>
      </c>
      <c r="AC4464" s="197" t="str">
        <f t="shared" si="432"/>
        <v>GSO</v>
      </c>
      <c r="AD4464" s="263" t="str">
        <f t="shared" si="433"/>
        <v>GSO-401</v>
      </c>
      <c r="AE4464" s="263" t="str">
        <f t="shared" si="434"/>
        <v>GSO-401-96</v>
      </c>
      <c r="AF4464" s="119" t="s">
        <v>7637</v>
      </c>
      <c r="AG4464" s="64" t="str">
        <f t="shared" si="435"/>
        <v>401</v>
      </c>
      <c r="AI4464" s="197" t="str">
        <f t="shared" si="436"/>
        <v>-</v>
      </c>
      <c r="AJ4464" s="64" t="str">
        <f t="shared" si="437"/>
        <v>-</v>
      </c>
    </row>
    <row r="4465" spans="27:36">
      <c r="AA4465" s="182" t="s">
        <v>7640</v>
      </c>
      <c r="AC4465" s="197" t="str">
        <f t="shared" si="432"/>
        <v>GSO</v>
      </c>
      <c r="AD4465" s="263" t="str">
        <f t="shared" si="433"/>
        <v>GSO-401</v>
      </c>
      <c r="AE4465" s="263" t="str">
        <f t="shared" si="434"/>
        <v>GSO-401-97</v>
      </c>
      <c r="AF4465" s="119" t="s">
        <v>7640</v>
      </c>
      <c r="AG4465" s="64" t="str">
        <f t="shared" si="435"/>
        <v>401</v>
      </c>
      <c r="AI4465" s="197" t="str">
        <f t="shared" si="436"/>
        <v>-</v>
      </c>
      <c r="AJ4465" s="64" t="str">
        <f t="shared" si="437"/>
        <v>-</v>
      </c>
    </row>
    <row r="4466" spans="27:36">
      <c r="AA4466" s="182" t="s">
        <v>7643</v>
      </c>
      <c r="AC4466" s="197" t="str">
        <f t="shared" si="432"/>
        <v>GSO</v>
      </c>
      <c r="AD4466" s="263" t="str">
        <f t="shared" si="433"/>
        <v>GSO-401</v>
      </c>
      <c r="AE4466" s="263" t="str">
        <f t="shared" si="434"/>
        <v>GSO-401-98</v>
      </c>
      <c r="AF4466" s="119" t="s">
        <v>7643</v>
      </c>
      <c r="AG4466" s="64" t="str">
        <f t="shared" si="435"/>
        <v>401</v>
      </c>
      <c r="AI4466" s="197" t="str">
        <f t="shared" si="436"/>
        <v>-</v>
      </c>
      <c r="AJ4466" s="64" t="str">
        <f t="shared" si="437"/>
        <v>-</v>
      </c>
    </row>
    <row r="4467" spans="27:36">
      <c r="AA4467" s="182" t="s">
        <v>7646</v>
      </c>
      <c r="AC4467" s="197" t="str">
        <f t="shared" si="432"/>
        <v>GSO</v>
      </c>
      <c r="AD4467" s="263" t="str">
        <f t="shared" si="433"/>
        <v>GSO-401</v>
      </c>
      <c r="AE4467" s="263" t="str">
        <f t="shared" si="434"/>
        <v>GSO-401-99</v>
      </c>
      <c r="AF4467" s="119" t="s">
        <v>7646</v>
      </c>
      <c r="AG4467" s="64" t="str">
        <f t="shared" si="435"/>
        <v>401</v>
      </c>
      <c r="AI4467" s="197" t="str">
        <f t="shared" si="436"/>
        <v>-</v>
      </c>
      <c r="AJ4467" s="64" t="str">
        <f t="shared" si="437"/>
        <v>-</v>
      </c>
    </row>
    <row r="4468" spans="27:36">
      <c r="AA4468" s="182" t="s">
        <v>7649</v>
      </c>
      <c r="AC4468" s="197" t="str">
        <f t="shared" si="432"/>
        <v>GSO</v>
      </c>
      <c r="AD4468" s="263" t="str">
        <f t="shared" si="433"/>
        <v>GSO-401</v>
      </c>
      <c r="AE4468" s="263" t="str">
        <f t="shared" si="434"/>
        <v>GSO-401-100</v>
      </c>
      <c r="AF4468" s="119" t="s">
        <v>7649</v>
      </c>
      <c r="AG4468" s="64" t="str">
        <f t="shared" si="435"/>
        <v>401</v>
      </c>
      <c r="AI4468" s="197" t="str">
        <f t="shared" si="436"/>
        <v>-</v>
      </c>
      <c r="AJ4468" s="64" t="str">
        <f t="shared" si="437"/>
        <v>-</v>
      </c>
    </row>
    <row r="4469" spans="27:36">
      <c r="AA4469" s="182" t="s">
        <v>7652</v>
      </c>
      <c r="AC4469" s="197" t="str">
        <f t="shared" si="432"/>
        <v>GSO</v>
      </c>
      <c r="AD4469" s="263" t="str">
        <f t="shared" si="433"/>
        <v>GSO-401</v>
      </c>
      <c r="AE4469" s="263" t="str">
        <f t="shared" si="434"/>
        <v>GSO-401-101</v>
      </c>
      <c r="AF4469" s="119" t="s">
        <v>7652</v>
      </c>
      <c r="AG4469" s="64" t="str">
        <f t="shared" si="435"/>
        <v>401</v>
      </c>
      <c r="AI4469" s="197" t="str">
        <f t="shared" si="436"/>
        <v>-</v>
      </c>
      <c r="AJ4469" s="64" t="str">
        <f t="shared" si="437"/>
        <v>-</v>
      </c>
    </row>
    <row r="4470" spans="27:36">
      <c r="AA4470" s="182" t="s">
        <v>7655</v>
      </c>
      <c r="AC4470" s="197" t="str">
        <f t="shared" si="432"/>
        <v>GSO</v>
      </c>
      <c r="AD4470" s="263" t="str">
        <f t="shared" si="433"/>
        <v>GSO-401</v>
      </c>
      <c r="AE4470" s="263" t="str">
        <f t="shared" si="434"/>
        <v>GSO-401-102</v>
      </c>
      <c r="AF4470" s="119" t="s">
        <v>7655</v>
      </c>
      <c r="AG4470" s="64" t="str">
        <f t="shared" si="435"/>
        <v>401</v>
      </c>
      <c r="AI4470" s="197" t="str">
        <f t="shared" si="436"/>
        <v>-</v>
      </c>
      <c r="AJ4470" s="64" t="str">
        <f t="shared" si="437"/>
        <v>-</v>
      </c>
    </row>
    <row r="4471" spans="27:36">
      <c r="AA4471" s="182" t="s">
        <v>7658</v>
      </c>
      <c r="AC4471" s="197" t="str">
        <f t="shared" si="432"/>
        <v>GSO</v>
      </c>
      <c r="AD4471" s="263" t="str">
        <f t="shared" si="433"/>
        <v>GSO-401</v>
      </c>
      <c r="AE4471" s="263" t="str">
        <f t="shared" si="434"/>
        <v>GSO-401-103</v>
      </c>
      <c r="AF4471" s="119" t="s">
        <v>7658</v>
      </c>
      <c r="AG4471" s="64" t="str">
        <f t="shared" si="435"/>
        <v>401</v>
      </c>
      <c r="AI4471" s="197" t="str">
        <f t="shared" si="436"/>
        <v>-</v>
      </c>
      <c r="AJ4471" s="64" t="str">
        <f t="shared" si="437"/>
        <v>-</v>
      </c>
    </row>
    <row r="4472" spans="27:36">
      <c r="AA4472" s="182" t="s">
        <v>7661</v>
      </c>
      <c r="AC4472" s="197" t="str">
        <f t="shared" si="432"/>
        <v>GSO</v>
      </c>
      <c r="AD4472" s="263" t="str">
        <f t="shared" si="433"/>
        <v>GSO-401</v>
      </c>
      <c r="AE4472" s="263" t="str">
        <f t="shared" si="434"/>
        <v>GSO-401-104</v>
      </c>
      <c r="AF4472" s="119" t="s">
        <v>7661</v>
      </c>
      <c r="AG4472" s="64" t="str">
        <f t="shared" si="435"/>
        <v>401</v>
      </c>
      <c r="AI4472" s="197" t="str">
        <f t="shared" si="436"/>
        <v>-</v>
      </c>
      <c r="AJ4472" s="64" t="str">
        <f t="shared" si="437"/>
        <v>-</v>
      </c>
    </row>
    <row r="4473" spans="27:36">
      <c r="AA4473" s="182" t="s">
        <v>7664</v>
      </c>
      <c r="AC4473" s="197" t="str">
        <f t="shared" si="432"/>
        <v>GSO</v>
      </c>
      <c r="AD4473" s="263" t="str">
        <f t="shared" si="433"/>
        <v>GSO-401</v>
      </c>
      <c r="AE4473" s="263" t="str">
        <f t="shared" si="434"/>
        <v>GSO-401-105</v>
      </c>
      <c r="AF4473" s="119" t="s">
        <v>7664</v>
      </c>
      <c r="AG4473" s="64" t="str">
        <f t="shared" si="435"/>
        <v>401</v>
      </c>
      <c r="AI4473" s="197" t="str">
        <f t="shared" si="436"/>
        <v>-</v>
      </c>
      <c r="AJ4473" s="64" t="str">
        <f t="shared" si="437"/>
        <v>-</v>
      </c>
    </row>
    <row r="4474" spans="27:36">
      <c r="AA4474" s="182" t="s">
        <v>7667</v>
      </c>
      <c r="AC4474" s="197" t="str">
        <f t="shared" si="432"/>
        <v>GSO</v>
      </c>
      <c r="AD4474" s="263" t="str">
        <f t="shared" si="433"/>
        <v>GSO-401</v>
      </c>
      <c r="AE4474" s="263" t="str">
        <f t="shared" si="434"/>
        <v>GSO-401-106</v>
      </c>
      <c r="AF4474" s="119" t="s">
        <v>7667</v>
      </c>
      <c r="AG4474" s="64" t="str">
        <f t="shared" si="435"/>
        <v>401</v>
      </c>
      <c r="AI4474" s="197" t="str">
        <f t="shared" si="436"/>
        <v>-</v>
      </c>
      <c r="AJ4474" s="64" t="str">
        <f t="shared" si="437"/>
        <v>-</v>
      </c>
    </row>
    <row r="4475" spans="27:36">
      <c r="AA4475" s="182" t="s">
        <v>11235</v>
      </c>
      <c r="AC4475" s="197" t="str">
        <f t="shared" si="432"/>
        <v>GSO</v>
      </c>
      <c r="AD4475" s="263" t="str">
        <f t="shared" si="433"/>
        <v>GSO-401</v>
      </c>
      <c r="AE4475" s="263" t="str">
        <f t="shared" si="434"/>
        <v>GSO-401-107</v>
      </c>
      <c r="AF4475" s="119" t="s">
        <v>11235</v>
      </c>
      <c r="AG4475" s="64" t="str">
        <f t="shared" si="435"/>
        <v>401</v>
      </c>
      <c r="AI4475" s="197" t="str">
        <f t="shared" si="436"/>
        <v>-</v>
      </c>
      <c r="AJ4475" s="64" t="str">
        <f t="shared" si="437"/>
        <v>-</v>
      </c>
    </row>
    <row r="4476" spans="27:36">
      <c r="AA4476" s="182" t="s">
        <v>7670</v>
      </c>
      <c r="AC4476" s="197" t="str">
        <f t="shared" si="432"/>
        <v>GSO</v>
      </c>
      <c r="AD4476" s="263" t="str">
        <f t="shared" si="433"/>
        <v>GSO-401</v>
      </c>
      <c r="AE4476" s="263" t="str">
        <f t="shared" si="434"/>
        <v>GSO-401-108</v>
      </c>
      <c r="AF4476" s="119" t="s">
        <v>7670</v>
      </c>
      <c r="AG4476" s="64" t="str">
        <f t="shared" si="435"/>
        <v>401</v>
      </c>
      <c r="AI4476" s="197" t="str">
        <f t="shared" si="436"/>
        <v>-</v>
      </c>
      <c r="AJ4476" s="64" t="str">
        <f t="shared" si="437"/>
        <v>-</v>
      </c>
    </row>
    <row r="4477" spans="27:36">
      <c r="AA4477" s="182" t="s">
        <v>7673</v>
      </c>
      <c r="AC4477" s="197" t="str">
        <f t="shared" si="432"/>
        <v>GSO</v>
      </c>
      <c r="AD4477" s="263" t="str">
        <f t="shared" si="433"/>
        <v>GSO-401</v>
      </c>
      <c r="AE4477" s="263" t="str">
        <f t="shared" si="434"/>
        <v>GSO-401-109</v>
      </c>
      <c r="AF4477" s="119" t="s">
        <v>7673</v>
      </c>
      <c r="AG4477" s="64" t="str">
        <f t="shared" si="435"/>
        <v>401</v>
      </c>
      <c r="AI4477" s="197" t="str">
        <f t="shared" si="436"/>
        <v>-</v>
      </c>
      <c r="AJ4477" s="64" t="str">
        <f t="shared" si="437"/>
        <v>-</v>
      </c>
    </row>
    <row r="4478" spans="27:36">
      <c r="AA4478" s="182" t="s">
        <v>7676</v>
      </c>
      <c r="AC4478" s="197" t="str">
        <f t="shared" si="432"/>
        <v>GSO</v>
      </c>
      <c r="AD4478" s="263" t="str">
        <f t="shared" si="433"/>
        <v>GSO-401</v>
      </c>
      <c r="AE4478" s="263" t="str">
        <f t="shared" si="434"/>
        <v>GSO-401-110</v>
      </c>
      <c r="AF4478" s="119" t="s">
        <v>7676</v>
      </c>
      <c r="AG4478" s="64" t="str">
        <f t="shared" si="435"/>
        <v>401</v>
      </c>
      <c r="AI4478" s="197" t="str">
        <f t="shared" si="436"/>
        <v>-</v>
      </c>
      <c r="AJ4478" s="64" t="str">
        <f t="shared" si="437"/>
        <v>-</v>
      </c>
    </row>
    <row r="4479" spans="27:36">
      <c r="AA4479" s="182" t="s">
        <v>7679</v>
      </c>
      <c r="AC4479" s="197" t="str">
        <f t="shared" si="432"/>
        <v>GSO</v>
      </c>
      <c r="AD4479" s="263" t="str">
        <f t="shared" si="433"/>
        <v>GSO-401</v>
      </c>
      <c r="AE4479" s="263" t="str">
        <f t="shared" si="434"/>
        <v>GSO-401-111</v>
      </c>
      <c r="AF4479" s="119" t="s">
        <v>7679</v>
      </c>
      <c r="AG4479" s="64" t="str">
        <f t="shared" si="435"/>
        <v>401</v>
      </c>
      <c r="AI4479" s="197" t="str">
        <f t="shared" si="436"/>
        <v>-</v>
      </c>
      <c r="AJ4479" s="64" t="str">
        <f t="shared" si="437"/>
        <v>-</v>
      </c>
    </row>
    <row r="4480" spans="27:36">
      <c r="AA4480" s="182" t="s">
        <v>11236</v>
      </c>
      <c r="AC4480" s="197" t="str">
        <f t="shared" si="432"/>
        <v>GSO</v>
      </c>
      <c r="AD4480" s="263" t="str">
        <f t="shared" si="433"/>
        <v>GSO-401</v>
      </c>
      <c r="AE4480" s="263" t="str">
        <f t="shared" si="434"/>
        <v>GSO-401-112</v>
      </c>
      <c r="AF4480" s="119" t="s">
        <v>11236</v>
      </c>
      <c r="AG4480" s="64" t="str">
        <f t="shared" si="435"/>
        <v>401</v>
      </c>
      <c r="AI4480" s="197" t="str">
        <f t="shared" si="436"/>
        <v>-</v>
      </c>
      <c r="AJ4480" s="64" t="str">
        <f t="shared" si="437"/>
        <v>-</v>
      </c>
    </row>
    <row r="4481" spans="27:36">
      <c r="AA4481" s="182" t="s">
        <v>11237</v>
      </c>
      <c r="AC4481" s="197" t="str">
        <f t="shared" si="432"/>
        <v>GSO</v>
      </c>
      <c r="AD4481" s="263" t="str">
        <f t="shared" si="433"/>
        <v>GSO-401</v>
      </c>
      <c r="AE4481" s="263" t="str">
        <f t="shared" si="434"/>
        <v>GSO-401-113</v>
      </c>
      <c r="AF4481" s="119" t="s">
        <v>11237</v>
      </c>
      <c r="AG4481" s="64" t="str">
        <f t="shared" si="435"/>
        <v>401</v>
      </c>
      <c r="AI4481" s="197" t="str">
        <f t="shared" si="436"/>
        <v>-</v>
      </c>
      <c r="AJ4481" s="64" t="str">
        <f t="shared" si="437"/>
        <v>-</v>
      </c>
    </row>
    <row r="4482" spans="27:36">
      <c r="AA4482" s="182" t="s">
        <v>11238</v>
      </c>
      <c r="AC4482" s="197" t="str">
        <f t="shared" si="432"/>
        <v>GSO</v>
      </c>
      <c r="AD4482" s="263" t="str">
        <f t="shared" si="433"/>
        <v>GSO-401</v>
      </c>
      <c r="AE4482" s="263" t="str">
        <f t="shared" si="434"/>
        <v>GSO-401-114</v>
      </c>
      <c r="AF4482" s="119" t="s">
        <v>11238</v>
      </c>
      <c r="AG4482" s="64" t="str">
        <f t="shared" si="435"/>
        <v>401</v>
      </c>
      <c r="AI4482" s="197" t="str">
        <f t="shared" si="436"/>
        <v>-</v>
      </c>
      <c r="AJ4482" s="64" t="str">
        <f t="shared" si="437"/>
        <v>-</v>
      </c>
    </row>
    <row r="4483" spans="27:36">
      <c r="AA4483" s="182" t="s">
        <v>12218</v>
      </c>
      <c r="AC4483" s="197" t="str">
        <f t="shared" si="432"/>
        <v>GSO</v>
      </c>
      <c r="AD4483" s="263" t="str">
        <f t="shared" si="433"/>
        <v>GSO-401</v>
      </c>
      <c r="AE4483" s="263" t="str">
        <f t="shared" si="434"/>
        <v>GSO-401-115</v>
      </c>
      <c r="AF4483" s="119" t="s">
        <v>12218</v>
      </c>
      <c r="AG4483" s="64" t="str">
        <f t="shared" si="435"/>
        <v>401</v>
      </c>
      <c r="AI4483" s="197" t="str">
        <f t="shared" si="436"/>
        <v>-</v>
      </c>
      <c r="AJ4483" s="64" t="str">
        <f t="shared" si="437"/>
        <v>-</v>
      </c>
    </row>
    <row r="4484" spans="27:36">
      <c r="AA4484" s="182" t="s">
        <v>7682</v>
      </c>
      <c r="AC4484" s="197" t="str">
        <f t="shared" si="432"/>
        <v>GSO</v>
      </c>
      <c r="AD4484" s="263" t="str">
        <f t="shared" si="433"/>
        <v>GSO-401</v>
      </c>
      <c r="AE4484" s="263" t="str">
        <f t="shared" si="434"/>
        <v>GSO-401-116</v>
      </c>
      <c r="AF4484" s="119" t="s">
        <v>7682</v>
      </c>
      <c r="AG4484" s="64" t="str">
        <f t="shared" si="435"/>
        <v>401</v>
      </c>
      <c r="AI4484" s="197" t="str">
        <f t="shared" si="436"/>
        <v>-</v>
      </c>
      <c r="AJ4484" s="64" t="str">
        <f t="shared" si="437"/>
        <v>-</v>
      </c>
    </row>
    <row r="4485" spans="27:36">
      <c r="AA4485" s="182" t="s">
        <v>7685</v>
      </c>
      <c r="AC4485" s="197" t="str">
        <f t="shared" si="432"/>
        <v>GSO</v>
      </c>
      <c r="AD4485" s="263" t="str">
        <f t="shared" si="433"/>
        <v>GSO-401</v>
      </c>
      <c r="AE4485" s="263" t="str">
        <f t="shared" si="434"/>
        <v>GSO-401-117</v>
      </c>
      <c r="AF4485" s="119" t="s">
        <v>7685</v>
      </c>
      <c r="AG4485" s="64" t="str">
        <f t="shared" si="435"/>
        <v>401</v>
      </c>
      <c r="AI4485" s="197" t="str">
        <f t="shared" si="436"/>
        <v>-</v>
      </c>
      <c r="AJ4485" s="64" t="str">
        <f t="shared" si="437"/>
        <v>-</v>
      </c>
    </row>
    <row r="4486" spans="27:36">
      <c r="AA4486" s="182" t="s">
        <v>7687</v>
      </c>
      <c r="AC4486" s="197" t="str">
        <f t="shared" si="432"/>
        <v>GSO</v>
      </c>
      <c r="AD4486" s="263" t="str">
        <f t="shared" si="433"/>
        <v>GSO-401</v>
      </c>
      <c r="AE4486" s="263" t="str">
        <f t="shared" si="434"/>
        <v>GSO-401-118</v>
      </c>
      <c r="AF4486" s="119" t="s">
        <v>7687</v>
      </c>
      <c r="AG4486" s="64" t="str">
        <f t="shared" si="435"/>
        <v>401</v>
      </c>
      <c r="AI4486" s="197" t="str">
        <f t="shared" si="436"/>
        <v>-</v>
      </c>
      <c r="AJ4486" s="64" t="str">
        <f t="shared" si="437"/>
        <v>-</v>
      </c>
    </row>
    <row r="4487" spans="27:36">
      <c r="AA4487" s="182" t="s">
        <v>7690</v>
      </c>
      <c r="AC4487" s="197" t="str">
        <f t="shared" ref="AC4487:AC4550" si="438">CodesFormula_1</f>
        <v>GSO</v>
      </c>
      <c r="AD4487" s="263" t="str">
        <f t="shared" ref="AD4487:AD4550" si="439">CodesFormula_2</f>
        <v>GSO-401</v>
      </c>
      <c r="AE4487" s="263" t="str">
        <f t="shared" ref="AE4487:AE4550" si="440">CodesFormula_3</f>
        <v>GSO-401-119</v>
      </c>
      <c r="AF4487" s="119" t="s">
        <v>7690</v>
      </c>
      <c r="AG4487" s="64" t="str">
        <f t="shared" ref="AG4487:AG4550" si="441">CodesFormula_4</f>
        <v>401</v>
      </c>
      <c r="AI4487" s="197" t="str">
        <f t="shared" ref="AI4487:AI4550" si="442">CodesFormula_5</f>
        <v>-</v>
      </c>
      <c r="AJ4487" s="64" t="str">
        <f t="shared" ref="AJ4487:AJ4550" si="443">CodesFormula_6</f>
        <v>-</v>
      </c>
    </row>
    <row r="4488" spans="27:36">
      <c r="AA4488" s="182" t="s">
        <v>744</v>
      </c>
      <c r="AC4488" s="197" t="str">
        <f t="shared" si="438"/>
        <v>GSO</v>
      </c>
      <c r="AD4488" s="263" t="str">
        <f t="shared" si="439"/>
        <v>GSO-401</v>
      </c>
      <c r="AE4488" s="263" t="str">
        <f t="shared" si="440"/>
        <v>GSO-401-120</v>
      </c>
      <c r="AF4488" s="119" t="s">
        <v>744</v>
      </c>
      <c r="AG4488" s="64" t="str">
        <f t="shared" si="441"/>
        <v>401</v>
      </c>
      <c r="AI4488" s="197" t="str">
        <f t="shared" si="442"/>
        <v>-</v>
      </c>
      <c r="AJ4488" s="64" t="str">
        <f t="shared" si="443"/>
        <v>-</v>
      </c>
    </row>
    <row r="4489" spans="27:36">
      <c r="AA4489" s="182" t="s">
        <v>7695</v>
      </c>
      <c r="AC4489" s="197" t="str">
        <f t="shared" si="438"/>
        <v>GSO</v>
      </c>
      <c r="AD4489" s="263" t="str">
        <f t="shared" si="439"/>
        <v>GSO-401</v>
      </c>
      <c r="AE4489" s="263" t="str">
        <f t="shared" si="440"/>
        <v>GSO-401-121</v>
      </c>
      <c r="AF4489" s="119" t="s">
        <v>7695</v>
      </c>
      <c r="AG4489" s="64" t="str">
        <f t="shared" si="441"/>
        <v>401</v>
      </c>
      <c r="AI4489" s="197" t="str">
        <f t="shared" si="442"/>
        <v>-</v>
      </c>
      <c r="AJ4489" s="64" t="str">
        <f t="shared" si="443"/>
        <v>-</v>
      </c>
    </row>
    <row r="4490" spans="27:36">
      <c r="AA4490" s="182" t="s">
        <v>7698</v>
      </c>
      <c r="AC4490" s="197" t="str">
        <f t="shared" si="438"/>
        <v>GSO</v>
      </c>
      <c r="AD4490" s="263" t="str">
        <f t="shared" si="439"/>
        <v>GSO-401</v>
      </c>
      <c r="AE4490" s="263" t="str">
        <f t="shared" si="440"/>
        <v>GSO-401-122</v>
      </c>
      <c r="AF4490" s="119" t="s">
        <v>7698</v>
      </c>
      <c r="AG4490" s="64" t="str">
        <f t="shared" si="441"/>
        <v>401</v>
      </c>
      <c r="AI4490" s="197" t="str">
        <f t="shared" si="442"/>
        <v>-</v>
      </c>
      <c r="AJ4490" s="64" t="str">
        <f t="shared" si="443"/>
        <v>-</v>
      </c>
    </row>
    <row r="4491" spans="27:36">
      <c r="AA4491" s="182" t="s">
        <v>7699</v>
      </c>
      <c r="AC4491" s="197" t="str">
        <f t="shared" si="438"/>
        <v>GSO</v>
      </c>
      <c r="AD4491" s="263" t="str">
        <f t="shared" si="439"/>
        <v>GSO-401</v>
      </c>
      <c r="AE4491" s="263" t="str">
        <f t="shared" si="440"/>
        <v>GSO-401-123</v>
      </c>
      <c r="AF4491" s="119" t="s">
        <v>7699</v>
      </c>
      <c r="AG4491" s="64" t="str">
        <f t="shared" si="441"/>
        <v>401</v>
      </c>
      <c r="AI4491" s="197" t="str">
        <f t="shared" si="442"/>
        <v>-</v>
      </c>
      <c r="AJ4491" s="64" t="str">
        <f t="shared" si="443"/>
        <v>-</v>
      </c>
    </row>
    <row r="4492" spans="27:36">
      <c r="AA4492" s="182" t="s">
        <v>7702</v>
      </c>
      <c r="AC4492" s="197" t="str">
        <f t="shared" si="438"/>
        <v>GSO</v>
      </c>
      <c r="AD4492" s="263" t="str">
        <f t="shared" si="439"/>
        <v>GSO-401</v>
      </c>
      <c r="AE4492" s="263" t="str">
        <f t="shared" si="440"/>
        <v>GSO-401-124</v>
      </c>
      <c r="AF4492" s="119" t="s">
        <v>7702</v>
      </c>
      <c r="AG4492" s="64" t="str">
        <f t="shared" si="441"/>
        <v>401</v>
      </c>
      <c r="AI4492" s="197" t="str">
        <f t="shared" si="442"/>
        <v>-</v>
      </c>
      <c r="AJ4492" s="64" t="str">
        <f t="shared" si="443"/>
        <v>-</v>
      </c>
    </row>
    <row r="4493" spans="27:36">
      <c r="AA4493" s="182" t="s">
        <v>7703</v>
      </c>
      <c r="AC4493" s="197" t="str">
        <f t="shared" si="438"/>
        <v>GSO</v>
      </c>
      <c r="AD4493" s="263" t="str">
        <f t="shared" si="439"/>
        <v>GSO-401</v>
      </c>
      <c r="AE4493" s="263" t="str">
        <f t="shared" si="440"/>
        <v>GSO-401-125</v>
      </c>
      <c r="AF4493" s="119" t="s">
        <v>7703</v>
      </c>
      <c r="AG4493" s="64" t="str">
        <f t="shared" si="441"/>
        <v>401</v>
      </c>
      <c r="AI4493" s="197" t="str">
        <f t="shared" si="442"/>
        <v>-</v>
      </c>
      <c r="AJ4493" s="64" t="str">
        <f t="shared" si="443"/>
        <v>-</v>
      </c>
    </row>
    <row r="4494" spans="27:36">
      <c r="AA4494" s="182" t="s">
        <v>7706</v>
      </c>
      <c r="AC4494" s="197" t="str">
        <f t="shared" si="438"/>
        <v>GSO</v>
      </c>
      <c r="AD4494" s="263" t="str">
        <f t="shared" si="439"/>
        <v>GSO-401</v>
      </c>
      <c r="AE4494" s="263" t="str">
        <f t="shared" si="440"/>
        <v>GSO-401-126</v>
      </c>
      <c r="AF4494" s="119" t="s">
        <v>7706</v>
      </c>
      <c r="AG4494" s="64" t="str">
        <f t="shared" si="441"/>
        <v>401</v>
      </c>
      <c r="AI4494" s="197" t="str">
        <f t="shared" si="442"/>
        <v>-</v>
      </c>
      <c r="AJ4494" s="64" t="str">
        <f t="shared" si="443"/>
        <v>-</v>
      </c>
    </row>
    <row r="4495" spans="27:36">
      <c r="AA4495" s="182" t="s">
        <v>7709</v>
      </c>
      <c r="AC4495" s="197" t="str">
        <f t="shared" si="438"/>
        <v>GSO</v>
      </c>
      <c r="AD4495" s="263" t="str">
        <f t="shared" si="439"/>
        <v>GSO-401</v>
      </c>
      <c r="AE4495" s="263" t="str">
        <f t="shared" si="440"/>
        <v>GSO-401-127</v>
      </c>
      <c r="AF4495" s="119" t="s">
        <v>7709</v>
      </c>
      <c r="AG4495" s="64" t="str">
        <f t="shared" si="441"/>
        <v>401</v>
      </c>
      <c r="AI4495" s="197" t="str">
        <f t="shared" si="442"/>
        <v>-</v>
      </c>
      <c r="AJ4495" s="64" t="str">
        <f t="shared" si="443"/>
        <v>-</v>
      </c>
    </row>
    <row r="4496" spans="27:36">
      <c r="AA4496" s="182" t="s">
        <v>5249</v>
      </c>
      <c r="AC4496" s="197" t="str">
        <f t="shared" si="438"/>
        <v>EDUCATION</v>
      </c>
      <c r="AD4496" s="263" t="str">
        <f t="shared" si="439"/>
        <v>EDUCATION-401</v>
      </c>
      <c r="AE4496" s="263" t="str">
        <f t="shared" si="440"/>
        <v>EDUCATION-401-18</v>
      </c>
      <c r="AF4496" s="119" t="s">
        <v>5249</v>
      </c>
      <c r="AG4496" s="64" t="str">
        <f t="shared" si="441"/>
        <v>401</v>
      </c>
      <c r="AI4496" s="197" t="str">
        <f t="shared" si="442"/>
        <v>-</v>
      </c>
      <c r="AJ4496" s="64" t="str">
        <f t="shared" si="443"/>
        <v>-</v>
      </c>
    </row>
    <row r="4497" spans="27:36">
      <c r="AA4497" s="182" t="s">
        <v>11239</v>
      </c>
      <c r="AC4497" s="197" t="str">
        <f t="shared" si="438"/>
        <v>EDUCATION</v>
      </c>
      <c r="AD4497" s="263" t="str">
        <f t="shared" si="439"/>
        <v>EDUCATION-401</v>
      </c>
      <c r="AE4497" s="263" t="str">
        <f t="shared" si="440"/>
        <v>EDUCATION-401-19</v>
      </c>
      <c r="AF4497" s="119" t="s">
        <v>11239</v>
      </c>
      <c r="AG4497" s="64" t="str">
        <f t="shared" si="441"/>
        <v>401</v>
      </c>
      <c r="AI4497" s="197" t="str">
        <f t="shared" si="442"/>
        <v>-</v>
      </c>
      <c r="AJ4497" s="64" t="str">
        <f t="shared" si="443"/>
        <v>-</v>
      </c>
    </row>
    <row r="4498" spans="27:36">
      <c r="AA4498" s="182" t="s">
        <v>37</v>
      </c>
      <c r="AC4498" s="197" t="str">
        <f t="shared" si="438"/>
        <v>EDUCATION</v>
      </c>
      <c r="AD4498" s="263" t="str">
        <f t="shared" si="439"/>
        <v>EDUCATION-401</v>
      </c>
      <c r="AE4498" s="263" t="str">
        <f t="shared" si="440"/>
        <v>EDUCATION-401-20</v>
      </c>
      <c r="AF4498" s="119" t="s">
        <v>37</v>
      </c>
      <c r="AG4498" s="64" t="str">
        <f t="shared" si="441"/>
        <v>401</v>
      </c>
      <c r="AI4498" s="197" t="str">
        <f t="shared" si="442"/>
        <v>-</v>
      </c>
      <c r="AJ4498" s="64" t="str">
        <f t="shared" si="443"/>
        <v>-</v>
      </c>
    </row>
    <row r="4499" spans="27:36">
      <c r="AA4499" s="182" t="s">
        <v>38</v>
      </c>
      <c r="AC4499" s="197" t="str">
        <f t="shared" si="438"/>
        <v>EDUCATION</v>
      </c>
      <c r="AD4499" s="263" t="str">
        <f t="shared" si="439"/>
        <v>EDUCATION-401</v>
      </c>
      <c r="AE4499" s="263" t="str">
        <f t="shared" si="440"/>
        <v>EDUCATION-401-21</v>
      </c>
      <c r="AF4499" s="119" t="s">
        <v>38</v>
      </c>
      <c r="AG4499" s="64" t="str">
        <f t="shared" si="441"/>
        <v>401</v>
      </c>
      <c r="AI4499" s="197" t="str">
        <f t="shared" si="442"/>
        <v>-</v>
      </c>
      <c r="AJ4499" s="64" t="str">
        <f t="shared" si="443"/>
        <v>-</v>
      </c>
    </row>
    <row r="4500" spans="27:36">
      <c r="AA4500" s="182" t="s">
        <v>12219</v>
      </c>
      <c r="AC4500" s="197" t="str">
        <f t="shared" si="438"/>
        <v>EDUCATION</v>
      </c>
      <c r="AD4500" s="263" t="str">
        <f t="shared" si="439"/>
        <v>EDUCATION-401</v>
      </c>
      <c r="AE4500" s="263" t="str">
        <f t="shared" si="440"/>
        <v>EDUCATION-401-22</v>
      </c>
      <c r="AF4500" s="119" t="s">
        <v>12219</v>
      </c>
      <c r="AG4500" s="64" t="str">
        <f t="shared" si="441"/>
        <v>401</v>
      </c>
      <c r="AI4500" s="197" t="str">
        <f t="shared" si="442"/>
        <v>-</v>
      </c>
      <c r="AJ4500" s="64" t="str">
        <f t="shared" si="443"/>
        <v>-</v>
      </c>
    </row>
    <row r="4501" spans="27:36">
      <c r="AA4501" s="182" t="s">
        <v>12220</v>
      </c>
      <c r="AC4501" s="197" t="str">
        <f t="shared" si="438"/>
        <v>EDUCATION</v>
      </c>
      <c r="AD4501" s="263" t="str">
        <f t="shared" si="439"/>
        <v>EDUCATION-401</v>
      </c>
      <c r="AE4501" s="263" t="str">
        <f t="shared" si="440"/>
        <v>EDUCATION-401-23</v>
      </c>
      <c r="AF4501" s="119" t="s">
        <v>12220</v>
      </c>
      <c r="AG4501" s="64" t="str">
        <f t="shared" si="441"/>
        <v>401</v>
      </c>
      <c r="AI4501" s="197" t="str">
        <f t="shared" si="442"/>
        <v>-</v>
      </c>
      <c r="AJ4501" s="64" t="str">
        <f t="shared" si="443"/>
        <v>-</v>
      </c>
    </row>
    <row r="4502" spans="27:36">
      <c r="AA4502" s="182" t="s">
        <v>12221</v>
      </c>
      <c r="AC4502" s="197" t="str">
        <f t="shared" si="438"/>
        <v>EDUCATION</v>
      </c>
      <c r="AD4502" s="263" t="str">
        <f t="shared" si="439"/>
        <v>EDUCATION-401</v>
      </c>
      <c r="AE4502" s="263" t="str">
        <f t="shared" si="440"/>
        <v>EDUCATION-401-24</v>
      </c>
      <c r="AF4502" s="119" t="s">
        <v>12221</v>
      </c>
      <c r="AG4502" s="64" t="str">
        <f t="shared" si="441"/>
        <v>401</v>
      </c>
      <c r="AI4502" s="197" t="str">
        <f t="shared" si="442"/>
        <v>-</v>
      </c>
      <c r="AJ4502" s="64" t="str">
        <f t="shared" si="443"/>
        <v>-</v>
      </c>
    </row>
    <row r="4503" spans="27:36">
      <c r="AA4503" s="182" t="s">
        <v>12873</v>
      </c>
      <c r="AC4503" s="197" t="str">
        <f t="shared" si="438"/>
        <v>EDUCATION</v>
      </c>
      <c r="AD4503" s="263" t="str">
        <f t="shared" si="439"/>
        <v>EDUCATION-401</v>
      </c>
      <c r="AE4503" s="263" t="str">
        <f t="shared" si="440"/>
        <v>EDUCATION-401-25</v>
      </c>
      <c r="AF4503" s="119" t="s">
        <v>12873</v>
      </c>
      <c r="AG4503" s="64" t="str">
        <f t="shared" si="441"/>
        <v>401</v>
      </c>
      <c r="AI4503" s="197" t="str">
        <f t="shared" si="442"/>
        <v>-</v>
      </c>
      <c r="AJ4503" s="64" t="str">
        <f t="shared" si="443"/>
        <v>-</v>
      </c>
    </row>
    <row r="4504" spans="27:36">
      <c r="AA4504" s="182" t="s">
        <v>12222</v>
      </c>
      <c r="AC4504" s="197" t="str">
        <f t="shared" si="438"/>
        <v>EDUCATION</v>
      </c>
      <c r="AD4504" s="263" t="str">
        <f t="shared" si="439"/>
        <v>EDUCATION-401</v>
      </c>
      <c r="AE4504" s="263" t="str">
        <f t="shared" si="440"/>
        <v>EDUCATION-401-26</v>
      </c>
      <c r="AF4504" s="119" t="s">
        <v>12222</v>
      </c>
      <c r="AG4504" s="64" t="str">
        <f t="shared" si="441"/>
        <v>401</v>
      </c>
      <c r="AI4504" s="197" t="str">
        <f t="shared" si="442"/>
        <v>-</v>
      </c>
      <c r="AJ4504" s="64" t="str">
        <f t="shared" si="443"/>
        <v>-</v>
      </c>
    </row>
    <row r="4505" spans="27:36">
      <c r="AA4505" s="182" t="s">
        <v>12223</v>
      </c>
      <c r="AC4505" s="197" t="str">
        <f t="shared" si="438"/>
        <v>EDUCATION</v>
      </c>
      <c r="AD4505" s="263" t="str">
        <f t="shared" si="439"/>
        <v>EDUCATION-401</v>
      </c>
      <c r="AE4505" s="263" t="str">
        <f t="shared" si="440"/>
        <v>EDUCATION-401-27</v>
      </c>
      <c r="AF4505" s="119" t="s">
        <v>12223</v>
      </c>
      <c r="AG4505" s="64" t="str">
        <f t="shared" si="441"/>
        <v>401</v>
      </c>
      <c r="AI4505" s="197" t="str">
        <f t="shared" si="442"/>
        <v>-</v>
      </c>
      <c r="AJ4505" s="64" t="str">
        <f t="shared" si="443"/>
        <v>-</v>
      </c>
    </row>
    <row r="4506" spans="27:36">
      <c r="AA4506" s="182" t="s">
        <v>12224</v>
      </c>
      <c r="AC4506" s="197" t="str">
        <f t="shared" si="438"/>
        <v>EDUCATION</v>
      </c>
      <c r="AD4506" s="263" t="str">
        <f t="shared" si="439"/>
        <v>EDUCATION-401</v>
      </c>
      <c r="AE4506" s="263" t="str">
        <f t="shared" si="440"/>
        <v>EDUCATION-401-28</v>
      </c>
      <c r="AF4506" s="119" t="s">
        <v>12224</v>
      </c>
      <c r="AG4506" s="64" t="str">
        <f t="shared" si="441"/>
        <v>401</v>
      </c>
      <c r="AI4506" s="197" t="str">
        <f t="shared" si="442"/>
        <v>-</v>
      </c>
      <c r="AJ4506" s="64" t="str">
        <f t="shared" si="443"/>
        <v>-</v>
      </c>
    </row>
    <row r="4507" spans="27:36">
      <c r="AA4507" s="182" t="s">
        <v>12225</v>
      </c>
      <c r="AC4507" s="197" t="str">
        <f t="shared" si="438"/>
        <v>EDUCATION</v>
      </c>
      <c r="AD4507" s="263" t="str">
        <f t="shared" si="439"/>
        <v>EDUCATION-401</v>
      </c>
      <c r="AE4507" s="263" t="str">
        <f t="shared" si="440"/>
        <v>EDUCATION-401-29</v>
      </c>
      <c r="AF4507" s="119" t="s">
        <v>12225</v>
      </c>
      <c r="AG4507" s="64" t="str">
        <f t="shared" si="441"/>
        <v>401</v>
      </c>
      <c r="AI4507" s="197" t="str">
        <f t="shared" si="442"/>
        <v>-</v>
      </c>
      <c r="AJ4507" s="64" t="str">
        <f t="shared" si="443"/>
        <v>-</v>
      </c>
    </row>
    <row r="4508" spans="27:36">
      <c r="AA4508" s="182" t="s">
        <v>12226</v>
      </c>
      <c r="AC4508" s="197" t="str">
        <f t="shared" si="438"/>
        <v>EDUCATION</v>
      </c>
      <c r="AD4508" s="263" t="str">
        <f t="shared" si="439"/>
        <v>EDUCATION-401</v>
      </c>
      <c r="AE4508" s="263" t="str">
        <f t="shared" si="440"/>
        <v>EDUCATION-401-30</v>
      </c>
      <c r="AF4508" s="119" t="s">
        <v>12226</v>
      </c>
      <c r="AG4508" s="64" t="str">
        <f t="shared" si="441"/>
        <v>401</v>
      </c>
      <c r="AI4508" s="197" t="str">
        <f t="shared" si="442"/>
        <v>-</v>
      </c>
      <c r="AJ4508" s="64" t="str">
        <f t="shared" si="443"/>
        <v>-</v>
      </c>
    </row>
    <row r="4509" spans="27:36">
      <c r="AA4509" s="182" t="s">
        <v>12227</v>
      </c>
      <c r="AC4509" s="197" t="str">
        <f t="shared" si="438"/>
        <v>EDUCATION</v>
      </c>
      <c r="AD4509" s="263" t="str">
        <f t="shared" si="439"/>
        <v>EDUCATION-401</v>
      </c>
      <c r="AE4509" s="263" t="str">
        <f t="shared" si="440"/>
        <v>EDUCATION-401-31</v>
      </c>
      <c r="AF4509" s="119" t="s">
        <v>12227</v>
      </c>
      <c r="AG4509" s="64" t="str">
        <f t="shared" si="441"/>
        <v>401</v>
      </c>
      <c r="AI4509" s="197" t="str">
        <f t="shared" si="442"/>
        <v>-</v>
      </c>
      <c r="AJ4509" s="64" t="str">
        <f t="shared" si="443"/>
        <v>-</v>
      </c>
    </row>
    <row r="4510" spans="27:36">
      <c r="AA4510" s="182" t="s">
        <v>12228</v>
      </c>
      <c r="AC4510" s="197" t="str">
        <f t="shared" si="438"/>
        <v>EDUCATION</v>
      </c>
      <c r="AD4510" s="263" t="str">
        <f t="shared" si="439"/>
        <v>EDUCATION-401</v>
      </c>
      <c r="AE4510" s="263" t="str">
        <f t="shared" si="440"/>
        <v>EDUCATION-401-32</v>
      </c>
      <c r="AF4510" s="119" t="s">
        <v>12228</v>
      </c>
      <c r="AG4510" s="64" t="str">
        <f t="shared" si="441"/>
        <v>401</v>
      </c>
      <c r="AI4510" s="197" t="str">
        <f t="shared" si="442"/>
        <v>-</v>
      </c>
      <c r="AJ4510" s="64" t="str">
        <f t="shared" si="443"/>
        <v>-</v>
      </c>
    </row>
    <row r="4511" spans="27:36">
      <c r="AA4511" s="182" t="s">
        <v>12229</v>
      </c>
      <c r="AC4511" s="197" t="str">
        <f t="shared" si="438"/>
        <v>EDUCATION</v>
      </c>
      <c r="AD4511" s="263" t="str">
        <f t="shared" si="439"/>
        <v>EDUCATION-401</v>
      </c>
      <c r="AE4511" s="263" t="str">
        <f t="shared" si="440"/>
        <v>EDUCATION-401-33</v>
      </c>
      <c r="AF4511" s="119" t="s">
        <v>12229</v>
      </c>
      <c r="AG4511" s="64" t="str">
        <f t="shared" si="441"/>
        <v>401</v>
      </c>
      <c r="AI4511" s="197" t="str">
        <f t="shared" si="442"/>
        <v>-</v>
      </c>
      <c r="AJ4511" s="64" t="str">
        <f t="shared" si="443"/>
        <v>-</v>
      </c>
    </row>
    <row r="4512" spans="27:36">
      <c r="AA4512" s="182" t="s">
        <v>12230</v>
      </c>
      <c r="AC4512" s="197" t="str">
        <f t="shared" si="438"/>
        <v>EDUCATION</v>
      </c>
      <c r="AD4512" s="263" t="str">
        <f t="shared" si="439"/>
        <v>EDUCATION-401</v>
      </c>
      <c r="AE4512" s="263" t="str">
        <f t="shared" si="440"/>
        <v>EDUCATION-401-34</v>
      </c>
      <c r="AF4512" s="119" t="s">
        <v>12230</v>
      </c>
      <c r="AG4512" s="64" t="str">
        <f t="shared" si="441"/>
        <v>401</v>
      </c>
      <c r="AI4512" s="197" t="str">
        <f t="shared" si="442"/>
        <v>-</v>
      </c>
      <c r="AJ4512" s="64" t="str">
        <f t="shared" si="443"/>
        <v>-</v>
      </c>
    </row>
    <row r="4513" spans="27:36">
      <c r="AA4513" s="182" t="s">
        <v>12874</v>
      </c>
      <c r="AC4513" s="197" t="str">
        <f t="shared" si="438"/>
        <v>EDUCATION</v>
      </c>
      <c r="AD4513" s="263" t="str">
        <f t="shared" si="439"/>
        <v>EDUCATION-401</v>
      </c>
      <c r="AE4513" s="263" t="str">
        <f t="shared" si="440"/>
        <v>EDUCATION-401-35</v>
      </c>
      <c r="AF4513" s="119" t="s">
        <v>12874</v>
      </c>
      <c r="AG4513" s="64" t="str">
        <f t="shared" si="441"/>
        <v>401</v>
      </c>
      <c r="AI4513" s="197" t="str">
        <f t="shared" si="442"/>
        <v>-</v>
      </c>
      <c r="AJ4513" s="64" t="str">
        <f t="shared" si="443"/>
        <v>-</v>
      </c>
    </row>
    <row r="4514" spans="27:36">
      <c r="AA4514" s="182" t="s">
        <v>12231</v>
      </c>
      <c r="AC4514" s="197" t="str">
        <f t="shared" si="438"/>
        <v>EDUCATION</v>
      </c>
      <c r="AD4514" s="263" t="str">
        <f t="shared" si="439"/>
        <v>EDUCATION-401</v>
      </c>
      <c r="AE4514" s="263" t="str">
        <f t="shared" si="440"/>
        <v>EDUCATION-401-36</v>
      </c>
      <c r="AF4514" s="119" t="s">
        <v>12231</v>
      </c>
      <c r="AG4514" s="64" t="str">
        <f t="shared" si="441"/>
        <v>401</v>
      </c>
      <c r="AI4514" s="197" t="str">
        <f t="shared" si="442"/>
        <v>-</v>
      </c>
      <c r="AJ4514" s="64" t="str">
        <f t="shared" si="443"/>
        <v>-</v>
      </c>
    </row>
    <row r="4515" spans="27:36">
      <c r="AA4515" s="182" t="s">
        <v>12232</v>
      </c>
      <c r="AC4515" s="197" t="str">
        <f t="shared" si="438"/>
        <v>EDUCATION</v>
      </c>
      <c r="AD4515" s="263" t="str">
        <f t="shared" si="439"/>
        <v>EDUCATION-401</v>
      </c>
      <c r="AE4515" s="263" t="str">
        <f t="shared" si="440"/>
        <v>EDUCATION-401-37</v>
      </c>
      <c r="AF4515" s="119" t="s">
        <v>12232</v>
      </c>
      <c r="AG4515" s="64" t="str">
        <f t="shared" si="441"/>
        <v>401</v>
      </c>
      <c r="AI4515" s="197" t="str">
        <f t="shared" si="442"/>
        <v>-</v>
      </c>
      <c r="AJ4515" s="64" t="str">
        <f t="shared" si="443"/>
        <v>-</v>
      </c>
    </row>
    <row r="4516" spans="27:36">
      <c r="AA4516" s="182" t="s">
        <v>12233</v>
      </c>
      <c r="AC4516" s="197" t="str">
        <f t="shared" si="438"/>
        <v>EDUCATION</v>
      </c>
      <c r="AD4516" s="263" t="str">
        <f t="shared" si="439"/>
        <v>EDUCATION-401</v>
      </c>
      <c r="AE4516" s="263" t="str">
        <f t="shared" si="440"/>
        <v>EDUCATION-401-38</v>
      </c>
      <c r="AF4516" s="119" t="s">
        <v>12233</v>
      </c>
      <c r="AG4516" s="64" t="str">
        <f t="shared" si="441"/>
        <v>401</v>
      </c>
      <c r="AI4516" s="197" t="str">
        <f t="shared" si="442"/>
        <v>-</v>
      </c>
      <c r="AJ4516" s="64" t="str">
        <f t="shared" si="443"/>
        <v>-</v>
      </c>
    </row>
    <row r="4517" spans="27:36">
      <c r="AA4517" s="182" t="s">
        <v>12234</v>
      </c>
      <c r="AC4517" s="197" t="str">
        <f t="shared" si="438"/>
        <v>EDUCATION</v>
      </c>
      <c r="AD4517" s="263" t="str">
        <f t="shared" si="439"/>
        <v>EDUCATION-401</v>
      </c>
      <c r="AE4517" s="263" t="str">
        <f t="shared" si="440"/>
        <v>EDUCATION-401-39</v>
      </c>
      <c r="AF4517" s="119" t="s">
        <v>12234</v>
      </c>
      <c r="AG4517" s="64" t="str">
        <f t="shared" si="441"/>
        <v>401</v>
      </c>
      <c r="AI4517" s="197" t="str">
        <f t="shared" si="442"/>
        <v>-</v>
      </c>
      <c r="AJ4517" s="64" t="str">
        <f t="shared" si="443"/>
        <v>-</v>
      </c>
    </row>
    <row r="4518" spans="27:36">
      <c r="AA4518" s="182" t="s">
        <v>12235</v>
      </c>
      <c r="AC4518" s="197" t="str">
        <f t="shared" si="438"/>
        <v>EDUCATION</v>
      </c>
      <c r="AD4518" s="263" t="str">
        <f t="shared" si="439"/>
        <v>EDUCATION-401</v>
      </c>
      <c r="AE4518" s="263" t="str">
        <f t="shared" si="440"/>
        <v>EDUCATION-401-40</v>
      </c>
      <c r="AF4518" s="119" t="s">
        <v>12235</v>
      </c>
      <c r="AG4518" s="64" t="str">
        <f t="shared" si="441"/>
        <v>401</v>
      </c>
      <c r="AI4518" s="197" t="str">
        <f t="shared" si="442"/>
        <v>-</v>
      </c>
      <c r="AJ4518" s="64" t="str">
        <f t="shared" si="443"/>
        <v>-</v>
      </c>
    </row>
    <row r="4519" spans="27:36">
      <c r="AA4519" s="182" t="s">
        <v>12236</v>
      </c>
      <c r="AC4519" s="197" t="str">
        <f t="shared" si="438"/>
        <v>EDUCATION</v>
      </c>
      <c r="AD4519" s="263" t="str">
        <f t="shared" si="439"/>
        <v>EDUCATION-401</v>
      </c>
      <c r="AE4519" s="263" t="str">
        <f t="shared" si="440"/>
        <v>EDUCATION-401-41</v>
      </c>
      <c r="AF4519" s="119" t="s">
        <v>12236</v>
      </c>
      <c r="AG4519" s="64" t="str">
        <f t="shared" si="441"/>
        <v>401</v>
      </c>
      <c r="AI4519" s="197" t="str">
        <f t="shared" si="442"/>
        <v>-</v>
      </c>
      <c r="AJ4519" s="64" t="str">
        <f t="shared" si="443"/>
        <v>-</v>
      </c>
    </row>
    <row r="4520" spans="27:36">
      <c r="AA4520" s="182" t="s">
        <v>12237</v>
      </c>
      <c r="AC4520" s="197" t="str">
        <f t="shared" si="438"/>
        <v>EDUCATION</v>
      </c>
      <c r="AD4520" s="263" t="str">
        <f t="shared" si="439"/>
        <v>EDUCATION-401</v>
      </c>
      <c r="AE4520" s="263" t="str">
        <f t="shared" si="440"/>
        <v>EDUCATION-401-42</v>
      </c>
      <c r="AF4520" s="119" t="s">
        <v>12237</v>
      </c>
      <c r="AG4520" s="64" t="str">
        <f t="shared" si="441"/>
        <v>401</v>
      </c>
      <c r="AI4520" s="197" t="str">
        <f t="shared" si="442"/>
        <v>-</v>
      </c>
      <c r="AJ4520" s="64" t="str">
        <f t="shared" si="443"/>
        <v>-</v>
      </c>
    </row>
    <row r="4521" spans="27:36">
      <c r="AA4521" s="182" t="s">
        <v>13423</v>
      </c>
      <c r="AC4521" s="197" t="str">
        <f t="shared" si="438"/>
        <v>EDUCATION</v>
      </c>
      <c r="AD4521" s="263" t="str">
        <f t="shared" si="439"/>
        <v>EDUCATION-401</v>
      </c>
      <c r="AE4521" s="263" t="str">
        <f t="shared" si="440"/>
        <v>EDUCATION-401-43</v>
      </c>
      <c r="AF4521" s="119" t="s">
        <v>13423</v>
      </c>
      <c r="AG4521" s="64" t="str">
        <f t="shared" si="441"/>
        <v>401</v>
      </c>
      <c r="AI4521" s="197" t="str">
        <f t="shared" si="442"/>
        <v>-</v>
      </c>
      <c r="AJ4521" s="64" t="str">
        <f t="shared" si="443"/>
        <v>-</v>
      </c>
    </row>
    <row r="4522" spans="27:36">
      <c r="AA4522" s="182" t="s">
        <v>12875</v>
      </c>
      <c r="AC4522" s="197" t="str">
        <f t="shared" si="438"/>
        <v>EDUCATION</v>
      </c>
      <c r="AD4522" s="263" t="str">
        <f t="shared" si="439"/>
        <v>EDUCATION-401</v>
      </c>
      <c r="AE4522" s="263" t="str">
        <f t="shared" si="440"/>
        <v>EDUCATION-401-44</v>
      </c>
      <c r="AF4522" s="119" t="s">
        <v>12875</v>
      </c>
      <c r="AG4522" s="64" t="str">
        <f t="shared" si="441"/>
        <v>401</v>
      </c>
      <c r="AI4522" s="197" t="str">
        <f t="shared" si="442"/>
        <v>-</v>
      </c>
      <c r="AJ4522" s="64" t="str">
        <f t="shared" si="443"/>
        <v>-</v>
      </c>
    </row>
    <row r="4523" spans="27:36">
      <c r="AA4523" s="182" t="s">
        <v>15392</v>
      </c>
      <c r="AC4523" s="197" t="str">
        <f t="shared" si="438"/>
        <v>EDUCATION</v>
      </c>
      <c r="AD4523" s="263" t="str">
        <f t="shared" si="439"/>
        <v>EDUCATION-401</v>
      </c>
      <c r="AE4523" s="263" t="str">
        <f t="shared" si="440"/>
        <v>EDUCATION-401-45</v>
      </c>
      <c r="AF4523" s="119" t="s">
        <v>15392</v>
      </c>
      <c r="AG4523" s="64" t="str">
        <f t="shared" si="441"/>
        <v>401</v>
      </c>
      <c r="AI4523" s="197" t="str">
        <f t="shared" si="442"/>
        <v>-</v>
      </c>
      <c r="AJ4523" s="64" t="str">
        <f t="shared" si="443"/>
        <v>-</v>
      </c>
    </row>
    <row r="4524" spans="27:36">
      <c r="AA4524" s="182" t="s">
        <v>11240</v>
      </c>
      <c r="AC4524" s="197" t="str">
        <f t="shared" si="438"/>
        <v>EDUCATION</v>
      </c>
      <c r="AD4524" s="263" t="str">
        <f t="shared" si="439"/>
        <v>EDUCATION-401</v>
      </c>
      <c r="AE4524" s="263" t="str">
        <f t="shared" si="440"/>
        <v>EDUCATION-401-46</v>
      </c>
      <c r="AF4524" s="119" t="s">
        <v>11240</v>
      </c>
      <c r="AG4524" s="64" t="str">
        <f t="shared" si="441"/>
        <v>401</v>
      </c>
      <c r="AI4524" s="197" t="str">
        <f t="shared" si="442"/>
        <v>-</v>
      </c>
      <c r="AJ4524" s="64" t="str">
        <f t="shared" si="443"/>
        <v>-</v>
      </c>
    </row>
    <row r="4525" spans="27:36">
      <c r="AA4525" s="182" t="s">
        <v>12876</v>
      </c>
      <c r="AC4525" s="197" t="str">
        <f t="shared" si="438"/>
        <v>EDUCATION</v>
      </c>
      <c r="AD4525" s="263" t="str">
        <f t="shared" si="439"/>
        <v>EDUCATION-401</v>
      </c>
      <c r="AE4525" s="263" t="str">
        <f t="shared" si="440"/>
        <v>EDUCATION-401-47</v>
      </c>
      <c r="AF4525" s="119" t="s">
        <v>12876</v>
      </c>
      <c r="AG4525" s="64" t="str">
        <f t="shared" si="441"/>
        <v>401</v>
      </c>
      <c r="AI4525" s="197" t="str">
        <f t="shared" si="442"/>
        <v>-</v>
      </c>
      <c r="AJ4525" s="64" t="str">
        <f t="shared" si="443"/>
        <v>-</v>
      </c>
    </row>
    <row r="4526" spans="27:36">
      <c r="AA4526" s="182" t="s">
        <v>12877</v>
      </c>
      <c r="AC4526" s="197" t="str">
        <f t="shared" si="438"/>
        <v>EDUCATION</v>
      </c>
      <c r="AD4526" s="263" t="str">
        <f t="shared" si="439"/>
        <v>EDUCATION-401</v>
      </c>
      <c r="AE4526" s="263" t="str">
        <f t="shared" si="440"/>
        <v>EDUCATION-401-48</v>
      </c>
      <c r="AF4526" s="119" t="s">
        <v>12877</v>
      </c>
      <c r="AG4526" s="64" t="str">
        <f t="shared" si="441"/>
        <v>401</v>
      </c>
      <c r="AI4526" s="197" t="str">
        <f t="shared" si="442"/>
        <v>-</v>
      </c>
      <c r="AJ4526" s="64" t="str">
        <f t="shared" si="443"/>
        <v>-</v>
      </c>
    </row>
    <row r="4527" spans="27:36">
      <c r="AA4527" s="182" t="s">
        <v>12878</v>
      </c>
      <c r="AC4527" s="197" t="str">
        <f t="shared" si="438"/>
        <v>EDUCATION</v>
      </c>
      <c r="AD4527" s="263" t="str">
        <f t="shared" si="439"/>
        <v>EDUCATION-401</v>
      </c>
      <c r="AE4527" s="263" t="str">
        <f t="shared" si="440"/>
        <v>EDUCATION-401-49</v>
      </c>
      <c r="AF4527" s="119" t="s">
        <v>12878</v>
      </c>
      <c r="AG4527" s="64" t="str">
        <f t="shared" si="441"/>
        <v>401</v>
      </c>
      <c r="AI4527" s="197" t="str">
        <f t="shared" si="442"/>
        <v>-</v>
      </c>
      <c r="AJ4527" s="64" t="str">
        <f t="shared" si="443"/>
        <v>-</v>
      </c>
    </row>
    <row r="4528" spans="27:36">
      <c r="AA4528" s="182" t="s">
        <v>12879</v>
      </c>
      <c r="AC4528" s="197" t="str">
        <f t="shared" si="438"/>
        <v>EDUCATION</v>
      </c>
      <c r="AD4528" s="263" t="str">
        <f t="shared" si="439"/>
        <v>EDUCATION-401</v>
      </c>
      <c r="AE4528" s="263" t="str">
        <f t="shared" si="440"/>
        <v>EDUCATION-401-50</v>
      </c>
      <c r="AF4528" s="119" t="s">
        <v>12879</v>
      </c>
      <c r="AG4528" s="64" t="str">
        <f t="shared" si="441"/>
        <v>401</v>
      </c>
      <c r="AI4528" s="197" t="str">
        <f t="shared" si="442"/>
        <v>-</v>
      </c>
      <c r="AJ4528" s="64" t="str">
        <f t="shared" si="443"/>
        <v>-</v>
      </c>
    </row>
    <row r="4529" spans="27:36">
      <c r="AA4529" s="182" t="s">
        <v>12880</v>
      </c>
      <c r="AC4529" s="197" t="str">
        <f t="shared" si="438"/>
        <v>EDUCATION</v>
      </c>
      <c r="AD4529" s="263" t="str">
        <f t="shared" si="439"/>
        <v>EDUCATION-401</v>
      </c>
      <c r="AE4529" s="263" t="str">
        <f t="shared" si="440"/>
        <v>EDUCATION-401-51</v>
      </c>
      <c r="AF4529" s="119" t="s">
        <v>12880</v>
      </c>
      <c r="AG4529" s="64" t="str">
        <f t="shared" si="441"/>
        <v>401</v>
      </c>
      <c r="AI4529" s="197" t="str">
        <f t="shared" si="442"/>
        <v>-</v>
      </c>
      <c r="AJ4529" s="64" t="str">
        <f t="shared" si="443"/>
        <v>-</v>
      </c>
    </row>
    <row r="4530" spans="27:36">
      <c r="AA4530" s="182" t="s">
        <v>12881</v>
      </c>
      <c r="AC4530" s="197" t="str">
        <f t="shared" si="438"/>
        <v>EDUCATION</v>
      </c>
      <c r="AD4530" s="263" t="str">
        <f t="shared" si="439"/>
        <v>EDUCATION-401</v>
      </c>
      <c r="AE4530" s="263" t="str">
        <f t="shared" si="440"/>
        <v>EDUCATION-401-52</v>
      </c>
      <c r="AF4530" s="119" t="s">
        <v>12881</v>
      </c>
      <c r="AG4530" s="64" t="str">
        <f t="shared" si="441"/>
        <v>401</v>
      </c>
      <c r="AI4530" s="197" t="str">
        <f t="shared" si="442"/>
        <v>-</v>
      </c>
      <c r="AJ4530" s="64" t="str">
        <f t="shared" si="443"/>
        <v>-</v>
      </c>
    </row>
    <row r="4531" spans="27:36">
      <c r="AA4531" s="182" t="s">
        <v>12882</v>
      </c>
      <c r="AC4531" s="197" t="str">
        <f t="shared" si="438"/>
        <v>EDUCATION</v>
      </c>
      <c r="AD4531" s="263" t="str">
        <f t="shared" si="439"/>
        <v>EDUCATION-401</v>
      </c>
      <c r="AE4531" s="263" t="str">
        <f t="shared" si="440"/>
        <v>EDUCATION-401-53</v>
      </c>
      <c r="AF4531" s="119" t="s">
        <v>12882</v>
      </c>
      <c r="AG4531" s="64" t="str">
        <f t="shared" si="441"/>
        <v>401</v>
      </c>
      <c r="AI4531" s="197" t="str">
        <f t="shared" si="442"/>
        <v>-</v>
      </c>
      <c r="AJ4531" s="64" t="str">
        <f t="shared" si="443"/>
        <v>-</v>
      </c>
    </row>
    <row r="4532" spans="27:36">
      <c r="AA4532" s="182" t="s">
        <v>12238</v>
      </c>
      <c r="AC4532" s="197" t="str">
        <f t="shared" si="438"/>
        <v>EDUCATION</v>
      </c>
      <c r="AD4532" s="263" t="str">
        <f t="shared" si="439"/>
        <v>EDUCATION-401</v>
      </c>
      <c r="AE4532" s="263" t="str">
        <f t="shared" si="440"/>
        <v>EDUCATION-401-54</v>
      </c>
      <c r="AF4532" s="119" t="s">
        <v>12238</v>
      </c>
      <c r="AG4532" s="64" t="str">
        <f t="shared" si="441"/>
        <v>401</v>
      </c>
      <c r="AI4532" s="197" t="str">
        <f t="shared" si="442"/>
        <v>-</v>
      </c>
      <c r="AJ4532" s="64" t="str">
        <f t="shared" si="443"/>
        <v>-</v>
      </c>
    </row>
    <row r="4533" spans="27:36">
      <c r="AA4533" s="182" t="s">
        <v>12883</v>
      </c>
      <c r="AC4533" s="197" t="str">
        <f t="shared" si="438"/>
        <v>EDUCATION</v>
      </c>
      <c r="AD4533" s="263" t="str">
        <f t="shared" si="439"/>
        <v>EDUCATION-401</v>
      </c>
      <c r="AE4533" s="263" t="str">
        <f t="shared" si="440"/>
        <v>EDUCATION-401-55</v>
      </c>
      <c r="AF4533" s="119" t="s">
        <v>12883</v>
      </c>
      <c r="AG4533" s="64" t="str">
        <f t="shared" si="441"/>
        <v>401</v>
      </c>
      <c r="AI4533" s="197" t="str">
        <f t="shared" si="442"/>
        <v>-</v>
      </c>
      <c r="AJ4533" s="64" t="str">
        <f t="shared" si="443"/>
        <v>-</v>
      </c>
    </row>
    <row r="4534" spans="27:36">
      <c r="AA4534" s="182" t="s">
        <v>12884</v>
      </c>
      <c r="AC4534" s="197" t="str">
        <f t="shared" si="438"/>
        <v>EDUCATION</v>
      </c>
      <c r="AD4534" s="263" t="str">
        <f t="shared" si="439"/>
        <v>EDUCATION-401</v>
      </c>
      <c r="AE4534" s="263" t="str">
        <f t="shared" si="440"/>
        <v>EDUCATION-401-56</v>
      </c>
      <c r="AF4534" s="119" t="s">
        <v>12884</v>
      </c>
      <c r="AG4534" s="64" t="str">
        <f t="shared" si="441"/>
        <v>401</v>
      </c>
      <c r="AI4534" s="197" t="str">
        <f t="shared" si="442"/>
        <v>-</v>
      </c>
      <c r="AJ4534" s="64" t="str">
        <f t="shared" si="443"/>
        <v>-</v>
      </c>
    </row>
    <row r="4535" spans="27:36">
      <c r="AA4535" s="182" t="s">
        <v>12885</v>
      </c>
      <c r="AC4535" s="197" t="str">
        <f t="shared" si="438"/>
        <v>EDUCATION</v>
      </c>
      <c r="AD4535" s="263" t="str">
        <f t="shared" si="439"/>
        <v>EDUCATION-401</v>
      </c>
      <c r="AE4535" s="263" t="str">
        <f t="shared" si="440"/>
        <v>EDUCATION-401-57</v>
      </c>
      <c r="AF4535" s="119" t="s">
        <v>12885</v>
      </c>
      <c r="AG4535" s="64" t="str">
        <f t="shared" si="441"/>
        <v>401</v>
      </c>
      <c r="AI4535" s="197" t="str">
        <f t="shared" si="442"/>
        <v>-</v>
      </c>
      <c r="AJ4535" s="64" t="str">
        <f t="shared" si="443"/>
        <v>-</v>
      </c>
    </row>
    <row r="4536" spans="27:36">
      <c r="AA4536" s="182" t="s">
        <v>12886</v>
      </c>
      <c r="AC4536" s="197" t="str">
        <f t="shared" si="438"/>
        <v>EDUCATION</v>
      </c>
      <c r="AD4536" s="263" t="str">
        <f t="shared" si="439"/>
        <v>EDUCATION-401</v>
      </c>
      <c r="AE4536" s="263" t="str">
        <f t="shared" si="440"/>
        <v>EDUCATION-401-58</v>
      </c>
      <c r="AF4536" s="119" t="s">
        <v>12886</v>
      </c>
      <c r="AG4536" s="64" t="str">
        <f t="shared" si="441"/>
        <v>401</v>
      </c>
      <c r="AI4536" s="197" t="str">
        <f t="shared" si="442"/>
        <v>-</v>
      </c>
      <c r="AJ4536" s="64" t="str">
        <f t="shared" si="443"/>
        <v>-</v>
      </c>
    </row>
    <row r="4537" spans="27:36">
      <c r="AA4537" s="182" t="s">
        <v>15393</v>
      </c>
      <c r="AC4537" s="197" t="str">
        <f t="shared" si="438"/>
        <v>EDUCATION</v>
      </c>
      <c r="AD4537" s="263" t="str">
        <f t="shared" si="439"/>
        <v>EDUCATION-401</v>
      </c>
      <c r="AE4537" s="263" t="str">
        <f t="shared" si="440"/>
        <v>EDUCATION-401-59</v>
      </c>
      <c r="AF4537" s="119" t="s">
        <v>15393</v>
      </c>
      <c r="AG4537" s="64" t="str">
        <f t="shared" si="441"/>
        <v>401</v>
      </c>
      <c r="AI4537" s="197" t="str">
        <f t="shared" si="442"/>
        <v>-</v>
      </c>
      <c r="AJ4537" s="64" t="str">
        <f t="shared" si="443"/>
        <v>-</v>
      </c>
    </row>
    <row r="4538" spans="27:36">
      <c r="AA4538" s="182" t="s">
        <v>15792</v>
      </c>
      <c r="AC4538" s="197" t="str">
        <f t="shared" si="438"/>
        <v>EDUCATION</v>
      </c>
      <c r="AD4538" s="263" t="str">
        <f t="shared" si="439"/>
        <v>EDUCATION-401</v>
      </c>
      <c r="AE4538" s="263" t="str">
        <f t="shared" si="440"/>
        <v>EDUCATION-401-60</v>
      </c>
      <c r="AF4538" s="119" t="s">
        <v>15792</v>
      </c>
      <c r="AG4538" s="64" t="str">
        <f t="shared" si="441"/>
        <v>401</v>
      </c>
      <c r="AI4538" s="197" t="str">
        <f t="shared" si="442"/>
        <v>-</v>
      </c>
      <c r="AJ4538" s="64" t="str">
        <f t="shared" si="443"/>
        <v>-</v>
      </c>
    </row>
    <row r="4539" spans="27:36">
      <c r="AA4539" s="182" t="s">
        <v>13863</v>
      </c>
      <c r="AC4539" s="197" t="str">
        <f t="shared" si="438"/>
        <v>EDUCATION</v>
      </c>
      <c r="AD4539" s="263" t="str">
        <f t="shared" si="439"/>
        <v>EDUCATION-401</v>
      </c>
      <c r="AE4539" s="263" t="str">
        <f t="shared" si="440"/>
        <v>EDUCATION-401-61</v>
      </c>
      <c r="AF4539" s="119" t="s">
        <v>13863</v>
      </c>
      <c r="AG4539" s="64" t="str">
        <f t="shared" si="441"/>
        <v>401</v>
      </c>
      <c r="AI4539" s="197" t="str">
        <f t="shared" si="442"/>
        <v>-</v>
      </c>
      <c r="AJ4539" s="64" t="str">
        <f t="shared" si="443"/>
        <v>-</v>
      </c>
    </row>
    <row r="4540" spans="27:36">
      <c r="AA4540" s="182" t="s">
        <v>3520</v>
      </c>
      <c r="AC4540" s="197" t="str">
        <f t="shared" si="438"/>
        <v>EDUCATION</v>
      </c>
      <c r="AD4540" s="263" t="str">
        <f t="shared" si="439"/>
        <v>EDUCATION-401</v>
      </c>
      <c r="AE4540" s="263" t="str">
        <f t="shared" si="440"/>
        <v>EDUCATION-401-62</v>
      </c>
      <c r="AF4540" s="119" t="s">
        <v>3520</v>
      </c>
      <c r="AG4540" s="64" t="str">
        <f t="shared" si="441"/>
        <v>401</v>
      </c>
      <c r="AI4540" s="197" t="str">
        <f t="shared" si="442"/>
        <v>-</v>
      </c>
      <c r="AJ4540" s="64" t="str">
        <f t="shared" si="443"/>
        <v>-</v>
      </c>
    </row>
    <row r="4541" spans="27:36">
      <c r="AA4541" s="182" t="s">
        <v>3523</v>
      </c>
      <c r="AC4541" s="197" t="str">
        <f t="shared" si="438"/>
        <v>PROVOST-Online_Strategic_Ed_Init</v>
      </c>
      <c r="AD4541" s="263" t="str">
        <f t="shared" si="439"/>
        <v>PROVOST-Online_Strategic_Ed_Init-401</v>
      </c>
      <c r="AE4541" s="263" t="str">
        <f t="shared" si="440"/>
        <v>PROVOST-Online_Strategic_Ed_Init-401-1</v>
      </c>
      <c r="AF4541" s="119" t="s">
        <v>3523</v>
      </c>
      <c r="AG4541" s="64" t="str">
        <f t="shared" si="441"/>
        <v>401</v>
      </c>
      <c r="AI4541" s="197" t="str">
        <f t="shared" si="442"/>
        <v>-</v>
      </c>
      <c r="AJ4541" s="64" t="str">
        <f t="shared" si="443"/>
        <v>-</v>
      </c>
    </row>
    <row r="4542" spans="27:36">
      <c r="AA4542" s="182" t="s">
        <v>12887</v>
      </c>
      <c r="AC4542" s="197" t="str">
        <f t="shared" si="438"/>
        <v>PROVOST-Online_Strategic_Ed_Init</v>
      </c>
      <c r="AD4542" s="263" t="str">
        <f t="shared" si="439"/>
        <v>PROVOST-Online_Strategic_Ed_Init-401</v>
      </c>
      <c r="AE4542" s="263" t="str">
        <f t="shared" si="440"/>
        <v>PROVOST-Online_Strategic_Ed_Init-401-2</v>
      </c>
      <c r="AF4542" s="119" t="s">
        <v>12887</v>
      </c>
      <c r="AG4542" s="64" t="str">
        <f t="shared" si="441"/>
        <v>401</v>
      </c>
      <c r="AI4542" s="197" t="str">
        <f t="shared" si="442"/>
        <v>-</v>
      </c>
      <c r="AJ4542" s="64" t="str">
        <f t="shared" si="443"/>
        <v>-</v>
      </c>
    </row>
    <row r="4543" spans="27:36">
      <c r="AA4543" s="182" t="s">
        <v>13424</v>
      </c>
      <c r="AC4543" s="197" t="str">
        <f t="shared" si="438"/>
        <v>HEALTHSCI</v>
      </c>
      <c r="AD4543" s="263" t="str">
        <f t="shared" si="439"/>
        <v>HEALTHSCI-401</v>
      </c>
      <c r="AE4543" s="263" t="str">
        <f t="shared" si="440"/>
        <v>HEALTHSCI-401-128</v>
      </c>
      <c r="AF4543" s="119" t="s">
        <v>13424</v>
      </c>
      <c r="AG4543" s="64" t="str">
        <f t="shared" si="441"/>
        <v>401</v>
      </c>
      <c r="AI4543" s="197" t="str">
        <f t="shared" si="442"/>
        <v>-</v>
      </c>
      <c r="AJ4543" s="64" t="str">
        <f t="shared" si="443"/>
        <v>-</v>
      </c>
    </row>
    <row r="4544" spans="27:36">
      <c r="AA4544" s="182" t="s">
        <v>12888</v>
      </c>
      <c r="AC4544" s="197" t="str">
        <f t="shared" si="438"/>
        <v>HEALTHSCI</v>
      </c>
      <c r="AD4544" s="263" t="str">
        <f t="shared" si="439"/>
        <v>HEALTHSCI-401</v>
      </c>
      <c r="AE4544" s="263" t="str">
        <f t="shared" si="440"/>
        <v>HEALTHSCI-401-129</v>
      </c>
      <c r="AF4544" s="119" t="s">
        <v>12888</v>
      </c>
      <c r="AG4544" s="64" t="str">
        <f t="shared" si="441"/>
        <v>401</v>
      </c>
      <c r="AI4544" s="197" t="str">
        <f t="shared" si="442"/>
        <v>-</v>
      </c>
      <c r="AJ4544" s="64" t="str">
        <f t="shared" si="443"/>
        <v>-</v>
      </c>
    </row>
    <row r="4545" spans="27:36">
      <c r="AA4545" s="182" t="s">
        <v>3531</v>
      </c>
      <c r="AC4545" s="197" t="str">
        <f t="shared" si="438"/>
        <v>CEPS-OSI</v>
      </c>
      <c r="AD4545" s="263" t="str">
        <f t="shared" si="439"/>
        <v>CEPS-OSI-401</v>
      </c>
      <c r="AE4545" s="263" t="str">
        <f t="shared" si="440"/>
        <v>CEPS-OSI-401-1</v>
      </c>
      <c r="AF4545" s="119" t="s">
        <v>3531</v>
      </c>
      <c r="AG4545" s="64" t="str">
        <f t="shared" si="441"/>
        <v>401</v>
      </c>
      <c r="AI4545" s="197" t="str">
        <f t="shared" si="442"/>
        <v>-</v>
      </c>
      <c r="AJ4545" s="64" t="str">
        <f t="shared" si="443"/>
        <v>-</v>
      </c>
    </row>
    <row r="4546" spans="27:36">
      <c r="AA4546" s="182" t="s">
        <v>3540</v>
      </c>
      <c r="AC4546" s="197" t="str">
        <f t="shared" si="438"/>
        <v>STAFFF-Talent_Dev</v>
      </c>
      <c r="AD4546" s="263" t="str">
        <f t="shared" si="439"/>
        <v>STAFFF-Talent_Dev-401</v>
      </c>
      <c r="AE4546" s="263" t="str">
        <f t="shared" si="440"/>
        <v>STAFFF-Talent_Dev-401-1</v>
      </c>
      <c r="AF4546" s="119" t="s">
        <v>3540</v>
      </c>
      <c r="AG4546" s="64" t="str">
        <f t="shared" si="441"/>
        <v>401</v>
      </c>
      <c r="AI4546" s="197" t="str">
        <f t="shared" si="442"/>
        <v>-</v>
      </c>
      <c r="AJ4546" s="64" t="str">
        <f t="shared" si="443"/>
        <v>-</v>
      </c>
    </row>
    <row r="4547" spans="27:36">
      <c r="AA4547" s="182" t="s">
        <v>3545</v>
      </c>
      <c r="AC4547" s="197" t="str">
        <f t="shared" si="438"/>
        <v>HONORS</v>
      </c>
      <c r="AD4547" s="263" t="str">
        <f t="shared" si="439"/>
        <v>HONORS-401</v>
      </c>
      <c r="AE4547" s="263" t="str">
        <f t="shared" si="440"/>
        <v>HONORS-401-1</v>
      </c>
      <c r="AF4547" s="119" t="s">
        <v>3545</v>
      </c>
      <c r="AG4547" s="64" t="str">
        <f t="shared" si="441"/>
        <v>401</v>
      </c>
      <c r="AI4547" s="197" t="str">
        <f t="shared" si="442"/>
        <v>-</v>
      </c>
      <c r="AJ4547" s="64" t="str">
        <f t="shared" si="443"/>
        <v>-</v>
      </c>
    </row>
    <row r="4548" spans="27:36">
      <c r="AA4548" s="182" t="s">
        <v>39</v>
      </c>
      <c r="AC4548" s="197" t="str">
        <f t="shared" si="438"/>
        <v>HONORS</v>
      </c>
      <c r="AD4548" s="263" t="str">
        <f t="shared" si="439"/>
        <v>HONORS-401</v>
      </c>
      <c r="AE4548" s="263" t="str">
        <f t="shared" si="440"/>
        <v>HONORS-401-2</v>
      </c>
      <c r="AF4548" s="119" t="s">
        <v>39</v>
      </c>
      <c r="AG4548" s="64" t="str">
        <f t="shared" si="441"/>
        <v>401</v>
      </c>
      <c r="AI4548" s="197" t="str">
        <f t="shared" si="442"/>
        <v>-</v>
      </c>
      <c r="AJ4548" s="64" t="str">
        <f t="shared" si="443"/>
        <v>-</v>
      </c>
    </row>
    <row r="4549" spans="27:36">
      <c r="AA4549" s="182" t="s">
        <v>3548</v>
      </c>
      <c r="AC4549" s="197" t="str">
        <f t="shared" si="438"/>
        <v>HONORS</v>
      </c>
      <c r="AD4549" s="263" t="str">
        <f t="shared" si="439"/>
        <v>HONORS-401</v>
      </c>
      <c r="AE4549" s="263" t="str">
        <f t="shared" si="440"/>
        <v>HONORS-401-3</v>
      </c>
      <c r="AF4549" s="119" t="s">
        <v>3548</v>
      </c>
      <c r="AG4549" s="64" t="str">
        <f t="shared" si="441"/>
        <v>401</v>
      </c>
      <c r="AI4549" s="197" t="str">
        <f t="shared" si="442"/>
        <v>-</v>
      </c>
      <c r="AJ4549" s="64" t="str">
        <f t="shared" si="443"/>
        <v>-</v>
      </c>
    </row>
    <row r="4550" spans="27:36">
      <c r="AA4550" s="182" t="s">
        <v>3551</v>
      </c>
      <c r="AC4550" s="197" t="str">
        <f t="shared" si="438"/>
        <v>HONORS</v>
      </c>
      <c r="AD4550" s="263" t="str">
        <f t="shared" si="439"/>
        <v>HONORS-401</v>
      </c>
      <c r="AE4550" s="263" t="str">
        <f t="shared" si="440"/>
        <v>HONORS-401-4</v>
      </c>
      <c r="AF4550" s="119" t="s">
        <v>3551</v>
      </c>
      <c r="AG4550" s="64" t="str">
        <f t="shared" si="441"/>
        <v>401</v>
      </c>
      <c r="AI4550" s="197" t="str">
        <f t="shared" si="442"/>
        <v>-</v>
      </c>
      <c r="AJ4550" s="64" t="str">
        <f t="shared" si="443"/>
        <v>-</v>
      </c>
    </row>
    <row r="4551" spans="27:36">
      <c r="AA4551" s="182" t="s">
        <v>3554</v>
      </c>
      <c r="AC4551" s="197" t="str">
        <f t="shared" ref="AC4551:AC4614" si="444">CodesFormula_1</f>
        <v>HONORS</v>
      </c>
      <c r="AD4551" s="263" t="str">
        <f t="shared" ref="AD4551:AD4614" si="445">CodesFormula_2</f>
        <v>HONORS-401</v>
      </c>
      <c r="AE4551" s="263" t="str">
        <f t="shared" ref="AE4551:AE4614" si="446">CodesFormula_3</f>
        <v>HONORS-401-5</v>
      </c>
      <c r="AF4551" s="119" t="s">
        <v>3554</v>
      </c>
      <c r="AG4551" s="64" t="str">
        <f t="shared" ref="AG4551:AG4614" si="447">CodesFormula_4</f>
        <v>401</v>
      </c>
      <c r="AI4551" s="197" t="str">
        <f t="shared" ref="AI4551:AI4614" si="448">CodesFormula_5</f>
        <v>-</v>
      </c>
      <c r="AJ4551" s="64" t="str">
        <f t="shared" ref="AJ4551:AJ4614" si="449">CodesFormula_6</f>
        <v>-</v>
      </c>
    </row>
    <row r="4552" spans="27:36">
      <c r="AA4552" s="182" t="s">
        <v>3557</v>
      </c>
      <c r="AC4552" s="197" t="str">
        <f t="shared" si="444"/>
        <v>HONORS</v>
      </c>
      <c r="AD4552" s="263" t="str">
        <f t="shared" si="445"/>
        <v>HONORS-401</v>
      </c>
      <c r="AE4552" s="263" t="str">
        <f t="shared" si="446"/>
        <v>HONORS-401-6</v>
      </c>
      <c r="AF4552" s="119" t="s">
        <v>3557</v>
      </c>
      <c r="AG4552" s="64" t="str">
        <f t="shared" si="447"/>
        <v>401</v>
      </c>
      <c r="AI4552" s="197" t="str">
        <f t="shared" si="448"/>
        <v>-</v>
      </c>
      <c r="AJ4552" s="64" t="str">
        <f t="shared" si="449"/>
        <v>-</v>
      </c>
    </row>
    <row r="4553" spans="27:36">
      <c r="AA4553" s="182" t="s">
        <v>3559</v>
      </c>
      <c r="AC4553" s="197" t="str">
        <f t="shared" si="444"/>
        <v>HONORS</v>
      </c>
      <c r="AD4553" s="263" t="str">
        <f t="shared" si="445"/>
        <v>HONORS-401</v>
      </c>
      <c r="AE4553" s="263" t="str">
        <f t="shared" si="446"/>
        <v>HONORS-401-7</v>
      </c>
      <c r="AF4553" s="119" t="s">
        <v>3559</v>
      </c>
      <c r="AG4553" s="64" t="str">
        <f t="shared" si="447"/>
        <v>401</v>
      </c>
      <c r="AI4553" s="197" t="str">
        <f t="shared" si="448"/>
        <v>-</v>
      </c>
      <c r="AJ4553" s="64" t="str">
        <f t="shared" si="449"/>
        <v>-</v>
      </c>
    </row>
    <row r="4554" spans="27:36">
      <c r="AA4554" s="182" t="s">
        <v>3561</v>
      </c>
      <c r="AC4554" s="197" t="str">
        <f t="shared" si="444"/>
        <v>HONORS</v>
      </c>
      <c r="AD4554" s="263" t="str">
        <f t="shared" si="445"/>
        <v>HONORS-401</v>
      </c>
      <c r="AE4554" s="263" t="str">
        <f t="shared" si="446"/>
        <v>HONORS-401-8</v>
      </c>
      <c r="AF4554" s="119" t="s">
        <v>3561</v>
      </c>
      <c r="AG4554" s="64" t="str">
        <f t="shared" si="447"/>
        <v>401</v>
      </c>
      <c r="AI4554" s="197" t="str">
        <f t="shared" si="448"/>
        <v>-</v>
      </c>
      <c r="AJ4554" s="64" t="str">
        <f t="shared" si="449"/>
        <v>-</v>
      </c>
    </row>
    <row r="4555" spans="27:36">
      <c r="AA4555" s="182" t="s">
        <v>40</v>
      </c>
      <c r="AC4555" s="197" t="str">
        <f t="shared" si="444"/>
        <v>HONORS</v>
      </c>
      <c r="AD4555" s="263" t="str">
        <f t="shared" si="445"/>
        <v>HONORS-401</v>
      </c>
      <c r="AE4555" s="263" t="str">
        <f t="shared" si="446"/>
        <v>HONORS-401-9</v>
      </c>
      <c r="AF4555" s="119" t="s">
        <v>40</v>
      </c>
      <c r="AG4555" s="64" t="str">
        <f t="shared" si="447"/>
        <v>401</v>
      </c>
      <c r="AI4555" s="197" t="str">
        <f t="shared" si="448"/>
        <v>-</v>
      </c>
      <c r="AJ4555" s="64" t="str">
        <f t="shared" si="449"/>
        <v>-</v>
      </c>
    </row>
    <row r="4556" spans="27:36">
      <c r="AA4556" s="182" t="s">
        <v>41</v>
      </c>
      <c r="AC4556" s="197" t="str">
        <f t="shared" si="444"/>
        <v>HONORS</v>
      </c>
      <c r="AD4556" s="263" t="str">
        <f t="shared" si="445"/>
        <v>HONORS-401</v>
      </c>
      <c r="AE4556" s="263" t="str">
        <f t="shared" si="446"/>
        <v>HONORS-401-10</v>
      </c>
      <c r="AF4556" s="119" t="s">
        <v>41</v>
      </c>
      <c r="AG4556" s="64" t="str">
        <f t="shared" si="447"/>
        <v>401</v>
      </c>
      <c r="AI4556" s="197" t="str">
        <f t="shared" si="448"/>
        <v>-</v>
      </c>
      <c r="AJ4556" s="64" t="str">
        <f t="shared" si="449"/>
        <v>-</v>
      </c>
    </row>
    <row r="4557" spans="27:36">
      <c r="AA4557" s="182" t="s">
        <v>15394</v>
      </c>
      <c r="AC4557" s="197" t="str">
        <f t="shared" si="444"/>
        <v>HONORS</v>
      </c>
      <c r="AD4557" s="263" t="str">
        <f t="shared" si="445"/>
        <v>HONORS-401</v>
      </c>
      <c r="AE4557" s="263" t="str">
        <f t="shared" si="446"/>
        <v>HONORS-401-11</v>
      </c>
      <c r="AF4557" s="119" t="s">
        <v>15394</v>
      </c>
      <c r="AG4557" s="64" t="str">
        <f t="shared" si="447"/>
        <v>401</v>
      </c>
      <c r="AI4557" s="197" t="str">
        <f t="shared" si="448"/>
        <v>-</v>
      </c>
      <c r="AJ4557" s="64" t="str">
        <f t="shared" si="449"/>
        <v>-</v>
      </c>
    </row>
    <row r="4558" spans="27:36">
      <c r="AA4558" s="182" t="s">
        <v>15395</v>
      </c>
      <c r="AC4558" s="197" t="str">
        <f t="shared" si="444"/>
        <v>HONORS</v>
      </c>
      <c r="AD4558" s="263" t="str">
        <f t="shared" si="445"/>
        <v>HONORS-401</v>
      </c>
      <c r="AE4558" s="263" t="str">
        <f t="shared" si="446"/>
        <v>HONORS-401-12</v>
      </c>
      <c r="AF4558" s="119" t="s">
        <v>15395</v>
      </c>
      <c r="AG4558" s="64" t="str">
        <f t="shared" si="447"/>
        <v>401</v>
      </c>
      <c r="AI4558" s="197" t="str">
        <f t="shared" si="448"/>
        <v>-</v>
      </c>
      <c r="AJ4558" s="64" t="str">
        <f t="shared" si="449"/>
        <v>-</v>
      </c>
    </row>
    <row r="4559" spans="27:36">
      <c r="AA4559" s="182" t="s">
        <v>3563</v>
      </c>
      <c r="AC4559" s="197" t="str">
        <f t="shared" si="444"/>
        <v>HONORS</v>
      </c>
      <c r="AD4559" s="263" t="str">
        <f t="shared" si="445"/>
        <v>HONORS-401</v>
      </c>
      <c r="AE4559" s="263" t="str">
        <f t="shared" si="446"/>
        <v>HONORS-401-13</v>
      </c>
      <c r="AF4559" s="119" t="s">
        <v>3563</v>
      </c>
      <c r="AG4559" s="64" t="str">
        <f t="shared" si="447"/>
        <v>401</v>
      </c>
      <c r="AI4559" s="197" t="str">
        <f t="shared" si="448"/>
        <v>-</v>
      </c>
      <c r="AJ4559" s="64" t="str">
        <f t="shared" si="449"/>
        <v>-</v>
      </c>
    </row>
    <row r="4560" spans="27:36">
      <c r="AA4560" s="182" t="s">
        <v>3566</v>
      </c>
      <c r="AC4560" s="197" t="str">
        <f t="shared" si="444"/>
        <v>HONORS</v>
      </c>
      <c r="AD4560" s="263" t="str">
        <f t="shared" si="445"/>
        <v>HONORS-401</v>
      </c>
      <c r="AE4560" s="263" t="str">
        <f t="shared" si="446"/>
        <v>HONORS-401-14</v>
      </c>
      <c r="AF4560" s="119" t="s">
        <v>3566</v>
      </c>
      <c r="AG4560" s="64" t="str">
        <f t="shared" si="447"/>
        <v>401</v>
      </c>
      <c r="AI4560" s="197" t="str">
        <f t="shared" si="448"/>
        <v>-</v>
      </c>
      <c r="AJ4560" s="64" t="str">
        <f t="shared" si="449"/>
        <v>-</v>
      </c>
    </row>
    <row r="4561" spans="27:36">
      <c r="AA4561" s="182" t="s">
        <v>3571</v>
      </c>
      <c r="AC4561" s="197" t="str">
        <f t="shared" si="444"/>
        <v>HONORS</v>
      </c>
      <c r="AD4561" s="263" t="str">
        <f t="shared" si="445"/>
        <v>HONORS-401</v>
      </c>
      <c r="AE4561" s="263" t="str">
        <f t="shared" si="446"/>
        <v>HONORS-401-15</v>
      </c>
      <c r="AF4561" s="119" t="s">
        <v>3571</v>
      </c>
      <c r="AG4561" s="64" t="str">
        <f t="shared" si="447"/>
        <v>401</v>
      </c>
      <c r="AI4561" s="197" t="str">
        <f t="shared" si="448"/>
        <v>-</v>
      </c>
      <c r="AJ4561" s="64" t="str">
        <f t="shared" si="449"/>
        <v>-</v>
      </c>
    </row>
    <row r="4562" spans="27:36">
      <c r="AA4562" s="182" t="s">
        <v>3574</v>
      </c>
      <c r="AC4562" s="197" t="str">
        <f t="shared" si="444"/>
        <v>HONORS</v>
      </c>
      <c r="AD4562" s="263" t="str">
        <f t="shared" si="445"/>
        <v>HONORS-401</v>
      </c>
      <c r="AE4562" s="263" t="str">
        <f t="shared" si="446"/>
        <v>HONORS-401-16</v>
      </c>
      <c r="AF4562" s="119" t="s">
        <v>3574</v>
      </c>
      <c r="AG4562" s="64" t="str">
        <f t="shared" si="447"/>
        <v>401</v>
      </c>
      <c r="AI4562" s="197" t="str">
        <f t="shared" si="448"/>
        <v>-</v>
      </c>
      <c r="AJ4562" s="64" t="str">
        <f t="shared" si="449"/>
        <v>-</v>
      </c>
    </row>
    <row r="4563" spans="27:36">
      <c r="AA4563" s="182" t="s">
        <v>3577</v>
      </c>
      <c r="AC4563" s="197" t="str">
        <f t="shared" si="444"/>
        <v>HONORS</v>
      </c>
      <c r="AD4563" s="263" t="str">
        <f t="shared" si="445"/>
        <v>HONORS-401</v>
      </c>
      <c r="AE4563" s="263" t="str">
        <f t="shared" si="446"/>
        <v>HONORS-401-17</v>
      </c>
      <c r="AF4563" s="119" t="s">
        <v>3577</v>
      </c>
      <c r="AG4563" s="64" t="str">
        <f t="shared" si="447"/>
        <v>401</v>
      </c>
      <c r="AI4563" s="197" t="str">
        <f t="shared" si="448"/>
        <v>-</v>
      </c>
      <c r="AJ4563" s="64" t="str">
        <f t="shared" si="449"/>
        <v>-</v>
      </c>
    </row>
    <row r="4564" spans="27:36">
      <c r="AA4564" s="182" t="s">
        <v>15396</v>
      </c>
      <c r="AC4564" s="197" t="str">
        <f t="shared" si="444"/>
        <v>HONORS</v>
      </c>
      <c r="AD4564" s="263" t="str">
        <f t="shared" si="445"/>
        <v>HONORS-401</v>
      </c>
      <c r="AE4564" s="263" t="str">
        <f t="shared" si="446"/>
        <v>HONORS-401-18</v>
      </c>
      <c r="AF4564" s="119" t="s">
        <v>15396</v>
      </c>
      <c r="AG4564" s="64" t="str">
        <f t="shared" si="447"/>
        <v>401</v>
      </c>
      <c r="AI4564" s="197" t="str">
        <f t="shared" si="448"/>
        <v>-</v>
      </c>
      <c r="AJ4564" s="64" t="str">
        <f t="shared" si="449"/>
        <v>-</v>
      </c>
    </row>
    <row r="4565" spans="27:36">
      <c r="AA4565" s="182" t="s">
        <v>3580</v>
      </c>
      <c r="AC4565" s="197" t="str">
        <f t="shared" si="444"/>
        <v>ENROLLSVCS</v>
      </c>
      <c r="AD4565" s="263" t="str">
        <f t="shared" si="445"/>
        <v>ENROLLSVCS-401</v>
      </c>
      <c r="AE4565" s="263" t="str">
        <f t="shared" si="446"/>
        <v>ENROLLSVCS-401-1</v>
      </c>
      <c r="AF4565" s="119" t="s">
        <v>3580</v>
      </c>
      <c r="AG4565" s="64" t="str">
        <f t="shared" si="447"/>
        <v>401</v>
      </c>
      <c r="AI4565" s="197" t="str">
        <f t="shared" si="448"/>
        <v>-</v>
      </c>
      <c r="AJ4565" s="64" t="str">
        <f t="shared" si="449"/>
        <v>-</v>
      </c>
    </row>
    <row r="4566" spans="27:36">
      <c r="AA4566" s="182" t="s">
        <v>3583</v>
      </c>
      <c r="AC4566" s="197" t="str">
        <f t="shared" si="444"/>
        <v>ENROLLSVCS</v>
      </c>
      <c r="AD4566" s="263" t="str">
        <f t="shared" si="445"/>
        <v>ENROLLSVCS-401</v>
      </c>
      <c r="AE4566" s="263" t="str">
        <f t="shared" si="446"/>
        <v>ENROLLSVCS-401-2</v>
      </c>
      <c r="AF4566" s="119" t="s">
        <v>3583</v>
      </c>
      <c r="AG4566" s="64" t="str">
        <f t="shared" si="447"/>
        <v>401</v>
      </c>
      <c r="AI4566" s="197" t="str">
        <f t="shared" si="448"/>
        <v>-</v>
      </c>
      <c r="AJ4566" s="64" t="str">
        <f t="shared" si="449"/>
        <v>-</v>
      </c>
    </row>
    <row r="4567" spans="27:36">
      <c r="AA4567" s="182" t="s">
        <v>13864</v>
      </c>
      <c r="AC4567" s="197" t="str">
        <f t="shared" si="444"/>
        <v>ENROLLSVCS</v>
      </c>
      <c r="AD4567" s="263" t="str">
        <f t="shared" si="445"/>
        <v>ENROLLSVCS-401</v>
      </c>
      <c r="AE4567" s="263" t="str">
        <f t="shared" si="446"/>
        <v>ENROLLSVCS-401-3</v>
      </c>
      <c r="AF4567" s="119" t="s">
        <v>13864</v>
      </c>
      <c r="AG4567" s="64" t="str">
        <f t="shared" si="447"/>
        <v>401</v>
      </c>
      <c r="AI4567" s="197" t="str">
        <f t="shared" si="448"/>
        <v>-</v>
      </c>
      <c r="AJ4567" s="64" t="str">
        <f t="shared" si="449"/>
        <v>-</v>
      </c>
    </row>
    <row r="4568" spans="27:36">
      <c r="AA4568" s="182" t="s">
        <v>3586</v>
      </c>
      <c r="AC4568" s="197" t="str">
        <f t="shared" si="444"/>
        <v>ENROLLSVCS</v>
      </c>
      <c r="AD4568" s="263" t="str">
        <f t="shared" si="445"/>
        <v>ENROLLSVCS-401</v>
      </c>
      <c r="AE4568" s="263" t="str">
        <f t="shared" si="446"/>
        <v>ENROLLSVCS-401-4</v>
      </c>
      <c r="AF4568" s="119" t="s">
        <v>3586</v>
      </c>
      <c r="AG4568" s="64" t="str">
        <f t="shared" si="447"/>
        <v>401</v>
      </c>
      <c r="AI4568" s="197" t="str">
        <f t="shared" si="448"/>
        <v>-</v>
      </c>
      <c r="AJ4568" s="64" t="str">
        <f t="shared" si="449"/>
        <v>-</v>
      </c>
    </row>
    <row r="4569" spans="27:36">
      <c r="AA4569" s="182" t="s">
        <v>3589</v>
      </c>
      <c r="AC4569" s="197" t="str">
        <f t="shared" si="444"/>
        <v>ENROLLSVCS</v>
      </c>
      <c r="AD4569" s="263" t="str">
        <f t="shared" si="445"/>
        <v>ENROLLSVCS-401</v>
      </c>
      <c r="AE4569" s="263" t="str">
        <f t="shared" si="446"/>
        <v>ENROLLSVCS-401-5</v>
      </c>
      <c r="AF4569" s="119" t="s">
        <v>3589</v>
      </c>
      <c r="AG4569" s="64" t="str">
        <f t="shared" si="447"/>
        <v>401</v>
      </c>
      <c r="AI4569" s="197" t="str">
        <f t="shared" si="448"/>
        <v>-</v>
      </c>
      <c r="AJ4569" s="64" t="str">
        <f t="shared" si="449"/>
        <v>-</v>
      </c>
    </row>
    <row r="4570" spans="27:36">
      <c r="AA4570" s="182" t="s">
        <v>3592</v>
      </c>
      <c r="AC4570" s="197" t="str">
        <f t="shared" si="444"/>
        <v>ENROLLSVCS</v>
      </c>
      <c r="AD4570" s="263" t="str">
        <f t="shared" si="445"/>
        <v>ENROLLSVCS-401</v>
      </c>
      <c r="AE4570" s="263" t="str">
        <f t="shared" si="446"/>
        <v>ENROLLSVCS-401-6</v>
      </c>
      <c r="AF4570" s="119" t="s">
        <v>3592</v>
      </c>
      <c r="AG4570" s="64" t="str">
        <f t="shared" si="447"/>
        <v>401</v>
      </c>
      <c r="AI4570" s="197" t="str">
        <f t="shared" si="448"/>
        <v>-</v>
      </c>
      <c r="AJ4570" s="64" t="str">
        <f t="shared" si="449"/>
        <v>-</v>
      </c>
    </row>
    <row r="4571" spans="27:36">
      <c r="AA4571" s="182" t="s">
        <v>3595</v>
      </c>
      <c r="AC4571" s="197" t="str">
        <f t="shared" si="444"/>
        <v>ENROLLSVCS</v>
      </c>
      <c r="AD4571" s="263" t="str">
        <f t="shared" si="445"/>
        <v>ENROLLSVCS-401</v>
      </c>
      <c r="AE4571" s="263" t="str">
        <f t="shared" si="446"/>
        <v>ENROLLSVCS-401-7</v>
      </c>
      <c r="AF4571" s="119" t="s">
        <v>3595</v>
      </c>
      <c r="AG4571" s="64" t="str">
        <f t="shared" si="447"/>
        <v>401</v>
      </c>
      <c r="AI4571" s="197" t="str">
        <f t="shared" si="448"/>
        <v>-</v>
      </c>
      <c r="AJ4571" s="64" t="str">
        <f t="shared" si="449"/>
        <v>-</v>
      </c>
    </row>
    <row r="4572" spans="27:36">
      <c r="AA4572" s="182" t="s">
        <v>3598</v>
      </c>
      <c r="AC4572" s="197" t="str">
        <f t="shared" si="444"/>
        <v>ENROLLSVCS</v>
      </c>
      <c r="AD4572" s="263" t="str">
        <f t="shared" si="445"/>
        <v>ENROLLSVCS-401</v>
      </c>
      <c r="AE4572" s="263" t="str">
        <f t="shared" si="446"/>
        <v>ENROLLSVCS-401-8</v>
      </c>
      <c r="AF4572" s="119" t="s">
        <v>3598</v>
      </c>
      <c r="AG4572" s="64" t="str">
        <f t="shared" si="447"/>
        <v>401</v>
      </c>
      <c r="AI4572" s="197" t="str">
        <f t="shared" si="448"/>
        <v>-</v>
      </c>
      <c r="AJ4572" s="64" t="str">
        <f t="shared" si="449"/>
        <v>-</v>
      </c>
    </row>
    <row r="4573" spans="27:36">
      <c r="AA4573" s="182" t="s">
        <v>3603</v>
      </c>
      <c r="AC4573" s="197" t="str">
        <f t="shared" si="444"/>
        <v>ENROLLSVCS</v>
      </c>
      <c r="AD4573" s="263" t="str">
        <f t="shared" si="445"/>
        <v>ENROLLSVCS-401</v>
      </c>
      <c r="AE4573" s="263" t="str">
        <f t="shared" si="446"/>
        <v>ENROLLSVCS-401-9</v>
      </c>
      <c r="AF4573" s="119" t="s">
        <v>3603</v>
      </c>
      <c r="AG4573" s="64" t="str">
        <f t="shared" si="447"/>
        <v>401</v>
      </c>
      <c r="AI4573" s="197" t="str">
        <f t="shared" si="448"/>
        <v>-</v>
      </c>
      <c r="AJ4573" s="64" t="str">
        <f t="shared" si="449"/>
        <v>-</v>
      </c>
    </row>
    <row r="4574" spans="27:36">
      <c r="AA4574" s="182" t="s">
        <v>3606</v>
      </c>
      <c r="AC4574" s="197" t="str">
        <f t="shared" si="444"/>
        <v>ENROLLSVCS</v>
      </c>
      <c r="AD4574" s="263" t="str">
        <f t="shared" si="445"/>
        <v>ENROLLSVCS-401</v>
      </c>
      <c r="AE4574" s="263" t="str">
        <f t="shared" si="446"/>
        <v>ENROLLSVCS-401-10</v>
      </c>
      <c r="AF4574" s="119" t="s">
        <v>3606</v>
      </c>
      <c r="AG4574" s="64" t="str">
        <f t="shared" si="447"/>
        <v>401</v>
      </c>
      <c r="AI4574" s="197" t="str">
        <f t="shared" si="448"/>
        <v>-</v>
      </c>
      <c r="AJ4574" s="64" t="str">
        <f t="shared" si="449"/>
        <v>-</v>
      </c>
    </row>
    <row r="4575" spans="27:36">
      <c r="AA4575" s="182" t="s">
        <v>3609</v>
      </c>
      <c r="AC4575" s="197" t="str">
        <f t="shared" si="444"/>
        <v>ENROLLSVCS</v>
      </c>
      <c r="AD4575" s="263" t="str">
        <f t="shared" si="445"/>
        <v>ENROLLSVCS-401</v>
      </c>
      <c r="AE4575" s="263" t="str">
        <f t="shared" si="446"/>
        <v>ENROLLSVCS-401-11</v>
      </c>
      <c r="AF4575" s="119" t="s">
        <v>3609</v>
      </c>
      <c r="AG4575" s="64" t="str">
        <f t="shared" si="447"/>
        <v>401</v>
      </c>
      <c r="AI4575" s="197" t="str">
        <f t="shared" si="448"/>
        <v>-</v>
      </c>
      <c r="AJ4575" s="64" t="str">
        <f t="shared" si="449"/>
        <v>-</v>
      </c>
    </row>
    <row r="4576" spans="27:36">
      <c r="AA4576" s="182" t="s">
        <v>3612</v>
      </c>
      <c r="AC4576" s="197" t="str">
        <f t="shared" si="444"/>
        <v>ENROLLSVCS</v>
      </c>
      <c r="AD4576" s="263" t="str">
        <f t="shared" si="445"/>
        <v>ENROLLSVCS-401</v>
      </c>
      <c r="AE4576" s="263" t="str">
        <f t="shared" si="446"/>
        <v>ENROLLSVCS-401-12</v>
      </c>
      <c r="AF4576" s="119" t="s">
        <v>3612</v>
      </c>
      <c r="AG4576" s="64" t="str">
        <f t="shared" si="447"/>
        <v>401</v>
      </c>
      <c r="AI4576" s="197" t="str">
        <f t="shared" si="448"/>
        <v>-</v>
      </c>
      <c r="AJ4576" s="64" t="str">
        <f t="shared" si="449"/>
        <v>-</v>
      </c>
    </row>
    <row r="4577" spans="27:36">
      <c r="AA4577" s="182" t="s">
        <v>3615</v>
      </c>
      <c r="AC4577" s="197" t="str">
        <f t="shared" si="444"/>
        <v>ENROLLSVCS</v>
      </c>
      <c r="AD4577" s="263" t="str">
        <f t="shared" si="445"/>
        <v>ENROLLSVCS-401</v>
      </c>
      <c r="AE4577" s="263" t="str">
        <f t="shared" si="446"/>
        <v>ENROLLSVCS-401-13</v>
      </c>
      <c r="AF4577" s="119" t="s">
        <v>3615</v>
      </c>
      <c r="AG4577" s="64" t="str">
        <f t="shared" si="447"/>
        <v>401</v>
      </c>
      <c r="AI4577" s="197" t="str">
        <f t="shared" si="448"/>
        <v>-</v>
      </c>
      <c r="AJ4577" s="64" t="str">
        <f t="shared" si="449"/>
        <v>-</v>
      </c>
    </row>
    <row r="4578" spans="27:36">
      <c r="AA4578" s="182" t="s">
        <v>3618</v>
      </c>
      <c r="AC4578" s="197" t="str">
        <f t="shared" si="444"/>
        <v>ENROLLSVCS</v>
      </c>
      <c r="AD4578" s="263" t="str">
        <f t="shared" si="445"/>
        <v>ENROLLSVCS-401</v>
      </c>
      <c r="AE4578" s="263" t="str">
        <f t="shared" si="446"/>
        <v>ENROLLSVCS-401-14</v>
      </c>
      <c r="AF4578" s="119" t="s">
        <v>3618</v>
      </c>
      <c r="AG4578" s="64" t="str">
        <f t="shared" si="447"/>
        <v>401</v>
      </c>
      <c r="AI4578" s="197" t="str">
        <f t="shared" si="448"/>
        <v>-</v>
      </c>
      <c r="AJ4578" s="64" t="str">
        <f t="shared" si="449"/>
        <v>-</v>
      </c>
    </row>
    <row r="4579" spans="27:36">
      <c r="AA4579" s="182" t="s">
        <v>3621</v>
      </c>
      <c r="AC4579" s="197" t="str">
        <f t="shared" si="444"/>
        <v>ENROLLSVCS</v>
      </c>
      <c r="AD4579" s="263" t="str">
        <f t="shared" si="445"/>
        <v>ENROLLSVCS-401</v>
      </c>
      <c r="AE4579" s="263" t="str">
        <f t="shared" si="446"/>
        <v>ENROLLSVCS-401-15</v>
      </c>
      <c r="AF4579" s="119" t="s">
        <v>3621</v>
      </c>
      <c r="AG4579" s="64" t="str">
        <f t="shared" si="447"/>
        <v>401</v>
      </c>
      <c r="AI4579" s="197" t="str">
        <f t="shared" si="448"/>
        <v>-</v>
      </c>
      <c r="AJ4579" s="64" t="str">
        <f t="shared" si="449"/>
        <v>-</v>
      </c>
    </row>
    <row r="4580" spans="27:36">
      <c r="AA4580" s="182" t="s">
        <v>11591</v>
      </c>
      <c r="AC4580" s="197" t="str">
        <f t="shared" si="444"/>
        <v>ENROLLSVCS</v>
      </c>
      <c r="AD4580" s="263" t="str">
        <f t="shared" si="445"/>
        <v>ENROLLSVCS-401</v>
      </c>
      <c r="AE4580" s="263" t="str">
        <f t="shared" si="446"/>
        <v>ENROLLSVCS-401-16</v>
      </c>
      <c r="AF4580" s="119" t="s">
        <v>11591</v>
      </c>
      <c r="AG4580" s="64" t="str">
        <f t="shared" si="447"/>
        <v>401</v>
      </c>
      <c r="AI4580" s="197" t="str">
        <f t="shared" si="448"/>
        <v>-</v>
      </c>
      <c r="AJ4580" s="64" t="str">
        <f t="shared" si="449"/>
        <v>-</v>
      </c>
    </row>
    <row r="4581" spans="27:36">
      <c r="AA4581" s="182" t="s">
        <v>11592</v>
      </c>
      <c r="AC4581" s="197" t="str">
        <f t="shared" si="444"/>
        <v>ENROLLSVCS</v>
      </c>
      <c r="AD4581" s="263" t="str">
        <f t="shared" si="445"/>
        <v>ENROLLSVCS-401</v>
      </c>
      <c r="AE4581" s="263" t="str">
        <f t="shared" si="446"/>
        <v>ENROLLSVCS-401-17</v>
      </c>
      <c r="AF4581" s="119" t="s">
        <v>11592</v>
      </c>
      <c r="AG4581" s="64" t="str">
        <f t="shared" si="447"/>
        <v>401</v>
      </c>
      <c r="AI4581" s="197" t="str">
        <f t="shared" si="448"/>
        <v>-</v>
      </c>
      <c r="AJ4581" s="64" t="str">
        <f t="shared" si="449"/>
        <v>-</v>
      </c>
    </row>
    <row r="4582" spans="27:36">
      <c r="AA4582" s="182" t="s">
        <v>12239</v>
      </c>
      <c r="AC4582" s="197" t="str">
        <f t="shared" si="444"/>
        <v>ENROLLSVCS</v>
      </c>
      <c r="AD4582" s="263" t="str">
        <f t="shared" si="445"/>
        <v>ENROLLSVCS-401</v>
      </c>
      <c r="AE4582" s="263" t="str">
        <f t="shared" si="446"/>
        <v>ENROLLSVCS-401-18</v>
      </c>
      <c r="AF4582" s="119" t="s">
        <v>12239</v>
      </c>
      <c r="AG4582" s="64" t="str">
        <f t="shared" si="447"/>
        <v>401</v>
      </c>
      <c r="AI4582" s="197" t="str">
        <f t="shared" si="448"/>
        <v>-</v>
      </c>
      <c r="AJ4582" s="64" t="str">
        <f t="shared" si="449"/>
        <v>-</v>
      </c>
    </row>
    <row r="4583" spans="27:36">
      <c r="AA4583" s="182" t="s">
        <v>15793</v>
      </c>
      <c r="AC4583" s="197" t="str">
        <f t="shared" si="444"/>
        <v>ENROLLSVCS</v>
      </c>
      <c r="AD4583" s="263" t="str">
        <f t="shared" si="445"/>
        <v>ENROLLSVCS-401</v>
      </c>
      <c r="AE4583" s="263" t="str">
        <f t="shared" si="446"/>
        <v>ENROLLSVCS-401-19</v>
      </c>
      <c r="AF4583" s="119" t="s">
        <v>15793</v>
      </c>
      <c r="AG4583" s="64" t="str">
        <f t="shared" si="447"/>
        <v>401</v>
      </c>
      <c r="AI4583" s="197" t="str">
        <f t="shared" si="448"/>
        <v>-</v>
      </c>
      <c r="AJ4583" s="64" t="str">
        <f t="shared" si="449"/>
        <v>-</v>
      </c>
    </row>
    <row r="4584" spans="27:36">
      <c r="AA4584" s="182" t="s">
        <v>12240</v>
      </c>
      <c r="AC4584" s="197" t="str">
        <f t="shared" si="444"/>
        <v>ENROLLSVCS</v>
      </c>
      <c r="AD4584" s="263" t="str">
        <f t="shared" si="445"/>
        <v>ENROLLSVCS-401</v>
      </c>
      <c r="AE4584" s="263" t="str">
        <f t="shared" si="446"/>
        <v>ENROLLSVCS-401-20</v>
      </c>
      <c r="AF4584" s="119" t="s">
        <v>12240</v>
      </c>
      <c r="AG4584" s="64" t="str">
        <f t="shared" si="447"/>
        <v>401</v>
      </c>
      <c r="AI4584" s="197" t="str">
        <f t="shared" si="448"/>
        <v>-</v>
      </c>
      <c r="AJ4584" s="64" t="str">
        <f t="shared" si="449"/>
        <v>-</v>
      </c>
    </row>
    <row r="4585" spans="27:36">
      <c r="AA4585" s="182" t="s">
        <v>12889</v>
      </c>
      <c r="AC4585" s="197" t="str">
        <f t="shared" si="444"/>
        <v>ENROLLSVCS</v>
      </c>
      <c r="AD4585" s="263" t="str">
        <f t="shared" si="445"/>
        <v>ENROLLSVCS-401</v>
      </c>
      <c r="AE4585" s="263" t="str">
        <f t="shared" si="446"/>
        <v>ENROLLSVCS-401-21</v>
      </c>
      <c r="AF4585" s="119" t="s">
        <v>12889</v>
      </c>
      <c r="AG4585" s="64" t="str">
        <f t="shared" si="447"/>
        <v>401</v>
      </c>
      <c r="AI4585" s="197" t="str">
        <f t="shared" si="448"/>
        <v>-</v>
      </c>
      <c r="AJ4585" s="64" t="str">
        <f t="shared" si="449"/>
        <v>-</v>
      </c>
    </row>
    <row r="4586" spans="27:36">
      <c r="AA4586" s="182" t="s">
        <v>12890</v>
      </c>
      <c r="AC4586" s="197" t="str">
        <f t="shared" si="444"/>
        <v>ENROLLSVCS</v>
      </c>
      <c r="AD4586" s="263" t="str">
        <f t="shared" si="445"/>
        <v>ENROLLSVCS-401</v>
      </c>
      <c r="AE4586" s="263" t="str">
        <f t="shared" si="446"/>
        <v>ENROLLSVCS-401-22</v>
      </c>
      <c r="AF4586" s="119" t="s">
        <v>12890</v>
      </c>
      <c r="AG4586" s="64" t="str">
        <f t="shared" si="447"/>
        <v>401</v>
      </c>
      <c r="AI4586" s="197" t="str">
        <f t="shared" si="448"/>
        <v>-</v>
      </c>
      <c r="AJ4586" s="64" t="str">
        <f t="shared" si="449"/>
        <v>-</v>
      </c>
    </row>
    <row r="4587" spans="27:36">
      <c r="AA4587" s="182" t="s">
        <v>13425</v>
      </c>
      <c r="AC4587" s="197" t="str">
        <f t="shared" si="444"/>
        <v>ENROLLSVCS</v>
      </c>
      <c r="AD4587" s="263" t="str">
        <f t="shared" si="445"/>
        <v>ENROLLSVCS-401</v>
      </c>
      <c r="AE4587" s="263" t="str">
        <f t="shared" si="446"/>
        <v>ENROLLSVCS-401-23</v>
      </c>
      <c r="AF4587" s="119" t="s">
        <v>13425</v>
      </c>
      <c r="AG4587" s="64" t="str">
        <f t="shared" si="447"/>
        <v>401</v>
      </c>
      <c r="AI4587" s="197" t="str">
        <f t="shared" si="448"/>
        <v>-</v>
      </c>
      <c r="AJ4587" s="64" t="str">
        <f t="shared" si="449"/>
        <v>-</v>
      </c>
    </row>
    <row r="4588" spans="27:36">
      <c r="AA4588" s="182" t="s">
        <v>13426</v>
      </c>
      <c r="AC4588" s="197" t="str">
        <f t="shared" si="444"/>
        <v>ENROLLSVCS</v>
      </c>
      <c r="AD4588" s="263" t="str">
        <f t="shared" si="445"/>
        <v>ENROLLSVCS-401</v>
      </c>
      <c r="AE4588" s="263" t="str">
        <f t="shared" si="446"/>
        <v>ENROLLSVCS-401-24</v>
      </c>
      <c r="AF4588" s="119" t="s">
        <v>13426</v>
      </c>
      <c r="AG4588" s="64" t="str">
        <f t="shared" si="447"/>
        <v>401</v>
      </c>
      <c r="AI4588" s="197" t="str">
        <f t="shared" si="448"/>
        <v>-</v>
      </c>
      <c r="AJ4588" s="64" t="str">
        <f t="shared" si="449"/>
        <v>-</v>
      </c>
    </row>
    <row r="4589" spans="27:36">
      <c r="AA4589" s="182" t="s">
        <v>14318</v>
      </c>
      <c r="AC4589" s="197" t="str">
        <f t="shared" si="444"/>
        <v>ENROLLSVCS</v>
      </c>
      <c r="AD4589" s="263" t="str">
        <f t="shared" si="445"/>
        <v>ENROLLSVCS-401</v>
      </c>
      <c r="AE4589" s="263" t="str">
        <f t="shared" si="446"/>
        <v>ENROLLSVCS-401-25</v>
      </c>
      <c r="AF4589" s="119" t="s">
        <v>14318</v>
      </c>
      <c r="AG4589" s="64" t="str">
        <f t="shared" si="447"/>
        <v>401</v>
      </c>
      <c r="AI4589" s="197" t="str">
        <f t="shared" si="448"/>
        <v>-</v>
      </c>
      <c r="AJ4589" s="64" t="str">
        <f t="shared" si="449"/>
        <v>-</v>
      </c>
    </row>
    <row r="4590" spans="27:36">
      <c r="AA4590" s="182" t="s">
        <v>14896</v>
      </c>
      <c r="AC4590" s="197" t="str">
        <f t="shared" si="444"/>
        <v>ENROLLSVCS</v>
      </c>
      <c r="AD4590" s="263" t="str">
        <f t="shared" si="445"/>
        <v>ENROLLSVCS-401</v>
      </c>
      <c r="AE4590" s="263" t="str">
        <f t="shared" si="446"/>
        <v>ENROLLSVCS-401-26</v>
      </c>
      <c r="AF4590" s="119" t="s">
        <v>14896</v>
      </c>
      <c r="AG4590" s="64" t="str">
        <f t="shared" si="447"/>
        <v>401</v>
      </c>
      <c r="AI4590" s="197" t="str">
        <f t="shared" si="448"/>
        <v>-</v>
      </c>
      <c r="AJ4590" s="64" t="str">
        <f t="shared" si="449"/>
        <v>-</v>
      </c>
    </row>
    <row r="4591" spans="27:36">
      <c r="AA4591" s="182" t="s">
        <v>14897</v>
      </c>
      <c r="AC4591" s="197" t="str">
        <f t="shared" si="444"/>
        <v>ENROLLSVCS</v>
      </c>
      <c r="AD4591" s="263" t="str">
        <f t="shared" si="445"/>
        <v>ENROLLSVCS-401</v>
      </c>
      <c r="AE4591" s="263" t="str">
        <f t="shared" si="446"/>
        <v>ENROLLSVCS-401-27</v>
      </c>
      <c r="AF4591" s="119" t="s">
        <v>14897</v>
      </c>
      <c r="AG4591" s="64" t="str">
        <f t="shared" si="447"/>
        <v>401</v>
      </c>
      <c r="AI4591" s="197" t="str">
        <f t="shared" si="448"/>
        <v>-</v>
      </c>
      <c r="AJ4591" s="64" t="str">
        <f t="shared" si="449"/>
        <v>-</v>
      </c>
    </row>
    <row r="4592" spans="27:36">
      <c r="AA4592" s="182" t="s">
        <v>14898</v>
      </c>
      <c r="AC4592" s="197" t="str">
        <f t="shared" si="444"/>
        <v>ENROLLSVCS</v>
      </c>
      <c r="AD4592" s="263" t="str">
        <f t="shared" si="445"/>
        <v>ENROLLSVCS-401</v>
      </c>
      <c r="AE4592" s="263" t="str">
        <f t="shared" si="446"/>
        <v>ENROLLSVCS-401-28</v>
      </c>
      <c r="AF4592" s="119" t="s">
        <v>14898</v>
      </c>
      <c r="AG4592" s="64" t="str">
        <f t="shared" si="447"/>
        <v>401</v>
      </c>
      <c r="AI4592" s="197" t="str">
        <f t="shared" si="448"/>
        <v>-</v>
      </c>
      <c r="AJ4592" s="64" t="str">
        <f t="shared" si="449"/>
        <v>-</v>
      </c>
    </row>
    <row r="4593" spans="27:36">
      <c r="AA4593" s="182" t="s">
        <v>14899</v>
      </c>
      <c r="AC4593" s="197" t="str">
        <f t="shared" si="444"/>
        <v>ENROLLSVCS</v>
      </c>
      <c r="AD4593" s="263" t="str">
        <f t="shared" si="445"/>
        <v>ENROLLSVCS-401</v>
      </c>
      <c r="AE4593" s="263" t="str">
        <f t="shared" si="446"/>
        <v>ENROLLSVCS-401-29</v>
      </c>
      <c r="AF4593" s="119" t="s">
        <v>14899</v>
      </c>
      <c r="AG4593" s="64" t="str">
        <f t="shared" si="447"/>
        <v>401</v>
      </c>
      <c r="AI4593" s="197" t="str">
        <f t="shared" si="448"/>
        <v>-</v>
      </c>
      <c r="AJ4593" s="64" t="str">
        <f t="shared" si="449"/>
        <v>-</v>
      </c>
    </row>
    <row r="4594" spans="27:36">
      <c r="AA4594" s="182" t="s">
        <v>14900</v>
      </c>
      <c r="AC4594" s="197" t="str">
        <f t="shared" si="444"/>
        <v>ENROLLSVCS</v>
      </c>
      <c r="AD4594" s="263" t="str">
        <f t="shared" si="445"/>
        <v>ENROLLSVCS-401</v>
      </c>
      <c r="AE4594" s="263" t="str">
        <f t="shared" si="446"/>
        <v>ENROLLSVCS-401-30</v>
      </c>
      <c r="AF4594" s="119" t="s">
        <v>14900</v>
      </c>
      <c r="AG4594" s="64" t="str">
        <f t="shared" si="447"/>
        <v>401</v>
      </c>
      <c r="AI4594" s="197" t="str">
        <f t="shared" si="448"/>
        <v>-</v>
      </c>
      <c r="AJ4594" s="64" t="str">
        <f t="shared" si="449"/>
        <v>-</v>
      </c>
    </row>
    <row r="4595" spans="27:36">
      <c r="AA4595" s="182" t="s">
        <v>14901</v>
      </c>
      <c r="AC4595" s="197" t="str">
        <f t="shared" si="444"/>
        <v>ENROLLSVCS</v>
      </c>
      <c r="AD4595" s="263" t="str">
        <f t="shared" si="445"/>
        <v>ENROLLSVCS-401</v>
      </c>
      <c r="AE4595" s="263" t="str">
        <f t="shared" si="446"/>
        <v>ENROLLSVCS-401-31</v>
      </c>
      <c r="AF4595" s="119" t="s">
        <v>14901</v>
      </c>
      <c r="AG4595" s="64" t="str">
        <f t="shared" si="447"/>
        <v>401</v>
      </c>
      <c r="AI4595" s="197" t="str">
        <f t="shared" si="448"/>
        <v>-</v>
      </c>
      <c r="AJ4595" s="64" t="str">
        <f t="shared" si="449"/>
        <v>-</v>
      </c>
    </row>
    <row r="4596" spans="27:36">
      <c r="AA4596" s="182" t="s">
        <v>14902</v>
      </c>
      <c r="AC4596" s="197" t="str">
        <f t="shared" si="444"/>
        <v>ENROLLSVCS</v>
      </c>
      <c r="AD4596" s="263" t="str">
        <f t="shared" si="445"/>
        <v>ENROLLSVCS-401</v>
      </c>
      <c r="AE4596" s="263" t="str">
        <f t="shared" si="446"/>
        <v>ENROLLSVCS-401-32</v>
      </c>
      <c r="AF4596" s="119" t="s">
        <v>14902</v>
      </c>
      <c r="AG4596" s="64" t="str">
        <f t="shared" si="447"/>
        <v>401</v>
      </c>
      <c r="AI4596" s="197" t="str">
        <f t="shared" si="448"/>
        <v>-</v>
      </c>
      <c r="AJ4596" s="64" t="str">
        <f t="shared" si="449"/>
        <v>-</v>
      </c>
    </row>
    <row r="4597" spans="27:36">
      <c r="AA4597" s="182" t="s">
        <v>15794</v>
      </c>
      <c r="AC4597" s="197" t="str">
        <f t="shared" si="444"/>
        <v>ENROLLSVCS</v>
      </c>
      <c r="AD4597" s="263" t="str">
        <f t="shared" si="445"/>
        <v>ENROLLSVCS-401</v>
      </c>
      <c r="AE4597" s="263" t="str">
        <f t="shared" si="446"/>
        <v>ENROLLSVCS-401-33</v>
      </c>
      <c r="AF4597" s="119" t="s">
        <v>15794</v>
      </c>
      <c r="AG4597" s="64" t="str">
        <f t="shared" si="447"/>
        <v>401</v>
      </c>
      <c r="AI4597" s="197" t="str">
        <f t="shared" si="448"/>
        <v>-</v>
      </c>
      <c r="AJ4597" s="64" t="str">
        <f t="shared" si="449"/>
        <v>-</v>
      </c>
    </row>
    <row r="4598" spans="27:36">
      <c r="AA4598" s="182" t="s">
        <v>14903</v>
      </c>
      <c r="AC4598" s="197" t="str">
        <f t="shared" si="444"/>
        <v>ENROLLSVCS</v>
      </c>
      <c r="AD4598" s="263" t="str">
        <f t="shared" si="445"/>
        <v>ENROLLSVCS-401</v>
      </c>
      <c r="AE4598" s="263" t="str">
        <f t="shared" si="446"/>
        <v>ENROLLSVCS-401-34</v>
      </c>
      <c r="AF4598" s="119" t="s">
        <v>14903</v>
      </c>
      <c r="AG4598" s="64" t="str">
        <f t="shared" si="447"/>
        <v>401</v>
      </c>
      <c r="AI4598" s="197" t="str">
        <f t="shared" si="448"/>
        <v>-</v>
      </c>
      <c r="AJ4598" s="64" t="str">
        <f t="shared" si="449"/>
        <v>-</v>
      </c>
    </row>
    <row r="4599" spans="27:36">
      <c r="AA4599" s="182" t="s">
        <v>14904</v>
      </c>
      <c r="AC4599" s="197" t="str">
        <f t="shared" si="444"/>
        <v>ENROLLSVCS</v>
      </c>
      <c r="AD4599" s="263" t="str">
        <f t="shared" si="445"/>
        <v>ENROLLSVCS-401</v>
      </c>
      <c r="AE4599" s="263" t="str">
        <f t="shared" si="446"/>
        <v>ENROLLSVCS-401-35</v>
      </c>
      <c r="AF4599" s="119" t="s">
        <v>14904</v>
      </c>
      <c r="AG4599" s="64" t="str">
        <f t="shared" si="447"/>
        <v>401</v>
      </c>
      <c r="AI4599" s="197" t="str">
        <f t="shared" si="448"/>
        <v>-</v>
      </c>
      <c r="AJ4599" s="64" t="str">
        <f t="shared" si="449"/>
        <v>-</v>
      </c>
    </row>
    <row r="4600" spans="27:36">
      <c r="AA4600" s="182" t="s">
        <v>14905</v>
      </c>
      <c r="AC4600" s="197" t="str">
        <f t="shared" si="444"/>
        <v>ENROLLSVCS</v>
      </c>
      <c r="AD4600" s="263" t="str">
        <f t="shared" si="445"/>
        <v>ENROLLSVCS-401</v>
      </c>
      <c r="AE4600" s="263" t="str">
        <f t="shared" si="446"/>
        <v>ENROLLSVCS-401-36</v>
      </c>
      <c r="AF4600" s="119" t="s">
        <v>14905</v>
      </c>
      <c r="AG4600" s="64" t="str">
        <f t="shared" si="447"/>
        <v>401</v>
      </c>
      <c r="AI4600" s="197" t="str">
        <f t="shared" si="448"/>
        <v>-</v>
      </c>
      <c r="AJ4600" s="64" t="str">
        <f t="shared" si="449"/>
        <v>-</v>
      </c>
    </row>
    <row r="4601" spans="27:36">
      <c r="AA4601" s="182" t="s">
        <v>14906</v>
      </c>
      <c r="AC4601" s="197" t="str">
        <f t="shared" si="444"/>
        <v>ENROLLSVCS</v>
      </c>
      <c r="AD4601" s="263" t="str">
        <f t="shared" si="445"/>
        <v>ENROLLSVCS-401</v>
      </c>
      <c r="AE4601" s="263" t="str">
        <f t="shared" si="446"/>
        <v>ENROLLSVCS-401-37</v>
      </c>
      <c r="AF4601" s="119" t="s">
        <v>14906</v>
      </c>
      <c r="AG4601" s="64" t="str">
        <f t="shared" si="447"/>
        <v>401</v>
      </c>
      <c r="AI4601" s="197" t="str">
        <f t="shared" si="448"/>
        <v>-</v>
      </c>
      <c r="AJ4601" s="64" t="str">
        <f t="shared" si="449"/>
        <v>-</v>
      </c>
    </row>
    <row r="4602" spans="27:36">
      <c r="AA4602" s="182" t="s">
        <v>15397</v>
      </c>
      <c r="AC4602" s="197" t="str">
        <f t="shared" si="444"/>
        <v>ENROLLSVCS</v>
      </c>
      <c r="AD4602" s="263" t="str">
        <f t="shared" si="445"/>
        <v>ENROLLSVCS-401</v>
      </c>
      <c r="AE4602" s="263" t="str">
        <f t="shared" si="446"/>
        <v>ENROLLSVCS-401-38</v>
      </c>
      <c r="AF4602" s="119" t="s">
        <v>15397</v>
      </c>
      <c r="AG4602" s="64" t="str">
        <f t="shared" si="447"/>
        <v>401</v>
      </c>
      <c r="AI4602" s="197" t="str">
        <f t="shared" si="448"/>
        <v>-</v>
      </c>
      <c r="AJ4602" s="64" t="str">
        <f t="shared" si="449"/>
        <v>-</v>
      </c>
    </row>
    <row r="4603" spans="27:36">
      <c r="AA4603" s="182" t="s">
        <v>15398</v>
      </c>
      <c r="AC4603" s="197" t="str">
        <f t="shared" si="444"/>
        <v>ENROLLSVCS</v>
      </c>
      <c r="AD4603" s="263" t="str">
        <f t="shared" si="445"/>
        <v>ENROLLSVCS-401</v>
      </c>
      <c r="AE4603" s="263" t="str">
        <f t="shared" si="446"/>
        <v>ENROLLSVCS-401-39</v>
      </c>
      <c r="AF4603" s="119" t="s">
        <v>15398</v>
      </c>
      <c r="AG4603" s="64" t="str">
        <f t="shared" si="447"/>
        <v>401</v>
      </c>
      <c r="AI4603" s="197" t="str">
        <f t="shared" si="448"/>
        <v>-</v>
      </c>
      <c r="AJ4603" s="64" t="str">
        <f t="shared" si="449"/>
        <v>-</v>
      </c>
    </row>
    <row r="4604" spans="27:36">
      <c r="AA4604" s="182" t="s">
        <v>15399</v>
      </c>
      <c r="AC4604" s="197" t="str">
        <f t="shared" si="444"/>
        <v>ENROLLSVCS</v>
      </c>
      <c r="AD4604" s="263" t="str">
        <f t="shared" si="445"/>
        <v>ENROLLSVCS-401</v>
      </c>
      <c r="AE4604" s="263" t="str">
        <f t="shared" si="446"/>
        <v>ENROLLSVCS-401-40</v>
      </c>
      <c r="AF4604" s="119" t="s">
        <v>15399</v>
      </c>
      <c r="AG4604" s="64" t="str">
        <f t="shared" si="447"/>
        <v>401</v>
      </c>
      <c r="AI4604" s="197" t="str">
        <f t="shared" si="448"/>
        <v>-</v>
      </c>
      <c r="AJ4604" s="64" t="str">
        <f t="shared" si="449"/>
        <v>-</v>
      </c>
    </row>
    <row r="4605" spans="27:36">
      <c r="AA4605" s="182" t="s">
        <v>15400</v>
      </c>
      <c r="AC4605" s="197" t="str">
        <f t="shared" si="444"/>
        <v>ENROLLSVCS</v>
      </c>
      <c r="AD4605" s="263" t="str">
        <f t="shared" si="445"/>
        <v>ENROLLSVCS-401</v>
      </c>
      <c r="AE4605" s="263" t="str">
        <f t="shared" si="446"/>
        <v>ENROLLSVCS-401-41</v>
      </c>
      <c r="AF4605" s="119" t="s">
        <v>15400</v>
      </c>
      <c r="AG4605" s="64" t="str">
        <f t="shared" si="447"/>
        <v>401</v>
      </c>
      <c r="AI4605" s="197" t="str">
        <f t="shared" si="448"/>
        <v>-</v>
      </c>
      <c r="AJ4605" s="64" t="str">
        <f t="shared" si="449"/>
        <v>-</v>
      </c>
    </row>
    <row r="4606" spans="27:36">
      <c r="AA4606" s="182" t="s">
        <v>15401</v>
      </c>
      <c r="AC4606" s="197" t="str">
        <f t="shared" si="444"/>
        <v>ENROLLSVCS</v>
      </c>
      <c r="AD4606" s="263" t="str">
        <f t="shared" si="445"/>
        <v>ENROLLSVCS-401</v>
      </c>
      <c r="AE4606" s="263" t="str">
        <f t="shared" si="446"/>
        <v>ENROLLSVCS-401-42</v>
      </c>
      <c r="AF4606" s="119" t="s">
        <v>15401</v>
      </c>
      <c r="AG4606" s="64" t="str">
        <f t="shared" si="447"/>
        <v>401</v>
      </c>
      <c r="AI4606" s="197" t="str">
        <f t="shared" si="448"/>
        <v>-</v>
      </c>
      <c r="AJ4606" s="64" t="str">
        <f t="shared" si="449"/>
        <v>-</v>
      </c>
    </row>
    <row r="4607" spans="27:36">
      <c r="AA4607" s="182" t="s">
        <v>15402</v>
      </c>
      <c r="AC4607" s="197" t="str">
        <f t="shared" si="444"/>
        <v>ENROLLSVCS</v>
      </c>
      <c r="AD4607" s="263" t="str">
        <f t="shared" si="445"/>
        <v>ENROLLSVCS-401</v>
      </c>
      <c r="AE4607" s="263" t="str">
        <f t="shared" si="446"/>
        <v>ENROLLSVCS-401-43</v>
      </c>
      <c r="AF4607" s="119" t="s">
        <v>15402</v>
      </c>
      <c r="AG4607" s="64" t="str">
        <f t="shared" si="447"/>
        <v>401</v>
      </c>
      <c r="AI4607" s="197" t="str">
        <f t="shared" si="448"/>
        <v>-</v>
      </c>
      <c r="AJ4607" s="64" t="str">
        <f t="shared" si="449"/>
        <v>-</v>
      </c>
    </row>
    <row r="4608" spans="27:36">
      <c r="AA4608" s="182" t="s">
        <v>15403</v>
      </c>
      <c r="AC4608" s="197" t="str">
        <f t="shared" si="444"/>
        <v>ENROLLSVCS</v>
      </c>
      <c r="AD4608" s="263" t="str">
        <f t="shared" si="445"/>
        <v>ENROLLSVCS-401</v>
      </c>
      <c r="AE4608" s="263" t="str">
        <f t="shared" si="446"/>
        <v>ENROLLSVCS-401-44</v>
      </c>
      <c r="AF4608" s="119" t="s">
        <v>15403</v>
      </c>
      <c r="AG4608" s="64" t="str">
        <f t="shared" si="447"/>
        <v>401</v>
      </c>
      <c r="AI4608" s="197" t="str">
        <f t="shared" si="448"/>
        <v>-</v>
      </c>
      <c r="AJ4608" s="64" t="str">
        <f t="shared" si="449"/>
        <v>-</v>
      </c>
    </row>
    <row r="4609" spans="27:36">
      <c r="AA4609" s="182" t="s">
        <v>15795</v>
      </c>
      <c r="AC4609" s="197" t="str">
        <f t="shared" si="444"/>
        <v>ENROLLSVCS</v>
      </c>
      <c r="AD4609" s="263" t="str">
        <f t="shared" si="445"/>
        <v>ENROLLSVCS-401</v>
      </c>
      <c r="AE4609" s="263" t="str">
        <f t="shared" si="446"/>
        <v>ENROLLSVCS-401-45</v>
      </c>
      <c r="AF4609" s="119" t="s">
        <v>15795</v>
      </c>
      <c r="AG4609" s="64" t="str">
        <f t="shared" si="447"/>
        <v>401</v>
      </c>
      <c r="AI4609" s="197" t="str">
        <f t="shared" si="448"/>
        <v>-</v>
      </c>
      <c r="AJ4609" s="64" t="str">
        <f t="shared" si="449"/>
        <v>-</v>
      </c>
    </row>
    <row r="4610" spans="27:36">
      <c r="AA4610" s="182" t="s">
        <v>15796</v>
      </c>
      <c r="AC4610" s="197" t="str">
        <f t="shared" si="444"/>
        <v>ENROLLSVCS</v>
      </c>
      <c r="AD4610" s="263" t="str">
        <f t="shared" si="445"/>
        <v>ENROLLSVCS-401</v>
      </c>
      <c r="AE4610" s="263" t="str">
        <f t="shared" si="446"/>
        <v>ENROLLSVCS-401-46</v>
      </c>
      <c r="AF4610" s="119" t="s">
        <v>15796</v>
      </c>
      <c r="AG4610" s="64" t="str">
        <f t="shared" si="447"/>
        <v>401</v>
      </c>
      <c r="AI4610" s="197" t="str">
        <f t="shared" si="448"/>
        <v>-</v>
      </c>
      <c r="AJ4610" s="64" t="str">
        <f t="shared" si="449"/>
        <v>-</v>
      </c>
    </row>
    <row r="4611" spans="27:36">
      <c r="AA4611" s="182" t="s">
        <v>15797</v>
      </c>
      <c r="AC4611" s="197" t="str">
        <f t="shared" si="444"/>
        <v>ENROLLSVCS</v>
      </c>
      <c r="AD4611" s="263" t="str">
        <f t="shared" si="445"/>
        <v>ENROLLSVCS-401</v>
      </c>
      <c r="AE4611" s="263" t="str">
        <f t="shared" si="446"/>
        <v>ENROLLSVCS-401-47</v>
      </c>
      <c r="AF4611" s="119" t="s">
        <v>15797</v>
      </c>
      <c r="AG4611" s="64" t="str">
        <f t="shared" si="447"/>
        <v>401</v>
      </c>
      <c r="AI4611" s="197" t="str">
        <f t="shared" si="448"/>
        <v>-</v>
      </c>
      <c r="AJ4611" s="64" t="str">
        <f t="shared" si="449"/>
        <v>-</v>
      </c>
    </row>
    <row r="4612" spans="27:36">
      <c r="AA4612" s="182" t="s">
        <v>3624</v>
      </c>
      <c r="AC4612" s="197" t="str">
        <f t="shared" si="444"/>
        <v>ENROLLSVCS</v>
      </c>
      <c r="AD4612" s="263" t="str">
        <f t="shared" si="445"/>
        <v>ENROLLSVCS-401</v>
      </c>
      <c r="AE4612" s="263" t="str">
        <f t="shared" si="446"/>
        <v>ENROLLSVCS-401-48</v>
      </c>
      <c r="AF4612" s="119" t="s">
        <v>3624</v>
      </c>
      <c r="AG4612" s="64" t="str">
        <f t="shared" si="447"/>
        <v>401</v>
      </c>
      <c r="AI4612" s="197" t="str">
        <f t="shared" si="448"/>
        <v>-</v>
      </c>
      <c r="AJ4612" s="64" t="str">
        <f t="shared" si="449"/>
        <v>-</v>
      </c>
    </row>
    <row r="4613" spans="27:36">
      <c r="AA4613" s="182" t="s">
        <v>3631</v>
      </c>
      <c r="AC4613" s="197" t="str">
        <f t="shared" si="444"/>
        <v>ENROLLSVCS</v>
      </c>
      <c r="AD4613" s="263" t="str">
        <f t="shared" si="445"/>
        <v>ENROLLSVCS-401</v>
      </c>
      <c r="AE4613" s="263" t="str">
        <f t="shared" si="446"/>
        <v>ENROLLSVCS-401-49</v>
      </c>
      <c r="AF4613" s="119" t="s">
        <v>3631</v>
      </c>
      <c r="AG4613" s="64" t="str">
        <f t="shared" si="447"/>
        <v>401</v>
      </c>
      <c r="AI4613" s="197" t="str">
        <f t="shared" si="448"/>
        <v>-</v>
      </c>
      <c r="AJ4613" s="64" t="str">
        <f t="shared" si="449"/>
        <v>-</v>
      </c>
    </row>
    <row r="4614" spans="27:36">
      <c r="AA4614" s="182" t="s">
        <v>3634</v>
      </c>
      <c r="AC4614" s="197" t="str">
        <f t="shared" si="444"/>
        <v>ENROLLSVCS</v>
      </c>
      <c r="AD4614" s="263" t="str">
        <f t="shared" si="445"/>
        <v>ENROLLSVCS-401</v>
      </c>
      <c r="AE4614" s="263" t="str">
        <f t="shared" si="446"/>
        <v>ENROLLSVCS-401-50</v>
      </c>
      <c r="AF4614" s="119" t="s">
        <v>3634</v>
      </c>
      <c r="AG4614" s="64" t="str">
        <f t="shared" si="447"/>
        <v>401</v>
      </c>
      <c r="AI4614" s="197" t="str">
        <f t="shared" si="448"/>
        <v>-</v>
      </c>
      <c r="AJ4614" s="64" t="str">
        <f t="shared" si="449"/>
        <v>-</v>
      </c>
    </row>
    <row r="4615" spans="27:36">
      <c r="AA4615" s="182" t="s">
        <v>3637</v>
      </c>
      <c r="AC4615" s="197" t="str">
        <f t="shared" ref="AC4615:AC4678" si="450">CodesFormula_1</f>
        <v>ENROLLSVCS</v>
      </c>
      <c r="AD4615" s="263" t="str">
        <f t="shared" ref="AD4615:AD4678" si="451">CodesFormula_2</f>
        <v>ENROLLSVCS-401</v>
      </c>
      <c r="AE4615" s="263" t="str">
        <f t="shared" ref="AE4615:AE4678" si="452">CodesFormula_3</f>
        <v>ENROLLSVCS-401-51</v>
      </c>
      <c r="AF4615" s="119" t="s">
        <v>3637</v>
      </c>
      <c r="AG4615" s="64" t="str">
        <f t="shared" ref="AG4615:AG4678" si="453">CodesFormula_4</f>
        <v>401</v>
      </c>
      <c r="AI4615" s="197" t="str">
        <f t="shared" ref="AI4615:AI4678" si="454">CodesFormula_5</f>
        <v>-</v>
      </c>
      <c r="AJ4615" s="64" t="str">
        <f t="shared" ref="AJ4615:AJ4678" si="455">CodesFormula_6</f>
        <v>-</v>
      </c>
    </row>
    <row r="4616" spans="27:36">
      <c r="AA4616" s="182" t="s">
        <v>3640</v>
      </c>
      <c r="AC4616" s="197" t="str">
        <f t="shared" si="450"/>
        <v>ENROLLSVCS</v>
      </c>
      <c r="AD4616" s="263" t="str">
        <f t="shared" si="451"/>
        <v>ENROLLSVCS-401</v>
      </c>
      <c r="AE4616" s="263" t="str">
        <f t="shared" si="452"/>
        <v>ENROLLSVCS-401-52</v>
      </c>
      <c r="AF4616" s="119" t="s">
        <v>3640</v>
      </c>
      <c r="AG4616" s="64" t="str">
        <f t="shared" si="453"/>
        <v>401</v>
      </c>
      <c r="AI4616" s="197" t="str">
        <f t="shared" si="454"/>
        <v>-</v>
      </c>
      <c r="AJ4616" s="64" t="str">
        <f t="shared" si="455"/>
        <v>-</v>
      </c>
    </row>
    <row r="4617" spans="27:36">
      <c r="AA4617" s="182" t="s">
        <v>3643</v>
      </c>
      <c r="AC4617" s="197" t="str">
        <f t="shared" si="450"/>
        <v>ENROLLSVCS</v>
      </c>
      <c r="AD4617" s="263" t="str">
        <f t="shared" si="451"/>
        <v>ENROLLSVCS-401</v>
      </c>
      <c r="AE4617" s="263" t="str">
        <f t="shared" si="452"/>
        <v>ENROLLSVCS-401-53</v>
      </c>
      <c r="AF4617" s="119" t="s">
        <v>3643</v>
      </c>
      <c r="AG4617" s="64" t="str">
        <f t="shared" si="453"/>
        <v>401</v>
      </c>
      <c r="AI4617" s="197" t="str">
        <f t="shared" si="454"/>
        <v>-</v>
      </c>
      <c r="AJ4617" s="64" t="str">
        <f t="shared" si="455"/>
        <v>-</v>
      </c>
    </row>
    <row r="4618" spans="27:36">
      <c r="AA4618" s="182" t="s">
        <v>3646</v>
      </c>
      <c r="AC4618" s="197" t="str">
        <f t="shared" si="450"/>
        <v>ENROLLSVCS</v>
      </c>
      <c r="AD4618" s="263" t="str">
        <f t="shared" si="451"/>
        <v>ENROLLSVCS-401</v>
      </c>
      <c r="AE4618" s="263" t="str">
        <f t="shared" si="452"/>
        <v>ENROLLSVCS-401-54</v>
      </c>
      <c r="AF4618" s="119" t="s">
        <v>3646</v>
      </c>
      <c r="AG4618" s="64" t="str">
        <f t="shared" si="453"/>
        <v>401</v>
      </c>
      <c r="AI4618" s="197" t="str">
        <f t="shared" si="454"/>
        <v>-</v>
      </c>
      <c r="AJ4618" s="64" t="str">
        <f t="shared" si="455"/>
        <v>-</v>
      </c>
    </row>
    <row r="4619" spans="27:36">
      <c r="AA4619" s="182" t="s">
        <v>3651</v>
      </c>
      <c r="AC4619" s="197" t="str">
        <f t="shared" si="450"/>
        <v>ENROLLSVCS</v>
      </c>
      <c r="AD4619" s="263" t="str">
        <f t="shared" si="451"/>
        <v>ENROLLSVCS-401</v>
      </c>
      <c r="AE4619" s="263" t="str">
        <f t="shared" si="452"/>
        <v>ENROLLSVCS-401-55</v>
      </c>
      <c r="AF4619" s="119" t="s">
        <v>3651</v>
      </c>
      <c r="AG4619" s="64" t="str">
        <f t="shared" si="453"/>
        <v>401</v>
      </c>
      <c r="AI4619" s="197" t="str">
        <f t="shared" si="454"/>
        <v>-</v>
      </c>
      <c r="AJ4619" s="64" t="str">
        <f t="shared" si="455"/>
        <v>-</v>
      </c>
    </row>
    <row r="4620" spans="27:36">
      <c r="AA4620" s="182" t="s">
        <v>3654</v>
      </c>
      <c r="AC4620" s="197" t="str">
        <f t="shared" si="450"/>
        <v>ENROLLSVCS</v>
      </c>
      <c r="AD4620" s="263" t="str">
        <f t="shared" si="451"/>
        <v>ENROLLSVCS-401</v>
      </c>
      <c r="AE4620" s="263" t="str">
        <f t="shared" si="452"/>
        <v>ENROLLSVCS-401-56</v>
      </c>
      <c r="AF4620" s="119" t="s">
        <v>3654</v>
      </c>
      <c r="AG4620" s="64" t="str">
        <f t="shared" si="453"/>
        <v>401</v>
      </c>
      <c r="AI4620" s="197" t="str">
        <f t="shared" si="454"/>
        <v>-</v>
      </c>
      <c r="AJ4620" s="64" t="str">
        <f t="shared" si="455"/>
        <v>-</v>
      </c>
    </row>
    <row r="4621" spans="27:36">
      <c r="AA4621" s="182" t="s">
        <v>3657</v>
      </c>
      <c r="AC4621" s="197" t="str">
        <f t="shared" si="450"/>
        <v>ENROLLSVCS</v>
      </c>
      <c r="AD4621" s="263" t="str">
        <f t="shared" si="451"/>
        <v>ENROLLSVCS-401</v>
      </c>
      <c r="AE4621" s="263" t="str">
        <f t="shared" si="452"/>
        <v>ENROLLSVCS-401-57</v>
      </c>
      <c r="AF4621" s="119" t="s">
        <v>3657</v>
      </c>
      <c r="AG4621" s="64" t="str">
        <f t="shared" si="453"/>
        <v>401</v>
      </c>
      <c r="AI4621" s="197" t="str">
        <f t="shared" si="454"/>
        <v>-</v>
      </c>
      <c r="AJ4621" s="64" t="str">
        <f t="shared" si="455"/>
        <v>-</v>
      </c>
    </row>
    <row r="4622" spans="27:36">
      <c r="AA4622" s="182" t="s">
        <v>3660</v>
      </c>
      <c r="AC4622" s="197" t="str">
        <f t="shared" si="450"/>
        <v>ENROLLSVCS</v>
      </c>
      <c r="AD4622" s="263" t="str">
        <f t="shared" si="451"/>
        <v>ENROLLSVCS-401</v>
      </c>
      <c r="AE4622" s="263" t="str">
        <f t="shared" si="452"/>
        <v>ENROLLSVCS-401-58</v>
      </c>
      <c r="AF4622" s="119" t="s">
        <v>3660</v>
      </c>
      <c r="AG4622" s="64" t="str">
        <f t="shared" si="453"/>
        <v>401</v>
      </c>
      <c r="AI4622" s="197" t="str">
        <f t="shared" si="454"/>
        <v>-</v>
      </c>
      <c r="AJ4622" s="64" t="str">
        <f t="shared" si="455"/>
        <v>-</v>
      </c>
    </row>
    <row r="4623" spans="27:36">
      <c r="AA4623" s="182" t="s">
        <v>13427</v>
      </c>
      <c r="AC4623" s="197" t="str">
        <f t="shared" si="450"/>
        <v>ENROLLSVCS</v>
      </c>
      <c r="AD4623" s="263" t="str">
        <f t="shared" si="451"/>
        <v>ENROLLSVCS-401</v>
      </c>
      <c r="AE4623" s="263" t="str">
        <f t="shared" si="452"/>
        <v>ENROLLSVCS-401-59</v>
      </c>
      <c r="AF4623" s="119" t="s">
        <v>13427</v>
      </c>
      <c r="AG4623" s="64" t="str">
        <f t="shared" si="453"/>
        <v>401</v>
      </c>
      <c r="AI4623" s="197" t="str">
        <f t="shared" si="454"/>
        <v>-</v>
      </c>
      <c r="AJ4623" s="64" t="str">
        <f t="shared" si="455"/>
        <v>-</v>
      </c>
    </row>
    <row r="4624" spans="27:36">
      <c r="AA4624" s="182" t="s">
        <v>14907</v>
      </c>
      <c r="AC4624" s="197" t="str">
        <f t="shared" si="450"/>
        <v>ENROLLSVCS</v>
      </c>
      <c r="AD4624" s="263" t="str">
        <f t="shared" si="451"/>
        <v>ENROLLSVCS-401</v>
      </c>
      <c r="AE4624" s="263" t="str">
        <f t="shared" si="452"/>
        <v>ENROLLSVCS-401-60</v>
      </c>
      <c r="AF4624" s="119" t="s">
        <v>14907</v>
      </c>
      <c r="AG4624" s="64" t="str">
        <f t="shared" si="453"/>
        <v>401</v>
      </c>
      <c r="AI4624" s="197" t="str">
        <f t="shared" si="454"/>
        <v>-</v>
      </c>
      <c r="AJ4624" s="64" t="str">
        <f t="shared" si="455"/>
        <v>-</v>
      </c>
    </row>
    <row r="4625" spans="27:36">
      <c r="AA4625" s="182" t="s">
        <v>14908</v>
      </c>
      <c r="AC4625" s="197" t="str">
        <f t="shared" si="450"/>
        <v>ENROLLSVCS</v>
      </c>
      <c r="AD4625" s="263" t="str">
        <f t="shared" si="451"/>
        <v>ENROLLSVCS-401</v>
      </c>
      <c r="AE4625" s="263" t="str">
        <f t="shared" si="452"/>
        <v>ENROLLSVCS-401-61</v>
      </c>
      <c r="AF4625" s="119" t="s">
        <v>14908</v>
      </c>
      <c r="AG4625" s="64" t="str">
        <f t="shared" si="453"/>
        <v>401</v>
      </c>
      <c r="AI4625" s="197" t="str">
        <f t="shared" si="454"/>
        <v>-</v>
      </c>
      <c r="AJ4625" s="64" t="str">
        <f t="shared" si="455"/>
        <v>-</v>
      </c>
    </row>
    <row r="4626" spans="27:36">
      <c r="AA4626" s="182" t="s">
        <v>15404</v>
      </c>
      <c r="AC4626" s="197" t="str">
        <f t="shared" si="450"/>
        <v>ENROLLSVCS</v>
      </c>
      <c r="AD4626" s="263" t="str">
        <f t="shared" si="451"/>
        <v>ENROLLSVCS-401</v>
      </c>
      <c r="AE4626" s="263" t="str">
        <f t="shared" si="452"/>
        <v>ENROLLSVCS-401-62</v>
      </c>
      <c r="AF4626" s="119" t="s">
        <v>15404</v>
      </c>
      <c r="AG4626" s="64" t="str">
        <f t="shared" si="453"/>
        <v>401</v>
      </c>
      <c r="AI4626" s="197" t="str">
        <f t="shared" si="454"/>
        <v>-</v>
      </c>
      <c r="AJ4626" s="64" t="str">
        <f t="shared" si="455"/>
        <v>-</v>
      </c>
    </row>
    <row r="4627" spans="27:36">
      <c r="AA4627" s="182" t="s">
        <v>14319</v>
      </c>
      <c r="AC4627" s="197" t="str">
        <f t="shared" si="450"/>
        <v>ENROLLSVCS</v>
      </c>
      <c r="AD4627" s="263" t="str">
        <f t="shared" si="451"/>
        <v>ENROLLSVCS-401</v>
      </c>
      <c r="AE4627" s="263" t="str">
        <f t="shared" si="452"/>
        <v>ENROLLSVCS-401-63</v>
      </c>
      <c r="AF4627" s="119" t="s">
        <v>14319</v>
      </c>
      <c r="AG4627" s="64" t="str">
        <f t="shared" si="453"/>
        <v>401</v>
      </c>
      <c r="AI4627" s="197" t="str">
        <f t="shared" si="454"/>
        <v>-</v>
      </c>
      <c r="AJ4627" s="64" t="str">
        <f t="shared" si="455"/>
        <v>-</v>
      </c>
    </row>
    <row r="4628" spans="27:36">
      <c r="AA4628" s="182" t="s">
        <v>14320</v>
      </c>
      <c r="AC4628" s="197" t="str">
        <f t="shared" si="450"/>
        <v>ENROLLSVCS</v>
      </c>
      <c r="AD4628" s="263" t="str">
        <f t="shared" si="451"/>
        <v>ENROLLSVCS-401</v>
      </c>
      <c r="AE4628" s="263" t="str">
        <f t="shared" si="452"/>
        <v>ENROLLSVCS-401-64</v>
      </c>
      <c r="AF4628" s="119" t="s">
        <v>14320</v>
      </c>
      <c r="AG4628" s="64" t="str">
        <f t="shared" si="453"/>
        <v>401</v>
      </c>
      <c r="AI4628" s="197" t="str">
        <f t="shared" si="454"/>
        <v>-</v>
      </c>
      <c r="AJ4628" s="64" t="str">
        <f t="shared" si="455"/>
        <v>-</v>
      </c>
    </row>
    <row r="4629" spans="27:36">
      <c r="AA4629" s="182" t="s">
        <v>3663</v>
      </c>
      <c r="AC4629" s="197" t="str">
        <f t="shared" si="450"/>
        <v>ENROLLSVCS</v>
      </c>
      <c r="AD4629" s="263" t="str">
        <f t="shared" si="451"/>
        <v>ENROLLSVCS-401</v>
      </c>
      <c r="AE4629" s="263" t="str">
        <f t="shared" si="452"/>
        <v>ENROLLSVCS-401-65</v>
      </c>
      <c r="AF4629" s="119" t="s">
        <v>3663</v>
      </c>
      <c r="AG4629" s="64" t="str">
        <f t="shared" si="453"/>
        <v>401</v>
      </c>
      <c r="AI4629" s="197" t="str">
        <f t="shared" si="454"/>
        <v>-</v>
      </c>
      <c r="AJ4629" s="64" t="str">
        <f t="shared" si="455"/>
        <v>-</v>
      </c>
    </row>
    <row r="4630" spans="27:36">
      <c r="AA4630" s="182" t="s">
        <v>11508</v>
      </c>
      <c r="AC4630" s="197" t="str">
        <f t="shared" si="450"/>
        <v>FACSEN</v>
      </c>
      <c r="AD4630" s="263" t="str">
        <f t="shared" si="451"/>
        <v>FACSEN-401</v>
      </c>
      <c r="AE4630" s="263" t="str">
        <f t="shared" si="452"/>
        <v>FACSEN-401-1</v>
      </c>
      <c r="AF4630" s="119" t="s">
        <v>11508</v>
      </c>
      <c r="AG4630" s="64" t="str">
        <f t="shared" si="453"/>
        <v>401</v>
      </c>
      <c r="AI4630" s="197" t="str">
        <f t="shared" si="454"/>
        <v>-</v>
      </c>
      <c r="AJ4630" s="64" t="str">
        <f t="shared" si="455"/>
        <v>-</v>
      </c>
    </row>
    <row r="4631" spans="27:36">
      <c r="AA4631" s="182" t="s">
        <v>14909</v>
      </c>
      <c r="AC4631" s="197" t="str">
        <f t="shared" si="450"/>
        <v>FACSEN</v>
      </c>
      <c r="AD4631" s="263" t="str">
        <f t="shared" si="451"/>
        <v>FACSEN-401</v>
      </c>
      <c r="AE4631" s="263" t="str">
        <f t="shared" si="452"/>
        <v>FACSEN-401-2</v>
      </c>
      <c r="AF4631" s="119" t="s">
        <v>14909</v>
      </c>
      <c r="AG4631" s="64" t="str">
        <f t="shared" si="453"/>
        <v>401</v>
      </c>
      <c r="AI4631" s="197" t="str">
        <f t="shared" si="454"/>
        <v>-</v>
      </c>
      <c r="AJ4631" s="64" t="str">
        <f t="shared" si="455"/>
        <v>-</v>
      </c>
    </row>
    <row r="4632" spans="27:36">
      <c r="AA4632" s="182" t="s">
        <v>3666</v>
      </c>
      <c r="AC4632" s="197" t="str">
        <f t="shared" si="450"/>
        <v>BUSINESS</v>
      </c>
      <c r="AD4632" s="263" t="str">
        <f t="shared" si="451"/>
        <v>BUSINESS-401</v>
      </c>
      <c r="AE4632" s="263" t="str">
        <f t="shared" si="452"/>
        <v>BUSINESS-401-152</v>
      </c>
      <c r="AF4632" s="119" t="s">
        <v>3666</v>
      </c>
      <c r="AG4632" s="64" t="str">
        <f t="shared" si="453"/>
        <v>401</v>
      </c>
      <c r="AI4632" s="197" t="str">
        <f t="shared" si="454"/>
        <v>-</v>
      </c>
      <c r="AJ4632" s="64" t="str">
        <f t="shared" si="455"/>
        <v>-</v>
      </c>
    </row>
    <row r="4633" spans="27:36">
      <c r="AA4633" s="182" t="s">
        <v>3669</v>
      </c>
      <c r="AC4633" s="197" t="str">
        <f t="shared" si="450"/>
        <v>BUSINESS</v>
      </c>
      <c r="AD4633" s="263" t="str">
        <f t="shared" si="451"/>
        <v>BUSINESS-401</v>
      </c>
      <c r="AE4633" s="263" t="str">
        <f t="shared" si="452"/>
        <v>BUSINESS-401-153</v>
      </c>
      <c r="AF4633" s="119" t="s">
        <v>3669</v>
      </c>
      <c r="AG4633" s="64" t="str">
        <f t="shared" si="453"/>
        <v>401</v>
      </c>
      <c r="AI4633" s="197" t="str">
        <f t="shared" si="454"/>
        <v>-</v>
      </c>
      <c r="AJ4633" s="64" t="str">
        <f t="shared" si="455"/>
        <v>-</v>
      </c>
    </row>
    <row r="4634" spans="27:36">
      <c r="AA4634" s="182" t="s">
        <v>3672</v>
      </c>
      <c r="AC4634" s="197" t="str">
        <f t="shared" si="450"/>
        <v>BUSINESS</v>
      </c>
      <c r="AD4634" s="263" t="str">
        <f t="shared" si="451"/>
        <v>BUSINESS-401</v>
      </c>
      <c r="AE4634" s="263" t="str">
        <f t="shared" si="452"/>
        <v>BUSINESS-401-154</v>
      </c>
      <c r="AF4634" s="119" t="s">
        <v>3672</v>
      </c>
      <c r="AG4634" s="64" t="str">
        <f t="shared" si="453"/>
        <v>401</v>
      </c>
      <c r="AI4634" s="197" t="str">
        <f t="shared" si="454"/>
        <v>-</v>
      </c>
      <c r="AJ4634" s="64" t="str">
        <f t="shared" si="455"/>
        <v>-</v>
      </c>
    </row>
    <row r="4635" spans="27:36">
      <c r="AA4635" s="182" t="s">
        <v>11241</v>
      </c>
      <c r="AC4635" s="197" t="str">
        <f t="shared" si="450"/>
        <v>BUSINESS</v>
      </c>
      <c r="AD4635" s="263" t="str">
        <f t="shared" si="451"/>
        <v>BUSINESS-401</v>
      </c>
      <c r="AE4635" s="263" t="str">
        <f t="shared" si="452"/>
        <v>BUSINESS-401-155</v>
      </c>
      <c r="AF4635" s="119" t="s">
        <v>11241</v>
      </c>
      <c r="AG4635" s="64" t="str">
        <f t="shared" si="453"/>
        <v>401</v>
      </c>
      <c r="AI4635" s="197" t="str">
        <f t="shared" si="454"/>
        <v>-</v>
      </c>
      <c r="AJ4635" s="64" t="str">
        <f t="shared" si="455"/>
        <v>-</v>
      </c>
    </row>
    <row r="4636" spans="27:36">
      <c r="AA4636" s="182" t="s">
        <v>12241</v>
      </c>
      <c r="AC4636" s="197" t="str">
        <f t="shared" si="450"/>
        <v>BUSINESS</v>
      </c>
      <c r="AD4636" s="263" t="str">
        <f t="shared" si="451"/>
        <v>BUSINESS-401</v>
      </c>
      <c r="AE4636" s="263" t="str">
        <f t="shared" si="452"/>
        <v>BUSINESS-401-156</v>
      </c>
      <c r="AF4636" s="119" t="s">
        <v>12241</v>
      </c>
      <c r="AG4636" s="64" t="str">
        <f t="shared" si="453"/>
        <v>401</v>
      </c>
      <c r="AI4636" s="197" t="str">
        <f t="shared" si="454"/>
        <v>-</v>
      </c>
      <c r="AJ4636" s="64" t="str">
        <f t="shared" si="455"/>
        <v>-</v>
      </c>
    </row>
    <row r="4637" spans="27:36">
      <c r="AA4637" s="182" t="s">
        <v>11242</v>
      </c>
      <c r="AC4637" s="197" t="str">
        <f t="shared" si="450"/>
        <v>BUSINESS</v>
      </c>
      <c r="AD4637" s="263" t="str">
        <f t="shared" si="451"/>
        <v>BUSINESS-401</v>
      </c>
      <c r="AE4637" s="263" t="str">
        <f t="shared" si="452"/>
        <v>BUSINESS-401-157</v>
      </c>
      <c r="AF4637" s="119" t="s">
        <v>11242</v>
      </c>
      <c r="AG4637" s="64" t="str">
        <f t="shared" si="453"/>
        <v>401</v>
      </c>
      <c r="AI4637" s="197" t="str">
        <f t="shared" si="454"/>
        <v>-</v>
      </c>
      <c r="AJ4637" s="64" t="str">
        <f t="shared" si="455"/>
        <v>-</v>
      </c>
    </row>
    <row r="4638" spans="27:36">
      <c r="AA4638" s="182" t="s">
        <v>745</v>
      </c>
      <c r="AC4638" s="197" t="str">
        <f t="shared" si="450"/>
        <v>ARTSCI</v>
      </c>
      <c r="AD4638" s="263" t="str">
        <f t="shared" si="451"/>
        <v>ARTSCI-401</v>
      </c>
      <c r="AE4638" s="263" t="str">
        <f t="shared" si="452"/>
        <v>ARTSCI-401-265</v>
      </c>
      <c r="AF4638" s="119" t="s">
        <v>745</v>
      </c>
      <c r="AG4638" s="64" t="str">
        <f t="shared" si="453"/>
        <v>401</v>
      </c>
      <c r="AI4638" s="197" t="str">
        <f t="shared" si="454"/>
        <v>-</v>
      </c>
      <c r="AJ4638" s="64" t="str">
        <f t="shared" si="455"/>
        <v>-</v>
      </c>
    </row>
    <row r="4639" spans="27:36">
      <c r="AA4639" s="182" t="s">
        <v>11243</v>
      </c>
      <c r="AC4639" s="197" t="str">
        <f t="shared" si="450"/>
        <v>ARTSCI</v>
      </c>
      <c r="AD4639" s="263" t="str">
        <f t="shared" si="451"/>
        <v>ARTSCI-401</v>
      </c>
      <c r="AE4639" s="263" t="str">
        <f t="shared" si="452"/>
        <v>ARTSCI-401-266</v>
      </c>
      <c r="AF4639" s="119" t="s">
        <v>11243</v>
      </c>
      <c r="AG4639" s="64" t="str">
        <f t="shared" si="453"/>
        <v>401</v>
      </c>
      <c r="AI4639" s="197" t="str">
        <f t="shared" si="454"/>
        <v>-</v>
      </c>
      <c r="AJ4639" s="64" t="str">
        <f t="shared" si="455"/>
        <v>-</v>
      </c>
    </row>
    <row r="4640" spans="27:36">
      <c r="AA4640" s="182" t="s">
        <v>3675</v>
      </c>
      <c r="AC4640" s="197" t="str">
        <f t="shared" si="450"/>
        <v>ARTSCI</v>
      </c>
      <c r="AD4640" s="263" t="str">
        <f t="shared" si="451"/>
        <v>ARTSCI-401</v>
      </c>
      <c r="AE4640" s="263" t="str">
        <f t="shared" si="452"/>
        <v>ARTSCI-401-267</v>
      </c>
      <c r="AF4640" s="119" t="s">
        <v>3675</v>
      </c>
      <c r="AG4640" s="64" t="str">
        <f t="shared" si="453"/>
        <v>401</v>
      </c>
      <c r="AI4640" s="197" t="str">
        <f t="shared" si="454"/>
        <v>-</v>
      </c>
      <c r="AJ4640" s="64" t="str">
        <f t="shared" si="455"/>
        <v>-</v>
      </c>
    </row>
    <row r="4641" spans="27:36">
      <c r="AA4641" s="182" t="s">
        <v>3680</v>
      </c>
      <c r="AC4641" s="197" t="str">
        <f t="shared" si="450"/>
        <v>ARTSCI</v>
      </c>
      <c r="AD4641" s="263" t="str">
        <f t="shared" si="451"/>
        <v>ARTSCI-401</v>
      </c>
      <c r="AE4641" s="263" t="str">
        <f t="shared" si="452"/>
        <v>ARTSCI-401-268</v>
      </c>
      <c r="AF4641" s="119" t="s">
        <v>3680</v>
      </c>
      <c r="AG4641" s="64" t="str">
        <f t="shared" si="453"/>
        <v>401</v>
      </c>
      <c r="AI4641" s="197" t="str">
        <f t="shared" si="454"/>
        <v>-</v>
      </c>
      <c r="AJ4641" s="64" t="str">
        <f t="shared" si="455"/>
        <v>-</v>
      </c>
    </row>
    <row r="4642" spans="27:36">
      <c r="AA4642" s="182" t="s">
        <v>11244</v>
      </c>
      <c r="AC4642" s="197" t="str">
        <f t="shared" si="450"/>
        <v>ARTSCI</v>
      </c>
      <c r="AD4642" s="263" t="str">
        <f t="shared" si="451"/>
        <v>ARTSCI-401</v>
      </c>
      <c r="AE4642" s="263" t="str">
        <f t="shared" si="452"/>
        <v>ARTSCI-401-269</v>
      </c>
      <c r="AF4642" s="119" t="s">
        <v>11244</v>
      </c>
      <c r="AG4642" s="64" t="str">
        <f t="shared" si="453"/>
        <v>401</v>
      </c>
      <c r="AI4642" s="197" t="str">
        <f t="shared" si="454"/>
        <v>-</v>
      </c>
      <c r="AJ4642" s="64" t="str">
        <f t="shared" si="455"/>
        <v>-</v>
      </c>
    </row>
    <row r="4643" spans="27:36">
      <c r="AA4643" s="182" t="s">
        <v>15798</v>
      </c>
      <c r="AC4643" s="197" t="str">
        <f t="shared" si="450"/>
        <v>ARTSCI</v>
      </c>
      <c r="AD4643" s="263" t="str">
        <f t="shared" si="451"/>
        <v>ARTSCI-401</v>
      </c>
      <c r="AE4643" s="263" t="str">
        <f t="shared" si="452"/>
        <v>ARTSCI-401-270</v>
      </c>
      <c r="AF4643" s="119" t="s">
        <v>15798</v>
      </c>
      <c r="AG4643" s="64" t="str">
        <f t="shared" si="453"/>
        <v>401</v>
      </c>
      <c r="AI4643" s="197" t="str">
        <f t="shared" si="454"/>
        <v>-</v>
      </c>
      <c r="AJ4643" s="64" t="str">
        <f t="shared" si="455"/>
        <v>-</v>
      </c>
    </row>
    <row r="4644" spans="27:36">
      <c r="AA4644" s="182" t="s">
        <v>12242</v>
      </c>
      <c r="AC4644" s="197" t="str">
        <f t="shared" si="450"/>
        <v>RESECDEV</v>
      </c>
      <c r="AD4644" s="263" t="str">
        <f t="shared" si="451"/>
        <v>RESECDEV-401</v>
      </c>
      <c r="AE4644" s="263" t="str">
        <f t="shared" si="452"/>
        <v>RESECDEV-401-2</v>
      </c>
      <c r="AF4644" s="119" t="s">
        <v>12242</v>
      </c>
      <c r="AG4644" s="64" t="str">
        <f t="shared" si="453"/>
        <v>401</v>
      </c>
      <c r="AI4644" s="197" t="str">
        <f t="shared" si="454"/>
        <v>-</v>
      </c>
      <c r="AJ4644" s="64" t="str">
        <f t="shared" si="455"/>
        <v>-</v>
      </c>
    </row>
    <row r="4645" spans="27:36">
      <c r="AA4645" s="182" t="s">
        <v>3685</v>
      </c>
      <c r="AC4645" s="197" t="str">
        <f t="shared" si="450"/>
        <v>RESECDEV</v>
      </c>
      <c r="AD4645" s="263" t="str">
        <f t="shared" si="451"/>
        <v>RESECDEV-401</v>
      </c>
      <c r="AE4645" s="263" t="str">
        <f t="shared" si="452"/>
        <v>RESECDEV-401-3</v>
      </c>
      <c r="AF4645" s="119" t="s">
        <v>3685</v>
      </c>
      <c r="AG4645" s="64" t="str">
        <f t="shared" si="453"/>
        <v>401</v>
      </c>
      <c r="AI4645" s="197" t="str">
        <f t="shared" si="454"/>
        <v>-</v>
      </c>
      <c r="AJ4645" s="64" t="str">
        <f t="shared" si="455"/>
        <v>-</v>
      </c>
    </row>
    <row r="4646" spans="27:36">
      <c r="AA4646" s="182" t="s">
        <v>3688</v>
      </c>
      <c r="AC4646" s="197" t="str">
        <f t="shared" si="450"/>
        <v>RESECDEV</v>
      </c>
      <c r="AD4646" s="263" t="str">
        <f t="shared" si="451"/>
        <v>RESECDEV-401</v>
      </c>
      <c r="AE4646" s="263" t="str">
        <f t="shared" si="452"/>
        <v>RESECDEV-401-4</v>
      </c>
      <c r="AF4646" s="119" t="s">
        <v>3688</v>
      </c>
      <c r="AG4646" s="64" t="str">
        <f t="shared" si="453"/>
        <v>401</v>
      </c>
      <c r="AI4646" s="197" t="str">
        <f t="shared" si="454"/>
        <v>-</v>
      </c>
      <c r="AJ4646" s="64" t="str">
        <f t="shared" si="455"/>
        <v>-</v>
      </c>
    </row>
    <row r="4647" spans="27:36">
      <c r="AA4647" s="182" t="s">
        <v>3691</v>
      </c>
      <c r="AC4647" s="197" t="str">
        <f t="shared" si="450"/>
        <v>RESECDEV</v>
      </c>
      <c r="AD4647" s="263" t="str">
        <f t="shared" si="451"/>
        <v>RESECDEV-401</v>
      </c>
      <c r="AE4647" s="263" t="str">
        <f t="shared" si="452"/>
        <v>RESECDEV-401-5</v>
      </c>
      <c r="AF4647" s="119" t="s">
        <v>3691</v>
      </c>
      <c r="AG4647" s="64" t="str">
        <f t="shared" si="453"/>
        <v>401</v>
      </c>
      <c r="AI4647" s="197" t="str">
        <f t="shared" si="454"/>
        <v>-</v>
      </c>
      <c r="AJ4647" s="64" t="str">
        <f t="shared" si="455"/>
        <v>-</v>
      </c>
    </row>
    <row r="4648" spans="27:36">
      <c r="AA4648" s="182" t="s">
        <v>11245</v>
      </c>
      <c r="AC4648" s="197" t="str">
        <f t="shared" si="450"/>
        <v>RESECDEV</v>
      </c>
      <c r="AD4648" s="263" t="str">
        <f t="shared" si="451"/>
        <v>RESECDEV-401</v>
      </c>
      <c r="AE4648" s="263" t="str">
        <f t="shared" si="452"/>
        <v>RESECDEV-401-6</v>
      </c>
      <c r="AF4648" s="119" t="s">
        <v>11245</v>
      </c>
      <c r="AG4648" s="64" t="str">
        <f t="shared" si="453"/>
        <v>401</v>
      </c>
      <c r="AI4648" s="197" t="str">
        <f t="shared" si="454"/>
        <v>-</v>
      </c>
      <c r="AJ4648" s="64" t="str">
        <f t="shared" si="455"/>
        <v>-</v>
      </c>
    </row>
    <row r="4649" spans="27:36">
      <c r="AA4649" s="182" t="s">
        <v>13428</v>
      </c>
      <c r="AC4649" s="197" t="str">
        <f t="shared" si="450"/>
        <v>RESECDEV</v>
      </c>
      <c r="AD4649" s="263" t="str">
        <f t="shared" si="451"/>
        <v>RESECDEV-401</v>
      </c>
      <c r="AE4649" s="263" t="str">
        <f t="shared" si="452"/>
        <v>RESECDEV-401-7</v>
      </c>
      <c r="AF4649" s="119" t="s">
        <v>13428</v>
      </c>
      <c r="AG4649" s="64" t="str">
        <f t="shared" si="453"/>
        <v>401</v>
      </c>
      <c r="AI4649" s="197" t="str">
        <f t="shared" si="454"/>
        <v>-</v>
      </c>
      <c r="AJ4649" s="64" t="str">
        <f t="shared" si="455"/>
        <v>-</v>
      </c>
    </row>
    <row r="4650" spans="27:36">
      <c r="AA4650" s="182" t="s">
        <v>13429</v>
      </c>
      <c r="AC4650" s="197" t="str">
        <f t="shared" si="450"/>
        <v>RESECDEV</v>
      </c>
      <c r="AD4650" s="263" t="str">
        <f t="shared" si="451"/>
        <v>RESECDEV-401</v>
      </c>
      <c r="AE4650" s="263" t="str">
        <f t="shared" si="452"/>
        <v>RESECDEV-401-8</v>
      </c>
      <c r="AF4650" s="119" t="s">
        <v>13429</v>
      </c>
      <c r="AG4650" s="64" t="str">
        <f t="shared" si="453"/>
        <v>401</v>
      </c>
      <c r="AI4650" s="197" t="str">
        <f t="shared" si="454"/>
        <v>-</v>
      </c>
      <c r="AJ4650" s="64" t="str">
        <f t="shared" si="455"/>
        <v>-</v>
      </c>
    </row>
    <row r="4651" spans="27:36">
      <c r="AA4651" s="182" t="s">
        <v>15405</v>
      </c>
      <c r="AC4651" s="197" t="str">
        <f t="shared" si="450"/>
        <v>RESECDEV</v>
      </c>
      <c r="AD4651" s="263" t="str">
        <f t="shared" si="451"/>
        <v>RESECDEV-401</v>
      </c>
      <c r="AE4651" s="263" t="str">
        <f t="shared" si="452"/>
        <v>RESECDEV-401-9</v>
      </c>
      <c r="AF4651" s="119" t="s">
        <v>15405</v>
      </c>
      <c r="AG4651" s="64" t="str">
        <f t="shared" si="453"/>
        <v>401</v>
      </c>
      <c r="AI4651" s="197" t="str">
        <f t="shared" si="454"/>
        <v>-</v>
      </c>
      <c r="AJ4651" s="64" t="str">
        <f t="shared" si="455"/>
        <v>-</v>
      </c>
    </row>
    <row r="4652" spans="27:36">
      <c r="AA4652" s="182" t="s">
        <v>11246</v>
      </c>
      <c r="AC4652" s="197" t="str">
        <f t="shared" si="450"/>
        <v>RESECDEV</v>
      </c>
      <c r="AD4652" s="263" t="str">
        <f t="shared" si="451"/>
        <v>RESECDEV-401</v>
      </c>
      <c r="AE4652" s="263" t="str">
        <f t="shared" si="452"/>
        <v>RESECDEV-401-10</v>
      </c>
      <c r="AF4652" s="119" t="s">
        <v>11246</v>
      </c>
      <c r="AG4652" s="64" t="str">
        <f t="shared" si="453"/>
        <v>401</v>
      </c>
      <c r="AI4652" s="197" t="str">
        <f t="shared" si="454"/>
        <v>-</v>
      </c>
      <c r="AJ4652" s="64" t="str">
        <f t="shared" si="455"/>
        <v>-</v>
      </c>
    </row>
    <row r="4653" spans="27:36">
      <c r="AA4653" s="182" t="s">
        <v>3696</v>
      </c>
      <c r="AC4653" s="197" t="str">
        <f t="shared" si="450"/>
        <v>GRADSTUDIES</v>
      </c>
      <c r="AD4653" s="263" t="str">
        <f t="shared" si="451"/>
        <v>GRADSTUDIES-401</v>
      </c>
      <c r="AE4653" s="263" t="str">
        <f t="shared" si="452"/>
        <v>GRADSTUDIES-401-1</v>
      </c>
      <c r="AF4653" s="119" t="s">
        <v>3696</v>
      </c>
      <c r="AG4653" s="64" t="str">
        <f t="shared" si="453"/>
        <v>401</v>
      </c>
      <c r="AI4653" s="197" t="str">
        <f t="shared" si="454"/>
        <v>-</v>
      </c>
      <c r="AJ4653" s="64" t="str">
        <f t="shared" si="455"/>
        <v>-</v>
      </c>
    </row>
    <row r="4654" spans="27:36">
      <c r="AA4654" s="182" t="s">
        <v>3699</v>
      </c>
      <c r="AC4654" s="197" t="str">
        <f t="shared" si="450"/>
        <v>GRADSTUDIES</v>
      </c>
      <c r="AD4654" s="263" t="str">
        <f t="shared" si="451"/>
        <v>GRADSTUDIES-401</v>
      </c>
      <c r="AE4654" s="263" t="str">
        <f t="shared" si="452"/>
        <v>GRADSTUDIES-401-2</v>
      </c>
      <c r="AF4654" s="119" t="s">
        <v>3699</v>
      </c>
      <c r="AG4654" s="64" t="str">
        <f t="shared" si="453"/>
        <v>401</v>
      </c>
      <c r="AI4654" s="197" t="str">
        <f t="shared" si="454"/>
        <v>-</v>
      </c>
      <c r="AJ4654" s="64" t="str">
        <f t="shared" si="455"/>
        <v>-</v>
      </c>
    </row>
    <row r="4655" spans="27:36">
      <c r="AA4655" s="182" t="s">
        <v>13430</v>
      </c>
      <c r="AC4655" s="197" t="str">
        <f t="shared" si="450"/>
        <v>GRADSTUDIES</v>
      </c>
      <c r="AD4655" s="263" t="str">
        <f t="shared" si="451"/>
        <v>GRADSTUDIES-401</v>
      </c>
      <c r="AE4655" s="263" t="str">
        <f t="shared" si="452"/>
        <v>GRADSTUDIES-401-3</v>
      </c>
      <c r="AF4655" s="119" t="s">
        <v>13430</v>
      </c>
      <c r="AG4655" s="64" t="str">
        <f t="shared" si="453"/>
        <v>401</v>
      </c>
      <c r="AI4655" s="197" t="str">
        <f t="shared" si="454"/>
        <v>-</v>
      </c>
      <c r="AJ4655" s="64" t="str">
        <f t="shared" si="455"/>
        <v>-</v>
      </c>
    </row>
    <row r="4656" spans="27:36">
      <c r="AA4656" s="182" t="s">
        <v>3702</v>
      </c>
      <c r="AC4656" s="197" t="str">
        <f t="shared" si="450"/>
        <v>GRADSTUDIES</v>
      </c>
      <c r="AD4656" s="263" t="str">
        <f t="shared" si="451"/>
        <v>GRADSTUDIES-401</v>
      </c>
      <c r="AE4656" s="263" t="str">
        <f t="shared" si="452"/>
        <v>GRADSTUDIES-401-4</v>
      </c>
      <c r="AF4656" s="119" t="s">
        <v>3702</v>
      </c>
      <c r="AG4656" s="64" t="str">
        <f t="shared" si="453"/>
        <v>401</v>
      </c>
      <c r="AI4656" s="197" t="str">
        <f t="shared" si="454"/>
        <v>-</v>
      </c>
      <c r="AJ4656" s="64" t="str">
        <f t="shared" si="455"/>
        <v>-</v>
      </c>
    </row>
    <row r="4657" spans="27:36">
      <c r="AA4657" s="182" t="s">
        <v>3705</v>
      </c>
      <c r="AC4657" s="197" t="str">
        <f t="shared" si="450"/>
        <v>ADMISSIONS</v>
      </c>
      <c r="AD4657" s="263" t="str">
        <f t="shared" si="451"/>
        <v>ADMISSIONS-401</v>
      </c>
      <c r="AE4657" s="263" t="str">
        <f t="shared" si="452"/>
        <v>ADMISSIONS-401-1</v>
      </c>
      <c r="AF4657" s="119" t="s">
        <v>3705</v>
      </c>
      <c r="AG4657" s="64" t="str">
        <f t="shared" si="453"/>
        <v>401</v>
      </c>
      <c r="AI4657" s="197" t="str">
        <f t="shared" si="454"/>
        <v>-</v>
      </c>
      <c r="AJ4657" s="64" t="str">
        <f t="shared" si="455"/>
        <v>-</v>
      </c>
    </row>
    <row r="4658" spans="27:36">
      <c r="AA4658" s="182" t="s">
        <v>3710</v>
      </c>
      <c r="AC4658" s="197" t="str">
        <f t="shared" si="450"/>
        <v>CELS</v>
      </c>
      <c r="AD4658" s="263" t="str">
        <f t="shared" si="451"/>
        <v>CELS-401</v>
      </c>
      <c r="AE4658" s="263" t="str">
        <f t="shared" si="452"/>
        <v>CELS-401-270</v>
      </c>
      <c r="AF4658" s="119" t="s">
        <v>3710</v>
      </c>
      <c r="AG4658" s="64" t="str">
        <f t="shared" si="453"/>
        <v>401</v>
      </c>
      <c r="AI4658" s="197" t="str">
        <f t="shared" si="454"/>
        <v>-</v>
      </c>
      <c r="AJ4658" s="64" t="str">
        <f t="shared" si="455"/>
        <v>-</v>
      </c>
    </row>
    <row r="4659" spans="27:36">
      <c r="AA4659" s="182" t="s">
        <v>3713</v>
      </c>
      <c r="AC4659" s="197" t="str">
        <f t="shared" si="450"/>
        <v>CELS</v>
      </c>
      <c r="AD4659" s="263" t="str">
        <f t="shared" si="451"/>
        <v>CELS-401</v>
      </c>
      <c r="AE4659" s="263" t="str">
        <f t="shared" si="452"/>
        <v>CELS-401-271</v>
      </c>
      <c r="AF4659" s="119" t="s">
        <v>3713</v>
      </c>
      <c r="AG4659" s="64" t="str">
        <f t="shared" si="453"/>
        <v>401</v>
      </c>
      <c r="AI4659" s="197" t="str">
        <f t="shared" si="454"/>
        <v>-</v>
      </c>
      <c r="AJ4659" s="64" t="str">
        <f t="shared" si="455"/>
        <v>-</v>
      </c>
    </row>
    <row r="4660" spans="27:36">
      <c r="AA4660" s="182" t="s">
        <v>3716</v>
      </c>
      <c r="AC4660" s="197" t="str">
        <f t="shared" si="450"/>
        <v>CELS</v>
      </c>
      <c r="AD4660" s="263" t="str">
        <f t="shared" si="451"/>
        <v>CELS-401</v>
      </c>
      <c r="AE4660" s="263" t="str">
        <f t="shared" si="452"/>
        <v>CELS-401-272</v>
      </c>
      <c r="AF4660" s="119" t="s">
        <v>3716</v>
      </c>
      <c r="AG4660" s="64" t="str">
        <f t="shared" si="453"/>
        <v>401</v>
      </c>
      <c r="AI4660" s="197" t="str">
        <f t="shared" si="454"/>
        <v>-</v>
      </c>
      <c r="AJ4660" s="64" t="str">
        <f t="shared" si="455"/>
        <v>-</v>
      </c>
    </row>
    <row r="4661" spans="27:36">
      <c r="AA4661" s="182" t="s">
        <v>3719</v>
      </c>
      <c r="AC4661" s="197" t="str">
        <f t="shared" si="450"/>
        <v>CELS</v>
      </c>
      <c r="AD4661" s="263" t="str">
        <f t="shared" si="451"/>
        <v>CELS-401</v>
      </c>
      <c r="AE4661" s="263" t="str">
        <f t="shared" si="452"/>
        <v>CELS-401-273</v>
      </c>
      <c r="AF4661" s="119" t="s">
        <v>3719</v>
      </c>
      <c r="AG4661" s="64" t="str">
        <f t="shared" si="453"/>
        <v>401</v>
      </c>
      <c r="AI4661" s="197" t="str">
        <f t="shared" si="454"/>
        <v>-</v>
      </c>
      <c r="AJ4661" s="64" t="str">
        <f t="shared" si="455"/>
        <v>-</v>
      </c>
    </row>
    <row r="4662" spans="27:36">
      <c r="AA4662" s="182" t="s">
        <v>42</v>
      </c>
      <c r="AC4662" s="197" t="str">
        <f t="shared" si="450"/>
        <v>CELS</v>
      </c>
      <c r="AD4662" s="263" t="str">
        <f t="shared" si="451"/>
        <v>CELS-401</v>
      </c>
      <c r="AE4662" s="263" t="str">
        <f t="shared" si="452"/>
        <v>CELS-401-274</v>
      </c>
      <c r="AF4662" s="119" t="s">
        <v>42</v>
      </c>
      <c r="AG4662" s="64" t="str">
        <f t="shared" si="453"/>
        <v>401</v>
      </c>
      <c r="AI4662" s="197" t="str">
        <f t="shared" si="454"/>
        <v>-</v>
      </c>
      <c r="AJ4662" s="64" t="str">
        <f t="shared" si="455"/>
        <v>-</v>
      </c>
    </row>
    <row r="4663" spans="27:36">
      <c r="AA4663" s="182" t="s">
        <v>3726</v>
      </c>
      <c r="AC4663" s="197" t="str">
        <f t="shared" si="450"/>
        <v>CELS</v>
      </c>
      <c r="AD4663" s="263" t="str">
        <f t="shared" si="451"/>
        <v>CELS-401</v>
      </c>
      <c r="AE4663" s="263" t="str">
        <f t="shared" si="452"/>
        <v>CELS-401-275</v>
      </c>
      <c r="AF4663" s="119" t="s">
        <v>3726</v>
      </c>
      <c r="AG4663" s="64" t="str">
        <f t="shared" si="453"/>
        <v>401</v>
      </c>
      <c r="AI4663" s="197" t="str">
        <f t="shared" si="454"/>
        <v>-</v>
      </c>
      <c r="AJ4663" s="64" t="str">
        <f t="shared" si="455"/>
        <v>-</v>
      </c>
    </row>
    <row r="4664" spans="27:36">
      <c r="AA4664" s="182" t="s">
        <v>3729</v>
      </c>
      <c r="AC4664" s="197" t="str">
        <f t="shared" si="450"/>
        <v>CELS</v>
      </c>
      <c r="AD4664" s="263" t="str">
        <f t="shared" si="451"/>
        <v>CELS-401</v>
      </c>
      <c r="AE4664" s="263" t="str">
        <f t="shared" si="452"/>
        <v>CELS-401-276</v>
      </c>
      <c r="AF4664" s="119" t="s">
        <v>3729</v>
      </c>
      <c r="AG4664" s="64" t="str">
        <f t="shared" si="453"/>
        <v>401</v>
      </c>
      <c r="AI4664" s="197" t="str">
        <f t="shared" si="454"/>
        <v>-</v>
      </c>
      <c r="AJ4664" s="64" t="str">
        <f t="shared" si="455"/>
        <v>-</v>
      </c>
    </row>
    <row r="4665" spans="27:36">
      <c r="AA4665" s="182" t="s">
        <v>3734</v>
      </c>
      <c r="AC4665" s="197" t="str">
        <f t="shared" si="450"/>
        <v>ITS</v>
      </c>
      <c r="AD4665" s="263" t="str">
        <f t="shared" si="451"/>
        <v>ITS-401</v>
      </c>
      <c r="AE4665" s="263" t="str">
        <f t="shared" si="452"/>
        <v>ITS-401-1</v>
      </c>
      <c r="AF4665" s="119" t="s">
        <v>3734</v>
      </c>
      <c r="AG4665" s="64" t="str">
        <f t="shared" si="453"/>
        <v>401</v>
      </c>
      <c r="AI4665" s="197" t="str">
        <f t="shared" si="454"/>
        <v>-</v>
      </c>
      <c r="AJ4665" s="64" t="str">
        <f t="shared" si="455"/>
        <v>-</v>
      </c>
    </row>
    <row r="4666" spans="27:36">
      <c r="AA4666" s="182" t="s">
        <v>43</v>
      </c>
      <c r="AC4666" s="197" t="str">
        <f t="shared" si="450"/>
        <v>LIBRARY</v>
      </c>
      <c r="AD4666" s="263" t="str">
        <f t="shared" si="451"/>
        <v>LIBRARY-401</v>
      </c>
      <c r="AE4666" s="263" t="str">
        <f t="shared" si="452"/>
        <v>LIBRARY-401-1</v>
      </c>
      <c r="AF4666" s="119" t="s">
        <v>43</v>
      </c>
      <c r="AG4666" s="64" t="str">
        <f t="shared" si="453"/>
        <v>401</v>
      </c>
      <c r="AI4666" s="197" t="str">
        <f t="shared" si="454"/>
        <v>-</v>
      </c>
      <c r="AJ4666" s="64" t="str">
        <f t="shared" si="455"/>
        <v>-</v>
      </c>
    </row>
    <row r="4667" spans="27:36">
      <c r="AA4667" s="182" t="s">
        <v>3745</v>
      </c>
      <c r="AC4667" s="197" t="str">
        <f t="shared" si="450"/>
        <v>LIBRARY</v>
      </c>
      <c r="AD4667" s="263" t="str">
        <f t="shared" si="451"/>
        <v>LIBRARY-401</v>
      </c>
      <c r="AE4667" s="263" t="str">
        <f t="shared" si="452"/>
        <v>LIBRARY-401-2</v>
      </c>
      <c r="AF4667" s="119" t="s">
        <v>3745</v>
      </c>
      <c r="AG4667" s="64" t="str">
        <f t="shared" si="453"/>
        <v>401</v>
      </c>
      <c r="AI4667" s="197" t="str">
        <f t="shared" si="454"/>
        <v>-</v>
      </c>
      <c r="AJ4667" s="64" t="str">
        <f t="shared" si="455"/>
        <v>-</v>
      </c>
    </row>
    <row r="4668" spans="27:36">
      <c r="AA4668" s="182" t="s">
        <v>3746</v>
      </c>
      <c r="AC4668" s="197" t="str">
        <f t="shared" si="450"/>
        <v>LIBRARY</v>
      </c>
      <c r="AD4668" s="263" t="str">
        <f t="shared" si="451"/>
        <v>LIBRARY-401</v>
      </c>
      <c r="AE4668" s="263" t="str">
        <f t="shared" si="452"/>
        <v>LIBRARY-401-3</v>
      </c>
      <c r="AF4668" s="119" t="s">
        <v>3746</v>
      </c>
      <c r="AG4668" s="64" t="str">
        <f t="shared" si="453"/>
        <v>401</v>
      </c>
      <c r="AI4668" s="197" t="str">
        <f t="shared" si="454"/>
        <v>-</v>
      </c>
      <c r="AJ4668" s="64" t="str">
        <f t="shared" si="455"/>
        <v>-</v>
      </c>
    </row>
    <row r="4669" spans="27:36">
      <c r="AA4669" s="182" t="s">
        <v>3749</v>
      </c>
      <c r="AC4669" s="197" t="str">
        <f t="shared" si="450"/>
        <v>LIBRARY</v>
      </c>
      <c r="AD4669" s="263" t="str">
        <f t="shared" si="451"/>
        <v>LIBRARY-401</v>
      </c>
      <c r="AE4669" s="263" t="str">
        <f t="shared" si="452"/>
        <v>LIBRARY-401-4</v>
      </c>
      <c r="AF4669" s="119" t="s">
        <v>3749</v>
      </c>
      <c r="AG4669" s="64" t="str">
        <f t="shared" si="453"/>
        <v>401</v>
      </c>
      <c r="AI4669" s="197" t="str">
        <f t="shared" si="454"/>
        <v>-</v>
      </c>
      <c r="AJ4669" s="64" t="str">
        <f t="shared" si="455"/>
        <v>-</v>
      </c>
    </row>
    <row r="4670" spans="27:36">
      <c r="AA4670" s="182" t="s">
        <v>44</v>
      </c>
      <c r="AC4670" s="197" t="str">
        <f t="shared" si="450"/>
        <v>LIBRARY</v>
      </c>
      <c r="AD4670" s="263" t="str">
        <f t="shared" si="451"/>
        <v>LIBRARY-401</v>
      </c>
      <c r="AE4670" s="263" t="str">
        <f t="shared" si="452"/>
        <v>LIBRARY-401-5</v>
      </c>
      <c r="AF4670" s="119" t="s">
        <v>44</v>
      </c>
      <c r="AG4670" s="64" t="str">
        <f t="shared" si="453"/>
        <v>401</v>
      </c>
      <c r="AI4670" s="197" t="str">
        <f t="shared" si="454"/>
        <v>-</v>
      </c>
      <c r="AJ4670" s="64" t="str">
        <f t="shared" si="455"/>
        <v>-</v>
      </c>
    </row>
    <row r="4671" spans="27:36">
      <c r="AA4671" s="182" t="s">
        <v>45</v>
      </c>
      <c r="AC4671" s="197" t="str">
        <f t="shared" si="450"/>
        <v>LIBRARY</v>
      </c>
      <c r="AD4671" s="263" t="str">
        <f t="shared" si="451"/>
        <v>LIBRARY-401</v>
      </c>
      <c r="AE4671" s="263" t="str">
        <f t="shared" si="452"/>
        <v>LIBRARY-401-6</v>
      </c>
      <c r="AF4671" s="119" t="s">
        <v>45</v>
      </c>
      <c r="AG4671" s="64" t="str">
        <f t="shared" si="453"/>
        <v>401</v>
      </c>
      <c r="AI4671" s="197" t="str">
        <f t="shared" si="454"/>
        <v>-</v>
      </c>
      <c r="AJ4671" s="64" t="str">
        <f t="shared" si="455"/>
        <v>-</v>
      </c>
    </row>
    <row r="4672" spans="27:36">
      <c r="AA4672" s="182" t="s">
        <v>46</v>
      </c>
      <c r="AC4672" s="197" t="str">
        <f t="shared" si="450"/>
        <v>LIBRARY</v>
      </c>
      <c r="AD4672" s="263" t="str">
        <f t="shared" si="451"/>
        <v>LIBRARY-401</v>
      </c>
      <c r="AE4672" s="263" t="str">
        <f t="shared" si="452"/>
        <v>LIBRARY-401-7</v>
      </c>
      <c r="AF4672" s="119" t="s">
        <v>46</v>
      </c>
      <c r="AG4672" s="64" t="str">
        <f t="shared" si="453"/>
        <v>401</v>
      </c>
      <c r="AI4672" s="197" t="str">
        <f t="shared" si="454"/>
        <v>-</v>
      </c>
      <c r="AJ4672" s="64" t="str">
        <f t="shared" si="455"/>
        <v>-</v>
      </c>
    </row>
    <row r="4673" spans="27:36">
      <c r="AA4673" s="182" t="s">
        <v>11247</v>
      </c>
      <c r="AC4673" s="197" t="str">
        <f t="shared" si="450"/>
        <v>LIBRARY</v>
      </c>
      <c r="AD4673" s="263" t="str">
        <f t="shared" si="451"/>
        <v>LIBRARY-401</v>
      </c>
      <c r="AE4673" s="263" t="str">
        <f t="shared" si="452"/>
        <v>LIBRARY-401-8</v>
      </c>
      <c r="AF4673" s="119" t="s">
        <v>11247</v>
      </c>
      <c r="AG4673" s="64" t="str">
        <f t="shared" si="453"/>
        <v>401</v>
      </c>
      <c r="AI4673" s="197" t="str">
        <f t="shared" si="454"/>
        <v>-</v>
      </c>
      <c r="AJ4673" s="64" t="str">
        <f t="shared" si="455"/>
        <v>-</v>
      </c>
    </row>
    <row r="4674" spans="27:36">
      <c r="AA4674" s="182" t="s">
        <v>3752</v>
      </c>
      <c r="AC4674" s="197" t="str">
        <f t="shared" si="450"/>
        <v>LIBRARY</v>
      </c>
      <c r="AD4674" s="263" t="str">
        <f t="shared" si="451"/>
        <v>LIBRARY-401</v>
      </c>
      <c r="AE4674" s="263" t="str">
        <f t="shared" si="452"/>
        <v>LIBRARY-401-9</v>
      </c>
      <c r="AF4674" s="119" t="s">
        <v>3752</v>
      </c>
      <c r="AG4674" s="64" t="str">
        <f t="shared" si="453"/>
        <v>401</v>
      </c>
      <c r="AI4674" s="197" t="str">
        <f t="shared" si="454"/>
        <v>-</v>
      </c>
      <c r="AJ4674" s="64" t="str">
        <f t="shared" si="455"/>
        <v>-</v>
      </c>
    </row>
    <row r="4675" spans="27:36">
      <c r="AA4675" s="182" t="s">
        <v>47</v>
      </c>
      <c r="AC4675" s="197" t="str">
        <f t="shared" si="450"/>
        <v>LIBRARY</v>
      </c>
      <c r="AD4675" s="263" t="str">
        <f t="shared" si="451"/>
        <v>LIBRARY-401</v>
      </c>
      <c r="AE4675" s="263" t="str">
        <f t="shared" si="452"/>
        <v>LIBRARY-401-10</v>
      </c>
      <c r="AF4675" s="119" t="s">
        <v>47</v>
      </c>
      <c r="AG4675" s="64" t="str">
        <f t="shared" si="453"/>
        <v>401</v>
      </c>
      <c r="AI4675" s="197" t="str">
        <f t="shared" si="454"/>
        <v>-</v>
      </c>
      <c r="AJ4675" s="64" t="str">
        <f t="shared" si="455"/>
        <v>-</v>
      </c>
    </row>
    <row r="4676" spans="27:36">
      <c r="AA4676" s="182" t="s">
        <v>3753</v>
      </c>
      <c r="AC4676" s="197" t="str">
        <f t="shared" si="450"/>
        <v>LIBRARY</v>
      </c>
      <c r="AD4676" s="263" t="str">
        <f t="shared" si="451"/>
        <v>LIBRARY-401</v>
      </c>
      <c r="AE4676" s="263" t="str">
        <f t="shared" si="452"/>
        <v>LIBRARY-401-11</v>
      </c>
      <c r="AF4676" s="119" t="s">
        <v>3753</v>
      </c>
      <c r="AG4676" s="64" t="str">
        <f t="shared" si="453"/>
        <v>401</v>
      </c>
      <c r="AI4676" s="197" t="str">
        <f t="shared" si="454"/>
        <v>-</v>
      </c>
      <c r="AJ4676" s="64" t="str">
        <f t="shared" si="455"/>
        <v>-</v>
      </c>
    </row>
    <row r="4677" spans="27:36">
      <c r="AA4677" s="182" t="s">
        <v>3758</v>
      </c>
      <c r="AC4677" s="197" t="str">
        <f t="shared" si="450"/>
        <v>LIBRARY</v>
      </c>
      <c r="AD4677" s="263" t="str">
        <f t="shared" si="451"/>
        <v>LIBRARY-401</v>
      </c>
      <c r="AE4677" s="263" t="str">
        <f t="shared" si="452"/>
        <v>LIBRARY-401-12</v>
      </c>
      <c r="AF4677" s="119" t="s">
        <v>3758</v>
      </c>
      <c r="AG4677" s="64" t="str">
        <f t="shared" si="453"/>
        <v>401</v>
      </c>
      <c r="AI4677" s="197" t="str">
        <f t="shared" si="454"/>
        <v>-</v>
      </c>
      <c r="AJ4677" s="64" t="str">
        <f t="shared" si="455"/>
        <v>-</v>
      </c>
    </row>
    <row r="4678" spans="27:36">
      <c r="AA4678" s="182" t="s">
        <v>3761</v>
      </c>
      <c r="AC4678" s="197" t="str">
        <f t="shared" si="450"/>
        <v>LIBRARY</v>
      </c>
      <c r="AD4678" s="263" t="str">
        <f t="shared" si="451"/>
        <v>LIBRARY-401</v>
      </c>
      <c r="AE4678" s="263" t="str">
        <f t="shared" si="452"/>
        <v>LIBRARY-401-13</v>
      </c>
      <c r="AF4678" s="119" t="s">
        <v>3761</v>
      </c>
      <c r="AG4678" s="64" t="str">
        <f t="shared" si="453"/>
        <v>401</v>
      </c>
      <c r="AI4678" s="197" t="str">
        <f t="shared" si="454"/>
        <v>-</v>
      </c>
      <c r="AJ4678" s="64" t="str">
        <f t="shared" si="455"/>
        <v>-</v>
      </c>
    </row>
    <row r="4679" spans="27:36">
      <c r="AA4679" s="182" t="s">
        <v>3762</v>
      </c>
      <c r="AC4679" s="197" t="str">
        <f t="shared" ref="AC4679:AC4742" si="456">CodesFormula_1</f>
        <v>LIBRARY</v>
      </c>
      <c r="AD4679" s="263" t="str">
        <f t="shared" ref="AD4679:AD4742" si="457">CodesFormula_2</f>
        <v>LIBRARY-401</v>
      </c>
      <c r="AE4679" s="263" t="str">
        <f t="shared" ref="AE4679:AE4742" si="458">CodesFormula_3</f>
        <v>LIBRARY-401-14</v>
      </c>
      <c r="AF4679" s="119" t="s">
        <v>3762</v>
      </c>
      <c r="AG4679" s="64" t="str">
        <f t="shared" ref="AG4679:AG4742" si="459">CodesFormula_4</f>
        <v>401</v>
      </c>
      <c r="AI4679" s="197" t="str">
        <f t="shared" ref="AI4679:AI4742" si="460">CodesFormula_5</f>
        <v>-</v>
      </c>
      <c r="AJ4679" s="64" t="str">
        <f t="shared" ref="AJ4679:AJ4742" si="461">CodesFormula_6</f>
        <v>-</v>
      </c>
    </row>
    <row r="4680" spans="27:36">
      <c r="AA4680" s="182" t="s">
        <v>15406</v>
      </c>
      <c r="AC4680" s="197" t="str">
        <f t="shared" si="456"/>
        <v>LIBRARY</v>
      </c>
      <c r="AD4680" s="263" t="str">
        <f t="shared" si="457"/>
        <v>LIBRARY-401</v>
      </c>
      <c r="AE4680" s="263" t="str">
        <f t="shared" si="458"/>
        <v>LIBRARY-401-15</v>
      </c>
      <c r="AF4680" s="119" t="s">
        <v>15406</v>
      </c>
      <c r="AG4680" s="64" t="str">
        <f t="shared" si="459"/>
        <v>401</v>
      </c>
      <c r="AI4680" s="197" t="str">
        <f t="shared" si="460"/>
        <v>-</v>
      </c>
      <c r="AJ4680" s="64" t="str">
        <f t="shared" si="461"/>
        <v>-</v>
      </c>
    </row>
    <row r="4681" spans="27:36">
      <c r="AA4681" s="182" t="s">
        <v>3765</v>
      </c>
      <c r="AC4681" s="197" t="str">
        <f t="shared" si="456"/>
        <v>LIBRARY</v>
      </c>
      <c r="AD4681" s="263" t="str">
        <f t="shared" si="457"/>
        <v>LIBRARY-401</v>
      </c>
      <c r="AE4681" s="263" t="str">
        <f t="shared" si="458"/>
        <v>LIBRARY-401-16</v>
      </c>
      <c r="AF4681" s="119" t="s">
        <v>3765</v>
      </c>
      <c r="AG4681" s="64" t="str">
        <f t="shared" si="459"/>
        <v>401</v>
      </c>
      <c r="AI4681" s="197" t="str">
        <f t="shared" si="460"/>
        <v>-</v>
      </c>
      <c r="AJ4681" s="64" t="str">
        <f t="shared" si="461"/>
        <v>-</v>
      </c>
    </row>
    <row r="4682" spans="27:36">
      <c r="AA4682" s="182" t="s">
        <v>3768</v>
      </c>
      <c r="AC4682" s="197" t="str">
        <f t="shared" si="456"/>
        <v>LIBRARY</v>
      </c>
      <c r="AD4682" s="263" t="str">
        <f t="shared" si="457"/>
        <v>LIBRARY-401</v>
      </c>
      <c r="AE4682" s="263" t="str">
        <f t="shared" si="458"/>
        <v>LIBRARY-401-17</v>
      </c>
      <c r="AF4682" s="119" t="s">
        <v>3768</v>
      </c>
      <c r="AG4682" s="64" t="str">
        <f t="shared" si="459"/>
        <v>401</v>
      </c>
      <c r="AI4682" s="197" t="str">
        <f t="shared" si="460"/>
        <v>-</v>
      </c>
      <c r="AJ4682" s="64" t="str">
        <f t="shared" si="461"/>
        <v>-</v>
      </c>
    </row>
    <row r="4683" spans="27:36">
      <c r="AA4683" s="182" t="s">
        <v>11248</v>
      </c>
      <c r="AC4683" s="197" t="str">
        <f t="shared" si="456"/>
        <v>LIBRARY</v>
      </c>
      <c r="AD4683" s="263" t="str">
        <f t="shared" si="457"/>
        <v>LIBRARY-401</v>
      </c>
      <c r="AE4683" s="263" t="str">
        <f t="shared" si="458"/>
        <v>LIBRARY-401-18</v>
      </c>
      <c r="AF4683" s="119" t="s">
        <v>11248</v>
      </c>
      <c r="AG4683" s="64" t="str">
        <f t="shared" si="459"/>
        <v>401</v>
      </c>
      <c r="AI4683" s="197" t="str">
        <f t="shared" si="460"/>
        <v>-</v>
      </c>
      <c r="AJ4683" s="64" t="str">
        <f t="shared" si="461"/>
        <v>-</v>
      </c>
    </row>
    <row r="4684" spans="27:36">
      <c r="AA4684" s="182" t="s">
        <v>3769</v>
      </c>
      <c r="AC4684" s="197" t="str">
        <f t="shared" si="456"/>
        <v>LIBRARY</v>
      </c>
      <c r="AD4684" s="263" t="str">
        <f t="shared" si="457"/>
        <v>LIBRARY-401</v>
      </c>
      <c r="AE4684" s="263" t="str">
        <f t="shared" si="458"/>
        <v>LIBRARY-401-19</v>
      </c>
      <c r="AF4684" s="119" t="s">
        <v>3769</v>
      </c>
      <c r="AG4684" s="64" t="str">
        <f t="shared" si="459"/>
        <v>401</v>
      </c>
      <c r="AI4684" s="197" t="str">
        <f t="shared" si="460"/>
        <v>-</v>
      </c>
      <c r="AJ4684" s="64" t="str">
        <f t="shared" si="461"/>
        <v>-</v>
      </c>
    </row>
    <row r="4685" spans="27:36">
      <c r="AA4685" s="182" t="s">
        <v>3772</v>
      </c>
      <c r="AC4685" s="197" t="str">
        <f t="shared" si="456"/>
        <v>LIBRARY</v>
      </c>
      <c r="AD4685" s="263" t="str">
        <f t="shared" si="457"/>
        <v>LIBRARY-401</v>
      </c>
      <c r="AE4685" s="263" t="str">
        <f t="shared" si="458"/>
        <v>LIBRARY-401-20</v>
      </c>
      <c r="AF4685" s="119" t="s">
        <v>3772</v>
      </c>
      <c r="AG4685" s="64" t="str">
        <f t="shared" si="459"/>
        <v>401</v>
      </c>
      <c r="AI4685" s="197" t="str">
        <f t="shared" si="460"/>
        <v>-</v>
      </c>
      <c r="AJ4685" s="64" t="str">
        <f t="shared" si="461"/>
        <v>-</v>
      </c>
    </row>
    <row r="4686" spans="27:36">
      <c r="AA4686" s="182" t="s">
        <v>3773</v>
      </c>
      <c r="AC4686" s="197" t="str">
        <f t="shared" si="456"/>
        <v>LIBRARY</v>
      </c>
      <c r="AD4686" s="263" t="str">
        <f t="shared" si="457"/>
        <v>LIBRARY-401</v>
      </c>
      <c r="AE4686" s="263" t="str">
        <f t="shared" si="458"/>
        <v>LIBRARY-401-21</v>
      </c>
      <c r="AF4686" s="119" t="s">
        <v>3773</v>
      </c>
      <c r="AG4686" s="64" t="str">
        <f t="shared" si="459"/>
        <v>401</v>
      </c>
      <c r="AI4686" s="197" t="str">
        <f t="shared" si="460"/>
        <v>-</v>
      </c>
      <c r="AJ4686" s="64" t="str">
        <f t="shared" si="461"/>
        <v>-</v>
      </c>
    </row>
    <row r="4687" spans="27:36">
      <c r="AA4687" s="182" t="s">
        <v>3776</v>
      </c>
      <c r="AC4687" s="197" t="str">
        <f t="shared" si="456"/>
        <v>LIBRARY</v>
      </c>
      <c r="AD4687" s="263" t="str">
        <f t="shared" si="457"/>
        <v>LIBRARY-401</v>
      </c>
      <c r="AE4687" s="263" t="str">
        <f t="shared" si="458"/>
        <v>LIBRARY-401-22</v>
      </c>
      <c r="AF4687" s="119" t="s">
        <v>3776</v>
      </c>
      <c r="AG4687" s="64" t="str">
        <f t="shared" si="459"/>
        <v>401</v>
      </c>
      <c r="AI4687" s="197" t="str">
        <f t="shared" si="460"/>
        <v>-</v>
      </c>
      <c r="AJ4687" s="64" t="str">
        <f t="shared" si="461"/>
        <v>-</v>
      </c>
    </row>
    <row r="4688" spans="27:36">
      <c r="AA4688" s="182" t="s">
        <v>3777</v>
      </c>
      <c r="AC4688" s="197" t="str">
        <f t="shared" si="456"/>
        <v>LIBRARY</v>
      </c>
      <c r="AD4688" s="263" t="str">
        <f t="shared" si="457"/>
        <v>LIBRARY-401</v>
      </c>
      <c r="AE4688" s="263" t="str">
        <f t="shared" si="458"/>
        <v>LIBRARY-401-23</v>
      </c>
      <c r="AF4688" s="119" t="s">
        <v>3777</v>
      </c>
      <c r="AG4688" s="64" t="str">
        <f t="shared" si="459"/>
        <v>401</v>
      </c>
      <c r="AI4688" s="197" t="str">
        <f t="shared" si="460"/>
        <v>-</v>
      </c>
      <c r="AJ4688" s="64" t="str">
        <f t="shared" si="461"/>
        <v>-</v>
      </c>
    </row>
    <row r="4689" spans="27:36">
      <c r="AA4689" s="182" t="s">
        <v>3780</v>
      </c>
      <c r="AC4689" s="197" t="str">
        <f t="shared" si="456"/>
        <v>LIBRARY</v>
      </c>
      <c r="AD4689" s="263" t="str">
        <f t="shared" si="457"/>
        <v>LIBRARY-401</v>
      </c>
      <c r="AE4689" s="263" t="str">
        <f t="shared" si="458"/>
        <v>LIBRARY-401-24</v>
      </c>
      <c r="AF4689" s="119" t="s">
        <v>3780</v>
      </c>
      <c r="AG4689" s="64" t="str">
        <f t="shared" si="459"/>
        <v>401</v>
      </c>
      <c r="AI4689" s="197" t="str">
        <f t="shared" si="460"/>
        <v>-</v>
      </c>
      <c r="AJ4689" s="64" t="str">
        <f t="shared" si="461"/>
        <v>-</v>
      </c>
    </row>
    <row r="4690" spans="27:36">
      <c r="AA4690" s="182" t="s">
        <v>3781</v>
      </c>
      <c r="AC4690" s="197" t="str">
        <f t="shared" si="456"/>
        <v>LIBRARY</v>
      </c>
      <c r="AD4690" s="263" t="str">
        <f t="shared" si="457"/>
        <v>LIBRARY-401</v>
      </c>
      <c r="AE4690" s="263" t="str">
        <f t="shared" si="458"/>
        <v>LIBRARY-401-25</v>
      </c>
      <c r="AF4690" s="119" t="s">
        <v>3781</v>
      </c>
      <c r="AG4690" s="64" t="str">
        <f t="shared" si="459"/>
        <v>401</v>
      </c>
      <c r="AI4690" s="197" t="str">
        <f t="shared" si="460"/>
        <v>-</v>
      </c>
      <c r="AJ4690" s="64" t="str">
        <f t="shared" si="461"/>
        <v>-</v>
      </c>
    </row>
    <row r="4691" spans="27:36">
      <c r="AA4691" s="182" t="s">
        <v>3784</v>
      </c>
      <c r="AC4691" s="197" t="str">
        <f t="shared" si="456"/>
        <v>LIBRARY</v>
      </c>
      <c r="AD4691" s="263" t="str">
        <f t="shared" si="457"/>
        <v>LIBRARY-401</v>
      </c>
      <c r="AE4691" s="263" t="str">
        <f t="shared" si="458"/>
        <v>LIBRARY-401-26</v>
      </c>
      <c r="AF4691" s="119" t="s">
        <v>3784</v>
      </c>
      <c r="AG4691" s="64" t="str">
        <f t="shared" si="459"/>
        <v>401</v>
      </c>
      <c r="AI4691" s="197" t="str">
        <f t="shared" si="460"/>
        <v>-</v>
      </c>
      <c r="AJ4691" s="64" t="str">
        <f t="shared" si="461"/>
        <v>-</v>
      </c>
    </row>
    <row r="4692" spans="27:36">
      <c r="AA4692" s="182" t="s">
        <v>3787</v>
      </c>
      <c r="AC4692" s="197" t="str">
        <f t="shared" si="456"/>
        <v>LIBRARY</v>
      </c>
      <c r="AD4692" s="263" t="str">
        <f t="shared" si="457"/>
        <v>LIBRARY-401</v>
      </c>
      <c r="AE4692" s="263" t="str">
        <f t="shared" si="458"/>
        <v>LIBRARY-401-27</v>
      </c>
      <c r="AF4692" s="119" t="s">
        <v>3787</v>
      </c>
      <c r="AG4692" s="64" t="str">
        <f t="shared" si="459"/>
        <v>401</v>
      </c>
      <c r="AI4692" s="197" t="str">
        <f t="shared" si="460"/>
        <v>-</v>
      </c>
      <c r="AJ4692" s="64" t="str">
        <f t="shared" si="461"/>
        <v>-</v>
      </c>
    </row>
    <row r="4693" spans="27:36">
      <c r="AA4693" s="182" t="s">
        <v>3788</v>
      </c>
      <c r="AC4693" s="197" t="str">
        <f t="shared" si="456"/>
        <v>LIBRARY</v>
      </c>
      <c r="AD4693" s="263" t="str">
        <f t="shared" si="457"/>
        <v>LIBRARY-401</v>
      </c>
      <c r="AE4693" s="263" t="str">
        <f t="shared" si="458"/>
        <v>LIBRARY-401-28</v>
      </c>
      <c r="AF4693" s="119" t="s">
        <v>3788</v>
      </c>
      <c r="AG4693" s="64" t="str">
        <f t="shared" si="459"/>
        <v>401</v>
      </c>
      <c r="AI4693" s="197" t="str">
        <f t="shared" si="460"/>
        <v>-</v>
      </c>
      <c r="AJ4693" s="64" t="str">
        <f t="shared" si="461"/>
        <v>-</v>
      </c>
    </row>
    <row r="4694" spans="27:36">
      <c r="AA4694" s="182" t="s">
        <v>3791</v>
      </c>
      <c r="AC4694" s="197" t="str">
        <f t="shared" si="456"/>
        <v>LIBRARY</v>
      </c>
      <c r="AD4694" s="263" t="str">
        <f t="shared" si="457"/>
        <v>LIBRARY-401</v>
      </c>
      <c r="AE4694" s="263" t="str">
        <f t="shared" si="458"/>
        <v>LIBRARY-401-29</v>
      </c>
      <c r="AF4694" s="119" t="s">
        <v>3791</v>
      </c>
      <c r="AG4694" s="64" t="str">
        <f t="shared" si="459"/>
        <v>401</v>
      </c>
      <c r="AI4694" s="197" t="str">
        <f t="shared" si="460"/>
        <v>-</v>
      </c>
      <c r="AJ4694" s="64" t="str">
        <f t="shared" si="461"/>
        <v>-</v>
      </c>
    </row>
    <row r="4695" spans="27:36">
      <c r="AA4695" s="182" t="s">
        <v>3792</v>
      </c>
      <c r="AC4695" s="197" t="str">
        <f t="shared" si="456"/>
        <v>LIBRARY</v>
      </c>
      <c r="AD4695" s="263" t="str">
        <f t="shared" si="457"/>
        <v>LIBRARY-401</v>
      </c>
      <c r="AE4695" s="263" t="str">
        <f t="shared" si="458"/>
        <v>LIBRARY-401-30</v>
      </c>
      <c r="AF4695" s="119" t="s">
        <v>3792</v>
      </c>
      <c r="AG4695" s="64" t="str">
        <f t="shared" si="459"/>
        <v>401</v>
      </c>
      <c r="AI4695" s="197" t="str">
        <f t="shared" si="460"/>
        <v>-</v>
      </c>
      <c r="AJ4695" s="64" t="str">
        <f t="shared" si="461"/>
        <v>-</v>
      </c>
    </row>
    <row r="4696" spans="27:36">
      <c r="AA4696" s="182" t="s">
        <v>3795</v>
      </c>
      <c r="AC4696" s="197" t="str">
        <f t="shared" si="456"/>
        <v>LIBRARY</v>
      </c>
      <c r="AD4696" s="263" t="str">
        <f t="shared" si="457"/>
        <v>LIBRARY-401</v>
      </c>
      <c r="AE4696" s="263" t="str">
        <f t="shared" si="458"/>
        <v>LIBRARY-401-31</v>
      </c>
      <c r="AF4696" s="119" t="s">
        <v>3795</v>
      </c>
      <c r="AG4696" s="64" t="str">
        <f t="shared" si="459"/>
        <v>401</v>
      </c>
      <c r="AI4696" s="197" t="str">
        <f t="shared" si="460"/>
        <v>-</v>
      </c>
      <c r="AJ4696" s="64" t="str">
        <f t="shared" si="461"/>
        <v>-</v>
      </c>
    </row>
    <row r="4697" spans="27:36">
      <c r="AA4697" s="182" t="s">
        <v>128</v>
      </c>
      <c r="AC4697" s="197" t="str">
        <f t="shared" si="456"/>
        <v>LIBRARY</v>
      </c>
      <c r="AD4697" s="263" t="str">
        <f t="shared" si="457"/>
        <v>LIBRARY-401</v>
      </c>
      <c r="AE4697" s="263" t="str">
        <f t="shared" si="458"/>
        <v>LIBRARY-401-32</v>
      </c>
      <c r="AF4697" s="119" t="s">
        <v>128</v>
      </c>
      <c r="AG4697" s="64" t="str">
        <f t="shared" si="459"/>
        <v>401</v>
      </c>
      <c r="AI4697" s="197" t="str">
        <f t="shared" si="460"/>
        <v>-</v>
      </c>
      <c r="AJ4697" s="64" t="str">
        <f t="shared" si="461"/>
        <v>-</v>
      </c>
    </row>
    <row r="4698" spans="27:36">
      <c r="AA4698" s="182" t="s">
        <v>130</v>
      </c>
      <c r="AC4698" s="197" t="str">
        <f t="shared" si="456"/>
        <v>LIBRARY</v>
      </c>
      <c r="AD4698" s="263" t="str">
        <f t="shared" si="457"/>
        <v>LIBRARY-401</v>
      </c>
      <c r="AE4698" s="263" t="str">
        <f t="shared" si="458"/>
        <v>LIBRARY-401-33</v>
      </c>
      <c r="AF4698" s="119" t="s">
        <v>130</v>
      </c>
      <c r="AG4698" s="64" t="str">
        <f t="shared" si="459"/>
        <v>401</v>
      </c>
      <c r="AI4698" s="197" t="str">
        <f t="shared" si="460"/>
        <v>-</v>
      </c>
      <c r="AJ4698" s="64" t="str">
        <f t="shared" si="461"/>
        <v>-</v>
      </c>
    </row>
    <row r="4699" spans="27:36">
      <c r="AA4699" s="182" t="s">
        <v>48</v>
      </c>
      <c r="AC4699" s="197" t="str">
        <f t="shared" si="456"/>
        <v>LIBRARY</v>
      </c>
      <c r="AD4699" s="263" t="str">
        <f t="shared" si="457"/>
        <v>LIBRARY-401</v>
      </c>
      <c r="AE4699" s="263" t="str">
        <f t="shared" si="458"/>
        <v>LIBRARY-401-34</v>
      </c>
      <c r="AF4699" s="119" t="s">
        <v>48</v>
      </c>
      <c r="AG4699" s="64" t="str">
        <f t="shared" si="459"/>
        <v>401</v>
      </c>
      <c r="AI4699" s="197" t="str">
        <f t="shared" si="460"/>
        <v>-</v>
      </c>
      <c r="AJ4699" s="64" t="str">
        <f t="shared" si="461"/>
        <v>-</v>
      </c>
    </row>
    <row r="4700" spans="27:36">
      <c r="AA4700" s="182" t="s">
        <v>132</v>
      </c>
      <c r="AC4700" s="197" t="str">
        <f t="shared" si="456"/>
        <v>LIBRARY</v>
      </c>
      <c r="AD4700" s="263" t="str">
        <f t="shared" si="457"/>
        <v>LIBRARY-401</v>
      </c>
      <c r="AE4700" s="263" t="str">
        <f t="shared" si="458"/>
        <v>LIBRARY-401-35</v>
      </c>
      <c r="AF4700" s="119" t="s">
        <v>132</v>
      </c>
      <c r="AG4700" s="64" t="str">
        <f t="shared" si="459"/>
        <v>401</v>
      </c>
      <c r="AI4700" s="197" t="str">
        <f t="shared" si="460"/>
        <v>-</v>
      </c>
      <c r="AJ4700" s="64" t="str">
        <f t="shared" si="461"/>
        <v>-</v>
      </c>
    </row>
    <row r="4701" spans="27:36">
      <c r="AA4701" s="182" t="s">
        <v>49</v>
      </c>
      <c r="AC4701" s="197" t="str">
        <f t="shared" si="456"/>
        <v>LIBRARY</v>
      </c>
      <c r="AD4701" s="263" t="str">
        <f t="shared" si="457"/>
        <v>LIBRARY-401</v>
      </c>
      <c r="AE4701" s="263" t="str">
        <f t="shared" si="458"/>
        <v>LIBRARY-401-36</v>
      </c>
      <c r="AF4701" s="119" t="s">
        <v>49</v>
      </c>
      <c r="AG4701" s="64" t="str">
        <f t="shared" si="459"/>
        <v>401</v>
      </c>
      <c r="AI4701" s="197" t="str">
        <f t="shared" si="460"/>
        <v>-</v>
      </c>
      <c r="AJ4701" s="64" t="str">
        <f t="shared" si="461"/>
        <v>-</v>
      </c>
    </row>
    <row r="4702" spans="27:36">
      <c r="AA4702" s="182" t="s">
        <v>50</v>
      </c>
      <c r="AC4702" s="197" t="str">
        <f t="shared" si="456"/>
        <v>LIBRARY</v>
      </c>
      <c r="AD4702" s="263" t="str">
        <f t="shared" si="457"/>
        <v>LIBRARY-401</v>
      </c>
      <c r="AE4702" s="263" t="str">
        <f t="shared" si="458"/>
        <v>LIBRARY-401-37</v>
      </c>
      <c r="AF4702" s="119" t="s">
        <v>50</v>
      </c>
      <c r="AG4702" s="64" t="str">
        <f t="shared" si="459"/>
        <v>401</v>
      </c>
      <c r="AI4702" s="197" t="str">
        <f t="shared" si="460"/>
        <v>-</v>
      </c>
      <c r="AJ4702" s="64" t="str">
        <f t="shared" si="461"/>
        <v>-</v>
      </c>
    </row>
    <row r="4703" spans="27:36">
      <c r="AA4703" s="182" t="s">
        <v>133</v>
      </c>
      <c r="AC4703" s="197" t="str">
        <f t="shared" si="456"/>
        <v>LIBRARY</v>
      </c>
      <c r="AD4703" s="263" t="str">
        <f t="shared" si="457"/>
        <v>LIBRARY-401</v>
      </c>
      <c r="AE4703" s="263" t="str">
        <f t="shared" si="458"/>
        <v>LIBRARY-401-38</v>
      </c>
      <c r="AF4703" s="119" t="s">
        <v>133</v>
      </c>
      <c r="AG4703" s="64" t="str">
        <f t="shared" si="459"/>
        <v>401</v>
      </c>
      <c r="AI4703" s="197" t="str">
        <f t="shared" si="460"/>
        <v>-</v>
      </c>
      <c r="AJ4703" s="64" t="str">
        <f t="shared" si="461"/>
        <v>-</v>
      </c>
    </row>
    <row r="4704" spans="27:36">
      <c r="AA4704" s="182" t="s">
        <v>11249</v>
      </c>
      <c r="AC4704" s="197" t="str">
        <f t="shared" si="456"/>
        <v>LIBRARY</v>
      </c>
      <c r="AD4704" s="263" t="str">
        <f t="shared" si="457"/>
        <v>LIBRARY-401</v>
      </c>
      <c r="AE4704" s="263" t="str">
        <f t="shared" si="458"/>
        <v>LIBRARY-401-39</v>
      </c>
      <c r="AF4704" s="119" t="s">
        <v>11249</v>
      </c>
      <c r="AG4704" s="64" t="str">
        <f t="shared" si="459"/>
        <v>401</v>
      </c>
      <c r="AI4704" s="197" t="str">
        <f t="shared" si="460"/>
        <v>-</v>
      </c>
      <c r="AJ4704" s="64" t="str">
        <f t="shared" si="461"/>
        <v>-</v>
      </c>
    </row>
    <row r="4705" spans="27:36">
      <c r="AA4705" s="182" t="s">
        <v>136</v>
      </c>
      <c r="AC4705" s="197" t="str">
        <f t="shared" si="456"/>
        <v>LIBRARY</v>
      </c>
      <c r="AD4705" s="263" t="str">
        <f t="shared" si="457"/>
        <v>LIBRARY-401</v>
      </c>
      <c r="AE4705" s="263" t="str">
        <f t="shared" si="458"/>
        <v>LIBRARY-401-40</v>
      </c>
      <c r="AF4705" s="119" t="s">
        <v>136</v>
      </c>
      <c r="AG4705" s="64" t="str">
        <f t="shared" si="459"/>
        <v>401</v>
      </c>
      <c r="AI4705" s="197" t="str">
        <f t="shared" si="460"/>
        <v>-</v>
      </c>
      <c r="AJ4705" s="64" t="str">
        <f t="shared" si="461"/>
        <v>-</v>
      </c>
    </row>
    <row r="4706" spans="27:36">
      <c r="AA4706" s="182" t="s">
        <v>139</v>
      </c>
      <c r="AC4706" s="197" t="str">
        <f t="shared" si="456"/>
        <v>LIBRARY</v>
      </c>
      <c r="AD4706" s="263" t="str">
        <f t="shared" si="457"/>
        <v>LIBRARY-401</v>
      </c>
      <c r="AE4706" s="263" t="str">
        <f t="shared" si="458"/>
        <v>LIBRARY-401-41</v>
      </c>
      <c r="AF4706" s="119" t="s">
        <v>139</v>
      </c>
      <c r="AG4706" s="64" t="str">
        <f t="shared" si="459"/>
        <v>401</v>
      </c>
      <c r="AI4706" s="197" t="str">
        <f t="shared" si="460"/>
        <v>-</v>
      </c>
      <c r="AJ4706" s="64" t="str">
        <f t="shared" si="461"/>
        <v>-</v>
      </c>
    </row>
    <row r="4707" spans="27:36">
      <c r="AA4707" s="182" t="s">
        <v>140</v>
      </c>
      <c r="AC4707" s="197" t="str">
        <f t="shared" si="456"/>
        <v>LIBRARY</v>
      </c>
      <c r="AD4707" s="263" t="str">
        <f t="shared" si="457"/>
        <v>LIBRARY-401</v>
      </c>
      <c r="AE4707" s="263" t="str">
        <f t="shared" si="458"/>
        <v>LIBRARY-401-42</v>
      </c>
      <c r="AF4707" s="119" t="s">
        <v>140</v>
      </c>
      <c r="AG4707" s="64" t="str">
        <f t="shared" si="459"/>
        <v>401</v>
      </c>
      <c r="AI4707" s="197" t="str">
        <f t="shared" si="460"/>
        <v>-</v>
      </c>
      <c r="AJ4707" s="64" t="str">
        <f t="shared" si="461"/>
        <v>-</v>
      </c>
    </row>
    <row r="4708" spans="27:36">
      <c r="AA4708" s="182" t="s">
        <v>143</v>
      </c>
      <c r="AC4708" s="197" t="str">
        <f t="shared" si="456"/>
        <v>LIBRARY</v>
      </c>
      <c r="AD4708" s="263" t="str">
        <f t="shared" si="457"/>
        <v>LIBRARY-401</v>
      </c>
      <c r="AE4708" s="263" t="str">
        <f t="shared" si="458"/>
        <v>LIBRARY-401-43</v>
      </c>
      <c r="AF4708" s="119" t="s">
        <v>143</v>
      </c>
      <c r="AG4708" s="64" t="str">
        <f t="shared" si="459"/>
        <v>401</v>
      </c>
      <c r="AI4708" s="197" t="str">
        <f t="shared" si="460"/>
        <v>-</v>
      </c>
      <c r="AJ4708" s="64" t="str">
        <f t="shared" si="461"/>
        <v>-</v>
      </c>
    </row>
    <row r="4709" spans="27:36">
      <c r="AA4709" s="182" t="s">
        <v>11250</v>
      </c>
      <c r="AC4709" s="197" t="str">
        <f t="shared" si="456"/>
        <v>LIBRARY</v>
      </c>
      <c r="AD4709" s="263" t="str">
        <f t="shared" si="457"/>
        <v>LIBRARY-401</v>
      </c>
      <c r="AE4709" s="263" t="str">
        <f t="shared" si="458"/>
        <v>LIBRARY-401-44</v>
      </c>
      <c r="AF4709" s="119" t="s">
        <v>11250</v>
      </c>
      <c r="AG4709" s="64" t="str">
        <f t="shared" si="459"/>
        <v>401</v>
      </c>
      <c r="AI4709" s="197" t="str">
        <f t="shared" si="460"/>
        <v>-</v>
      </c>
      <c r="AJ4709" s="64" t="str">
        <f t="shared" si="461"/>
        <v>-</v>
      </c>
    </row>
    <row r="4710" spans="27:36">
      <c r="AA4710" s="182" t="s">
        <v>146</v>
      </c>
      <c r="AC4710" s="197" t="str">
        <f t="shared" si="456"/>
        <v>LIBRARY</v>
      </c>
      <c r="AD4710" s="263" t="str">
        <f t="shared" si="457"/>
        <v>LIBRARY-401</v>
      </c>
      <c r="AE4710" s="263" t="str">
        <f t="shared" si="458"/>
        <v>LIBRARY-401-45</v>
      </c>
      <c r="AF4710" s="119" t="s">
        <v>146</v>
      </c>
      <c r="AG4710" s="64" t="str">
        <f t="shared" si="459"/>
        <v>401</v>
      </c>
      <c r="AI4710" s="197" t="str">
        <f t="shared" si="460"/>
        <v>-</v>
      </c>
      <c r="AJ4710" s="64" t="str">
        <f t="shared" si="461"/>
        <v>-</v>
      </c>
    </row>
    <row r="4711" spans="27:36">
      <c r="AA4711" s="182" t="s">
        <v>147</v>
      </c>
      <c r="AC4711" s="197" t="str">
        <f t="shared" si="456"/>
        <v>LIBRARY</v>
      </c>
      <c r="AD4711" s="263" t="str">
        <f t="shared" si="457"/>
        <v>LIBRARY-401</v>
      </c>
      <c r="AE4711" s="263" t="str">
        <f t="shared" si="458"/>
        <v>LIBRARY-401-46</v>
      </c>
      <c r="AF4711" s="119" t="s">
        <v>147</v>
      </c>
      <c r="AG4711" s="64" t="str">
        <f t="shared" si="459"/>
        <v>401</v>
      </c>
      <c r="AI4711" s="197" t="str">
        <f t="shared" si="460"/>
        <v>-</v>
      </c>
      <c r="AJ4711" s="64" t="str">
        <f t="shared" si="461"/>
        <v>-</v>
      </c>
    </row>
    <row r="4712" spans="27:36">
      <c r="AA4712" s="182" t="s">
        <v>150</v>
      </c>
      <c r="AC4712" s="197" t="str">
        <f t="shared" si="456"/>
        <v>LIBRARY</v>
      </c>
      <c r="AD4712" s="263" t="str">
        <f t="shared" si="457"/>
        <v>LIBRARY-401</v>
      </c>
      <c r="AE4712" s="263" t="str">
        <f t="shared" si="458"/>
        <v>LIBRARY-401-47</v>
      </c>
      <c r="AF4712" s="119" t="s">
        <v>150</v>
      </c>
      <c r="AG4712" s="64" t="str">
        <f t="shared" si="459"/>
        <v>401</v>
      </c>
      <c r="AI4712" s="197" t="str">
        <f t="shared" si="460"/>
        <v>-</v>
      </c>
      <c r="AJ4712" s="64" t="str">
        <f t="shared" si="461"/>
        <v>-</v>
      </c>
    </row>
    <row r="4713" spans="27:36">
      <c r="AA4713" s="182" t="s">
        <v>153</v>
      </c>
      <c r="AC4713" s="197" t="str">
        <f t="shared" si="456"/>
        <v>LIBRARY</v>
      </c>
      <c r="AD4713" s="263" t="str">
        <f t="shared" si="457"/>
        <v>LIBRARY-401</v>
      </c>
      <c r="AE4713" s="263" t="str">
        <f t="shared" si="458"/>
        <v>LIBRARY-401-48</v>
      </c>
      <c r="AF4713" s="119" t="s">
        <v>153</v>
      </c>
      <c r="AG4713" s="64" t="str">
        <f t="shared" si="459"/>
        <v>401</v>
      </c>
      <c r="AI4713" s="197" t="str">
        <f t="shared" si="460"/>
        <v>-</v>
      </c>
      <c r="AJ4713" s="64" t="str">
        <f t="shared" si="461"/>
        <v>-</v>
      </c>
    </row>
    <row r="4714" spans="27:36">
      <c r="AA4714" s="182" t="s">
        <v>11251</v>
      </c>
      <c r="AC4714" s="197" t="str">
        <f t="shared" si="456"/>
        <v>LIBRARY</v>
      </c>
      <c r="AD4714" s="263" t="str">
        <f t="shared" si="457"/>
        <v>LIBRARY-401</v>
      </c>
      <c r="AE4714" s="263" t="str">
        <f t="shared" si="458"/>
        <v>LIBRARY-401-49</v>
      </c>
      <c r="AF4714" s="119" t="s">
        <v>11251</v>
      </c>
      <c r="AG4714" s="64" t="str">
        <f t="shared" si="459"/>
        <v>401</v>
      </c>
      <c r="AI4714" s="197" t="str">
        <f t="shared" si="460"/>
        <v>-</v>
      </c>
      <c r="AJ4714" s="64" t="str">
        <f t="shared" si="461"/>
        <v>-</v>
      </c>
    </row>
    <row r="4715" spans="27:36">
      <c r="AA4715" s="182" t="s">
        <v>11252</v>
      </c>
      <c r="AC4715" s="197" t="str">
        <f t="shared" si="456"/>
        <v>LIBRARY</v>
      </c>
      <c r="AD4715" s="263" t="str">
        <f t="shared" si="457"/>
        <v>LIBRARY-401</v>
      </c>
      <c r="AE4715" s="263" t="str">
        <f t="shared" si="458"/>
        <v>LIBRARY-401-50</v>
      </c>
      <c r="AF4715" s="119" t="s">
        <v>11252</v>
      </c>
      <c r="AG4715" s="64" t="str">
        <f t="shared" si="459"/>
        <v>401</v>
      </c>
      <c r="AI4715" s="197" t="str">
        <f t="shared" si="460"/>
        <v>-</v>
      </c>
      <c r="AJ4715" s="64" t="str">
        <f t="shared" si="461"/>
        <v>-</v>
      </c>
    </row>
    <row r="4716" spans="27:36">
      <c r="AA4716" s="182" t="s">
        <v>12891</v>
      </c>
      <c r="AC4716" s="197" t="str">
        <f t="shared" si="456"/>
        <v>LIBRARY</v>
      </c>
      <c r="AD4716" s="263" t="str">
        <f t="shared" si="457"/>
        <v>LIBRARY-401</v>
      </c>
      <c r="AE4716" s="263" t="str">
        <f t="shared" si="458"/>
        <v>LIBRARY-401-51</v>
      </c>
      <c r="AF4716" s="119" t="s">
        <v>12891</v>
      </c>
      <c r="AG4716" s="64" t="str">
        <f t="shared" si="459"/>
        <v>401</v>
      </c>
      <c r="AI4716" s="197" t="str">
        <f t="shared" si="460"/>
        <v>-</v>
      </c>
      <c r="AJ4716" s="64" t="str">
        <f t="shared" si="461"/>
        <v>-</v>
      </c>
    </row>
    <row r="4717" spans="27:36">
      <c r="AA4717" s="182" t="s">
        <v>15407</v>
      </c>
      <c r="AC4717" s="197" t="str">
        <f t="shared" si="456"/>
        <v>LIBRARY</v>
      </c>
      <c r="AD4717" s="263" t="str">
        <f t="shared" si="457"/>
        <v>LIBRARY-401</v>
      </c>
      <c r="AE4717" s="263" t="str">
        <f t="shared" si="458"/>
        <v>LIBRARY-401-52</v>
      </c>
      <c r="AF4717" s="119" t="s">
        <v>15407</v>
      </c>
      <c r="AG4717" s="64" t="str">
        <f t="shared" si="459"/>
        <v>401</v>
      </c>
      <c r="AI4717" s="197" t="str">
        <f t="shared" si="460"/>
        <v>-</v>
      </c>
      <c r="AJ4717" s="64" t="str">
        <f t="shared" si="461"/>
        <v>-</v>
      </c>
    </row>
    <row r="4718" spans="27:36">
      <c r="AA4718" s="182" t="s">
        <v>15408</v>
      </c>
      <c r="AC4718" s="197" t="str">
        <f t="shared" si="456"/>
        <v>LIBRARY</v>
      </c>
      <c r="AD4718" s="263" t="str">
        <f t="shared" si="457"/>
        <v>LIBRARY-401</v>
      </c>
      <c r="AE4718" s="263" t="str">
        <f t="shared" si="458"/>
        <v>LIBRARY-401-53</v>
      </c>
      <c r="AF4718" s="119" t="s">
        <v>15408</v>
      </c>
      <c r="AG4718" s="64" t="str">
        <f t="shared" si="459"/>
        <v>401</v>
      </c>
      <c r="AI4718" s="197" t="str">
        <f t="shared" si="460"/>
        <v>-</v>
      </c>
      <c r="AJ4718" s="64" t="str">
        <f t="shared" si="461"/>
        <v>-</v>
      </c>
    </row>
    <row r="4719" spans="27:36">
      <c r="AA4719" s="182" t="s">
        <v>15409</v>
      </c>
      <c r="AC4719" s="197" t="str">
        <f t="shared" si="456"/>
        <v>LIBRARY</v>
      </c>
      <c r="AD4719" s="263" t="str">
        <f t="shared" si="457"/>
        <v>LIBRARY-401</v>
      </c>
      <c r="AE4719" s="263" t="str">
        <f t="shared" si="458"/>
        <v>LIBRARY-401-54</v>
      </c>
      <c r="AF4719" s="119" t="s">
        <v>15409</v>
      </c>
      <c r="AG4719" s="64" t="str">
        <f t="shared" si="459"/>
        <v>401</v>
      </c>
      <c r="AI4719" s="197" t="str">
        <f t="shared" si="460"/>
        <v>-</v>
      </c>
      <c r="AJ4719" s="64" t="str">
        <f t="shared" si="461"/>
        <v>-</v>
      </c>
    </row>
    <row r="4720" spans="27:36">
      <c r="AA4720" s="182" t="s">
        <v>15410</v>
      </c>
      <c r="AC4720" s="197" t="str">
        <f t="shared" si="456"/>
        <v>LIBRARY</v>
      </c>
      <c r="AD4720" s="263" t="str">
        <f t="shared" si="457"/>
        <v>LIBRARY-401</v>
      </c>
      <c r="AE4720" s="263" t="str">
        <f t="shared" si="458"/>
        <v>LIBRARY-401-55</v>
      </c>
      <c r="AF4720" s="119" t="s">
        <v>15410</v>
      </c>
      <c r="AG4720" s="64" t="str">
        <f t="shared" si="459"/>
        <v>401</v>
      </c>
      <c r="AI4720" s="197" t="str">
        <f t="shared" si="460"/>
        <v>-</v>
      </c>
      <c r="AJ4720" s="64" t="str">
        <f t="shared" si="461"/>
        <v>-</v>
      </c>
    </row>
    <row r="4721" spans="27:36">
      <c r="AA4721" s="182" t="s">
        <v>15411</v>
      </c>
      <c r="AC4721" s="197" t="str">
        <f t="shared" si="456"/>
        <v>LIBRARY</v>
      </c>
      <c r="AD4721" s="263" t="str">
        <f t="shared" si="457"/>
        <v>LIBRARY-401</v>
      </c>
      <c r="AE4721" s="263" t="str">
        <f t="shared" si="458"/>
        <v>LIBRARY-401-56</v>
      </c>
      <c r="AF4721" s="119" t="s">
        <v>15411</v>
      </c>
      <c r="AG4721" s="64" t="str">
        <f t="shared" si="459"/>
        <v>401</v>
      </c>
      <c r="AI4721" s="197" t="str">
        <f t="shared" si="460"/>
        <v>-</v>
      </c>
      <c r="AJ4721" s="64" t="str">
        <f t="shared" si="461"/>
        <v>-</v>
      </c>
    </row>
    <row r="4722" spans="27:36">
      <c r="AA4722" s="182" t="s">
        <v>156</v>
      </c>
      <c r="AC4722" s="197" t="str">
        <f t="shared" si="456"/>
        <v>LIBRARY</v>
      </c>
      <c r="AD4722" s="263" t="str">
        <f t="shared" si="457"/>
        <v>LIBRARY-401</v>
      </c>
      <c r="AE4722" s="263" t="str">
        <f t="shared" si="458"/>
        <v>LIBRARY-401-57</v>
      </c>
      <c r="AF4722" s="119" t="s">
        <v>156</v>
      </c>
      <c r="AG4722" s="64" t="str">
        <f t="shared" si="459"/>
        <v>401</v>
      </c>
      <c r="AI4722" s="197" t="str">
        <f t="shared" si="460"/>
        <v>-</v>
      </c>
      <c r="AJ4722" s="64" t="str">
        <f t="shared" si="461"/>
        <v>-</v>
      </c>
    </row>
    <row r="4723" spans="27:36">
      <c r="AA4723" s="182" t="s">
        <v>157</v>
      </c>
      <c r="AC4723" s="197" t="str">
        <f t="shared" si="456"/>
        <v>LIBRARY</v>
      </c>
      <c r="AD4723" s="263" t="str">
        <f t="shared" si="457"/>
        <v>LIBRARY-401</v>
      </c>
      <c r="AE4723" s="263" t="str">
        <f t="shared" si="458"/>
        <v>LIBRARY-401-58</v>
      </c>
      <c r="AF4723" s="119" t="s">
        <v>157</v>
      </c>
      <c r="AG4723" s="64" t="str">
        <f t="shared" si="459"/>
        <v>401</v>
      </c>
      <c r="AI4723" s="197" t="str">
        <f t="shared" si="460"/>
        <v>-</v>
      </c>
      <c r="AJ4723" s="64" t="str">
        <f t="shared" si="461"/>
        <v>-</v>
      </c>
    </row>
    <row r="4724" spans="27:36">
      <c r="AA4724" s="182" t="s">
        <v>162</v>
      </c>
      <c r="AC4724" s="197" t="str">
        <f t="shared" si="456"/>
        <v>LIBRARY</v>
      </c>
      <c r="AD4724" s="263" t="str">
        <f t="shared" si="457"/>
        <v>LIBRARY-401</v>
      </c>
      <c r="AE4724" s="263" t="str">
        <f t="shared" si="458"/>
        <v>LIBRARY-401-59</v>
      </c>
      <c r="AF4724" s="119" t="s">
        <v>162</v>
      </c>
      <c r="AG4724" s="64" t="str">
        <f t="shared" si="459"/>
        <v>401</v>
      </c>
      <c r="AI4724" s="197" t="str">
        <f t="shared" si="460"/>
        <v>-</v>
      </c>
      <c r="AJ4724" s="64" t="str">
        <f t="shared" si="461"/>
        <v>-</v>
      </c>
    </row>
    <row r="4725" spans="27:36">
      <c r="AA4725" s="182" t="s">
        <v>165</v>
      </c>
      <c r="AC4725" s="197" t="str">
        <f t="shared" si="456"/>
        <v>LIBRARY</v>
      </c>
      <c r="AD4725" s="263" t="str">
        <f t="shared" si="457"/>
        <v>LIBRARY-401</v>
      </c>
      <c r="AE4725" s="263" t="str">
        <f t="shared" si="458"/>
        <v>LIBRARY-401-60</v>
      </c>
      <c r="AF4725" s="119" t="s">
        <v>165</v>
      </c>
      <c r="AG4725" s="64" t="str">
        <f t="shared" si="459"/>
        <v>401</v>
      </c>
      <c r="AI4725" s="197" t="str">
        <f t="shared" si="460"/>
        <v>-</v>
      </c>
      <c r="AJ4725" s="64" t="str">
        <f t="shared" si="461"/>
        <v>-</v>
      </c>
    </row>
    <row r="4726" spans="27:36">
      <c r="AA4726" s="182" t="s">
        <v>170</v>
      </c>
      <c r="AC4726" s="197" t="str">
        <f t="shared" si="456"/>
        <v>LIBRARY</v>
      </c>
      <c r="AD4726" s="263" t="str">
        <f t="shared" si="457"/>
        <v>LIBRARY-401</v>
      </c>
      <c r="AE4726" s="263" t="str">
        <f t="shared" si="458"/>
        <v>LIBRARY-401-61</v>
      </c>
      <c r="AF4726" s="119" t="s">
        <v>170</v>
      </c>
      <c r="AG4726" s="64" t="str">
        <f t="shared" si="459"/>
        <v>401</v>
      </c>
      <c r="AI4726" s="197" t="str">
        <f t="shared" si="460"/>
        <v>-</v>
      </c>
      <c r="AJ4726" s="64" t="str">
        <f t="shared" si="461"/>
        <v>-</v>
      </c>
    </row>
    <row r="4727" spans="27:36">
      <c r="AA4727" s="182" t="s">
        <v>13431</v>
      </c>
      <c r="AC4727" s="197" t="str">
        <f t="shared" si="456"/>
        <v>LIBRARY</v>
      </c>
      <c r="AD4727" s="263" t="str">
        <f t="shared" si="457"/>
        <v>LIBRARY-401</v>
      </c>
      <c r="AE4727" s="263" t="str">
        <f t="shared" si="458"/>
        <v>LIBRARY-401-62</v>
      </c>
      <c r="AF4727" s="119" t="s">
        <v>13431</v>
      </c>
      <c r="AG4727" s="64" t="str">
        <f t="shared" si="459"/>
        <v>401</v>
      </c>
      <c r="AI4727" s="197" t="str">
        <f t="shared" si="460"/>
        <v>-</v>
      </c>
      <c r="AJ4727" s="64" t="str">
        <f t="shared" si="461"/>
        <v>-</v>
      </c>
    </row>
    <row r="4728" spans="27:36">
      <c r="AA4728" s="182" t="s">
        <v>15412</v>
      </c>
      <c r="AC4728" s="197" t="str">
        <f t="shared" si="456"/>
        <v>LIBRARY</v>
      </c>
      <c r="AD4728" s="263" t="str">
        <f t="shared" si="457"/>
        <v>LIBRARY-401</v>
      </c>
      <c r="AE4728" s="263" t="str">
        <f t="shared" si="458"/>
        <v>LIBRARY-401-63</v>
      </c>
      <c r="AF4728" s="119" t="s">
        <v>15412</v>
      </c>
      <c r="AG4728" s="64" t="str">
        <f t="shared" si="459"/>
        <v>401</v>
      </c>
      <c r="AI4728" s="197" t="str">
        <f t="shared" si="460"/>
        <v>-</v>
      </c>
      <c r="AJ4728" s="64" t="str">
        <f t="shared" si="461"/>
        <v>-</v>
      </c>
    </row>
    <row r="4729" spans="27:36">
      <c r="AA4729" s="182" t="s">
        <v>15413</v>
      </c>
      <c r="AC4729" s="197" t="str">
        <f t="shared" si="456"/>
        <v>LIBRARY</v>
      </c>
      <c r="AD4729" s="263" t="str">
        <f t="shared" si="457"/>
        <v>LIBRARY-401</v>
      </c>
      <c r="AE4729" s="263" t="str">
        <f t="shared" si="458"/>
        <v>LIBRARY-401-64</v>
      </c>
      <c r="AF4729" s="119" t="s">
        <v>15413</v>
      </c>
      <c r="AG4729" s="64" t="str">
        <f t="shared" si="459"/>
        <v>401</v>
      </c>
      <c r="AI4729" s="197" t="str">
        <f t="shared" si="460"/>
        <v>-</v>
      </c>
      <c r="AJ4729" s="64" t="str">
        <f t="shared" si="461"/>
        <v>-</v>
      </c>
    </row>
    <row r="4730" spans="27:36">
      <c r="AA4730" s="182" t="s">
        <v>15414</v>
      </c>
      <c r="AC4730" s="197" t="str">
        <f t="shared" si="456"/>
        <v>LIBRARY</v>
      </c>
      <c r="AD4730" s="263" t="str">
        <f t="shared" si="457"/>
        <v>LIBRARY-401</v>
      </c>
      <c r="AE4730" s="263" t="str">
        <f t="shared" si="458"/>
        <v>LIBRARY-401-65</v>
      </c>
      <c r="AF4730" s="119" t="s">
        <v>15414</v>
      </c>
      <c r="AG4730" s="64" t="str">
        <f t="shared" si="459"/>
        <v>401</v>
      </c>
      <c r="AI4730" s="197" t="str">
        <f t="shared" si="460"/>
        <v>-</v>
      </c>
      <c r="AJ4730" s="64" t="str">
        <f t="shared" si="461"/>
        <v>-</v>
      </c>
    </row>
    <row r="4731" spans="27:36">
      <c r="AA4731" s="182" t="s">
        <v>15415</v>
      </c>
      <c r="AC4731" s="197" t="str">
        <f t="shared" si="456"/>
        <v>LIBRARY</v>
      </c>
      <c r="AD4731" s="263" t="str">
        <f t="shared" si="457"/>
        <v>LIBRARY-401</v>
      </c>
      <c r="AE4731" s="263" t="str">
        <f t="shared" si="458"/>
        <v>LIBRARY-401-66</v>
      </c>
      <c r="AF4731" s="119" t="s">
        <v>15415</v>
      </c>
      <c r="AG4731" s="64" t="str">
        <f t="shared" si="459"/>
        <v>401</v>
      </c>
      <c r="AI4731" s="197" t="str">
        <f t="shared" si="460"/>
        <v>-</v>
      </c>
      <c r="AJ4731" s="64" t="str">
        <f t="shared" si="461"/>
        <v>-</v>
      </c>
    </row>
    <row r="4732" spans="27:36">
      <c r="AA4732" s="182" t="s">
        <v>171</v>
      </c>
      <c r="AC4732" s="197" t="str">
        <f t="shared" si="456"/>
        <v>ITS</v>
      </c>
      <c r="AD4732" s="263" t="str">
        <f t="shared" si="457"/>
        <v>ITS-401</v>
      </c>
      <c r="AE4732" s="263" t="str">
        <f t="shared" si="458"/>
        <v>ITS-401-2</v>
      </c>
      <c r="AF4732" s="119" t="s">
        <v>171</v>
      </c>
      <c r="AG4732" s="64" t="str">
        <f t="shared" si="459"/>
        <v>401</v>
      </c>
      <c r="AI4732" s="197" t="str">
        <f t="shared" si="460"/>
        <v>-</v>
      </c>
      <c r="AJ4732" s="64" t="str">
        <f t="shared" si="461"/>
        <v>-</v>
      </c>
    </row>
    <row r="4733" spans="27:36">
      <c r="AA4733" s="182" t="s">
        <v>174</v>
      </c>
      <c r="AC4733" s="197" t="str">
        <f t="shared" si="456"/>
        <v>ITS</v>
      </c>
      <c r="AD4733" s="263" t="str">
        <f t="shared" si="457"/>
        <v>ITS-401</v>
      </c>
      <c r="AE4733" s="263" t="str">
        <f t="shared" si="458"/>
        <v>ITS-401-3</v>
      </c>
      <c r="AF4733" s="119" t="s">
        <v>174</v>
      </c>
      <c r="AG4733" s="64" t="str">
        <f t="shared" si="459"/>
        <v>401</v>
      </c>
      <c r="AI4733" s="197" t="str">
        <f t="shared" si="460"/>
        <v>-</v>
      </c>
      <c r="AJ4733" s="64" t="str">
        <f t="shared" si="461"/>
        <v>-</v>
      </c>
    </row>
    <row r="4734" spans="27:36">
      <c r="AA4734" s="182" t="s">
        <v>175</v>
      </c>
      <c r="AC4734" s="197" t="str">
        <f t="shared" si="456"/>
        <v>ITS</v>
      </c>
      <c r="AD4734" s="263" t="str">
        <f t="shared" si="457"/>
        <v>ITS-401</v>
      </c>
      <c r="AE4734" s="263" t="str">
        <f t="shared" si="458"/>
        <v>ITS-401-4</v>
      </c>
      <c r="AF4734" s="119" t="s">
        <v>175</v>
      </c>
      <c r="AG4734" s="64" t="str">
        <f t="shared" si="459"/>
        <v>401</v>
      </c>
      <c r="AI4734" s="197" t="str">
        <f t="shared" si="460"/>
        <v>-</v>
      </c>
      <c r="AJ4734" s="64" t="str">
        <f t="shared" si="461"/>
        <v>-</v>
      </c>
    </row>
    <row r="4735" spans="27:36">
      <c r="AA4735" s="182" t="s">
        <v>178</v>
      </c>
      <c r="AC4735" s="197" t="str">
        <f t="shared" si="456"/>
        <v>ITS</v>
      </c>
      <c r="AD4735" s="263" t="str">
        <f t="shared" si="457"/>
        <v>ITS-401</v>
      </c>
      <c r="AE4735" s="263" t="str">
        <f t="shared" si="458"/>
        <v>ITS-401-5</v>
      </c>
      <c r="AF4735" s="119" t="s">
        <v>178</v>
      </c>
      <c r="AG4735" s="64" t="str">
        <f t="shared" si="459"/>
        <v>401</v>
      </c>
      <c r="AI4735" s="197" t="str">
        <f t="shared" si="460"/>
        <v>-</v>
      </c>
      <c r="AJ4735" s="64" t="str">
        <f t="shared" si="461"/>
        <v>-</v>
      </c>
    </row>
    <row r="4736" spans="27:36">
      <c r="AA4736" s="182" t="s">
        <v>179</v>
      </c>
      <c r="AC4736" s="197" t="str">
        <f t="shared" si="456"/>
        <v>ITS</v>
      </c>
      <c r="AD4736" s="263" t="str">
        <f t="shared" si="457"/>
        <v>ITS-401</v>
      </c>
      <c r="AE4736" s="263" t="str">
        <f t="shared" si="458"/>
        <v>ITS-401-6</v>
      </c>
      <c r="AF4736" s="119" t="s">
        <v>179</v>
      </c>
      <c r="AG4736" s="64" t="str">
        <f t="shared" si="459"/>
        <v>401</v>
      </c>
      <c r="AI4736" s="197" t="str">
        <f t="shared" si="460"/>
        <v>-</v>
      </c>
      <c r="AJ4736" s="64" t="str">
        <f t="shared" si="461"/>
        <v>-</v>
      </c>
    </row>
    <row r="4737" spans="27:36">
      <c r="AA4737" s="182" t="s">
        <v>182</v>
      </c>
      <c r="AC4737" s="197" t="str">
        <f t="shared" si="456"/>
        <v>ITS</v>
      </c>
      <c r="AD4737" s="263" t="str">
        <f t="shared" si="457"/>
        <v>ITS-401</v>
      </c>
      <c r="AE4737" s="263" t="str">
        <f t="shared" si="458"/>
        <v>ITS-401-7</v>
      </c>
      <c r="AF4737" s="119" t="s">
        <v>182</v>
      </c>
      <c r="AG4737" s="64" t="str">
        <f t="shared" si="459"/>
        <v>401</v>
      </c>
      <c r="AI4737" s="197" t="str">
        <f t="shared" si="460"/>
        <v>-</v>
      </c>
      <c r="AJ4737" s="64" t="str">
        <f t="shared" si="461"/>
        <v>-</v>
      </c>
    </row>
    <row r="4738" spans="27:36">
      <c r="AA4738" s="182" t="s">
        <v>14321</v>
      </c>
      <c r="AC4738" s="197" t="str">
        <f t="shared" si="456"/>
        <v>LIBRARY</v>
      </c>
      <c r="AD4738" s="263" t="str">
        <f t="shared" si="457"/>
        <v>LIBRARY-401</v>
      </c>
      <c r="AE4738" s="263" t="str">
        <f t="shared" si="458"/>
        <v>LIBRARY-401-67</v>
      </c>
      <c r="AF4738" s="119" t="s">
        <v>14321</v>
      </c>
      <c r="AG4738" s="64" t="str">
        <f t="shared" si="459"/>
        <v>401</v>
      </c>
      <c r="AI4738" s="197" t="str">
        <f t="shared" si="460"/>
        <v>-</v>
      </c>
      <c r="AJ4738" s="64" t="str">
        <f t="shared" si="461"/>
        <v>-</v>
      </c>
    </row>
    <row r="4739" spans="27:36">
      <c r="AA4739" s="182" t="s">
        <v>51</v>
      </c>
      <c r="AC4739" s="197" t="str">
        <f t="shared" si="456"/>
        <v>CONTROLLER</v>
      </c>
      <c r="AD4739" s="263" t="str">
        <f t="shared" si="457"/>
        <v>CONTROLLER-401</v>
      </c>
      <c r="AE4739" s="263" t="str">
        <f t="shared" si="458"/>
        <v>CONTROLLER-401-1</v>
      </c>
      <c r="AF4739" s="119" t="s">
        <v>51</v>
      </c>
      <c r="AG4739" s="64" t="str">
        <f t="shared" si="459"/>
        <v>401</v>
      </c>
      <c r="AI4739" s="197" t="str">
        <f t="shared" si="460"/>
        <v>-</v>
      </c>
      <c r="AJ4739" s="64" t="str">
        <f t="shared" si="461"/>
        <v>-</v>
      </c>
    </row>
    <row r="4740" spans="27:36">
      <c r="AA4740" s="182" t="s">
        <v>14910</v>
      </c>
      <c r="AC4740" s="197" t="str">
        <f t="shared" si="456"/>
        <v>WAJONES</v>
      </c>
      <c r="AD4740" s="263" t="str">
        <f t="shared" si="457"/>
        <v>WAJONES-401</v>
      </c>
      <c r="AE4740" s="263" t="str">
        <f t="shared" si="458"/>
        <v>WAJONES-401-1</v>
      </c>
      <c r="AF4740" s="119" t="s">
        <v>14910</v>
      </c>
      <c r="AG4740" s="64" t="str">
        <f t="shared" si="459"/>
        <v>401</v>
      </c>
      <c r="AI4740" s="197" t="str">
        <f t="shared" si="460"/>
        <v>-</v>
      </c>
      <c r="AJ4740" s="64" t="str">
        <f t="shared" si="461"/>
        <v>-</v>
      </c>
    </row>
    <row r="4741" spans="27:36">
      <c r="AA4741" s="182" t="s">
        <v>187</v>
      </c>
      <c r="AC4741" s="197" t="str">
        <f t="shared" si="456"/>
        <v>WAJONES</v>
      </c>
      <c r="AD4741" s="263" t="str">
        <f t="shared" si="457"/>
        <v>WAJONES-401</v>
      </c>
      <c r="AE4741" s="263" t="str">
        <f t="shared" si="458"/>
        <v>WAJONES-401-2</v>
      </c>
      <c r="AF4741" s="119" t="s">
        <v>187</v>
      </c>
      <c r="AG4741" s="64" t="str">
        <f t="shared" si="459"/>
        <v>401</v>
      </c>
      <c r="AI4741" s="197" t="str">
        <f t="shared" si="460"/>
        <v>-</v>
      </c>
      <c r="AJ4741" s="64" t="str">
        <f t="shared" si="461"/>
        <v>-</v>
      </c>
    </row>
    <row r="4742" spans="27:36">
      <c r="AA4742" s="182" t="s">
        <v>12243</v>
      </c>
      <c r="AC4742" s="197" t="str">
        <f t="shared" si="456"/>
        <v>PUBLICSAFETY</v>
      </c>
      <c r="AD4742" s="263" t="str">
        <f t="shared" si="457"/>
        <v>PUBLICSAFETY-401</v>
      </c>
      <c r="AE4742" s="263" t="str">
        <f t="shared" si="458"/>
        <v>PUBLICSAFETY-401-1</v>
      </c>
      <c r="AF4742" s="119" t="s">
        <v>12243</v>
      </c>
      <c r="AG4742" s="64" t="str">
        <f t="shared" si="459"/>
        <v>401</v>
      </c>
      <c r="AI4742" s="197" t="str">
        <f t="shared" si="460"/>
        <v>-</v>
      </c>
      <c r="AJ4742" s="64" t="str">
        <f t="shared" si="461"/>
        <v>-</v>
      </c>
    </row>
    <row r="4743" spans="27:36">
      <c r="AA4743" s="182" t="s">
        <v>194</v>
      </c>
      <c r="AC4743" s="197" t="str">
        <f t="shared" ref="AC4743:AC4806" si="462">CodesFormula_1</f>
        <v>FACILITIESOPER</v>
      </c>
      <c r="AD4743" s="263" t="str">
        <f t="shared" ref="AD4743:AD4806" si="463">CodesFormula_2</f>
        <v>FACILITIESOPER-401</v>
      </c>
      <c r="AE4743" s="263" t="str">
        <f t="shared" ref="AE4743:AE4806" si="464">CodesFormula_3</f>
        <v>FACILITIESOPER-401-1</v>
      </c>
      <c r="AF4743" s="119" t="s">
        <v>194</v>
      </c>
      <c r="AG4743" s="64" t="str">
        <f t="shared" ref="AG4743:AG4806" si="465">CodesFormula_4</f>
        <v>401</v>
      </c>
      <c r="AI4743" s="197" t="str">
        <f t="shared" ref="AI4743:AI4806" si="466">CodesFormula_5</f>
        <v>-</v>
      </c>
      <c r="AJ4743" s="64" t="str">
        <f t="shared" ref="AJ4743:AJ4806" si="467">CodesFormula_6</f>
        <v>-</v>
      </c>
    </row>
    <row r="4744" spans="27:36">
      <c r="AA4744" s="182" t="s">
        <v>12892</v>
      </c>
      <c r="AC4744" s="197" t="str">
        <f t="shared" si="462"/>
        <v>CAPITALPROJECTS</v>
      </c>
      <c r="AD4744" s="263" t="str">
        <f t="shared" si="463"/>
        <v>CAPITALPROJECTS-401</v>
      </c>
      <c r="AE4744" s="263" t="str">
        <f t="shared" si="464"/>
        <v>CAPITALPROJECTS-401-1</v>
      </c>
      <c r="AF4744" s="119" t="s">
        <v>12892</v>
      </c>
      <c r="AG4744" s="64" t="str">
        <f t="shared" si="465"/>
        <v>401</v>
      </c>
      <c r="AI4744" s="197" t="str">
        <f t="shared" si="466"/>
        <v>-</v>
      </c>
      <c r="AJ4744" s="64" t="str">
        <f t="shared" si="467"/>
        <v>-</v>
      </c>
    </row>
    <row r="4745" spans="27:36">
      <c r="AA4745" s="182" t="s">
        <v>199</v>
      </c>
      <c r="AC4745" s="197" t="str">
        <f t="shared" si="462"/>
        <v>AVP-FACILITIES</v>
      </c>
      <c r="AD4745" s="263" t="str">
        <f t="shared" si="463"/>
        <v>AVP-FACILITIES-401</v>
      </c>
      <c r="AE4745" s="263" t="str">
        <f t="shared" si="464"/>
        <v>AVP-FACILITIES-401-1</v>
      </c>
      <c r="AF4745" s="119" t="s">
        <v>199</v>
      </c>
      <c r="AG4745" s="64" t="str">
        <f t="shared" si="465"/>
        <v>401</v>
      </c>
      <c r="AI4745" s="197" t="str">
        <f t="shared" si="466"/>
        <v>-</v>
      </c>
      <c r="AJ4745" s="64" t="str">
        <f t="shared" si="467"/>
        <v>-</v>
      </c>
    </row>
    <row r="4746" spans="27:36">
      <c r="AA4746" s="182" t="s">
        <v>14911</v>
      </c>
      <c r="AC4746" s="197" t="str">
        <f t="shared" si="462"/>
        <v>AVP-FACILITIES</v>
      </c>
      <c r="AD4746" s="263" t="str">
        <f t="shared" si="463"/>
        <v>AVP-FACILITIES-401</v>
      </c>
      <c r="AE4746" s="263" t="str">
        <f t="shared" si="464"/>
        <v>AVP-FACILITIES-401-2</v>
      </c>
      <c r="AF4746" s="119" t="s">
        <v>14911</v>
      </c>
      <c r="AG4746" s="64" t="str">
        <f t="shared" si="465"/>
        <v>401</v>
      </c>
      <c r="AI4746" s="197" t="str">
        <f t="shared" si="466"/>
        <v>-</v>
      </c>
      <c r="AJ4746" s="64" t="str">
        <f t="shared" si="467"/>
        <v>-</v>
      </c>
    </row>
    <row r="4747" spans="27:36">
      <c r="AA4747" s="182" t="s">
        <v>13865</v>
      </c>
      <c r="AC4747" s="197" t="str">
        <f t="shared" si="462"/>
        <v>SMALLPROJECTS</v>
      </c>
      <c r="AD4747" s="263" t="str">
        <f t="shared" si="463"/>
        <v>SMALLPROJECTS-401</v>
      </c>
      <c r="AE4747" s="263" t="str">
        <f t="shared" si="464"/>
        <v>SMALLPROJECTS-401-1</v>
      </c>
      <c r="AF4747" s="119" t="s">
        <v>13865</v>
      </c>
      <c r="AG4747" s="64" t="str">
        <f t="shared" si="465"/>
        <v>401</v>
      </c>
      <c r="AI4747" s="197" t="str">
        <f t="shared" si="466"/>
        <v>-</v>
      </c>
      <c r="AJ4747" s="64" t="str">
        <f t="shared" si="467"/>
        <v>-</v>
      </c>
    </row>
    <row r="4748" spans="27:36">
      <c r="AA4748" s="182" t="s">
        <v>52</v>
      </c>
      <c r="AC4748" s="197" t="str">
        <f t="shared" si="462"/>
        <v>STAFFF-Vice_President</v>
      </c>
      <c r="AD4748" s="263" t="str">
        <f t="shared" si="463"/>
        <v>STAFFF-Vice_President-401</v>
      </c>
      <c r="AE4748" s="263" t="str">
        <f t="shared" si="464"/>
        <v>STAFFF-Vice_President-401-1</v>
      </c>
      <c r="AF4748" s="119" t="s">
        <v>52</v>
      </c>
      <c r="AG4748" s="64" t="str">
        <f t="shared" si="465"/>
        <v>401</v>
      </c>
      <c r="AI4748" s="197" t="str">
        <f t="shared" si="466"/>
        <v>-</v>
      </c>
      <c r="AJ4748" s="64" t="str">
        <f t="shared" si="467"/>
        <v>-</v>
      </c>
    </row>
    <row r="4749" spans="27:36">
      <c r="AA4749" s="182" t="s">
        <v>202</v>
      </c>
      <c r="AC4749" s="197" t="str">
        <f t="shared" si="462"/>
        <v>STAFFF-Vice_President</v>
      </c>
      <c r="AD4749" s="263" t="str">
        <f t="shared" si="463"/>
        <v>STAFFF-Vice_President-401</v>
      </c>
      <c r="AE4749" s="263" t="str">
        <f t="shared" si="464"/>
        <v>STAFFF-Vice_President-401-2</v>
      </c>
      <c r="AF4749" s="119" t="s">
        <v>202</v>
      </c>
      <c r="AG4749" s="64" t="str">
        <f t="shared" si="465"/>
        <v>401</v>
      </c>
      <c r="AI4749" s="197" t="str">
        <f t="shared" si="466"/>
        <v>-</v>
      </c>
      <c r="AJ4749" s="64" t="str">
        <f t="shared" si="467"/>
        <v>-</v>
      </c>
    </row>
    <row r="4750" spans="27:36">
      <c r="AA4750" s="182" t="s">
        <v>2924</v>
      </c>
      <c r="AC4750" s="197" t="str">
        <f t="shared" si="462"/>
        <v>STAFFF-Vice_President</v>
      </c>
      <c r="AD4750" s="263" t="str">
        <f t="shared" si="463"/>
        <v>STAFFF-Vice_President-401</v>
      </c>
      <c r="AE4750" s="263" t="str">
        <f t="shared" si="464"/>
        <v>STAFFF-Vice_President-401-3</v>
      </c>
      <c r="AF4750" s="119" t="s">
        <v>2924</v>
      </c>
      <c r="AG4750" s="64" t="str">
        <f t="shared" si="465"/>
        <v>401</v>
      </c>
      <c r="AI4750" s="197" t="str">
        <f t="shared" si="466"/>
        <v>-</v>
      </c>
      <c r="AJ4750" s="64" t="str">
        <f t="shared" si="467"/>
        <v>-</v>
      </c>
    </row>
    <row r="4751" spans="27:36">
      <c r="AA4751" s="182" t="s">
        <v>2925</v>
      </c>
      <c r="AC4751" s="197" t="str">
        <f t="shared" si="462"/>
        <v>STAFFF-Vice_President</v>
      </c>
      <c r="AD4751" s="263" t="str">
        <f t="shared" si="463"/>
        <v>STAFFF-Vice_President-401</v>
      </c>
      <c r="AE4751" s="263" t="str">
        <f t="shared" si="464"/>
        <v>STAFFF-Vice_President-401-4</v>
      </c>
      <c r="AF4751" s="119" t="s">
        <v>2925</v>
      </c>
      <c r="AG4751" s="64" t="str">
        <f t="shared" si="465"/>
        <v>401</v>
      </c>
      <c r="AI4751" s="197" t="str">
        <f t="shared" si="466"/>
        <v>-</v>
      </c>
      <c r="AJ4751" s="64" t="str">
        <f t="shared" si="467"/>
        <v>-</v>
      </c>
    </row>
    <row r="4752" spans="27:36">
      <c r="AA4752" s="182" t="s">
        <v>2928</v>
      </c>
      <c r="AC4752" s="197" t="str">
        <f t="shared" si="462"/>
        <v>STAFFF-Vice_President</v>
      </c>
      <c r="AD4752" s="263" t="str">
        <f t="shared" si="463"/>
        <v>STAFFF-Vice_President-401</v>
      </c>
      <c r="AE4752" s="263" t="str">
        <f t="shared" si="464"/>
        <v>STAFFF-Vice_President-401-5</v>
      </c>
      <c r="AF4752" s="260" t="s">
        <v>2928</v>
      </c>
      <c r="AG4752" s="64" t="str">
        <f t="shared" si="465"/>
        <v>401</v>
      </c>
      <c r="AI4752" s="197" t="str">
        <f t="shared" si="466"/>
        <v>-</v>
      </c>
      <c r="AJ4752" s="64" t="str">
        <f t="shared" si="467"/>
        <v>-</v>
      </c>
    </row>
    <row r="4753" spans="27:36">
      <c r="AA4753" s="182" t="s">
        <v>2929</v>
      </c>
      <c r="AC4753" s="197" t="str">
        <f t="shared" si="462"/>
        <v>STAFFF-Vice_President</v>
      </c>
      <c r="AD4753" s="263" t="str">
        <f t="shared" si="463"/>
        <v>STAFFF-Vice_President-401</v>
      </c>
      <c r="AE4753" s="263" t="str">
        <f t="shared" si="464"/>
        <v>STAFFF-Vice_President-401-6</v>
      </c>
      <c r="AF4753" s="260" t="s">
        <v>2929</v>
      </c>
      <c r="AG4753" s="64" t="str">
        <f t="shared" si="465"/>
        <v>401</v>
      </c>
      <c r="AI4753" s="197" t="str">
        <f t="shared" si="466"/>
        <v>-</v>
      </c>
      <c r="AJ4753" s="64" t="str">
        <f t="shared" si="467"/>
        <v>-</v>
      </c>
    </row>
    <row r="4754" spans="27:36">
      <c r="AA4754" s="182" t="s">
        <v>2932</v>
      </c>
      <c r="AC4754" s="197" t="str">
        <f t="shared" si="462"/>
        <v>STAFFF-Vice_President</v>
      </c>
      <c r="AD4754" s="263" t="str">
        <f t="shared" si="463"/>
        <v>STAFFF-Vice_President-401</v>
      </c>
      <c r="AE4754" s="263" t="str">
        <f t="shared" si="464"/>
        <v>STAFFF-Vice_President-401-7</v>
      </c>
      <c r="AF4754" s="260" t="s">
        <v>2932</v>
      </c>
      <c r="AG4754" s="64" t="str">
        <f t="shared" si="465"/>
        <v>401</v>
      </c>
      <c r="AI4754" s="197" t="str">
        <f t="shared" si="466"/>
        <v>-</v>
      </c>
      <c r="AJ4754" s="64" t="str">
        <f t="shared" si="467"/>
        <v>-</v>
      </c>
    </row>
    <row r="4755" spans="27:36">
      <c r="AA4755" s="182" t="s">
        <v>2933</v>
      </c>
      <c r="AC4755" s="197" t="str">
        <f t="shared" si="462"/>
        <v>STAFFF-Vice_President</v>
      </c>
      <c r="AD4755" s="263" t="str">
        <f t="shared" si="463"/>
        <v>STAFFF-Vice_President-401</v>
      </c>
      <c r="AE4755" s="263" t="str">
        <f t="shared" si="464"/>
        <v>STAFFF-Vice_President-401-8</v>
      </c>
      <c r="AF4755" s="260" t="s">
        <v>2933</v>
      </c>
      <c r="AG4755" s="64" t="str">
        <f t="shared" si="465"/>
        <v>401</v>
      </c>
      <c r="AI4755" s="197" t="str">
        <f t="shared" si="466"/>
        <v>-</v>
      </c>
      <c r="AJ4755" s="64" t="str">
        <f t="shared" si="467"/>
        <v>-</v>
      </c>
    </row>
    <row r="4756" spans="27:36">
      <c r="AA4756" s="182" t="s">
        <v>2936</v>
      </c>
      <c r="AC4756" s="197" t="str">
        <f t="shared" si="462"/>
        <v>STAFFF-Vice_President</v>
      </c>
      <c r="AD4756" s="263" t="str">
        <f t="shared" si="463"/>
        <v>STAFFF-Vice_President-401</v>
      </c>
      <c r="AE4756" s="263" t="str">
        <f t="shared" si="464"/>
        <v>STAFFF-Vice_President-401-9</v>
      </c>
      <c r="AF4756" s="260" t="s">
        <v>2936</v>
      </c>
      <c r="AG4756" s="64" t="str">
        <f t="shared" si="465"/>
        <v>401</v>
      </c>
      <c r="AI4756" s="197" t="str">
        <f t="shared" si="466"/>
        <v>-</v>
      </c>
      <c r="AJ4756" s="64" t="str">
        <f t="shared" si="467"/>
        <v>-</v>
      </c>
    </row>
    <row r="4757" spans="27:36">
      <c r="AA4757" s="182" t="s">
        <v>2937</v>
      </c>
      <c r="AC4757" s="197" t="str">
        <f t="shared" si="462"/>
        <v>STAFFF-Vice_President</v>
      </c>
      <c r="AD4757" s="263" t="str">
        <f t="shared" si="463"/>
        <v>STAFFF-Vice_President-401</v>
      </c>
      <c r="AE4757" s="263" t="str">
        <f t="shared" si="464"/>
        <v>STAFFF-Vice_President-401-10</v>
      </c>
      <c r="AF4757" s="260" t="s">
        <v>2937</v>
      </c>
      <c r="AG4757" s="64" t="str">
        <f t="shared" si="465"/>
        <v>401</v>
      </c>
      <c r="AI4757" s="197" t="str">
        <f t="shared" si="466"/>
        <v>-</v>
      </c>
      <c r="AJ4757" s="64" t="str">
        <f t="shared" si="467"/>
        <v>-</v>
      </c>
    </row>
    <row r="4758" spans="27:36">
      <c r="AA4758" s="182" t="s">
        <v>2940</v>
      </c>
      <c r="AC4758" s="197" t="str">
        <f t="shared" si="462"/>
        <v>STAFFF-Vice_President</v>
      </c>
      <c r="AD4758" s="263" t="str">
        <f t="shared" si="463"/>
        <v>STAFFF-Vice_President-401</v>
      </c>
      <c r="AE4758" s="263" t="str">
        <f t="shared" si="464"/>
        <v>STAFFF-Vice_President-401-11</v>
      </c>
      <c r="AF4758" s="260" t="s">
        <v>2940</v>
      </c>
      <c r="AG4758" s="64" t="str">
        <f t="shared" si="465"/>
        <v>401</v>
      </c>
      <c r="AI4758" s="197" t="str">
        <f t="shared" si="466"/>
        <v>-</v>
      </c>
      <c r="AJ4758" s="64" t="str">
        <f t="shared" si="467"/>
        <v>-</v>
      </c>
    </row>
    <row r="4759" spans="27:36">
      <c r="AA4759" s="182" t="s">
        <v>13432</v>
      </c>
      <c r="AC4759" s="197" t="str">
        <f t="shared" si="462"/>
        <v>STAFFF-Vice_President</v>
      </c>
      <c r="AD4759" s="263" t="str">
        <f t="shared" si="463"/>
        <v>STAFFF-Vice_President-401</v>
      </c>
      <c r="AE4759" s="263" t="str">
        <f t="shared" si="464"/>
        <v>STAFFF-Vice_President-401-12</v>
      </c>
      <c r="AF4759" s="260" t="s">
        <v>13432</v>
      </c>
      <c r="AG4759" s="64" t="str">
        <f t="shared" si="465"/>
        <v>401</v>
      </c>
      <c r="AI4759" s="197" t="str">
        <f t="shared" si="466"/>
        <v>-</v>
      </c>
      <c r="AJ4759" s="64" t="str">
        <f t="shared" si="467"/>
        <v>-</v>
      </c>
    </row>
    <row r="4760" spans="27:36">
      <c r="AA4760" s="182" t="s">
        <v>14912</v>
      </c>
      <c r="AC4760" s="197" t="str">
        <f t="shared" si="462"/>
        <v>STAFFF-Vice_President</v>
      </c>
      <c r="AD4760" s="263" t="str">
        <f t="shared" si="463"/>
        <v>STAFFF-Vice_President-401</v>
      </c>
      <c r="AE4760" s="263" t="str">
        <f t="shared" si="464"/>
        <v>STAFFF-Vice_President-401-13</v>
      </c>
      <c r="AF4760" s="260" t="s">
        <v>14912</v>
      </c>
      <c r="AG4760" s="64" t="str">
        <f t="shared" si="465"/>
        <v>401</v>
      </c>
      <c r="AI4760" s="197" t="str">
        <f t="shared" si="466"/>
        <v>-</v>
      </c>
      <c r="AJ4760" s="64" t="str">
        <f t="shared" si="467"/>
        <v>-</v>
      </c>
    </row>
    <row r="4761" spans="27:36">
      <c r="AA4761" s="182" t="s">
        <v>11253</v>
      </c>
      <c r="AC4761" s="197" t="str">
        <f t="shared" si="462"/>
        <v>STAFFF-Vice_President</v>
      </c>
      <c r="AD4761" s="263" t="str">
        <f t="shared" si="463"/>
        <v>STAFFF-Vice_President-401</v>
      </c>
      <c r="AE4761" s="263" t="str">
        <f t="shared" si="464"/>
        <v>STAFFF-Vice_President-401-14</v>
      </c>
      <c r="AF4761" s="260" t="s">
        <v>11253</v>
      </c>
      <c r="AG4761" s="64" t="str">
        <f t="shared" si="465"/>
        <v>401</v>
      </c>
      <c r="AI4761" s="197" t="str">
        <f t="shared" si="466"/>
        <v>-</v>
      </c>
      <c r="AJ4761" s="64" t="str">
        <f t="shared" si="467"/>
        <v>-</v>
      </c>
    </row>
    <row r="4762" spans="27:36">
      <c r="AA4762" s="182" t="s">
        <v>2943</v>
      </c>
      <c r="AC4762" s="197" t="str">
        <f t="shared" si="462"/>
        <v>STAFFF-Vice_President</v>
      </c>
      <c r="AD4762" s="263" t="str">
        <f t="shared" si="463"/>
        <v>STAFFF-Vice_President-401</v>
      </c>
      <c r="AE4762" s="263" t="str">
        <f t="shared" si="464"/>
        <v>STAFFF-Vice_President-401-15</v>
      </c>
      <c r="AF4762" s="260" t="s">
        <v>2943</v>
      </c>
      <c r="AG4762" s="64" t="str">
        <f t="shared" si="465"/>
        <v>401</v>
      </c>
      <c r="AI4762" s="197" t="str">
        <f t="shared" si="466"/>
        <v>-</v>
      </c>
      <c r="AJ4762" s="64" t="str">
        <f t="shared" si="467"/>
        <v>-</v>
      </c>
    </row>
    <row r="4763" spans="27:36">
      <c r="AA4763" s="182" t="s">
        <v>2946</v>
      </c>
      <c r="AC4763" s="197" t="str">
        <f t="shared" si="462"/>
        <v>STAFFF-Vice_President</v>
      </c>
      <c r="AD4763" s="263" t="str">
        <f t="shared" si="463"/>
        <v>STAFFF-Vice_President-401</v>
      </c>
      <c r="AE4763" s="263" t="str">
        <f t="shared" si="464"/>
        <v>STAFFF-Vice_President-401-16</v>
      </c>
      <c r="AF4763" s="260" t="s">
        <v>2946</v>
      </c>
      <c r="AG4763" s="64" t="str">
        <f t="shared" si="465"/>
        <v>401</v>
      </c>
      <c r="AI4763" s="197" t="str">
        <f t="shared" si="466"/>
        <v>-</v>
      </c>
      <c r="AJ4763" s="64" t="str">
        <f t="shared" si="467"/>
        <v>-</v>
      </c>
    </row>
    <row r="4764" spans="27:36">
      <c r="AA4764" s="182" t="s">
        <v>2947</v>
      </c>
      <c r="AC4764" s="197" t="str">
        <f t="shared" si="462"/>
        <v>STAFFF-Vice_President</v>
      </c>
      <c r="AD4764" s="263" t="str">
        <f t="shared" si="463"/>
        <v>STAFFF-Vice_President-401</v>
      </c>
      <c r="AE4764" s="263" t="str">
        <f t="shared" si="464"/>
        <v>STAFFF-Vice_President-401-17</v>
      </c>
      <c r="AF4764" s="260" t="s">
        <v>2947</v>
      </c>
      <c r="AG4764" s="64" t="str">
        <f t="shared" si="465"/>
        <v>401</v>
      </c>
      <c r="AI4764" s="197" t="str">
        <f t="shared" si="466"/>
        <v>-</v>
      </c>
      <c r="AJ4764" s="64" t="str">
        <f t="shared" si="467"/>
        <v>-</v>
      </c>
    </row>
    <row r="4765" spans="27:36">
      <c r="AA4765" s="182" t="s">
        <v>2948</v>
      </c>
      <c r="AC4765" s="197" t="str">
        <f t="shared" si="462"/>
        <v>STAFFF-Vice_President</v>
      </c>
      <c r="AD4765" s="263" t="str">
        <f t="shared" si="463"/>
        <v>STAFFF-Vice_President-401</v>
      </c>
      <c r="AE4765" s="263" t="str">
        <f t="shared" si="464"/>
        <v>STAFFF-Vice_President-401-18</v>
      </c>
      <c r="AF4765" s="260" t="s">
        <v>2948</v>
      </c>
      <c r="AG4765" s="64" t="str">
        <f t="shared" si="465"/>
        <v>401</v>
      </c>
      <c r="AI4765" s="197" t="str">
        <f t="shared" si="466"/>
        <v>-</v>
      </c>
      <c r="AJ4765" s="64" t="str">
        <f t="shared" si="467"/>
        <v>-</v>
      </c>
    </row>
    <row r="4766" spans="27:36">
      <c r="AA4766" s="182" t="s">
        <v>11254</v>
      </c>
      <c r="AC4766" s="197" t="str">
        <f t="shared" si="462"/>
        <v>STAFFF-Vice_President</v>
      </c>
      <c r="AD4766" s="263" t="str">
        <f t="shared" si="463"/>
        <v>STAFFF-Vice_President-401</v>
      </c>
      <c r="AE4766" s="263" t="str">
        <f t="shared" si="464"/>
        <v>STAFFF-Vice_President-401-19</v>
      </c>
      <c r="AF4766" s="260" t="s">
        <v>11254</v>
      </c>
      <c r="AG4766" s="64" t="str">
        <f t="shared" si="465"/>
        <v>401</v>
      </c>
      <c r="AI4766" s="197" t="str">
        <f t="shared" si="466"/>
        <v>-</v>
      </c>
      <c r="AJ4766" s="64" t="str">
        <f t="shared" si="467"/>
        <v>-</v>
      </c>
    </row>
    <row r="4767" spans="27:36">
      <c r="AA4767" s="182" t="s">
        <v>12893</v>
      </c>
      <c r="AC4767" s="197" t="str">
        <f t="shared" si="462"/>
        <v>STAFFF-Vice_President</v>
      </c>
      <c r="AD4767" s="263" t="str">
        <f t="shared" si="463"/>
        <v>STAFFF-Vice_President-401</v>
      </c>
      <c r="AE4767" s="263" t="str">
        <f t="shared" si="464"/>
        <v>STAFFF-Vice_President-401-20</v>
      </c>
      <c r="AF4767" s="260" t="s">
        <v>12893</v>
      </c>
      <c r="AG4767" s="64" t="str">
        <f t="shared" si="465"/>
        <v>401</v>
      </c>
      <c r="AI4767" s="197" t="str">
        <f t="shared" si="466"/>
        <v>-</v>
      </c>
      <c r="AJ4767" s="64" t="str">
        <f t="shared" si="467"/>
        <v>-</v>
      </c>
    </row>
    <row r="4768" spans="27:36">
      <c r="AA4768" s="182" t="s">
        <v>12894</v>
      </c>
      <c r="AC4768" s="197" t="str">
        <f t="shared" si="462"/>
        <v>STAFFF-Vice_President</v>
      </c>
      <c r="AD4768" s="263" t="str">
        <f t="shared" si="463"/>
        <v>STAFFF-Vice_President-401</v>
      </c>
      <c r="AE4768" s="263" t="str">
        <f t="shared" si="464"/>
        <v>STAFFF-Vice_President-401-21</v>
      </c>
      <c r="AF4768" s="260" t="s">
        <v>12894</v>
      </c>
      <c r="AG4768" s="64" t="str">
        <f t="shared" si="465"/>
        <v>401</v>
      </c>
      <c r="AI4768" s="197" t="str">
        <f t="shared" si="466"/>
        <v>-</v>
      </c>
      <c r="AJ4768" s="64" t="str">
        <f t="shared" si="467"/>
        <v>-</v>
      </c>
    </row>
    <row r="4769" spans="27:36">
      <c r="AA4769" s="182" t="s">
        <v>12895</v>
      </c>
      <c r="AC4769" s="197" t="str">
        <f t="shared" si="462"/>
        <v>STAFFF-Vice_President</v>
      </c>
      <c r="AD4769" s="263" t="str">
        <f t="shared" si="463"/>
        <v>STAFFF-Vice_President-401</v>
      </c>
      <c r="AE4769" s="263" t="str">
        <f t="shared" si="464"/>
        <v>STAFFF-Vice_President-401-22</v>
      </c>
      <c r="AF4769" s="260" t="s">
        <v>12895</v>
      </c>
      <c r="AG4769" s="64" t="str">
        <f t="shared" si="465"/>
        <v>401</v>
      </c>
      <c r="AI4769" s="197" t="str">
        <f t="shared" si="466"/>
        <v>-</v>
      </c>
      <c r="AJ4769" s="64" t="str">
        <f t="shared" si="467"/>
        <v>-</v>
      </c>
    </row>
    <row r="4770" spans="27:36">
      <c r="AA4770" s="182" t="s">
        <v>2950</v>
      </c>
      <c r="AC4770" s="197" t="str">
        <f t="shared" si="462"/>
        <v>STAFFF-Vice_President</v>
      </c>
      <c r="AD4770" s="263" t="str">
        <f t="shared" si="463"/>
        <v>STAFFF-Vice_President-401</v>
      </c>
      <c r="AE4770" s="263" t="str">
        <f t="shared" si="464"/>
        <v>STAFFF-Vice_President-401-23</v>
      </c>
      <c r="AF4770" s="260" t="s">
        <v>2950</v>
      </c>
      <c r="AG4770" s="64" t="str">
        <f t="shared" si="465"/>
        <v>401</v>
      </c>
      <c r="AI4770" s="197" t="str">
        <f t="shared" si="466"/>
        <v>-</v>
      </c>
      <c r="AJ4770" s="64" t="str">
        <f t="shared" si="467"/>
        <v>-</v>
      </c>
    </row>
    <row r="4771" spans="27:36">
      <c r="AA4771" s="182" t="s">
        <v>53</v>
      </c>
      <c r="AC4771" s="197" t="str">
        <f t="shared" si="462"/>
        <v>STAFFF-Talent_Dev</v>
      </c>
      <c r="AD4771" s="263" t="str">
        <f t="shared" si="463"/>
        <v>STAFFF-Talent_Dev-401</v>
      </c>
      <c r="AE4771" s="263" t="str">
        <f t="shared" si="464"/>
        <v>STAFFF-Talent_Dev-401-2</v>
      </c>
      <c r="AF4771" s="260" t="s">
        <v>53</v>
      </c>
      <c r="AG4771" s="64" t="str">
        <f t="shared" si="465"/>
        <v>401</v>
      </c>
      <c r="AI4771" s="197" t="str">
        <f t="shared" si="466"/>
        <v>-</v>
      </c>
      <c r="AJ4771" s="64" t="str">
        <f t="shared" si="467"/>
        <v>-</v>
      </c>
    </row>
    <row r="4772" spans="27:36">
      <c r="AA4772" s="182" t="s">
        <v>11593</v>
      </c>
      <c r="AC4772" s="197" t="str">
        <f t="shared" si="462"/>
        <v>STAFFF-Talent_Dev</v>
      </c>
      <c r="AD4772" s="263" t="str">
        <f t="shared" si="463"/>
        <v>STAFFF-Talent_Dev-401</v>
      </c>
      <c r="AE4772" s="263" t="str">
        <f t="shared" si="464"/>
        <v>STAFFF-Talent_Dev-401-3</v>
      </c>
      <c r="AF4772" s="260" t="s">
        <v>11593</v>
      </c>
      <c r="AG4772" s="64" t="str">
        <f t="shared" si="465"/>
        <v>401</v>
      </c>
      <c r="AI4772" s="197" t="str">
        <f t="shared" si="466"/>
        <v>-</v>
      </c>
      <c r="AJ4772" s="64" t="str">
        <f t="shared" si="467"/>
        <v>-</v>
      </c>
    </row>
    <row r="4773" spans="27:36">
      <c r="AA4773" s="182" t="s">
        <v>15416</v>
      </c>
      <c r="AC4773" s="197" t="str">
        <f t="shared" si="462"/>
        <v>STAFFF-Talent_Dev</v>
      </c>
      <c r="AD4773" s="263" t="str">
        <f t="shared" si="463"/>
        <v>STAFFF-Talent_Dev-401</v>
      </c>
      <c r="AE4773" s="263" t="str">
        <f t="shared" si="464"/>
        <v>STAFFF-Talent_Dev-401-4</v>
      </c>
      <c r="AF4773" s="260" t="s">
        <v>15416</v>
      </c>
      <c r="AG4773" s="64" t="str">
        <f t="shared" si="465"/>
        <v>401</v>
      </c>
      <c r="AI4773" s="197" t="str">
        <f t="shared" si="466"/>
        <v>-</v>
      </c>
      <c r="AJ4773" s="64" t="str">
        <f t="shared" si="467"/>
        <v>-</v>
      </c>
    </row>
    <row r="4774" spans="27:36">
      <c r="AA4774" s="182" t="s">
        <v>15799</v>
      </c>
      <c r="AC4774" s="197" t="str">
        <f t="shared" si="462"/>
        <v>CED-Multicultural_Ctr</v>
      </c>
      <c r="AD4774" s="263" t="str">
        <f t="shared" si="463"/>
        <v>CED-Multicultural_Ctr-401</v>
      </c>
      <c r="AE4774" s="263" t="str">
        <f t="shared" si="464"/>
        <v>CED-Multicultural_Ctr-401-1</v>
      </c>
      <c r="AF4774" s="260" t="s">
        <v>15799</v>
      </c>
      <c r="AG4774" s="64" t="str">
        <f t="shared" si="465"/>
        <v>401</v>
      </c>
      <c r="AI4774" s="197" t="str">
        <f t="shared" si="466"/>
        <v>-</v>
      </c>
      <c r="AJ4774" s="64" t="str">
        <f t="shared" si="467"/>
        <v>-</v>
      </c>
    </row>
    <row r="4775" spans="27:36">
      <c r="AA4775" s="182" t="s">
        <v>54</v>
      </c>
      <c r="AC4775" s="197" t="str">
        <f t="shared" si="462"/>
        <v>CED-Multicultural_Ctr</v>
      </c>
      <c r="AD4775" s="263" t="str">
        <f t="shared" si="463"/>
        <v>CED-Multicultural_Ctr-401</v>
      </c>
      <c r="AE4775" s="263" t="str">
        <f t="shared" si="464"/>
        <v>CED-Multicultural_Ctr-401-2</v>
      </c>
      <c r="AF4775" s="260" t="s">
        <v>54</v>
      </c>
      <c r="AG4775" s="64" t="str">
        <f t="shared" si="465"/>
        <v>401</v>
      </c>
      <c r="AI4775" s="197" t="str">
        <f t="shared" si="466"/>
        <v>-</v>
      </c>
      <c r="AJ4775" s="64" t="str">
        <f t="shared" si="467"/>
        <v>-</v>
      </c>
    </row>
    <row r="4776" spans="27:36">
      <c r="AA4776" s="182" t="s">
        <v>2952</v>
      </c>
      <c r="AC4776" s="197" t="str">
        <f t="shared" si="462"/>
        <v>CED-Multicultural_Ctr</v>
      </c>
      <c r="AD4776" s="263" t="str">
        <f t="shared" si="463"/>
        <v>CED-Multicultural_Ctr-401</v>
      </c>
      <c r="AE4776" s="263" t="str">
        <f t="shared" si="464"/>
        <v>CED-Multicultural_Ctr-401-3</v>
      </c>
      <c r="AF4776" s="260" t="s">
        <v>2952</v>
      </c>
      <c r="AG4776" s="64" t="str">
        <f t="shared" si="465"/>
        <v>401</v>
      </c>
      <c r="AI4776" s="197" t="str">
        <f t="shared" si="466"/>
        <v>-</v>
      </c>
      <c r="AJ4776" s="64" t="str">
        <f t="shared" si="467"/>
        <v>-</v>
      </c>
    </row>
    <row r="4777" spans="27:36">
      <c r="AA4777" s="182" t="s">
        <v>2955</v>
      </c>
      <c r="AC4777" s="197" t="str">
        <f t="shared" si="462"/>
        <v>STAFFF-Dean_of_Students</v>
      </c>
      <c r="AD4777" s="263" t="str">
        <f t="shared" si="463"/>
        <v>STAFFF-Dean_of_Students-401</v>
      </c>
      <c r="AE4777" s="263" t="str">
        <f t="shared" si="464"/>
        <v>STAFFF-Dean_of_Students-401-1</v>
      </c>
      <c r="AF4777" s="260" t="s">
        <v>2955</v>
      </c>
      <c r="AG4777" s="64" t="str">
        <f t="shared" si="465"/>
        <v>401</v>
      </c>
      <c r="AI4777" s="197" t="str">
        <f t="shared" si="466"/>
        <v>-</v>
      </c>
      <c r="AJ4777" s="64" t="str">
        <f t="shared" si="467"/>
        <v>-</v>
      </c>
    </row>
    <row r="4778" spans="27:36">
      <c r="AA4778" s="182" t="s">
        <v>2958</v>
      </c>
      <c r="AC4778" s="197" t="str">
        <f t="shared" si="462"/>
        <v>STAFFF-Dean_of_Students</v>
      </c>
      <c r="AD4778" s="263" t="str">
        <f t="shared" si="463"/>
        <v>STAFFF-Dean_of_Students-401</v>
      </c>
      <c r="AE4778" s="263" t="str">
        <f t="shared" si="464"/>
        <v>STAFFF-Dean_of_Students-401-2</v>
      </c>
      <c r="AF4778" s="260" t="s">
        <v>2958</v>
      </c>
      <c r="AG4778" s="64" t="str">
        <f t="shared" si="465"/>
        <v>401</v>
      </c>
      <c r="AI4778" s="197" t="str">
        <f t="shared" si="466"/>
        <v>-</v>
      </c>
      <c r="AJ4778" s="64" t="str">
        <f t="shared" si="467"/>
        <v>-</v>
      </c>
    </row>
    <row r="4779" spans="27:36">
      <c r="AA4779" s="182" t="s">
        <v>2961</v>
      </c>
      <c r="AC4779" s="197" t="str">
        <f t="shared" si="462"/>
        <v>STAFFF-Dean_of_Students</v>
      </c>
      <c r="AD4779" s="263" t="str">
        <f t="shared" si="463"/>
        <v>STAFFF-Dean_of_Students-401</v>
      </c>
      <c r="AE4779" s="263" t="str">
        <f t="shared" si="464"/>
        <v>STAFFF-Dean_of_Students-401-3</v>
      </c>
      <c r="AF4779" s="260" t="s">
        <v>2961</v>
      </c>
      <c r="AG4779" s="64" t="str">
        <f t="shared" si="465"/>
        <v>401</v>
      </c>
      <c r="AI4779" s="197" t="str">
        <f t="shared" si="466"/>
        <v>-</v>
      </c>
      <c r="AJ4779" s="64" t="str">
        <f t="shared" si="467"/>
        <v>-</v>
      </c>
    </row>
    <row r="4780" spans="27:36">
      <c r="AA4780" s="182" t="s">
        <v>14322</v>
      </c>
      <c r="AC4780" s="197" t="str">
        <f t="shared" si="462"/>
        <v>STAFFF-Dean_of_Students</v>
      </c>
      <c r="AD4780" s="263" t="str">
        <f t="shared" si="463"/>
        <v>STAFFF-Dean_of_Students-401</v>
      </c>
      <c r="AE4780" s="263" t="str">
        <f t="shared" si="464"/>
        <v>STAFFF-Dean_of_Students-401-4</v>
      </c>
      <c r="AF4780" s="260" t="s">
        <v>14322</v>
      </c>
      <c r="AG4780" s="64" t="str">
        <f t="shared" si="465"/>
        <v>401</v>
      </c>
      <c r="AI4780" s="197" t="str">
        <f t="shared" si="466"/>
        <v>-</v>
      </c>
      <c r="AJ4780" s="64" t="str">
        <f t="shared" si="467"/>
        <v>-</v>
      </c>
    </row>
    <row r="4781" spans="27:36">
      <c r="AA4781" s="182" t="s">
        <v>13433</v>
      </c>
      <c r="AC4781" s="197" t="str">
        <f t="shared" si="462"/>
        <v>STAFFF-Dean_of_Students</v>
      </c>
      <c r="AD4781" s="263" t="str">
        <f t="shared" si="463"/>
        <v>STAFFF-Dean_of_Students-401</v>
      </c>
      <c r="AE4781" s="263" t="str">
        <f t="shared" si="464"/>
        <v>STAFFF-Dean_of_Students-401-5</v>
      </c>
      <c r="AF4781" s="260" t="s">
        <v>13433</v>
      </c>
      <c r="AG4781" s="64" t="str">
        <f t="shared" si="465"/>
        <v>401</v>
      </c>
      <c r="AI4781" s="197" t="str">
        <f t="shared" si="466"/>
        <v>-</v>
      </c>
      <c r="AJ4781" s="64" t="str">
        <f t="shared" si="467"/>
        <v>-</v>
      </c>
    </row>
    <row r="4782" spans="27:36">
      <c r="AA4782" s="182" t="s">
        <v>2964</v>
      </c>
      <c r="AC4782" s="197" t="str">
        <f t="shared" si="462"/>
        <v>STAFFF-Dean_of_Students</v>
      </c>
      <c r="AD4782" s="263" t="str">
        <f t="shared" si="463"/>
        <v>STAFFF-Dean_of_Students-401</v>
      </c>
      <c r="AE4782" s="263" t="str">
        <f t="shared" si="464"/>
        <v>STAFFF-Dean_of_Students-401-6</v>
      </c>
      <c r="AF4782" s="260" t="s">
        <v>2964</v>
      </c>
      <c r="AG4782" s="64" t="str">
        <f t="shared" si="465"/>
        <v>401</v>
      </c>
      <c r="AI4782" s="197" t="str">
        <f t="shared" si="466"/>
        <v>-</v>
      </c>
      <c r="AJ4782" s="64" t="str">
        <f t="shared" si="467"/>
        <v>-</v>
      </c>
    </row>
    <row r="4783" spans="27:36">
      <c r="AA4783" s="182" t="s">
        <v>2965</v>
      </c>
      <c r="AC4783" s="197" t="str">
        <f t="shared" si="462"/>
        <v>UCAS</v>
      </c>
      <c r="AD4783" s="263" t="str">
        <f t="shared" si="463"/>
        <v>UCAS-401</v>
      </c>
      <c r="AE4783" s="263" t="str">
        <f t="shared" si="464"/>
        <v>UCAS-401-6</v>
      </c>
      <c r="AF4783" s="260" t="s">
        <v>2965</v>
      </c>
      <c r="AG4783" s="64" t="str">
        <f t="shared" si="465"/>
        <v>401</v>
      </c>
      <c r="AI4783" s="197" t="str">
        <f t="shared" si="466"/>
        <v>-</v>
      </c>
      <c r="AJ4783" s="64" t="str">
        <f t="shared" si="467"/>
        <v>-</v>
      </c>
    </row>
    <row r="4784" spans="27:36">
      <c r="AA4784" s="182" t="s">
        <v>2968</v>
      </c>
      <c r="AC4784" s="197" t="str">
        <f t="shared" si="462"/>
        <v>UCAS</v>
      </c>
      <c r="AD4784" s="263" t="str">
        <f t="shared" si="463"/>
        <v>UCAS-401</v>
      </c>
      <c r="AE4784" s="263" t="str">
        <f t="shared" si="464"/>
        <v>UCAS-401-7</v>
      </c>
      <c r="AF4784" s="260" t="s">
        <v>2968</v>
      </c>
      <c r="AG4784" s="64" t="str">
        <f t="shared" si="465"/>
        <v>401</v>
      </c>
      <c r="AI4784" s="197" t="str">
        <f t="shared" si="466"/>
        <v>-</v>
      </c>
      <c r="AJ4784" s="64" t="str">
        <f t="shared" si="467"/>
        <v>-</v>
      </c>
    </row>
    <row r="4785" spans="27:36">
      <c r="AA4785" s="182" t="s">
        <v>2970</v>
      </c>
      <c r="AC4785" s="197" t="str">
        <f t="shared" si="462"/>
        <v>STAFFF-Counseling_Ctr</v>
      </c>
      <c r="AD4785" s="263" t="str">
        <f t="shared" si="463"/>
        <v>STAFFF-Counseling_Ctr-401</v>
      </c>
      <c r="AE4785" s="263" t="str">
        <f t="shared" si="464"/>
        <v>STAFFF-Counseling_Ctr-401-1</v>
      </c>
      <c r="AF4785" s="260" t="s">
        <v>2970</v>
      </c>
      <c r="AG4785" s="64" t="str">
        <f t="shared" si="465"/>
        <v>401</v>
      </c>
      <c r="AI4785" s="197" t="str">
        <f t="shared" si="466"/>
        <v>-</v>
      </c>
      <c r="AJ4785" s="64" t="str">
        <f t="shared" si="467"/>
        <v>-</v>
      </c>
    </row>
    <row r="4786" spans="27:36">
      <c r="AA4786" s="182" t="s">
        <v>55</v>
      </c>
      <c r="AC4786" s="197" t="str">
        <f t="shared" si="462"/>
        <v>STAFFF-Counseling_Ctr</v>
      </c>
      <c r="AD4786" s="263" t="str">
        <f t="shared" si="463"/>
        <v>STAFFF-Counseling_Ctr-401</v>
      </c>
      <c r="AE4786" s="263" t="str">
        <f t="shared" si="464"/>
        <v>STAFFF-Counseling_Ctr-401-2</v>
      </c>
      <c r="AF4786" s="260" t="s">
        <v>55</v>
      </c>
      <c r="AG4786" s="64" t="str">
        <f t="shared" si="465"/>
        <v>401</v>
      </c>
      <c r="AI4786" s="197" t="str">
        <f t="shared" si="466"/>
        <v>-</v>
      </c>
      <c r="AJ4786" s="64" t="str">
        <f t="shared" si="467"/>
        <v>-</v>
      </c>
    </row>
    <row r="4787" spans="27:36">
      <c r="AA4787" s="182" t="s">
        <v>13434</v>
      </c>
      <c r="AC4787" s="197" t="str">
        <f t="shared" si="462"/>
        <v>STAFFF-Counseling_Ctr</v>
      </c>
      <c r="AD4787" s="263" t="str">
        <f t="shared" si="463"/>
        <v>STAFFF-Counseling_Ctr-401</v>
      </c>
      <c r="AE4787" s="263" t="str">
        <f t="shared" si="464"/>
        <v>STAFFF-Counseling_Ctr-401-3</v>
      </c>
      <c r="AF4787" s="260" t="s">
        <v>13434</v>
      </c>
      <c r="AG4787" s="64" t="str">
        <f t="shared" si="465"/>
        <v>401</v>
      </c>
      <c r="AI4787" s="197" t="str">
        <f t="shared" si="466"/>
        <v>-</v>
      </c>
      <c r="AJ4787" s="64" t="str">
        <f t="shared" si="467"/>
        <v>-</v>
      </c>
    </row>
    <row r="4788" spans="27:36">
      <c r="AA4788" s="182" t="s">
        <v>14323</v>
      </c>
      <c r="AC4788" s="197" t="str">
        <f t="shared" si="462"/>
        <v>STAFFF-Counseling_Ctr</v>
      </c>
      <c r="AD4788" s="263" t="str">
        <f t="shared" si="463"/>
        <v>STAFFF-Counseling_Ctr-401</v>
      </c>
      <c r="AE4788" s="263" t="str">
        <f t="shared" si="464"/>
        <v>STAFFF-Counseling_Ctr-401-4</v>
      </c>
      <c r="AF4788" s="260" t="s">
        <v>14323</v>
      </c>
      <c r="AG4788" s="64" t="str">
        <f t="shared" si="465"/>
        <v>401</v>
      </c>
      <c r="AI4788" s="197" t="str">
        <f t="shared" si="466"/>
        <v>-</v>
      </c>
      <c r="AJ4788" s="64" t="str">
        <f t="shared" si="467"/>
        <v>-</v>
      </c>
    </row>
    <row r="4789" spans="27:36">
      <c r="AA4789" s="182" t="s">
        <v>2971</v>
      </c>
      <c r="AC4789" s="197" t="str">
        <f t="shared" si="462"/>
        <v>CED-Women_Center</v>
      </c>
      <c r="AD4789" s="263" t="str">
        <f t="shared" si="463"/>
        <v>CED-Women_Center-401</v>
      </c>
      <c r="AE4789" s="263" t="str">
        <f t="shared" si="464"/>
        <v>CED-Women_Center-401-1</v>
      </c>
      <c r="AF4789" s="260" t="s">
        <v>2971</v>
      </c>
      <c r="AG4789" s="64" t="str">
        <f t="shared" si="465"/>
        <v>401</v>
      </c>
      <c r="AI4789" s="197" t="str">
        <f t="shared" si="466"/>
        <v>-</v>
      </c>
      <c r="AJ4789" s="64" t="str">
        <f t="shared" si="467"/>
        <v>-</v>
      </c>
    </row>
    <row r="4790" spans="27:36">
      <c r="AA4790" s="182" t="s">
        <v>2974</v>
      </c>
      <c r="AC4790" s="197" t="str">
        <f t="shared" si="462"/>
        <v>CED-Women_Center</v>
      </c>
      <c r="AD4790" s="263" t="str">
        <f t="shared" si="463"/>
        <v>CED-Women_Center-401</v>
      </c>
      <c r="AE4790" s="263" t="str">
        <f t="shared" si="464"/>
        <v>CED-Women_Center-401-2</v>
      </c>
      <c r="AF4790" s="260" t="s">
        <v>2974</v>
      </c>
      <c r="AG4790" s="64" t="str">
        <f t="shared" si="465"/>
        <v>401</v>
      </c>
      <c r="AI4790" s="197" t="str">
        <f t="shared" si="466"/>
        <v>-</v>
      </c>
      <c r="AJ4790" s="64" t="str">
        <f t="shared" si="467"/>
        <v>-</v>
      </c>
    </row>
    <row r="4791" spans="27:36">
      <c r="AA4791" s="182" t="s">
        <v>11594</v>
      </c>
      <c r="AC4791" s="197" t="str">
        <f t="shared" si="462"/>
        <v>CED-Women_Center</v>
      </c>
      <c r="AD4791" s="263" t="str">
        <f t="shared" si="463"/>
        <v>CED-Women_Center-401</v>
      </c>
      <c r="AE4791" s="263" t="str">
        <f t="shared" si="464"/>
        <v>CED-Women_Center-401-3</v>
      </c>
      <c r="AF4791" s="260" t="s">
        <v>11594</v>
      </c>
      <c r="AG4791" s="64" t="str">
        <f t="shared" si="465"/>
        <v>401</v>
      </c>
      <c r="AI4791" s="197" t="str">
        <f t="shared" si="466"/>
        <v>-</v>
      </c>
      <c r="AJ4791" s="64" t="str">
        <f t="shared" si="467"/>
        <v>-</v>
      </c>
    </row>
    <row r="4792" spans="27:36">
      <c r="AA4792" s="182" t="s">
        <v>11255</v>
      </c>
      <c r="AC4792" s="197" t="str">
        <f t="shared" si="462"/>
        <v>STAFFF-DisabilAccessInc</v>
      </c>
      <c r="AD4792" s="263" t="str">
        <f t="shared" si="463"/>
        <v>STAFFF-DisabilAccessInc-401</v>
      </c>
      <c r="AE4792" s="263" t="str">
        <f t="shared" si="464"/>
        <v>STAFFF-DisabilAccessInc-401-1</v>
      </c>
      <c r="AF4792" s="260" t="s">
        <v>11255</v>
      </c>
      <c r="AG4792" s="64" t="str">
        <f t="shared" si="465"/>
        <v>401</v>
      </c>
      <c r="AI4792" s="197" t="str">
        <f t="shared" si="466"/>
        <v>-</v>
      </c>
      <c r="AJ4792" s="64" t="str">
        <f t="shared" si="467"/>
        <v>-</v>
      </c>
    </row>
    <row r="4793" spans="27:36">
      <c r="AA4793" s="182" t="s">
        <v>11256</v>
      </c>
      <c r="AC4793" s="197" t="str">
        <f t="shared" si="462"/>
        <v>STAFFF-DisabilAccessInc</v>
      </c>
      <c r="AD4793" s="263" t="str">
        <f t="shared" si="463"/>
        <v>STAFFF-DisabilAccessInc-401</v>
      </c>
      <c r="AE4793" s="263" t="str">
        <f t="shared" si="464"/>
        <v>STAFFF-DisabilAccessInc-401-2</v>
      </c>
      <c r="AF4793" s="260" t="s">
        <v>11256</v>
      </c>
      <c r="AG4793" s="64" t="str">
        <f t="shared" si="465"/>
        <v>401</v>
      </c>
      <c r="AI4793" s="197" t="str">
        <f t="shared" si="466"/>
        <v>-</v>
      </c>
      <c r="AJ4793" s="64" t="str">
        <f t="shared" si="467"/>
        <v>-</v>
      </c>
    </row>
    <row r="4794" spans="27:36">
      <c r="AA4794" s="182" t="s">
        <v>14324</v>
      </c>
      <c r="AC4794" s="197" t="str">
        <f t="shared" si="462"/>
        <v>STAFFF-DisabilAccessInc</v>
      </c>
      <c r="AD4794" s="263" t="str">
        <f t="shared" si="463"/>
        <v>STAFFF-DisabilAccessInc-401</v>
      </c>
      <c r="AE4794" s="263" t="str">
        <f t="shared" si="464"/>
        <v>STAFFF-DisabilAccessInc-401-3</v>
      </c>
      <c r="AF4794" s="260" t="s">
        <v>14324</v>
      </c>
      <c r="AG4794" s="64" t="str">
        <f t="shared" si="465"/>
        <v>401</v>
      </c>
      <c r="AI4794" s="197" t="str">
        <f t="shared" si="466"/>
        <v>-</v>
      </c>
      <c r="AJ4794" s="64" t="str">
        <f t="shared" si="467"/>
        <v>-</v>
      </c>
    </row>
    <row r="4795" spans="27:36">
      <c r="AA4795" s="182" t="s">
        <v>2975</v>
      </c>
      <c r="AC4795" s="197" t="str">
        <f t="shared" si="462"/>
        <v>ATHLETICS</v>
      </c>
      <c r="AD4795" s="263" t="str">
        <f t="shared" si="463"/>
        <v>ATHLETICS-401</v>
      </c>
      <c r="AE4795" s="263" t="str">
        <f t="shared" si="464"/>
        <v>ATHLETICS-401-1</v>
      </c>
      <c r="AF4795" s="260" t="s">
        <v>2975</v>
      </c>
      <c r="AG4795" s="64" t="str">
        <f t="shared" si="465"/>
        <v>401</v>
      </c>
      <c r="AI4795" s="197" t="str">
        <f t="shared" si="466"/>
        <v>-</v>
      </c>
      <c r="AJ4795" s="64" t="str">
        <f t="shared" si="467"/>
        <v>-</v>
      </c>
    </row>
    <row r="4796" spans="27:36">
      <c r="AA4796" s="182" t="s">
        <v>2978</v>
      </c>
      <c r="AC4796" s="197" t="str">
        <f t="shared" si="462"/>
        <v>ATHLETICS</v>
      </c>
      <c r="AD4796" s="263" t="str">
        <f t="shared" si="463"/>
        <v>ATHLETICS-401</v>
      </c>
      <c r="AE4796" s="263" t="str">
        <f t="shared" si="464"/>
        <v>ATHLETICS-401-2</v>
      </c>
      <c r="AF4796" s="260" t="s">
        <v>2978</v>
      </c>
      <c r="AG4796" s="64" t="str">
        <f t="shared" si="465"/>
        <v>401</v>
      </c>
      <c r="AI4796" s="197" t="str">
        <f t="shared" si="466"/>
        <v>-</v>
      </c>
      <c r="AJ4796" s="64" t="str">
        <f t="shared" si="467"/>
        <v>-</v>
      </c>
    </row>
    <row r="4797" spans="27:36">
      <c r="AA4797" s="182" t="s">
        <v>746</v>
      </c>
      <c r="AC4797" s="197" t="str">
        <f t="shared" si="462"/>
        <v>ATHLETICS</v>
      </c>
      <c r="AD4797" s="263" t="str">
        <f t="shared" si="463"/>
        <v>ATHLETICS-401</v>
      </c>
      <c r="AE4797" s="263" t="str">
        <f t="shared" si="464"/>
        <v>ATHLETICS-401-3</v>
      </c>
      <c r="AF4797" s="260" t="s">
        <v>746</v>
      </c>
      <c r="AG4797" s="64" t="str">
        <f t="shared" si="465"/>
        <v>401</v>
      </c>
      <c r="AI4797" s="197" t="str">
        <f t="shared" si="466"/>
        <v>-</v>
      </c>
      <c r="AJ4797" s="64" t="str">
        <f t="shared" si="467"/>
        <v>-</v>
      </c>
    </row>
    <row r="4798" spans="27:36">
      <c r="AA4798" s="182" t="s">
        <v>2979</v>
      </c>
      <c r="AC4798" s="197" t="str">
        <f t="shared" si="462"/>
        <v>ATHLETICS</v>
      </c>
      <c r="AD4798" s="263" t="str">
        <f t="shared" si="463"/>
        <v>ATHLETICS-401</v>
      </c>
      <c r="AE4798" s="263" t="str">
        <f t="shared" si="464"/>
        <v>ATHLETICS-401-4</v>
      </c>
      <c r="AF4798" s="260" t="s">
        <v>2979</v>
      </c>
      <c r="AG4798" s="64" t="str">
        <f t="shared" si="465"/>
        <v>401</v>
      </c>
      <c r="AI4798" s="197" t="str">
        <f t="shared" si="466"/>
        <v>-</v>
      </c>
      <c r="AJ4798" s="64" t="str">
        <f t="shared" si="467"/>
        <v>-</v>
      </c>
    </row>
    <row r="4799" spans="27:36">
      <c r="AA4799" s="182" t="s">
        <v>2982</v>
      </c>
      <c r="AC4799" s="197" t="str">
        <f t="shared" si="462"/>
        <v>ATHLETICS</v>
      </c>
      <c r="AD4799" s="263" t="str">
        <f t="shared" si="463"/>
        <v>ATHLETICS-401</v>
      </c>
      <c r="AE4799" s="263" t="str">
        <f t="shared" si="464"/>
        <v>ATHLETICS-401-5</v>
      </c>
      <c r="AF4799" s="260" t="s">
        <v>2982</v>
      </c>
      <c r="AG4799" s="64" t="str">
        <f t="shared" si="465"/>
        <v>401</v>
      </c>
      <c r="AI4799" s="197" t="str">
        <f t="shared" si="466"/>
        <v>-</v>
      </c>
      <c r="AJ4799" s="64" t="str">
        <f t="shared" si="467"/>
        <v>-</v>
      </c>
    </row>
    <row r="4800" spans="27:36">
      <c r="AA4800" s="182" t="s">
        <v>2983</v>
      </c>
      <c r="AC4800" s="197" t="str">
        <f t="shared" si="462"/>
        <v>ATHLETICS</v>
      </c>
      <c r="AD4800" s="263" t="str">
        <f t="shared" si="463"/>
        <v>ATHLETICS-401</v>
      </c>
      <c r="AE4800" s="263" t="str">
        <f t="shared" si="464"/>
        <v>ATHLETICS-401-6</v>
      </c>
      <c r="AF4800" s="260" t="s">
        <v>2983</v>
      </c>
      <c r="AG4800" s="64" t="str">
        <f t="shared" si="465"/>
        <v>401</v>
      </c>
      <c r="AI4800" s="197" t="str">
        <f t="shared" si="466"/>
        <v>-</v>
      </c>
      <c r="AJ4800" s="64" t="str">
        <f t="shared" si="467"/>
        <v>-</v>
      </c>
    </row>
    <row r="4801" spans="27:36">
      <c r="AA4801" s="182" t="s">
        <v>2986</v>
      </c>
      <c r="AC4801" s="197" t="str">
        <f t="shared" si="462"/>
        <v>ATHLETICS</v>
      </c>
      <c r="AD4801" s="263" t="str">
        <f t="shared" si="463"/>
        <v>ATHLETICS-401</v>
      </c>
      <c r="AE4801" s="263" t="str">
        <f t="shared" si="464"/>
        <v>ATHLETICS-401-7</v>
      </c>
      <c r="AF4801" s="260" t="s">
        <v>2986</v>
      </c>
      <c r="AG4801" s="64" t="str">
        <f t="shared" si="465"/>
        <v>401</v>
      </c>
      <c r="AI4801" s="197" t="str">
        <f t="shared" si="466"/>
        <v>-</v>
      </c>
      <c r="AJ4801" s="64" t="str">
        <f t="shared" si="467"/>
        <v>-</v>
      </c>
    </row>
    <row r="4802" spans="27:36">
      <c r="AA4802" s="182" t="s">
        <v>56</v>
      </c>
      <c r="AC4802" s="197" t="str">
        <f t="shared" si="462"/>
        <v>ATHLETICS</v>
      </c>
      <c r="AD4802" s="263" t="str">
        <f t="shared" si="463"/>
        <v>ATHLETICS-401</v>
      </c>
      <c r="AE4802" s="263" t="str">
        <f t="shared" si="464"/>
        <v>ATHLETICS-401-8</v>
      </c>
      <c r="AF4802" s="260" t="s">
        <v>56</v>
      </c>
      <c r="AG4802" s="64" t="str">
        <f t="shared" si="465"/>
        <v>401</v>
      </c>
      <c r="AI4802" s="197" t="str">
        <f t="shared" si="466"/>
        <v>-</v>
      </c>
      <c r="AJ4802" s="64" t="str">
        <f t="shared" si="467"/>
        <v>-</v>
      </c>
    </row>
    <row r="4803" spans="27:36">
      <c r="AA4803" s="182" t="s">
        <v>15417</v>
      </c>
      <c r="AC4803" s="197" t="str">
        <f t="shared" si="462"/>
        <v>ATHLETICS</v>
      </c>
      <c r="AD4803" s="263" t="str">
        <f t="shared" si="463"/>
        <v>ATHLETICS-401</v>
      </c>
      <c r="AE4803" s="263" t="str">
        <f t="shared" si="464"/>
        <v>ATHLETICS-401-9</v>
      </c>
      <c r="AF4803" s="260" t="s">
        <v>15417</v>
      </c>
      <c r="AG4803" s="64" t="str">
        <f t="shared" si="465"/>
        <v>401</v>
      </c>
      <c r="AI4803" s="197" t="str">
        <f t="shared" si="466"/>
        <v>-</v>
      </c>
      <c r="AJ4803" s="64" t="str">
        <f t="shared" si="467"/>
        <v>-</v>
      </c>
    </row>
    <row r="4804" spans="27:36">
      <c r="AA4804" s="182" t="s">
        <v>15800</v>
      </c>
      <c r="AC4804" s="197" t="str">
        <f t="shared" si="462"/>
        <v>ATHLETICS</v>
      </c>
      <c r="AD4804" s="263" t="str">
        <f t="shared" si="463"/>
        <v>ATHLETICS-401</v>
      </c>
      <c r="AE4804" s="263" t="str">
        <f t="shared" si="464"/>
        <v>ATHLETICS-401-10</v>
      </c>
      <c r="AF4804" s="260" t="s">
        <v>15800</v>
      </c>
      <c r="AG4804" s="64" t="str">
        <f t="shared" si="465"/>
        <v>401</v>
      </c>
      <c r="AI4804" s="197" t="str">
        <f t="shared" si="466"/>
        <v>-</v>
      </c>
      <c r="AJ4804" s="64" t="str">
        <f t="shared" si="467"/>
        <v>-</v>
      </c>
    </row>
    <row r="4805" spans="27:36">
      <c r="AA4805" s="182" t="s">
        <v>13435</v>
      </c>
      <c r="AC4805" s="197" t="str">
        <f t="shared" si="462"/>
        <v>ATHLETICS</v>
      </c>
      <c r="AD4805" s="263" t="str">
        <f t="shared" si="463"/>
        <v>ATHLETICS-401</v>
      </c>
      <c r="AE4805" s="263" t="str">
        <f t="shared" si="464"/>
        <v>ATHLETICS-401-11</v>
      </c>
      <c r="AF4805" s="260" t="s">
        <v>13435</v>
      </c>
      <c r="AG4805" s="64" t="str">
        <f t="shared" si="465"/>
        <v>401</v>
      </c>
      <c r="AI4805" s="197" t="str">
        <f t="shared" si="466"/>
        <v>-</v>
      </c>
      <c r="AJ4805" s="64" t="str">
        <f t="shared" si="467"/>
        <v>-</v>
      </c>
    </row>
    <row r="4806" spans="27:36">
      <c r="AA4806" s="182" t="s">
        <v>2989</v>
      </c>
      <c r="AC4806" s="197" t="str">
        <f t="shared" si="462"/>
        <v>ATHLETICS</v>
      </c>
      <c r="AD4806" s="263" t="str">
        <f t="shared" si="463"/>
        <v>ATHLETICS-401</v>
      </c>
      <c r="AE4806" s="263" t="str">
        <f t="shared" si="464"/>
        <v>ATHLETICS-401-12</v>
      </c>
      <c r="AF4806" s="260" t="s">
        <v>2989</v>
      </c>
      <c r="AG4806" s="64" t="str">
        <f t="shared" si="465"/>
        <v>401</v>
      </c>
      <c r="AI4806" s="197" t="str">
        <f t="shared" si="466"/>
        <v>-</v>
      </c>
      <c r="AJ4806" s="64" t="str">
        <f t="shared" si="467"/>
        <v>-</v>
      </c>
    </row>
    <row r="4807" spans="27:36">
      <c r="AA4807" s="182" t="s">
        <v>11257</v>
      </c>
      <c r="AC4807" s="197" t="str">
        <f t="shared" ref="AC4807:AC4870" si="468">CodesFormula_1</f>
        <v>ATHLETICS</v>
      </c>
      <c r="AD4807" s="263" t="str">
        <f t="shared" ref="AD4807:AD4870" si="469">CodesFormula_2</f>
        <v>ATHLETICS-401</v>
      </c>
      <c r="AE4807" s="263" t="str">
        <f t="shared" ref="AE4807:AE4870" si="470">CodesFormula_3</f>
        <v>ATHLETICS-401-13</v>
      </c>
      <c r="AF4807" s="260" t="s">
        <v>11257</v>
      </c>
      <c r="AG4807" s="64" t="str">
        <f t="shared" ref="AG4807:AG4870" si="471">CodesFormula_4</f>
        <v>401</v>
      </c>
      <c r="AI4807" s="197" t="str">
        <f t="shared" ref="AI4807:AI4870" si="472">CodesFormula_5</f>
        <v>-</v>
      </c>
      <c r="AJ4807" s="64" t="str">
        <f t="shared" ref="AJ4807:AJ4870" si="473">CodesFormula_6</f>
        <v>-</v>
      </c>
    </row>
    <row r="4808" spans="27:36">
      <c r="AA4808" s="182" t="s">
        <v>2992</v>
      </c>
      <c r="AC4808" s="197" t="str">
        <f t="shared" si="468"/>
        <v>ATHLETICS</v>
      </c>
      <c r="AD4808" s="263" t="str">
        <f t="shared" si="469"/>
        <v>ATHLETICS-401</v>
      </c>
      <c r="AE4808" s="263" t="str">
        <f t="shared" si="470"/>
        <v>ATHLETICS-401-14</v>
      </c>
      <c r="AF4808" s="260" t="s">
        <v>2992</v>
      </c>
      <c r="AG4808" s="64" t="str">
        <f t="shared" si="471"/>
        <v>401</v>
      </c>
      <c r="AI4808" s="197" t="str">
        <f t="shared" si="472"/>
        <v>-</v>
      </c>
      <c r="AJ4808" s="64" t="str">
        <f t="shared" si="473"/>
        <v>-</v>
      </c>
    </row>
    <row r="4809" spans="27:36">
      <c r="AA4809" s="182" t="s">
        <v>11258</v>
      </c>
      <c r="AC4809" s="197" t="str">
        <f t="shared" si="468"/>
        <v>ATHLETICS</v>
      </c>
      <c r="AD4809" s="263" t="str">
        <f t="shared" si="469"/>
        <v>ATHLETICS-401</v>
      </c>
      <c r="AE4809" s="263" t="str">
        <f t="shared" si="470"/>
        <v>ATHLETICS-401-15</v>
      </c>
      <c r="AF4809" s="260" t="s">
        <v>11258</v>
      </c>
      <c r="AG4809" s="64" t="str">
        <f t="shared" si="471"/>
        <v>401</v>
      </c>
      <c r="AI4809" s="197" t="str">
        <f t="shared" si="472"/>
        <v>-</v>
      </c>
      <c r="AJ4809" s="64" t="str">
        <f t="shared" si="473"/>
        <v>-</v>
      </c>
    </row>
    <row r="4810" spans="27:36">
      <c r="AA4810" s="182" t="s">
        <v>12244</v>
      </c>
      <c r="AC4810" s="197" t="str">
        <f t="shared" si="468"/>
        <v>ATHLETICS</v>
      </c>
      <c r="AD4810" s="263" t="str">
        <f t="shared" si="469"/>
        <v>ATHLETICS-401</v>
      </c>
      <c r="AE4810" s="263" t="str">
        <f t="shared" si="470"/>
        <v>ATHLETICS-401-16</v>
      </c>
      <c r="AF4810" s="260" t="s">
        <v>12244</v>
      </c>
      <c r="AG4810" s="64" t="str">
        <f t="shared" si="471"/>
        <v>401</v>
      </c>
      <c r="AI4810" s="197" t="str">
        <f t="shared" si="472"/>
        <v>-</v>
      </c>
      <c r="AJ4810" s="64" t="str">
        <f t="shared" si="473"/>
        <v>-</v>
      </c>
    </row>
    <row r="4811" spans="27:36">
      <c r="AA4811" s="182" t="s">
        <v>57</v>
      </c>
      <c r="AC4811" s="197" t="str">
        <f t="shared" si="468"/>
        <v>ATHLETICS</v>
      </c>
      <c r="AD4811" s="263" t="str">
        <f t="shared" si="469"/>
        <v>ATHLETICS-401</v>
      </c>
      <c r="AE4811" s="263" t="str">
        <f t="shared" si="470"/>
        <v>ATHLETICS-401-17</v>
      </c>
      <c r="AF4811" s="260" t="s">
        <v>57</v>
      </c>
      <c r="AG4811" s="64" t="str">
        <f t="shared" si="471"/>
        <v>401</v>
      </c>
      <c r="AI4811" s="197" t="str">
        <f t="shared" si="472"/>
        <v>-</v>
      </c>
      <c r="AJ4811" s="64" t="str">
        <f t="shared" si="473"/>
        <v>-</v>
      </c>
    </row>
    <row r="4812" spans="27:36">
      <c r="AA4812" s="182" t="s">
        <v>58</v>
      </c>
      <c r="AC4812" s="197" t="str">
        <f t="shared" si="468"/>
        <v>ATHLETICS</v>
      </c>
      <c r="AD4812" s="263" t="str">
        <f t="shared" si="469"/>
        <v>ATHLETICS-401</v>
      </c>
      <c r="AE4812" s="263" t="str">
        <f t="shared" si="470"/>
        <v>ATHLETICS-401-18</v>
      </c>
      <c r="AF4812" s="260" t="s">
        <v>58</v>
      </c>
      <c r="AG4812" s="64" t="str">
        <f t="shared" si="471"/>
        <v>401</v>
      </c>
      <c r="AI4812" s="197" t="str">
        <f t="shared" si="472"/>
        <v>-</v>
      </c>
      <c r="AJ4812" s="64" t="str">
        <f t="shared" si="473"/>
        <v>-</v>
      </c>
    </row>
    <row r="4813" spans="27:36">
      <c r="AA4813" s="182" t="s">
        <v>15801</v>
      </c>
      <c r="AC4813" s="197" t="str">
        <f t="shared" si="468"/>
        <v>ATHLETICS</v>
      </c>
      <c r="AD4813" s="263" t="str">
        <f t="shared" si="469"/>
        <v>ATHLETICS-401</v>
      </c>
      <c r="AE4813" s="263" t="str">
        <f t="shared" si="470"/>
        <v>ATHLETICS-401-19</v>
      </c>
      <c r="AF4813" s="260" t="s">
        <v>15801</v>
      </c>
      <c r="AG4813" s="64" t="str">
        <f t="shared" si="471"/>
        <v>401</v>
      </c>
      <c r="AI4813" s="197" t="str">
        <f t="shared" si="472"/>
        <v>-</v>
      </c>
      <c r="AJ4813" s="64" t="str">
        <f t="shared" si="473"/>
        <v>-</v>
      </c>
    </row>
    <row r="4814" spans="27:36">
      <c r="AA4814" s="182" t="s">
        <v>59</v>
      </c>
      <c r="AC4814" s="197" t="str">
        <f t="shared" si="468"/>
        <v>ATHLETICS</v>
      </c>
      <c r="AD4814" s="263" t="str">
        <f t="shared" si="469"/>
        <v>ATHLETICS-401</v>
      </c>
      <c r="AE4814" s="263" t="str">
        <f t="shared" si="470"/>
        <v>ATHLETICS-401-20</v>
      </c>
      <c r="AF4814" s="260" t="s">
        <v>59</v>
      </c>
      <c r="AG4814" s="64" t="str">
        <f t="shared" si="471"/>
        <v>401</v>
      </c>
      <c r="AI4814" s="197" t="str">
        <f t="shared" si="472"/>
        <v>-</v>
      </c>
      <c r="AJ4814" s="64" t="str">
        <f t="shared" si="473"/>
        <v>-</v>
      </c>
    </row>
    <row r="4815" spans="27:36">
      <c r="AA4815" s="182" t="s">
        <v>13436</v>
      </c>
      <c r="AC4815" s="197" t="str">
        <f t="shared" si="468"/>
        <v>ATHLETICS</v>
      </c>
      <c r="AD4815" s="263" t="str">
        <f t="shared" si="469"/>
        <v>ATHLETICS-401</v>
      </c>
      <c r="AE4815" s="263" t="str">
        <f t="shared" si="470"/>
        <v>ATHLETICS-401-21</v>
      </c>
      <c r="AF4815" s="260" t="s">
        <v>13436</v>
      </c>
      <c r="AG4815" s="64" t="str">
        <f t="shared" si="471"/>
        <v>401</v>
      </c>
      <c r="AI4815" s="197" t="str">
        <f t="shared" si="472"/>
        <v>-</v>
      </c>
      <c r="AJ4815" s="64" t="str">
        <f t="shared" si="473"/>
        <v>-</v>
      </c>
    </row>
    <row r="4816" spans="27:36">
      <c r="AA4816" s="182" t="s">
        <v>13437</v>
      </c>
      <c r="AC4816" s="197" t="str">
        <f t="shared" si="468"/>
        <v>ATHLETICS</v>
      </c>
      <c r="AD4816" s="263" t="str">
        <f t="shared" si="469"/>
        <v>ATHLETICS-401</v>
      </c>
      <c r="AE4816" s="263" t="str">
        <f t="shared" si="470"/>
        <v>ATHLETICS-401-22</v>
      </c>
      <c r="AF4816" s="260" t="s">
        <v>13437</v>
      </c>
      <c r="AG4816" s="64" t="str">
        <f t="shared" si="471"/>
        <v>401</v>
      </c>
      <c r="AI4816" s="197" t="str">
        <f t="shared" si="472"/>
        <v>-</v>
      </c>
      <c r="AJ4816" s="64" t="str">
        <f t="shared" si="473"/>
        <v>-</v>
      </c>
    </row>
    <row r="4817" spans="27:36">
      <c r="AA4817" s="182" t="s">
        <v>12896</v>
      </c>
      <c r="AC4817" s="197" t="str">
        <f t="shared" si="468"/>
        <v>ATHLETICS</v>
      </c>
      <c r="AD4817" s="263" t="str">
        <f t="shared" si="469"/>
        <v>ATHLETICS-401</v>
      </c>
      <c r="AE4817" s="263" t="str">
        <f t="shared" si="470"/>
        <v>ATHLETICS-401-23</v>
      </c>
      <c r="AF4817" s="260" t="s">
        <v>12896</v>
      </c>
      <c r="AG4817" s="64" t="str">
        <f t="shared" si="471"/>
        <v>401</v>
      </c>
      <c r="AI4817" s="197" t="str">
        <f t="shared" si="472"/>
        <v>-</v>
      </c>
      <c r="AJ4817" s="64" t="str">
        <f t="shared" si="473"/>
        <v>-</v>
      </c>
    </row>
    <row r="4818" spans="27:36">
      <c r="AA4818" s="182" t="s">
        <v>60</v>
      </c>
      <c r="AC4818" s="197" t="str">
        <f t="shared" si="468"/>
        <v>ATHLETICS</v>
      </c>
      <c r="AD4818" s="263" t="str">
        <f t="shared" si="469"/>
        <v>ATHLETICS-401</v>
      </c>
      <c r="AE4818" s="263" t="str">
        <f t="shared" si="470"/>
        <v>ATHLETICS-401-24</v>
      </c>
      <c r="AF4818" s="260" t="s">
        <v>60</v>
      </c>
      <c r="AG4818" s="64" t="str">
        <f t="shared" si="471"/>
        <v>401</v>
      </c>
      <c r="AI4818" s="197" t="str">
        <f t="shared" si="472"/>
        <v>-</v>
      </c>
      <c r="AJ4818" s="64" t="str">
        <f t="shared" si="473"/>
        <v>-</v>
      </c>
    </row>
    <row r="4819" spans="27:36">
      <c r="AA4819" s="182" t="s">
        <v>12897</v>
      </c>
      <c r="AC4819" s="197" t="str">
        <f t="shared" si="468"/>
        <v>ATHLETICS</v>
      </c>
      <c r="AD4819" s="263" t="str">
        <f t="shared" si="469"/>
        <v>ATHLETICS-401</v>
      </c>
      <c r="AE4819" s="263" t="str">
        <f t="shared" si="470"/>
        <v>ATHLETICS-401-25</v>
      </c>
      <c r="AF4819" s="260" t="s">
        <v>12897</v>
      </c>
      <c r="AG4819" s="64" t="str">
        <f t="shared" si="471"/>
        <v>401</v>
      </c>
      <c r="AI4819" s="197" t="str">
        <f t="shared" si="472"/>
        <v>-</v>
      </c>
      <c r="AJ4819" s="64" t="str">
        <f t="shared" si="473"/>
        <v>-</v>
      </c>
    </row>
    <row r="4820" spans="27:36">
      <c r="AA4820" s="182" t="s">
        <v>61</v>
      </c>
      <c r="AC4820" s="197" t="str">
        <f t="shared" si="468"/>
        <v>ATHLETICS</v>
      </c>
      <c r="AD4820" s="263" t="str">
        <f t="shared" si="469"/>
        <v>ATHLETICS-401</v>
      </c>
      <c r="AE4820" s="263" t="str">
        <f t="shared" si="470"/>
        <v>ATHLETICS-401-26</v>
      </c>
      <c r="AF4820" s="260" t="s">
        <v>61</v>
      </c>
      <c r="AG4820" s="64" t="str">
        <f t="shared" si="471"/>
        <v>401</v>
      </c>
      <c r="AI4820" s="197" t="str">
        <f t="shared" si="472"/>
        <v>-</v>
      </c>
      <c r="AJ4820" s="64" t="str">
        <f t="shared" si="473"/>
        <v>-</v>
      </c>
    </row>
    <row r="4821" spans="27:36">
      <c r="AA4821" s="182" t="s">
        <v>11595</v>
      </c>
      <c r="AC4821" s="197" t="str">
        <f t="shared" si="468"/>
        <v>ATHLETICS</v>
      </c>
      <c r="AD4821" s="263" t="str">
        <f t="shared" si="469"/>
        <v>ATHLETICS-401</v>
      </c>
      <c r="AE4821" s="263" t="str">
        <f t="shared" si="470"/>
        <v>ATHLETICS-401-27</v>
      </c>
      <c r="AF4821" s="260" t="s">
        <v>11595</v>
      </c>
      <c r="AG4821" s="64" t="str">
        <f t="shared" si="471"/>
        <v>401</v>
      </c>
      <c r="AI4821" s="197" t="str">
        <f t="shared" si="472"/>
        <v>-</v>
      </c>
      <c r="AJ4821" s="64" t="str">
        <f t="shared" si="473"/>
        <v>-</v>
      </c>
    </row>
    <row r="4822" spans="27:36">
      <c r="AA4822" s="182" t="s">
        <v>12898</v>
      </c>
      <c r="AC4822" s="197" t="str">
        <f t="shared" si="468"/>
        <v>ATHLETICS</v>
      </c>
      <c r="AD4822" s="263" t="str">
        <f t="shared" si="469"/>
        <v>ATHLETICS-401</v>
      </c>
      <c r="AE4822" s="263" t="str">
        <f t="shared" si="470"/>
        <v>ATHLETICS-401-28</v>
      </c>
      <c r="AF4822" s="260" t="s">
        <v>12898</v>
      </c>
      <c r="AG4822" s="64" t="str">
        <f t="shared" si="471"/>
        <v>401</v>
      </c>
      <c r="AI4822" s="197" t="str">
        <f t="shared" si="472"/>
        <v>-</v>
      </c>
      <c r="AJ4822" s="64" t="str">
        <f t="shared" si="473"/>
        <v>-</v>
      </c>
    </row>
    <row r="4823" spans="27:36">
      <c r="AA4823" s="182" t="s">
        <v>2993</v>
      </c>
      <c r="AC4823" s="197" t="str">
        <f t="shared" si="468"/>
        <v>ATHLETICS</v>
      </c>
      <c r="AD4823" s="263" t="str">
        <f t="shared" si="469"/>
        <v>ATHLETICS-401</v>
      </c>
      <c r="AE4823" s="263" t="str">
        <f t="shared" si="470"/>
        <v>ATHLETICS-401-29</v>
      </c>
      <c r="AF4823" s="260" t="s">
        <v>2993</v>
      </c>
      <c r="AG4823" s="64" t="str">
        <f t="shared" si="471"/>
        <v>401</v>
      </c>
      <c r="AI4823" s="197" t="str">
        <f t="shared" si="472"/>
        <v>-</v>
      </c>
      <c r="AJ4823" s="64" t="str">
        <f t="shared" si="473"/>
        <v>-</v>
      </c>
    </row>
    <row r="4824" spans="27:36">
      <c r="AA4824" s="182" t="s">
        <v>13866</v>
      </c>
      <c r="AC4824" s="197" t="str">
        <f t="shared" si="468"/>
        <v>ATHLETICS</v>
      </c>
      <c r="AD4824" s="263" t="str">
        <f t="shared" si="469"/>
        <v>ATHLETICS-401</v>
      </c>
      <c r="AE4824" s="263" t="str">
        <f t="shared" si="470"/>
        <v>ATHLETICS-401-30</v>
      </c>
      <c r="AF4824" s="260" t="s">
        <v>13866</v>
      </c>
      <c r="AG4824" s="64" t="str">
        <f t="shared" si="471"/>
        <v>401</v>
      </c>
      <c r="AI4824" s="197" t="str">
        <f t="shared" si="472"/>
        <v>-</v>
      </c>
      <c r="AJ4824" s="64" t="str">
        <f t="shared" si="473"/>
        <v>-</v>
      </c>
    </row>
    <row r="4825" spans="27:36">
      <c r="AA4825" s="182" t="s">
        <v>13867</v>
      </c>
      <c r="AC4825" s="197" t="str">
        <f t="shared" si="468"/>
        <v>ATHLETICS</v>
      </c>
      <c r="AD4825" s="263" t="str">
        <f t="shared" si="469"/>
        <v>ATHLETICS-401</v>
      </c>
      <c r="AE4825" s="263" t="str">
        <f t="shared" si="470"/>
        <v>ATHLETICS-401-31</v>
      </c>
      <c r="AF4825" s="260" t="s">
        <v>13867</v>
      </c>
      <c r="AG4825" s="64" t="str">
        <f t="shared" si="471"/>
        <v>401</v>
      </c>
      <c r="AI4825" s="197" t="str">
        <f t="shared" si="472"/>
        <v>-</v>
      </c>
      <c r="AJ4825" s="64" t="str">
        <f t="shared" si="473"/>
        <v>-</v>
      </c>
    </row>
    <row r="4826" spans="27:36">
      <c r="AA4826" s="182" t="s">
        <v>747</v>
      </c>
      <c r="AC4826" s="197" t="str">
        <f t="shared" si="468"/>
        <v>ATHLETICS</v>
      </c>
      <c r="AD4826" s="263" t="str">
        <f t="shared" si="469"/>
        <v>ATHLETICS-401</v>
      </c>
      <c r="AE4826" s="263" t="str">
        <f t="shared" si="470"/>
        <v>ATHLETICS-401-32</v>
      </c>
      <c r="AF4826" s="260" t="s">
        <v>747</v>
      </c>
      <c r="AG4826" s="64" t="str">
        <f t="shared" si="471"/>
        <v>401</v>
      </c>
      <c r="AI4826" s="197" t="str">
        <f t="shared" si="472"/>
        <v>-</v>
      </c>
      <c r="AJ4826" s="64" t="str">
        <f t="shared" si="473"/>
        <v>-</v>
      </c>
    </row>
    <row r="4827" spans="27:36">
      <c r="AA4827" s="182" t="s">
        <v>11259</v>
      </c>
      <c r="AC4827" s="197" t="str">
        <f t="shared" si="468"/>
        <v>ATHLETICS</v>
      </c>
      <c r="AD4827" s="263" t="str">
        <f t="shared" si="469"/>
        <v>ATHLETICS-401</v>
      </c>
      <c r="AE4827" s="263" t="str">
        <f t="shared" si="470"/>
        <v>ATHLETICS-401-33</v>
      </c>
      <c r="AF4827" s="260" t="s">
        <v>11259</v>
      </c>
      <c r="AG4827" s="64" t="str">
        <f t="shared" si="471"/>
        <v>401</v>
      </c>
      <c r="AI4827" s="197" t="str">
        <f t="shared" si="472"/>
        <v>-</v>
      </c>
      <c r="AJ4827" s="64" t="str">
        <f t="shared" si="473"/>
        <v>-</v>
      </c>
    </row>
    <row r="4828" spans="27:36">
      <c r="AA4828" s="182" t="s">
        <v>2996</v>
      </c>
      <c r="AC4828" s="197" t="str">
        <f t="shared" si="468"/>
        <v>ATHLETICS</v>
      </c>
      <c r="AD4828" s="263" t="str">
        <f t="shared" si="469"/>
        <v>ATHLETICS-401</v>
      </c>
      <c r="AE4828" s="263" t="str">
        <f t="shared" si="470"/>
        <v>ATHLETICS-401-34</v>
      </c>
      <c r="AF4828" s="260" t="s">
        <v>2996</v>
      </c>
      <c r="AG4828" s="64" t="str">
        <f t="shared" si="471"/>
        <v>401</v>
      </c>
      <c r="AI4828" s="197" t="str">
        <f t="shared" si="472"/>
        <v>-</v>
      </c>
      <c r="AJ4828" s="64" t="str">
        <f t="shared" si="473"/>
        <v>-</v>
      </c>
    </row>
    <row r="4829" spans="27:36">
      <c r="AA4829" s="182" t="s">
        <v>15802</v>
      </c>
      <c r="AC4829" s="197" t="str">
        <f t="shared" si="468"/>
        <v>ATHLETICS</v>
      </c>
      <c r="AD4829" s="263" t="str">
        <f t="shared" si="469"/>
        <v>ATHLETICS-401</v>
      </c>
      <c r="AE4829" s="263" t="str">
        <f t="shared" si="470"/>
        <v>ATHLETICS-401-35</v>
      </c>
      <c r="AF4829" s="260" t="s">
        <v>15802</v>
      </c>
      <c r="AG4829" s="64" t="str">
        <f t="shared" si="471"/>
        <v>401</v>
      </c>
      <c r="AI4829" s="197" t="str">
        <f t="shared" si="472"/>
        <v>-</v>
      </c>
      <c r="AJ4829" s="64" t="str">
        <f t="shared" si="473"/>
        <v>-</v>
      </c>
    </row>
    <row r="4830" spans="27:36">
      <c r="AA4830" s="182" t="s">
        <v>11260</v>
      </c>
      <c r="AC4830" s="197" t="str">
        <f t="shared" si="468"/>
        <v>ATHLETICS</v>
      </c>
      <c r="AD4830" s="263" t="str">
        <f t="shared" si="469"/>
        <v>ATHLETICS-401</v>
      </c>
      <c r="AE4830" s="263" t="str">
        <f t="shared" si="470"/>
        <v>ATHLETICS-401-36</v>
      </c>
      <c r="AF4830" s="260" t="s">
        <v>11260</v>
      </c>
      <c r="AG4830" s="64" t="str">
        <f t="shared" si="471"/>
        <v>401</v>
      </c>
      <c r="AI4830" s="197" t="str">
        <f t="shared" si="472"/>
        <v>-</v>
      </c>
      <c r="AJ4830" s="64" t="str">
        <f t="shared" si="473"/>
        <v>-</v>
      </c>
    </row>
    <row r="4831" spans="27:36">
      <c r="AA4831" s="182" t="s">
        <v>12245</v>
      </c>
      <c r="AC4831" s="197" t="str">
        <f t="shared" si="468"/>
        <v>ATHLETICS</v>
      </c>
      <c r="AD4831" s="263" t="str">
        <f t="shared" si="469"/>
        <v>ATHLETICS-401</v>
      </c>
      <c r="AE4831" s="263" t="str">
        <f t="shared" si="470"/>
        <v>ATHLETICS-401-37</v>
      </c>
      <c r="AF4831" s="260" t="s">
        <v>12245</v>
      </c>
      <c r="AG4831" s="64" t="str">
        <f t="shared" si="471"/>
        <v>401</v>
      </c>
      <c r="AI4831" s="197" t="str">
        <f t="shared" si="472"/>
        <v>-</v>
      </c>
      <c r="AJ4831" s="64" t="str">
        <f t="shared" si="473"/>
        <v>-</v>
      </c>
    </row>
    <row r="4832" spans="27:36">
      <c r="AA4832" s="182" t="s">
        <v>14325</v>
      </c>
      <c r="AC4832" s="197" t="str">
        <f t="shared" si="468"/>
        <v>ATHLETICS</v>
      </c>
      <c r="AD4832" s="263" t="str">
        <f t="shared" si="469"/>
        <v>ATHLETICS-401</v>
      </c>
      <c r="AE4832" s="263" t="str">
        <f t="shared" si="470"/>
        <v>ATHLETICS-401-38</v>
      </c>
      <c r="AF4832" s="260" t="s">
        <v>14325</v>
      </c>
      <c r="AG4832" s="64" t="str">
        <f t="shared" si="471"/>
        <v>401</v>
      </c>
      <c r="AI4832" s="197" t="str">
        <f t="shared" si="472"/>
        <v>-</v>
      </c>
      <c r="AJ4832" s="64" t="str">
        <f t="shared" si="473"/>
        <v>-</v>
      </c>
    </row>
    <row r="4833" spans="27:36">
      <c r="AA4833" s="182" t="s">
        <v>2999</v>
      </c>
      <c r="AC4833" s="197" t="str">
        <f t="shared" si="468"/>
        <v>ATHLETICS</v>
      </c>
      <c r="AD4833" s="263" t="str">
        <f t="shared" si="469"/>
        <v>ATHLETICS-401</v>
      </c>
      <c r="AE4833" s="263" t="str">
        <f t="shared" si="470"/>
        <v>ATHLETICS-401-39</v>
      </c>
      <c r="AF4833" s="260" t="s">
        <v>2999</v>
      </c>
      <c r="AG4833" s="64" t="str">
        <f t="shared" si="471"/>
        <v>401</v>
      </c>
      <c r="AI4833" s="197" t="str">
        <f t="shared" si="472"/>
        <v>-</v>
      </c>
      <c r="AJ4833" s="64" t="str">
        <f t="shared" si="473"/>
        <v>-</v>
      </c>
    </row>
    <row r="4834" spans="27:36">
      <c r="AA4834" s="182" t="s">
        <v>13868</v>
      </c>
      <c r="AC4834" s="197" t="str">
        <f t="shared" si="468"/>
        <v>ATHLETICS</v>
      </c>
      <c r="AD4834" s="263" t="str">
        <f t="shared" si="469"/>
        <v>ATHLETICS-401</v>
      </c>
      <c r="AE4834" s="263" t="str">
        <f t="shared" si="470"/>
        <v>ATHLETICS-401-40</v>
      </c>
      <c r="AF4834" s="260" t="s">
        <v>13868</v>
      </c>
      <c r="AG4834" s="64" t="str">
        <f t="shared" si="471"/>
        <v>401</v>
      </c>
      <c r="AI4834" s="197" t="str">
        <f t="shared" si="472"/>
        <v>-</v>
      </c>
      <c r="AJ4834" s="64" t="str">
        <f t="shared" si="473"/>
        <v>-</v>
      </c>
    </row>
    <row r="4835" spans="27:36">
      <c r="AA4835" s="182" t="s">
        <v>15803</v>
      </c>
      <c r="AC4835" s="197" t="str">
        <f t="shared" si="468"/>
        <v>ATHLETICS</v>
      </c>
      <c r="AD4835" s="263" t="str">
        <f t="shared" si="469"/>
        <v>ATHLETICS-401</v>
      </c>
      <c r="AE4835" s="263" t="str">
        <f t="shared" si="470"/>
        <v>ATHLETICS-401-41</v>
      </c>
      <c r="AF4835" s="260" t="s">
        <v>15803</v>
      </c>
      <c r="AG4835" s="64" t="str">
        <f t="shared" si="471"/>
        <v>401</v>
      </c>
      <c r="AI4835" s="197" t="str">
        <f t="shared" si="472"/>
        <v>-</v>
      </c>
      <c r="AJ4835" s="64" t="str">
        <f t="shared" si="473"/>
        <v>-</v>
      </c>
    </row>
    <row r="4836" spans="27:36">
      <c r="AA4836" s="182" t="s">
        <v>13869</v>
      </c>
      <c r="AC4836" s="197" t="str">
        <f t="shared" si="468"/>
        <v>ATHLETICS</v>
      </c>
      <c r="AD4836" s="263" t="str">
        <f t="shared" si="469"/>
        <v>ATHLETICS-401</v>
      </c>
      <c r="AE4836" s="263" t="str">
        <f t="shared" si="470"/>
        <v>ATHLETICS-401-42</v>
      </c>
      <c r="AF4836" s="260" t="s">
        <v>13869</v>
      </c>
      <c r="AG4836" s="64" t="str">
        <f t="shared" si="471"/>
        <v>401</v>
      </c>
      <c r="AI4836" s="197" t="str">
        <f t="shared" si="472"/>
        <v>-</v>
      </c>
      <c r="AJ4836" s="64" t="str">
        <f t="shared" si="473"/>
        <v>-</v>
      </c>
    </row>
    <row r="4837" spans="27:36">
      <c r="AA4837" s="182" t="s">
        <v>11261</v>
      </c>
      <c r="AC4837" s="197" t="str">
        <f t="shared" si="468"/>
        <v>ATHLETICS</v>
      </c>
      <c r="AD4837" s="263" t="str">
        <f t="shared" si="469"/>
        <v>ATHLETICS-401</v>
      </c>
      <c r="AE4837" s="263" t="str">
        <f t="shared" si="470"/>
        <v>ATHLETICS-401-43</v>
      </c>
      <c r="AF4837" s="260" t="s">
        <v>11261</v>
      </c>
      <c r="AG4837" s="64" t="str">
        <f t="shared" si="471"/>
        <v>401</v>
      </c>
      <c r="AI4837" s="197" t="str">
        <f t="shared" si="472"/>
        <v>-</v>
      </c>
      <c r="AJ4837" s="64" t="str">
        <f t="shared" si="473"/>
        <v>-</v>
      </c>
    </row>
    <row r="4838" spans="27:36">
      <c r="AA4838" s="182" t="s">
        <v>13870</v>
      </c>
      <c r="AC4838" s="197" t="str">
        <f t="shared" si="468"/>
        <v>ATHLETICS</v>
      </c>
      <c r="AD4838" s="263" t="str">
        <f t="shared" si="469"/>
        <v>ATHLETICS-401</v>
      </c>
      <c r="AE4838" s="263" t="str">
        <f t="shared" si="470"/>
        <v>ATHLETICS-401-44</v>
      </c>
      <c r="AF4838" s="260" t="s">
        <v>13870</v>
      </c>
      <c r="AG4838" s="64" t="str">
        <f t="shared" si="471"/>
        <v>401</v>
      </c>
      <c r="AI4838" s="197" t="str">
        <f t="shared" si="472"/>
        <v>-</v>
      </c>
      <c r="AJ4838" s="64" t="str">
        <f t="shared" si="473"/>
        <v>-</v>
      </c>
    </row>
    <row r="4839" spans="27:36">
      <c r="AA4839" s="182" t="s">
        <v>13871</v>
      </c>
      <c r="AC4839" s="197" t="str">
        <f t="shared" si="468"/>
        <v>ATHLETICS</v>
      </c>
      <c r="AD4839" s="263" t="str">
        <f t="shared" si="469"/>
        <v>ATHLETICS-401</v>
      </c>
      <c r="AE4839" s="263" t="str">
        <f t="shared" si="470"/>
        <v>ATHLETICS-401-45</v>
      </c>
      <c r="AF4839" s="260" t="s">
        <v>13871</v>
      </c>
      <c r="AG4839" s="64" t="str">
        <f t="shared" si="471"/>
        <v>401</v>
      </c>
      <c r="AI4839" s="197" t="str">
        <f t="shared" si="472"/>
        <v>-</v>
      </c>
      <c r="AJ4839" s="64" t="str">
        <f t="shared" si="473"/>
        <v>-</v>
      </c>
    </row>
    <row r="4840" spans="27:36">
      <c r="AA4840" s="182" t="s">
        <v>13872</v>
      </c>
      <c r="AC4840" s="197" t="str">
        <f t="shared" si="468"/>
        <v>ATHLETICS</v>
      </c>
      <c r="AD4840" s="263" t="str">
        <f t="shared" si="469"/>
        <v>ATHLETICS-401</v>
      </c>
      <c r="AE4840" s="263" t="str">
        <f t="shared" si="470"/>
        <v>ATHLETICS-401-46</v>
      </c>
      <c r="AF4840" s="260" t="s">
        <v>13872</v>
      </c>
      <c r="AG4840" s="64" t="str">
        <f t="shared" si="471"/>
        <v>401</v>
      </c>
      <c r="AI4840" s="197" t="str">
        <f t="shared" si="472"/>
        <v>-</v>
      </c>
      <c r="AJ4840" s="64" t="str">
        <f t="shared" si="473"/>
        <v>-</v>
      </c>
    </row>
    <row r="4841" spans="27:36">
      <c r="AA4841" s="182" t="s">
        <v>13873</v>
      </c>
      <c r="AC4841" s="197" t="str">
        <f t="shared" si="468"/>
        <v>ATHLETICS</v>
      </c>
      <c r="AD4841" s="263" t="str">
        <f t="shared" si="469"/>
        <v>ATHLETICS-401</v>
      </c>
      <c r="AE4841" s="263" t="str">
        <f t="shared" si="470"/>
        <v>ATHLETICS-401-47</v>
      </c>
      <c r="AF4841" s="260" t="s">
        <v>13873</v>
      </c>
      <c r="AG4841" s="64" t="str">
        <f t="shared" si="471"/>
        <v>401</v>
      </c>
      <c r="AI4841" s="197" t="str">
        <f t="shared" si="472"/>
        <v>-</v>
      </c>
      <c r="AJ4841" s="64" t="str">
        <f t="shared" si="473"/>
        <v>-</v>
      </c>
    </row>
    <row r="4842" spans="27:36">
      <c r="AA4842" s="182" t="s">
        <v>11262</v>
      </c>
      <c r="AC4842" s="197" t="str">
        <f t="shared" si="468"/>
        <v>ATHLETICS</v>
      </c>
      <c r="AD4842" s="263" t="str">
        <f t="shared" si="469"/>
        <v>ATHLETICS-401</v>
      </c>
      <c r="AE4842" s="263" t="str">
        <f t="shared" si="470"/>
        <v>ATHLETICS-401-48</v>
      </c>
      <c r="AF4842" s="260" t="s">
        <v>11262</v>
      </c>
      <c r="AG4842" s="64" t="str">
        <f t="shared" si="471"/>
        <v>401</v>
      </c>
      <c r="AI4842" s="197" t="str">
        <f t="shared" si="472"/>
        <v>-</v>
      </c>
      <c r="AJ4842" s="64" t="str">
        <f t="shared" si="473"/>
        <v>-</v>
      </c>
    </row>
    <row r="4843" spans="27:36">
      <c r="AA4843" s="182" t="s">
        <v>12246</v>
      </c>
      <c r="AC4843" s="197" t="str">
        <f t="shared" si="468"/>
        <v>ATHLETICS</v>
      </c>
      <c r="AD4843" s="263" t="str">
        <f t="shared" si="469"/>
        <v>ATHLETICS-401</v>
      </c>
      <c r="AE4843" s="263" t="str">
        <f t="shared" si="470"/>
        <v>ATHLETICS-401-49</v>
      </c>
      <c r="AF4843" s="260" t="s">
        <v>12246</v>
      </c>
      <c r="AG4843" s="64" t="str">
        <f t="shared" si="471"/>
        <v>401</v>
      </c>
      <c r="AI4843" s="197" t="str">
        <f t="shared" si="472"/>
        <v>-</v>
      </c>
      <c r="AJ4843" s="64" t="str">
        <f t="shared" si="473"/>
        <v>-</v>
      </c>
    </row>
    <row r="4844" spans="27:36">
      <c r="AA4844" s="182" t="s">
        <v>11596</v>
      </c>
      <c r="AC4844" s="197" t="str">
        <f t="shared" si="468"/>
        <v>ATHLETICS</v>
      </c>
      <c r="AD4844" s="263" t="str">
        <f t="shared" si="469"/>
        <v>ATHLETICS-401</v>
      </c>
      <c r="AE4844" s="263" t="str">
        <f t="shared" si="470"/>
        <v>ATHLETICS-401-50</v>
      </c>
      <c r="AF4844" s="260" t="s">
        <v>11596</v>
      </c>
      <c r="AG4844" s="64" t="str">
        <f t="shared" si="471"/>
        <v>401</v>
      </c>
      <c r="AI4844" s="197" t="str">
        <f t="shared" si="472"/>
        <v>-</v>
      </c>
      <c r="AJ4844" s="64" t="str">
        <f t="shared" si="473"/>
        <v>-</v>
      </c>
    </row>
    <row r="4845" spans="27:36">
      <c r="AA4845" s="182" t="s">
        <v>3002</v>
      </c>
      <c r="AC4845" s="197" t="str">
        <f t="shared" si="468"/>
        <v>ATHLETICS</v>
      </c>
      <c r="AD4845" s="263" t="str">
        <f t="shared" si="469"/>
        <v>ATHLETICS-401</v>
      </c>
      <c r="AE4845" s="263" t="str">
        <f t="shared" si="470"/>
        <v>ATHLETICS-401-51</v>
      </c>
      <c r="AF4845" s="260" t="s">
        <v>3002</v>
      </c>
      <c r="AG4845" s="64" t="str">
        <f t="shared" si="471"/>
        <v>401</v>
      </c>
      <c r="AI4845" s="197" t="str">
        <f t="shared" si="472"/>
        <v>-</v>
      </c>
      <c r="AJ4845" s="64" t="str">
        <f t="shared" si="473"/>
        <v>-</v>
      </c>
    </row>
    <row r="4846" spans="27:36">
      <c r="AA4846" s="182" t="s">
        <v>13874</v>
      </c>
      <c r="AC4846" s="197" t="str">
        <f t="shared" si="468"/>
        <v>ATHLETICS</v>
      </c>
      <c r="AD4846" s="263" t="str">
        <f t="shared" si="469"/>
        <v>ATHLETICS-401</v>
      </c>
      <c r="AE4846" s="263" t="str">
        <f t="shared" si="470"/>
        <v>ATHLETICS-401-52</v>
      </c>
      <c r="AF4846" s="260" t="s">
        <v>13874</v>
      </c>
      <c r="AG4846" s="64" t="str">
        <f t="shared" si="471"/>
        <v>401</v>
      </c>
      <c r="AI4846" s="197" t="str">
        <f t="shared" si="472"/>
        <v>-</v>
      </c>
      <c r="AJ4846" s="64" t="str">
        <f t="shared" si="473"/>
        <v>-</v>
      </c>
    </row>
    <row r="4847" spans="27:36">
      <c r="AA4847" s="182" t="s">
        <v>14326</v>
      </c>
      <c r="AC4847" s="197" t="str">
        <f t="shared" si="468"/>
        <v>ATHLETICS</v>
      </c>
      <c r="AD4847" s="263" t="str">
        <f t="shared" si="469"/>
        <v>ATHLETICS-401</v>
      </c>
      <c r="AE4847" s="263" t="str">
        <f t="shared" si="470"/>
        <v>ATHLETICS-401-53</v>
      </c>
      <c r="AF4847" s="260" t="s">
        <v>14326</v>
      </c>
      <c r="AG4847" s="64" t="str">
        <f t="shared" si="471"/>
        <v>401</v>
      </c>
      <c r="AI4847" s="197" t="str">
        <f t="shared" si="472"/>
        <v>-</v>
      </c>
      <c r="AJ4847" s="64" t="str">
        <f t="shared" si="473"/>
        <v>-</v>
      </c>
    </row>
    <row r="4848" spans="27:36">
      <c r="AA4848" s="182" t="s">
        <v>11263</v>
      </c>
      <c r="AC4848" s="197" t="str">
        <f t="shared" si="468"/>
        <v>ATHLETICS</v>
      </c>
      <c r="AD4848" s="263" t="str">
        <f t="shared" si="469"/>
        <v>ATHLETICS-401</v>
      </c>
      <c r="AE4848" s="263" t="str">
        <f t="shared" si="470"/>
        <v>ATHLETICS-401-54</v>
      </c>
      <c r="AF4848" s="260" t="s">
        <v>11263</v>
      </c>
      <c r="AG4848" s="64" t="str">
        <f t="shared" si="471"/>
        <v>401</v>
      </c>
      <c r="AI4848" s="197" t="str">
        <f t="shared" si="472"/>
        <v>-</v>
      </c>
      <c r="AJ4848" s="64" t="str">
        <f t="shared" si="473"/>
        <v>-</v>
      </c>
    </row>
    <row r="4849" spans="27:36">
      <c r="AA4849" s="182" t="s">
        <v>3003</v>
      </c>
      <c r="AC4849" s="197" t="str">
        <f t="shared" si="468"/>
        <v>ATHLETICS</v>
      </c>
      <c r="AD4849" s="263" t="str">
        <f t="shared" si="469"/>
        <v>ATHLETICS-401</v>
      </c>
      <c r="AE4849" s="263" t="str">
        <f t="shared" si="470"/>
        <v>ATHLETICS-401-55</v>
      </c>
      <c r="AF4849" s="260" t="s">
        <v>3003</v>
      </c>
      <c r="AG4849" s="64" t="str">
        <f t="shared" si="471"/>
        <v>401</v>
      </c>
      <c r="AI4849" s="197" t="str">
        <f t="shared" si="472"/>
        <v>-</v>
      </c>
      <c r="AJ4849" s="64" t="str">
        <f t="shared" si="473"/>
        <v>-</v>
      </c>
    </row>
    <row r="4850" spans="27:36">
      <c r="AA4850" s="182" t="s">
        <v>3006</v>
      </c>
      <c r="AC4850" s="197" t="str">
        <f t="shared" si="468"/>
        <v>ATHLETICS</v>
      </c>
      <c r="AD4850" s="263" t="str">
        <f t="shared" si="469"/>
        <v>ATHLETICS-401</v>
      </c>
      <c r="AE4850" s="263" t="str">
        <f t="shared" si="470"/>
        <v>ATHLETICS-401-56</v>
      </c>
      <c r="AF4850" s="260" t="s">
        <v>3006</v>
      </c>
      <c r="AG4850" s="64" t="str">
        <f t="shared" si="471"/>
        <v>401</v>
      </c>
      <c r="AI4850" s="197" t="str">
        <f t="shared" si="472"/>
        <v>-</v>
      </c>
      <c r="AJ4850" s="64" t="str">
        <f t="shared" si="473"/>
        <v>-</v>
      </c>
    </row>
    <row r="4851" spans="27:36">
      <c r="AA4851" s="182" t="s">
        <v>3007</v>
      </c>
      <c r="AC4851" s="197" t="str">
        <f t="shared" si="468"/>
        <v>ATHLETICS</v>
      </c>
      <c r="AD4851" s="263" t="str">
        <f t="shared" si="469"/>
        <v>ATHLETICS-401</v>
      </c>
      <c r="AE4851" s="263" t="str">
        <f t="shared" si="470"/>
        <v>ATHLETICS-401-57</v>
      </c>
      <c r="AF4851" s="260" t="s">
        <v>3007</v>
      </c>
      <c r="AG4851" s="64" t="str">
        <f t="shared" si="471"/>
        <v>401</v>
      </c>
      <c r="AI4851" s="197" t="str">
        <f t="shared" si="472"/>
        <v>-</v>
      </c>
      <c r="AJ4851" s="64" t="str">
        <f t="shared" si="473"/>
        <v>-</v>
      </c>
    </row>
    <row r="4852" spans="27:36">
      <c r="AA4852" s="182" t="s">
        <v>748</v>
      </c>
      <c r="AC4852" s="197" t="str">
        <f t="shared" si="468"/>
        <v>ATHLETICS</v>
      </c>
      <c r="AD4852" s="263" t="str">
        <f t="shared" si="469"/>
        <v>ATHLETICS-401</v>
      </c>
      <c r="AE4852" s="263" t="str">
        <f t="shared" si="470"/>
        <v>ATHLETICS-401-58</v>
      </c>
      <c r="AF4852" s="260" t="s">
        <v>748</v>
      </c>
      <c r="AG4852" s="64" t="str">
        <f t="shared" si="471"/>
        <v>401</v>
      </c>
      <c r="AI4852" s="197" t="str">
        <f t="shared" si="472"/>
        <v>-</v>
      </c>
      <c r="AJ4852" s="64" t="str">
        <f t="shared" si="473"/>
        <v>-</v>
      </c>
    </row>
    <row r="4853" spans="27:36">
      <c r="AA4853" s="182" t="s">
        <v>13875</v>
      </c>
      <c r="AC4853" s="197" t="str">
        <f t="shared" si="468"/>
        <v>ATHLETICS</v>
      </c>
      <c r="AD4853" s="263" t="str">
        <f t="shared" si="469"/>
        <v>ATHLETICS-401</v>
      </c>
      <c r="AE4853" s="263" t="str">
        <f t="shared" si="470"/>
        <v>ATHLETICS-401-59</v>
      </c>
      <c r="AF4853" s="260" t="s">
        <v>13875</v>
      </c>
      <c r="AG4853" s="64" t="str">
        <f t="shared" si="471"/>
        <v>401</v>
      </c>
      <c r="AI4853" s="197" t="str">
        <f t="shared" si="472"/>
        <v>-</v>
      </c>
      <c r="AJ4853" s="64" t="str">
        <f t="shared" si="473"/>
        <v>-</v>
      </c>
    </row>
    <row r="4854" spans="27:36">
      <c r="AA4854" s="182" t="s">
        <v>11264</v>
      </c>
      <c r="AC4854" s="197" t="str">
        <f t="shared" si="468"/>
        <v>ATHLETICS</v>
      </c>
      <c r="AD4854" s="263" t="str">
        <f t="shared" si="469"/>
        <v>ATHLETICS-401</v>
      </c>
      <c r="AE4854" s="263" t="str">
        <f t="shared" si="470"/>
        <v>ATHLETICS-401-60</v>
      </c>
      <c r="AF4854" s="260" t="s">
        <v>11264</v>
      </c>
      <c r="AG4854" s="64" t="str">
        <f t="shared" si="471"/>
        <v>401</v>
      </c>
      <c r="AI4854" s="197" t="str">
        <f t="shared" si="472"/>
        <v>-</v>
      </c>
      <c r="AJ4854" s="64" t="str">
        <f t="shared" si="473"/>
        <v>-</v>
      </c>
    </row>
    <row r="4855" spans="27:36">
      <c r="AA4855" s="182" t="s">
        <v>11265</v>
      </c>
      <c r="AC4855" s="197" t="str">
        <f t="shared" si="468"/>
        <v>ATHLETICS</v>
      </c>
      <c r="AD4855" s="263" t="str">
        <f t="shared" si="469"/>
        <v>ATHLETICS-401</v>
      </c>
      <c r="AE4855" s="263" t="str">
        <f t="shared" si="470"/>
        <v>ATHLETICS-401-61</v>
      </c>
      <c r="AF4855" s="260" t="s">
        <v>11265</v>
      </c>
      <c r="AG4855" s="64" t="str">
        <f t="shared" si="471"/>
        <v>401</v>
      </c>
      <c r="AI4855" s="197" t="str">
        <f t="shared" si="472"/>
        <v>-</v>
      </c>
      <c r="AJ4855" s="64" t="str">
        <f t="shared" si="473"/>
        <v>-</v>
      </c>
    </row>
    <row r="4856" spans="27:36">
      <c r="AA4856" s="182" t="s">
        <v>13876</v>
      </c>
      <c r="AC4856" s="197" t="str">
        <f t="shared" si="468"/>
        <v>ATHLETICS</v>
      </c>
      <c r="AD4856" s="263" t="str">
        <f t="shared" si="469"/>
        <v>ATHLETICS-401</v>
      </c>
      <c r="AE4856" s="263" t="str">
        <f t="shared" si="470"/>
        <v>ATHLETICS-401-62</v>
      </c>
      <c r="AF4856" s="260" t="s">
        <v>13876</v>
      </c>
      <c r="AG4856" s="64" t="str">
        <f t="shared" si="471"/>
        <v>401</v>
      </c>
      <c r="AI4856" s="197" t="str">
        <f t="shared" si="472"/>
        <v>-</v>
      </c>
      <c r="AJ4856" s="64" t="str">
        <f t="shared" si="473"/>
        <v>-</v>
      </c>
    </row>
    <row r="4857" spans="27:36">
      <c r="AA4857" s="182" t="s">
        <v>13877</v>
      </c>
      <c r="AC4857" s="197" t="str">
        <f t="shared" si="468"/>
        <v>ATHLETICS</v>
      </c>
      <c r="AD4857" s="263" t="str">
        <f t="shared" si="469"/>
        <v>ATHLETICS-401</v>
      </c>
      <c r="AE4857" s="263" t="str">
        <f t="shared" si="470"/>
        <v>ATHLETICS-401-63</v>
      </c>
      <c r="AF4857" s="260" t="s">
        <v>13877</v>
      </c>
      <c r="AG4857" s="64" t="str">
        <f t="shared" si="471"/>
        <v>401</v>
      </c>
      <c r="AI4857" s="197" t="str">
        <f t="shared" si="472"/>
        <v>-</v>
      </c>
      <c r="AJ4857" s="64" t="str">
        <f t="shared" si="473"/>
        <v>-</v>
      </c>
    </row>
    <row r="4858" spans="27:36">
      <c r="AA4858" s="182" t="s">
        <v>3010</v>
      </c>
      <c r="AC4858" s="197" t="str">
        <f t="shared" si="468"/>
        <v>ATHLETICS</v>
      </c>
      <c r="AD4858" s="263" t="str">
        <f t="shared" si="469"/>
        <v>ATHLETICS-401</v>
      </c>
      <c r="AE4858" s="263" t="str">
        <f t="shared" si="470"/>
        <v>ATHLETICS-401-64</v>
      </c>
      <c r="AF4858" s="260" t="s">
        <v>3010</v>
      </c>
      <c r="AG4858" s="64" t="str">
        <f t="shared" si="471"/>
        <v>401</v>
      </c>
      <c r="AI4858" s="197" t="str">
        <f t="shared" si="472"/>
        <v>-</v>
      </c>
      <c r="AJ4858" s="64" t="str">
        <f t="shared" si="473"/>
        <v>-</v>
      </c>
    </row>
    <row r="4859" spans="27:36">
      <c r="AA4859" s="182" t="s">
        <v>3013</v>
      </c>
      <c r="AC4859" s="197" t="str">
        <f t="shared" si="468"/>
        <v>ATHLETICS</v>
      </c>
      <c r="AD4859" s="263" t="str">
        <f t="shared" si="469"/>
        <v>ATHLETICS-401</v>
      </c>
      <c r="AE4859" s="263" t="str">
        <f t="shared" si="470"/>
        <v>ATHLETICS-401-65</v>
      </c>
      <c r="AF4859" s="260" t="s">
        <v>3013</v>
      </c>
      <c r="AG4859" s="64" t="str">
        <f t="shared" si="471"/>
        <v>401</v>
      </c>
      <c r="AI4859" s="197" t="str">
        <f t="shared" si="472"/>
        <v>-</v>
      </c>
      <c r="AJ4859" s="64" t="str">
        <f t="shared" si="473"/>
        <v>-</v>
      </c>
    </row>
    <row r="4860" spans="27:36">
      <c r="AA4860" s="182" t="s">
        <v>3016</v>
      </c>
      <c r="AC4860" s="197" t="str">
        <f t="shared" si="468"/>
        <v>ATHLETICS</v>
      </c>
      <c r="AD4860" s="263" t="str">
        <f t="shared" si="469"/>
        <v>ATHLETICS-401</v>
      </c>
      <c r="AE4860" s="263" t="str">
        <f t="shared" si="470"/>
        <v>ATHLETICS-401-66</v>
      </c>
      <c r="AF4860" s="260" t="s">
        <v>3016</v>
      </c>
      <c r="AG4860" s="64" t="str">
        <f t="shared" si="471"/>
        <v>401</v>
      </c>
      <c r="AI4860" s="197" t="str">
        <f t="shared" si="472"/>
        <v>-</v>
      </c>
      <c r="AJ4860" s="64" t="str">
        <f t="shared" si="473"/>
        <v>-</v>
      </c>
    </row>
    <row r="4861" spans="27:36">
      <c r="AA4861" s="182" t="s">
        <v>13878</v>
      </c>
      <c r="AC4861" s="197" t="str">
        <f t="shared" si="468"/>
        <v>ATHLETICS</v>
      </c>
      <c r="AD4861" s="263" t="str">
        <f t="shared" si="469"/>
        <v>ATHLETICS-401</v>
      </c>
      <c r="AE4861" s="263" t="str">
        <f t="shared" si="470"/>
        <v>ATHLETICS-401-67</v>
      </c>
      <c r="AF4861" s="260" t="s">
        <v>13878</v>
      </c>
      <c r="AG4861" s="64" t="str">
        <f t="shared" si="471"/>
        <v>401</v>
      </c>
      <c r="AI4861" s="197" t="str">
        <f t="shared" si="472"/>
        <v>-</v>
      </c>
      <c r="AJ4861" s="64" t="str">
        <f t="shared" si="473"/>
        <v>-</v>
      </c>
    </row>
    <row r="4862" spans="27:36">
      <c r="AA4862" s="182" t="s">
        <v>749</v>
      </c>
      <c r="AC4862" s="197" t="str">
        <f t="shared" si="468"/>
        <v>ATHLETICS</v>
      </c>
      <c r="AD4862" s="263" t="str">
        <f t="shared" si="469"/>
        <v>ATHLETICS-401</v>
      </c>
      <c r="AE4862" s="263" t="str">
        <f t="shared" si="470"/>
        <v>ATHLETICS-401-68</v>
      </c>
      <c r="AF4862" s="260" t="s">
        <v>749</v>
      </c>
      <c r="AG4862" s="64" t="str">
        <f t="shared" si="471"/>
        <v>401</v>
      </c>
      <c r="AI4862" s="197" t="str">
        <f t="shared" si="472"/>
        <v>-</v>
      </c>
      <c r="AJ4862" s="64" t="str">
        <f t="shared" si="473"/>
        <v>-</v>
      </c>
    </row>
    <row r="4863" spans="27:36">
      <c r="AA4863" s="182" t="s">
        <v>13879</v>
      </c>
      <c r="AC4863" s="197" t="str">
        <f t="shared" si="468"/>
        <v>ATHLETICS</v>
      </c>
      <c r="AD4863" s="263" t="str">
        <f t="shared" si="469"/>
        <v>ATHLETICS-401</v>
      </c>
      <c r="AE4863" s="263" t="str">
        <f t="shared" si="470"/>
        <v>ATHLETICS-401-69</v>
      </c>
      <c r="AF4863" s="260" t="s">
        <v>13879</v>
      </c>
      <c r="AG4863" s="64" t="str">
        <f t="shared" si="471"/>
        <v>401</v>
      </c>
      <c r="AI4863" s="197" t="str">
        <f t="shared" si="472"/>
        <v>-</v>
      </c>
      <c r="AJ4863" s="64" t="str">
        <f t="shared" si="473"/>
        <v>-</v>
      </c>
    </row>
    <row r="4864" spans="27:36">
      <c r="AA4864" s="182" t="s">
        <v>3017</v>
      </c>
      <c r="AC4864" s="197" t="str">
        <f t="shared" si="468"/>
        <v>ATHLETICS</v>
      </c>
      <c r="AD4864" s="263" t="str">
        <f t="shared" si="469"/>
        <v>ATHLETICS-401</v>
      </c>
      <c r="AE4864" s="263" t="str">
        <f t="shared" si="470"/>
        <v>ATHLETICS-401-70</v>
      </c>
      <c r="AF4864" s="260" t="s">
        <v>3017</v>
      </c>
      <c r="AG4864" s="64" t="str">
        <f t="shared" si="471"/>
        <v>401</v>
      </c>
      <c r="AI4864" s="197" t="str">
        <f t="shared" si="472"/>
        <v>-</v>
      </c>
      <c r="AJ4864" s="64" t="str">
        <f t="shared" si="473"/>
        <v>-</v>
      </c>
    </row>
    <row r="4865" spans="27:36">
      <c r="AA4865" s="182" t="s">
        <v>14327</v>
      </c>
      <c r="AC4865" s="197" t="str">
        <f t="shared" si="468"/>
        <v>ATHLETICS</v>
      </c>
      <c r="AD4865" s="263" t="str">
        <f t="shared" si="469"/>
        <v>ATHLETICS-401</v>
      </c>
      <c r="AE4865" s="263" t="str">
        <f t="shared" si="470"/>
        <v>ATHLETICS-401-71</v>
      </c>
      <c r="AF4865" s="260" t="s">
        <v>14327</v>
      </c>
      <c r="AG4865" s="64" t="str">
        <f t="shared" si="471"/>
        <v>401</v>
      </c>
      <c r="AI4865" s="197" t="str">
        <f t="shared" si="472"/>
        <v>-</v>
      </c>
      <c r="AJ4865" s="64" t="str">
        <f t="shared" si="473"/>
        <v>-</v>
      </c>
    </row>
    <row r="4866" spans="27:36">
      <c r="AA4866" s="182" t="s">
        <v>750</v>
      </c>
      <c r="AC4866" s="197" t="str">
        <f t="shared" si="468"/>
        <v>RECSVCS</v>
      </c>
      <c r="AD4866" s="263" t="str">
        <f t="shared" si="469"/>
        <v>RECSVCS-401</v>
      </c>
      <c r="AE4866" s="263" t="str">
        <f t="shared" si="470"/>
        <v>RECSVCS-401-1</v>
      </c>
      <c r="AF4866" s="260" t="s">
        <v>750</v>
      </c>
      <c r="AG4866" s="64" t="str">
        <f t="shared" si="471"/>
        <v>401</v>
      </c>
      <c r="AI4866" s="197" t="str">
        <f t="shared" si="472"/>
        <v>-</v>
      </c>
      <c r="AJ4866" s="64" t="str">
        <f t="shared" si="473"/>
        <v>-</v>
      </c>
    </row>
    <row r="4867" spans="27:36">
      <c r="AA4867" s="182" t="s">
        <v>11509</v>
      </c>
      <c r="AC4867" s="197" t="str">
        <f t="shared" si="468"/>
        <v>RECSVCS</v>
      </c>
      <c r="AD4867" s="263" t="str">
        <f t="shared" si="469"/>
        <v>RECSVCS-401</v>
      </c>
      <c r="AE4867" s="263" t="str">
        <f t="shared" si="470"/>
        <v>RECSVCS-401-2</v>
      </c>
      <c r="AF4867" s="260" t="s">
        <v>11509</v>
      </c>
      <c r="AG4867" s="64" t="str">
        <f t="shared" si="471"/>
        <v>401</v>
      </c>
      <c r="AI4867" s="197" t="str">
        <f t="shared" si="472"/>
        <v>-</v>
      </c>
      <c r="AJ4867" s="64" t="str">
        <f t="shared" si="473"/>
        <v>-</v>
      </c>
    </row>
    <row r="4868" spans="27:36">
      <c r="AA4868" s="182" t="s">
        <v>3020</v>
      </c>
      <c r="AC4868" s="197" t="str">
        <f t="shared" si="468"/>
        <v>RECSVCS</v>
      </c>
      <c r="AD4868" s="263" t="str">
        <f t="shared" si="469"/>
        <v>RECSVCS-401</v>
      </c>
      <c r="AE4868" s="263" t="str">
        <f t="shared" si="470"/>
        <v>RECSVCS-401-3</v>
      </c>
      <c r="AF4868" s="260" t="s">
        <v>3020</v>
      </c>
      <c r="AG4868" s="64" t="str">
        <f t="shared" si="471"/>
        <v>401</v>
      </c>
      <c r="AI4868" s="197" t="str">
        <f t="shared" si="472"/>
        <v>-</v>
      </c>
      <c r="AJ4868" s="64" t="str">
        <f t="shared" si="473"/>
        <v>-</v>
      </c>
    </row>
    <row r="4869" spans="27:36">
      <c r="AA4869" s="182" t="s">
        <v>3021</v>
      </c>
      <c r="AC4869" s="197" t="str">
        <f t="shared" si="468"/>
        <v>RECSVCS</v>
      </c>
      <c r="AD4869" s="263" t="str">
        <f t="shared" si="469"/>
        <v>RECSVCS-401</v>
      </c>
      <c r="AE4869" s="263" t="str">
        <f t="shared" si="470"/>
        <v>RECSVCS-401-4</v>
      </c>
      <c r="AF4869" s="260" t="s">
        <v>3021</v>
      </c>
      <c r="AG4869" s="64" t="str">
        <f t="shared" si="471"/>
        <v>401</v>
      </c>
      <c r="AI4869" s="197" t="str">
        <f t="shared" si="472"/>
        <v>-</v>
      </c>
      <c r="AJ4869" s="64" t="str">
        <f t="shared" si="473"/>
        <v>-</v>
      </c>
    </row>
    <row r="4870" spans="27:36">
      <c r="AA4870" s="182" t="s">
        <v>3024</v>
      </c>
      <c r="AC4870" s="197" t="str">
        <f t="shared" si="468"/>
        <v>RECSVCS</v>
      </c>
      <c r="AD4870" s="263" t="str">
        <f t="shared" si="469"/>
        <v>RECSVCS-401</v>
      </c>
      <c r="AE4870" s="263" t="str">
        <f t="shared" si="470"/>
        <v>RECSVCS-401-5</v>
      </c>
      <c r="AF4870" s="260" t="s">
        <v>3024</v>
      </c>
      <c r="AG4870" s="64" t="str">
        <f t="shared" si="471"/>
        <v>401</v>
      </c>
      <c r="AI4870" s="197" t="str">
        <f t="shared" si="472"/>
        <v>-</v>
      </c>
      <c r="AJ4870" s="64" t="str">
        <f t="shared" si="473"/>
        <v>-</v>
      </c>
    </row>
    <row r="4871" spans="27:36">
      <c r="AA4871" s="182" t="s">
        <v>3025</v>
      </c>
      <c r="AC4871" s="197" t="str">
        <f t="shared" ref="AC4871:AC4934" si="474">CodesFormula_1</f>
        <v>RECSVCS</v>
      </c>
      <c r="AD4871" s="263" t="str">
        <f t="shared" ref="AD4871:AD4934" si="475">CodesFormula_2</f>
        <v>RECSVCS-401</v>
      </c>
      <c r="AE4871" s="263" t="str">
        <f t="shared" ref="AE4871:AE4934" si="476">CodesFormula_3</f>
        <v>RECSVCS-401-6</v>
      </c>
      <c r="AF4871" s="260" t="s">
        <v>3025</v>
      </c>
      <c r="AG4871" s="64" t="str">
        <f t="shared" ref="AG4871:AG4934" si="477">CodesFormula_4</f>
        <v>401</v>
      </c>
      <c r="AI4871" s="197" t="str">
        <f t="shared" ref="AI4871:AI4934" si="478">CodesFormula_5</f>
        <v>-</v>
      </c>
      <c r="AJ4871" s="64" t="str">
        <f t="shared" ref="AJ4871:AJ4934" si="479">CodesFormula_6</f>
        <v>-</v>
      </c>
    </row>
    <row r="4872" spans="27:36">
      <c r="AA4872" s="182" t="s">
        <v>3028</v>
      </c>
      <c r="AC4872" s="197" t="str">
        <f t="shared" si="474"/>
        <v>RECSVCS</v>
      </c>
      <c r="AD4872" s="263" t="str">
        <f t="shared" si="475"/>
        <v>RECSVCS-401</v>
      </c>
      <c r="AE4872" s="263" t="str">
        <f t="shared" si="476"/>
        <v>RECSVCS-401-7</v>
      </c>
      <c r="AF4872" s="260" t="s">
        <v>3028</v>
      </c>
      <c r="AG4872" s="64" t="str">
        <f t="shared" si="477"/>
        <v>401</v>
      </c>
      <c r="AI4872" s="197" t="str">
        <f t="shared" si="478"/>
        <v>-</v>
      </c>
      <c r="AJ4872" s="64" t="str">
        <f t="shared" si="479"/>
        <v>-</v>
      </c>
    </row>
    <row r="4873" spans="27:36">
      <c r="AA4873" s="182" t="s">
        <v>13880</v>
      </c>
      <c r="AC4873" s="197" t="str">
        <f t="shared" si="474"/>
        <v>RECSVCS</v>
      </c>
      <c r="AD4873" s="263" t="str">
        <f t="shared" si="475"/>
        <v>RECSVCS-401</v>
      </c>
      <c r="AE4873" s="263" t="str">
        <f t="shared" si="476"/>
        <v>RECSVCS-401-8</v>
      </c>
      <c r="AF4873" s="260" t="s">
        <v>13880</v>
      </c>
      <c r="AG4873" s="64" t="str">
        <f t="shared" si="477"/>
        <v>401</v>
      </c>
      <c r="AI4873" s="197" t="str">
        <f t="shared" si="478"/>
        <v>-</v>
      </c>
      <c r="AJ4873" s="64" t="str">
        <f t="shared" si="479"/>
        <v>-</v>
      </c>
    </row>
    <row r="4874" spans="27:36">
      <c r="AA4874" s="182" t="s">
        <v>751</v>
      </c>
      <c r="AC4874" s="197" t="str">
        <f t="shared" si="474"/>
        <v>RECSVCS</v>
      </c>
      <c r="AD4874" s="263" t="str">
        <f t="shared" si="475"/>
        <v>RECSVCS-401</v>
      </c>
      <c r="AE4874" s="263" t="str">
        <f t="shared" si="476"/>
        <v>RECSVCS-401-9</v>
      </c>
      <c r="AF4874" s="260" t="s">
        <v>751</v>
      </c>
      <c r="AG4874" s="64" t="str">
        <f t="shared" si="477"/>
        <v>401</v>
      </c>
      <c r="AI4874" s="197" t="str">
        <f t="shared" si="478"/>
        <v>-</v>
      </c>
      <c r="AJ4874" s="64" t="str">
        <f t="shared" si="479"/>
        <v>-</v>
      </c>
    </row>
    <row r="4875" spans="27:36">
      <c r="AA4875" s="182" t="s">
        <v>752</v>
      </c>
      <c r="AC4875" s="197" t="str">
        <f t="shared" si="474"/>
        <v>RECSVCS</v>
      </c>
      <c r="AD4875" s="263" t="str">
        <f t="shared" si="475"/>
        <v>RECSVCS-401</v>
      </c>
      <c r="AE4875" s="263" t="str">
        <f t="shared" si="476"/>
        <v>RECSVCS-401-10</v>
      </c>
      <c r="AF4875" s="260" t="s">
        <v>752</v>
      </c>
      <c r="AG4875" s="64" t="str">
        <f t="shared" si="477"/>
        <v>401</v>
      </c>
      <c r="AI4875" s="197" t="str">
        <f t="shared" si="478"/>
        <v>-</v>
      </c>
      <c r="AJ4875" s="64" t="str">
        <f t="shared" si="479"/>
        <v>-</v>
      </c>
    </row>
    <row r="4876" spans="27:36">
      <c r="AA4876" s="182" t="s">
        <v>753</v>
      </c>
      <c r="AC4876" s="197" t="str">
        <f t="shared" si="474"/>
        <v>RECSVCS</v>
      </c>
      <c r="AD4876" s="263" t="str">
        <f t="shared" si="475"/>
        <v>RECSVCS-401</v>
      </c>
      <c r="AE4876" s="263" t="str">
        <f t="shared" si="476"/>
        <v>RECSVCS-401-11</v>
      </c>
      <c r="AF4876" s="260" t="s">
        <v>753</v>
      </c>
      <c r="AG4876" s="64" t="str">
        <f t="shared" si="477"/>
        <v>401</v>
      </c>
      <c r="AI4876" s="197" t="str">
        <f t="shared" si="478"/>
        <v>-</v>
      </c>
      <c r="AJ4876" s="64" t="str">
        <f t="shared" si="479"/>
        <v>-</v>
      </c>
    </row>
    <row r="4877" spans="27:36">
      <c r="AA4877" s="182" t="s">
        <v>754</v>
      </c>
      <c r="AC4877" s="197" t="str">
        <f t="shared" si="474"/>
        <v>RECSVCS</v>
      </c>
      <c r="AD4877" s="263" t="str">
        <f t="shared" si="475"/>
        <v>RECSVCS-401</v>
      </c>
      <c r="AE4877" s="263" t="str">
        <f t="shared" si="476"/>
        <v>RECSVCS-401-12</v>
      </c>
      <c r="AF4877" s="260" t="s">
        <v>754</v>
      </c>
      <c r="AG4877" s="64" t="str">
        <f t="shared" si="477"/>
        <v>401</v>
      </c>
      <c r="AI4877" s="197" t="str">
        <f t="shared" si="478"/>
        <v>-</v>
      </c>
      <c r="AJ4877" s="64" t="str">
        <f t="shared" si="479"/>
        <v>-</v>
      </c>
    </row>
    <row r="4878" spans="27:36">
      <c r="AA4878" s="182" t="s">
        <v>755</v>
      </c>
      <c r="AC4878" s="197" t="str">
        <f t="shared" si="474"/>
        <v>RECSVCS</v>
      </c>
      <c r="AD4878" s="263" t="str">
        <f t="shared" si="475"/>
        <v>RECSVCS-401</v>
      </c>
      <c r="AE4878" s="263" t="str">
        <f t="shared" si="476"/>
        <v>RECSVCS-401-13</v>
      </c>
      <c r="AF4878" s="260" t="s">
        <v>755</v>
      </c>
      <c r="AG4878" s="64" t="str">
        <f t="shared" si="477"/>
        <v>401</v>
      </c>
      <c r="AI4878" s="197" t="str">
        <f t="shared" si="478"/>
        <v>-</v>
      </c>
      <c r="AJ4878" s="64" t="str">
        <f t="shared" si="479"/>
        <v>-</v>
      </c>
    </row>
    <row r="4879" spans="27:36">
      <c r="AA4879" s="182" t="s">
        <v>756</v>
      </c>
      <c r="AC4879" s="197" t="str">
        <f t="shared" si="474"/>
        <v>RECSVCS</v>
      </c>
      <c r="AD4879" s="263" t="str">
        <f t="shared" si="475"/>
        <v>RECSVCS-401</v>
      </c>
      <c r="AE4879" s="263" t="str">
        <f t="shared" si="476"/>
        <v>RECSVCS-401-14</v>
      </c>
      <c r="AF4879" s="260" t="s">
        <v>756</v>
      </c>
      <c r="AG4879" s="64" t="str">
        <f t="shared" si="477"/>
        <v>401</v>
      </c>
      <c r="AI4879" s="197" t="str">
        <f t="shared" si="478"/>
        <v>-</v>
      </c>
      <c r="AJ4879" s="64" t="str">
        <f t="shared" si="479"/>
        <v>-</v>
      </c>
    </row>
    <row r="4880" spans="27:36">
      <c r="AA4880" s="182" t="s">
        <v>757</v>
      </c>
      <c r="AC4880" s="197" t="str">
        <f t="shared" si="474"/>
        <v>RECSVCS</v>
      </c>
      <c r="AD4880" s="263" t="str">
        <f t="shared" si="475"/>
        <v>RECSVCS-401</v>
      </c>
      <c r="AE4880" s="263" t="str">
        <f t="shared" si="476"/>
        <v>RECSVCS-401-15</v>
      </c>
      <c r="AF4880" s="260" t="s">
        <v>757</v>
      </c>
      <c r="AG4880" s="64" t="str">
        <f t="shared" si="477"/>
        <v>401</v>
      </c>
      <c r="AI4880" s="197" t="str">
        <f t="shared" si="478"/>
        <v>-</v>
      </c>
      <c r="AJ4880" s="64" t="str">
        <f t="shared" si="479"/>
        <v>-</v>
      </c>
    </row>
    <row r="4881" spans="27:36">
      <c r="AA4881" s="182" t="s">
        <v>758</v>
      </c>
      <c r="AC4881" s="197" t="str">
        <f t="shared" si="474"/>
        <v>RECSVCS</v>
      </c>
      <c r="AD4881" s="263" t="str">
        <f t="shared" si="475"/>
        <v>RECSVCS-401</v>
      </c>
      <c r="AE4881" s="263" t="str">
        <f t="shared" si="476"/>
        <v>RECSVCS-401-16</v>
      </c>
      <c r="AF4881" s="260" t="s">
        <v>758</v>
      </c>
      <c r="AG4881" s="64" t="str">
        <f t="shared" si="477"/>
        <v>401</v>
      </c>
      <c r="AI4881" s="197" t="str">
        <f t="shared" si="478"/>
        <v>-</v>
      </c>
      <c r="AJ4881" s="64" t="str">
        <f t="shared" si="479"/>
        <v>-</v>
      </c>
    </row>
    <row r="4882" spans="27:36">
      <c r="AA4882" s="182" t="s">
        <v>759</v>
      </c>
      <c r="AC4882" s="197" t="str">
        <f t="shared" si="474"/>
        <v>RECSVCS</v>
      </c>
      <c r="AD4882" s="263" t="str">
        <f t="shared" si="475"/>
        <v>RECSVCS-401</v>
      </c>
      <c r="AE4882" s="263" t="str">
        <f t="shared" si="476"/>
        <v>RECSVCS-401-17</v>
      </c>
      <c r="AF4882" s="260" t="s">
        <v>759</v>
      </c>
      <c r="AG4882" s="64" t="str">
        <f t="shared" si="477"/>
        <v>401</v>
      </c>
      <c r="AI4882" s="197" t="str">
        <f t="shared" si="478"/>
        <v>-</v>
      </c>
      <c r="AJ4882" s="64" t="str">
        <f t="shared" si="479"/>
        <v>-</v>
      </c>
    </row>
    <row r="4883" spans="27:36">
      <c r="AA4883" s="182" t="s">
        <v>760</v>
      </c>
      <c r="AC4883" s="197" t="str">
        <f t="shared" si="474"/>
        <v>RECSVCS</v>
      </c>
      <c r="AD4883" s="263" t="str">
        <f t="shared" si="475"/>
        <v>RECSVCS-401</v>
      </c>
      <c r="AE4883" s="263" t="str">
        <f t="shared" si="476"/>
        <v>RECSVCS-401-18</v>
      </c>
      <c r="AF4883" s="260" t="s">
        <v>760</v>
      </c>
      <c r="AG4883" s="64" t="str">
        <f t="shared" si="477"/>
        <v>401</v>
      </c>
      <c r="AI4883" s="197" t="str">
        <f t="shared" si="478"/>
        <v>-</v>
      </c>
      <c r="AJ4883" s="64" t="str">
        <f t="shared" si="479"/>
        <v>-</v>
      </c>
    </row>
    <row r="4884" spans="27:36">
      <c r="AA4884" s="182" t="s">
        <v>761</v>
      </c>
      <c r="AC4884" s="197" t="str">
        <f t="shared" si="474"/>
        <v>RECSVCS</v>
      </c>
      <c r="AD4884" s="263" t="str">
        <f t="shared" si="475"/>
        <v>RECSVCS-401</v>
      </c>
      <c r="AE4884" s="263" t="str">
        <f t="shared" si="476"/>
        <v>RECSVCS-401-19</v>
      </c>
      <c r="AF4884" s="260" t="s">
        <v>761</v>
      </c>
      <c r="AG4884" s="64" t="str">
        <f t="shared" si="477"/>
        <v>401</v>
      </c>
      <c r="AI4884" s="197" t="str">
        <f t="shared" si="478"/>
        <v>-</v>
      </c>
      <c r="AJ4884" s="64" t="str">
        <f t="shared" si="479"/>
        <v>-</v>
      </c>
    </row>
    <row r="4885" spans="27:36">
      <c r="AA4885" s="182" t="s">
        <v>762</v>
      </c>
      <c r="AC4885" s="197" t="str">
        <f t="shared" si="474"/>
        <v>RECSVCS</v>
      </c>
      <c r="AD4885" s="263" t="str">
        <f t="shared" si="475"/>
        <v>RECSVCS-401</v>
      </c>
      <c r="AE4885" s="263" t="str">
        <f t="shared" si="476"/>
        <v>RECSVCS-401-20</v>
      </c>
      <c r="AF4885" s="260" t="s">
        <v>762</v>
      </c>
      <c r="AG4885" s="64" t="str">
        <f t="shared" si="477"/>
        <v>401</v>
      </c>
      <c r="AI4885" s="197" t="str">
        <f t="shared" si="478"/>
        <v>-</v>
      </c>
      <c r="AJ4885" s="64" t="str">
        <f t="shared" si="479"/>
        <v>-</v>
      </c>
    </row>
    <row r="4886" spans="27:36">
      <c r="AA4886" s="182" t="s">
        <v>763</v>
      </c>
      <c r="AC4886" s="197" t="str">
        <f t="shared" si="474"/>
        <v>RECSVCS</v>
      </c>
      <c r="AD4886" s="263" t="str">
        <f t="shared" si="475"/>
        <v>RECSVCS-401</v>
      </c>
      <c r="AE4886" s="263" t="str">
        <f t="shared" si="476"/>
        <v>RECSVCS-401-21</v>
      </c>
      <c r="AF4886" s="260" t="s">
        <v>763</v>
      </c>
      <c r="AG4886" s="64" t="str">
        <f t="shared" si="477"/>
        <v>401</v>
      </c>
      <c r="AI4886" s="197" t="str">
        <f t="shared" si="478"/>
        <v>-</v>
      </c>
      <c r="AJ4886" s="64" t="str">
        <f t="shared" si="479"/>
        <v>-</v>
      </c>
    </row>
    <row r="4887" spans="27:36">
      <c r="AA4887" s="182" t="s">
        <v>764</v>
      </c>
      <c r="AC4887" s="197" t="str">
        <f t="shared" si="474"/>
        <v>RECSVCS</v>
      </c>
      <c r="AD4887" s="263" t="str">
        <f t="shared" si="475"/>
        <v>RECSVCS-401</v>
      </c>
      <c r="AE4887" s="263" t="str">
        <f t="shared" si="476"/>
        <v>RECSVCS-401-22</v>
      </c>
      <c r="AF4887" s="260" t="s">
        <v>764</v>
      </c>
      <c r="AG4887" s="64" t="str">
        <f t="shared" si="477"/>
        <v>401</v>
      </c>
      <c r="AI4887" s="197" t="str">
        <f t="shared" si="478"/>
        <v>-</v>
      </c>
      <c r="AJ4887" s="64" t="str">
        <f t="shared" si="479"/>
        <v>-</v>
      </c>
    </row>
    <row r="4888" spans="27:36">
      <c r="AA4888" s="182" t="s">
        <v>765</v>
      </c>
      <c r="AC4888" s="197" t="str">
        <f t="shared" si="474"/>
        <v>RECSVCS</v>
      </c>
      <c r="AD4888" s="263" t="str">
        <f t="shared" si="475"/>
        <v>RECSVCS-401</v>
      </c>
      <c r="AE4888" s="263" t="str">
        <f t="shared" si="476"/>
        <v>RECSVCS-401-23</v>
      </c>
      <c r="AF4888" s="260" t="s">
        <v>765</v>
      </c>
      <c r="AG4888" s="64" t="str">
        <f t="shared" si="477"/>
        <v>401</v>
      </c>
      <c r="AI4888" s="197" t="str">
        <f t="shared" si="478"/>
        <v>-</v>
      </c>
      <c r="AJ4888" s="64" t="str">
        <f t="shared" si="479"/>
        <v>-</v>
      </c>
    </row>
    <row r="4889" spans="27:36">
      <c r="AA4889" s="182" t="s">
        <v>766</v>
      </c>
      <c r="AC4889" s="197" t="str">
        <f t="shared" si="474"/>
        <v>RECSVCS</v>
      </c>
      <c r="AD4889" s="263" t="str">
        <f t="shared" si="475"/>
        <v>RECSVCS-401</v>
      </c>
      <c r="AE4889" s="263" t="str">
        <f t="shared" si="476"/>
        <v>RECSVCS-401-24</v>
      </c>
      <c r="AF4889" s="260" t="s">
        <v>766</v>
      </c>
      <c r="AG4889" s="64" t="str">
        <f t="shared" si="477"/>
        <v>401</v>
      </c>
      <c r="AI4889" s="197" t="str">
        <f t="shared" si="478"/>
        <v>-</v>
      </c>
      <c r="AJ4889" s="64" t="str">
        <f t="shared" si="479"/>
        <v>-</v>
      </c>
    </row>
    <row r="4890" spans="27:36">
      <c r="AA4890" s="182" t="s">
        <v>11597</v>
      </c>
      <c r="AC4890" s="197" t="str">
        <f t="shared" si="474"/>
        <v>RECSVCS</v>
      </c>
      <c r="AD4890" s="263" t="str">
        <f t="shared" si="475"/>
        <v>RECSVCS-401</v>
      </c>
      <c r="AE4890" s="263" t="str">
        <f t="shared" si="476"/>
        <v>RECSVCS-401-25</v>
      </c>
      <c r="AF4890" s="260" t="s">
        <v>11597</v>
      </c>
      <c r="AG4890" s="64" t="str">
        <f t="shared" si="477"/>
        <v>401</v>
      </c>
      <c r="AI4890" s="197" t="str">
        <f t="shared" si="478"/>
        <v>-</v>
      </c>
      <c r="AJ4890" s="64" t="str">
        <f t="shared" si="479"/>
        <v>-</v>
      </c>
    </row>
    <row r="4891" spans="27:36">
      <c r="AA4891" s="182" t="s">
        <v>12247</v>
      </c>
      <c r="AC4891" s="197" t="str">
        <f t="shared" si="474"/>
        <v>RECSVCS</v>
      </c>
      <c r="AD4891" s="263" t="str">
        <f t="shared" si="475"/>
        <v>RECSVCS-401</v>
      </c>
      <c r="AE4891" s="263" t="str">
        <f t="shared" si="476"/>
        <v>RECSVCS-401-26</v>
      </c>
      <c r="AF4891" s="260" t="s">
        <v>12247</v>
      </c>
      <c r="AG4891" s="64" t="str">
        <f t="shared" si="477"/>
        <v>401</v>
      </c>
      <c r="AI4891" s="197" t="str">
        <f t="shared" si="478"/>
        <v>-</v>
      </c>
      <c r="AJ4891" s="64" t="str">
        <f t="shared" si="479"/>
        <v>-</v>
      </c>
    </row>
    <row r="4892" spans="27:36">
      <c r="AA4892" s="182" t="s">
        <v>12248</v>
      </c>
      <c r="AC4892" s="197" t="str">
        <f t="shared" si="474"/>
        <v>RECSVCS</v>
      </c>
      <c r="AD4892" s="263" t="str">
        <f t="shared" si="475"/>
        <v>RECSVCS-401</v>
      </c>
      <c r="AE4892" s="263" t="str">
        <f t="shared" si="476"/>
        <v>RECSVCS-401-27</v>
      </c>
      <c r="AF4892" s="260" t="s">
        <v>12248</v>
      </c>
      <c r="AG4892" s="64" t="str">
        <f t="shared" si="477"/>
        <v>401</v>
      </c>
      <c r="AI4892" s="197" t="str">
        <f t="shared" si="478"/>
        <v>-</v>
      </c>
      <c r="AJ4892" s="64" t="str">
        <f t="shared" si="479"/>
        <v>-</v>
      </c>
    </row>
    <row r="4893" spans="27:36">
      <c r="AA4893" s="182" t="s">
        <v>14913</v>
      </c>
      <c r="AC4893" s="197" t="str">
        <f t="shared" si="474"/>
        <v>RECSVCS</v>
      </c>
      <c r="AD4893" s="263" t="str">
        <f t="shared" si="475"/>
        <v>RECSVCS-401</v>
      </c>
      <c r="AE4893" s="263" t="str">
        <f t="shared" si="476"/>
        <v>RECSVCS-401-28</v>
      </c>
      <c r="AF4893" s="260" t="s">
        <v>14913</v>
      </c>
      <c r="AG4893" s="64" t="str">
        <f t="shared" si="477"/>
        <v>401</v>
      </c>
      <c r="AI4893" s="197" t="str">
        <f t="shared" si="478"/>
        <v>-</v>
      </c>
      <c r="AJ4893" s="64" t="str">
        <f t="shared" si="479"/>
        <v>-</v>
      </c>
    </row>
    <row r="4894" spans="27:36">
      <c r="AA4894" s="230" t="s">
        <v>15804</v>
      </c>
      <c r="AC4894" s="197" t="str">
        <f t="shared" si="474"/>
        <v>RECSVCS</v>
      </c>
      <c r="AD4894" s="263" t="str">
        <f t="shared" si="475"/>
        <v>RECSVCS-401</v>
      </c>
      <c r="AE4894" s="263" t="str">
        <f t="shared" si="476"/>
        <v>RECSVCS-401-29</v>
      </c>
      <c r="AF4894" s="260" t="s">
        <v>15804</v>
      </c>
      <c r="AG4894" s="64" t="str">
        <f t="shared" si="477"/>
        <v>401</v>
      </c>
      <c r="AI4894" s="197" t="str">
        <f t="shared" si="478"/>
        <v>-</v>
      </c>
      <c r="AJ4894" s="64" t="str">
        <f t="shared" si="479"/>
        <v>-</v>
      </c>
    </row>
    <row r="4895" spans="27:36">
      <c r="AA4895" s="230" t="s">
        <v>15805</v>
      </c>
      <c r="AC4895" s="197" t="str">
        <f t="shared" si="474"/>
        <v>RECSVCS</v>
      </c>
      <c r="AD4895" s="263" t="str">
        <f t="shared" si="475"/>
        <v>RECSVCS-401</v>
      </c>
      <c r="AE4895" s="263" t="str">
        <f t="shared" si="476"/>
        <v>RECSVCS-401-30</v>
      </c>
      <c r="AF4895" s="260" t="s">
        <v>15805</v>
      </c>
      <c r="AG4895" s="64" t="str">
        <f t="shared" si="477"/>
        <v>401</v>
      </c>
      <c r="AI4895" s="197" t="str">
        <f t="shared" si="478"/>
        <v>-</v>
      </c>
      <c r="AJ4895" s="64" t="str">
        <f t="shared" si="479"/>
        <v>-</v>
      </c>
    </row>
    <row r="4896" spans="27:36">
      <c r="AA4896" s="230" t="s">
        <v>13881</v>
      </c>
      <c r="AC4896" s="197" t="str">
        <f t="shared" si="474"/>
        <v>ATHLETICS</v>
      </c>
      <c r="AD4896" s="263" t="str">
        <f t="shared" si="475"/>
        <v>ATHLETICS-401</v>
      </c>
      <c r="AE4896" s="263" t="str">
        <f t="shared" si="476"/>
        <v>ATHLETICS-401-72</v>
      </c>
      <c r="AF4896" s="260" t="s">
        <v>13881</v>
      </c>
      <c r="AG4896" s="64" t="str">
        <f t="shared" si="477"/>
        <v>401</v>
      </c>
      <c r="AI4896" s="197" t="str">
        <f t="shared" si="478"/>
        <v>-</v>
      </c>
      <c r="AJ4896" s="64" t="str">
        <f t="shared" si="479"/>
        <v>-</v>
      </c>
    </row>
    <row r="4897" spans="27:36">
      <c r="AA4897" s="230" t="s">
        <v>3030</v>
      </c>
      <c r="AC4897" s="197" t="str">
        <f t="shared" si="474"/>
        <v>ATHLETICS</v>
      </c>
      <c r="AD4897" s="263" t="str">
        <f t="shared" si="475"/>
        <v>ATHLETICS-401</v>
      </c>
      <c r="AE4897" s="263" t="str">
        <f t="shared" si="476"/>
        <v>ATHLETICS-401-73</v>
      </c>
      <c r="AF4897" s="260" t="s">
        <v>3030</v>
      </c>
      <c r="AG4897" s="64" t="str">
        <f t="shared" si="477"/>
        <v>401</v>
      </c>
      <c r="AI4897" s="197" t="str">
        <f t="shared" si="478"/>
        <v>-</v>
      </c>
      <c r="AJ4897" s="64" t="str">
        <f t="shared" si="479"/>
        <v>-</v>
      </c>
    </row>
    <row r="4898" spans="27:36">
      <c r="AA4898" s="230" t="s">
        <v>3031</v>
      </c>
      <c r="AC4898" s="197" t="str">
        <f t="shared" si="474"/>
        <v>ATHLETICS</v>
      </c>
      <c r="AD4898" s="263" t="str">
        <f t="shared" si="475"/>
        <v>ATHLETICS-401</v>
      </c>
      <c r="AE4898" s="263" t="str">
        <f t="shared" si="476"/>
        <v>ATHLETICS-401-74</v>
      </c>
      <c r="AF4898" s="260" t="s">
        <v>3031</v>
      </c>
      <c r="AG4898" s="64" t="str">
        <f t="shared" si="477"/>
        <v>401</v>
      </c>
      <c r="AI4898" s="197" t="str">
        <f t="shared" si="478"/>
        <v>-</v>
      </c>
      <c r="AJ4898" s="64" t="str">
        <f t="shared" si="479"/>
        <v>-</v>
      </c>
    </row>
    <row r="4899" spans="27:36">
      <c r="AA4899" s="230" t="s">
        <v>13882</v>
      </c>
      <c r="AC4899" s="197" t="str">
        <f t="shared" si="474"/>
        <v>ATHLETICS</v>
      </c>
      <c r="AD4899" s="263" t="str">
        <f t="shared" si="475"/>
        <v>ATHLETICS-401</v>
      </c>
      <c r="AE4899" s="263" t="str">
        <f t="shared" si="476"/>
        <v>ATHLETICS-401-75</v>
      </c>
      <c r="AF4899" s="260" t="s">
        <v>13882</v>
      </c>
      <c r="AG4899" s="64" t="str">
        <f t="shared" si="477"/>
        <v>401</v>
      </c>
      <c r="AI4899" s="197" t="str">
        <f t="shared" si="478"/>
        <v>-</v>
      </c>
      <c r="AJ4899" s="64" t="str">
        <f t="shared" si="479"/>
        <v>-</v>
      </c>
    </row>
    <row r="4900" spans="27:36">
      <c r="AA4900" s="230" t="s">
        <v>3033</v>
      </c>
      <c r="AC4900" s="197" t="str">
        <f t="shared" si="474"/>
        <v>ATHLETICS</v>
      </c>
      <c r="AD4900" s="263" t="str">
        <f t="shared" si="475"/>
        <v>ATHLETICS-401</v>
      </c>
      <c r="AE4900" s="263" t="str">
        <f t="shared" si="476"/>
        <v>ATHLETICS-401-76</v>
      </c>
      <c r="AF4900" s="260" t="s">
        <v>3033</v>
      </c>
      <c r="AG4900" s="64" t="str">
        <f t="shared" si="477"/>
        <v>401</v>
      </c>
      <c r="AI4900" s="197" t="str">
        <f t="shared" si="478"/>
        <v>-</v>
      </c>
      <c r="AJ4900" s="64" t="str">
        <f t="shared" si="479"/>
        <v>-</v>
      </c>
    </row>
    <row r="4901" spans="27:36">
      <c r="AA4901" s="230" t="s">
        <v>13883</v>
      </c>
      <c r="AC4901" s="197" t="str">
        <f t="shared" si="474"/>
        <v>ATHLETICS</v>
      </c>
      <c r="AD4901" s="263" t="str">
        <f t="shared" si="475"/>
        <v>ATHLETICS-401</v>
      </c>
      <c r="AE4901" s="263" t="str">
        <f t="shared" si="476"/>
        <v>ATHLETICS-401-77</v>
      </c>
      <c r="AF4901" s="260" t="s">
        <v>13883</v>
      </c>
      <c r="AG4901" s="64" t="str">
        <f t="shared" si="477"/>
        <v>401</v>
      </c>
      <c r="AI4901" s="197" t="str">
        <f t="shared" si="478"/>
        <v>-</v>
      </c>
      <c r="AJ4901" s="64" t="str">
        <f t="shared" si="479"/>
        <v>-</v>
      </c>
    </row>
    <row r="4902" spans="27:36">
      <c r="AA4902" s="230" t="s">
        <v>13884</v>
      </c>
      <c r="AC4902" s="197" t="str">
        <f t="shared" si="474"/>
        <v>ATHLETICS</v>
      </c>
      <c r="AD4902" s="263" t="str">
        <f t="shared" si="475"/>
        <v>ATHLETICS-401</v>
      </c>
      <c r="AE4902" s="263" t="str">
        <f t="shared" si="476"/>
        <v>ATHLETICS-401-78</v>
      </c>
      <c r="AF4902" s="260" t="s">
        <v>13884</v>
      </c>
      <c r="AG4902" s="64" t="str">
        <f t="shared" si="477"/>
        <v>401</v>
      </c>
      <c r="AI4902" s="197" t="str">
        <f t="shared" si="478"/>
        <v>-</v>
      </c>
      <c r="AJ4902" s="64" t="str">
        <f t="shared" si="479"/>
        <v>-</v>
      </c>
    </row>
    <row r="4903" spans="27:36">
      <c r="AA4903" s="230" t="s">
        <v>3034</v>
      </c>
      <c r="AC4903" s="197" t="str">
        <f t="shared" si="474"/>
        <v>ATHLETICS</v>
      </c>
      <c r="AD4903" s="263" t="str">
        <f t="shared" si="475"/>
        <v>ATHLETICS-401</v>
      </c>
      <c r="AE4903" s="263" t="str">
        <f t="shared" si="476"/>
        <v>ATHLETICS-401-79</v>
      </c>
      <c r="AF4903" s="260" t="s">
        <v>3034</v>
      </c>
      <c r="AG4903" s="64" t="str">
        <f t="shared" si="477"/>
        <v>401</v>
      </c>
      <c r="AI4903" s="197" t="str">
        <f t="shared" si="478"/>
        <v>-</v>
      </c>
      <c r="AJ4903" s="64" t="str">
        <f t="shared" si="479"/>
        <v>-</v>
      </c>
    </row>
    <row r="4904" spans="27:36">
      <c r="AA4904" s="230" t="s">
        <v>13885</v>
      </c>
      <c r="AC4904" s="197" t="str">
        <f t="shared" si="474"/>
        <v>ATHLETICS</v>
      </c>
      <c r="AD4904" s="263" t="str">
        <f t="shared" si="475"/>
        <v>ATHLETICS-401</v>
      </c>
      <c r="AE4904" s="263" t="str">
        <f t="shared" si="476"/>
        <v>ATHLETICS-401-78</v>
      </c>
      <c r="AF4904" s="260" t="s">
        <v>13885</v>
      </c>
      <c r="AG4904" s="64" t="str">
        <f t="shared" si="477"/>
        <v>401</v>
      </c>
      <c r="AI4904" s="197" t="str">
        <f t="shared" si="478"/>
        <v>-</v>
      </c>
      <c r="AJ4904" s="64" t="str">
        <f t="shared" si="479"/>
        <v>-</v>
      </c>
    </row>
    <row r="4905" spans="27:36">
      <c r="AA4905" s="230" t="s">
        <v>3037</v>
      </c>
      <c r="AC4905" s="197" t="str">
        <f t="shared" si="474"/>
        <v>RECSVCS</v>
      </c>
      <c r="AD4905" s="263" t="str">
        <f t="shared" si="475"/>
        <v>RECSVCS-401</v>
      </c>
      <c r="AE4905" s="263" t="str">
        <f t="shared" si="476"/>
        <v>RECSVCS-401-30</v>
      </c>
      <c r="AF4905" s="260" t="s">
        <v>3037</v>
      </c>
      <c r="AG4905" s="64" t="str">
        <f t="shared" si="477"/>
        <v>401</v>
      </c>
      <c r="AI4905" s="197" t="str">
        <f t="shared" si="478"/>
        <v>-</v>
      </c>
      <c r="AJ4905" s="64" t="str">
        <f t="shared" si="479"/>
        <v>-</v>
      </c>
    </row>
    <row r="4906" spans="27:36">
      <c r="AA4906" s="230" t="s">
        <v>11266</v>
      </c>
      <c r="AC4906" s="197" t="str">
        <f t="shared" si="474"/>
        <v>ATHLETICS</v>
      </c>
      <c r="AD4906" s="263" t="str">
        <f t="shared" si="475"/>
        <v>ATHLETICS-401</v>
      </c>
      <c r="AE4906" s="263" t="str">
        <f t="shared" si="476"/>
        <v>ATHLETICS-401-77</v>
      </c>
      <c r="AF4906" s="260" t="s">
        <v>11266</v>
      </c>
      <c r="AG4906" s="64" t="str">
        <f t="shared" si="477"/>
        <v>401</v>
      </c>
      <c r="AI4906" s="197" t="str">
        <f t="shared" si="478"/>
        <v>-</v>
      </c>
      <c r="AJ4906" s="64" t="str">
        <f t="shared" si="479"/>
        <v>-</v>
      </c>
    </row>
    <row r="4907" spans="27:36">
      <c r="AA4907" s="230" t="s">
        <v>62</v>
      </c>
      <c r="AC4907" s="197" t="str">
        <f t="shared" si="474"/>
        <v>ATHLETICS</v>
      </c>
      <c r="AD4907" s="263" t="str">
        <f t="shared" si="475"/>
        <v>ATHLETICS-401</v>
      </c>
      <c r="AE4907" s="263" t="str">
        <f t="shared" si="476"/>
        <v>ATHLETICS-401-76</v>
      </c>
      <c r="AF4907" s="260" t="s">
        <v>62</v>
      </c>
      <c r="AG4907" s="64" t="str">
        <f t="shared" si="477"/>
        <v>401</v>
      </c>
      <c r="AI4907" s="197" t="str">
        <f t="shared" si="478"/>
        <v>-</v>
      </c>
      <c r="AJ4907" s="64" t="str">
        <f t="shared" si="479"/>
        <v>-</v>
      </c>
    </row>
    <row r="4908" spans="27:36">
      <c r="AA4908" s="230" t="s">
        <v>15418</v>
      </c>
      <c r="AC4908" s="197" t="str">
        <f t="shared" si="474"/>
        <v>ATHLETICS</v>
      </c>
      <c r="AD4908" s="263" t="str">
        <f t="shared" si="475"/>
        <v>ATHLETICS-401</v>
      </c>
      <c r="AE4908" s="263" t="str">
        <f t="shared" si="476"/>
        <v>ATHLETICS-401-75</v>
      </c>
      <c r="AF4908" s="260" t="s">
        <v>15418</v>
      </c>
      <c r="AG4908" s="64" t="str">
        <f t="shared" si="477"/>
        <v>401</v>
      </c>
      <c r="AI4908" s="197" t="str">
        <f t="shared" si="478"/>
        <v>-</v>
      </c>
      <c r="AJ4908" s="64" t="str">
        <f t="shared" si="479"/>
        <v>-</v>
      </c>
    </row>
    <row r="4909" spans="27:36">
      <c r="AA4909" s="230" t="s">
        <v>15806</v>
      </c>
      <c r="AC4909" s="197" t="str">
        <f t="shared" si="474"/>
        <v>DINING</v>
      </c>
      <c r="AD4909" s="263" t="str">
        <f t="shared" si="475"/>
        <v>DINING-401</v>
      </c>
      <c r="AE4909" s="263" t="str">
        <f t="shared" si="476"/>
        <v>DINING-401-0</v>
      </c>
      <c r="AF4909" s="260" t="s">
        <v>15806</v>
      </c>
      <c r="AG4909" s="64" t="str">
        <f t="shared" si="477"/>
        <v>401</v>
      </c>
      <c r="AI4909" s="197" t="str">
        <f t="shared" si="478"/>
        <v>-</v>
      </c>
      <c r="AJ4909" s="64" t="str">
        <f t="shared" si="479"/>
        <v>-</v>
      </c>
    </row>
    <row r="4910" spans="27:36">
      <c r="AA4910" s="230" t="s">
        <v>3042</v>
      </c>
      <c r="AC4910" s="197" t="str">
        <f t="shared" si="474"/>
        <v>HEALTH</v>
      </c>
      <c r="AD4910" s="263" t="str">
        <f t="shared" si="475"/>
        <v>HEALTH-401</v>
      </c>
      <c r="AE4910" s="263" t="str">
        <f t="shared" si="476"/>
        <v>HEALTH-401-0</v>
      </c>
      <c r="AF4910" s="260" t="s">
        <v>3042</v>
      </c>
      <c r="AG4910" s="64" t="str">
        <f t="shared" si="477"/>
        <v>401</v>
      </c>
      <c r="AI4910" s="197" t="str">
        <f t="shared" si="478"/>
        <v>-</v>
      </c>
      <c r="AJ4910" s="64" t="str">
        <f t="shared" si="479"/>
        <v>-</v>
      </c>
    </row>
    <row r="4911" spans="27:36">
      <c r="AA4911" s="230" t="s">
        <v>3043</v>
      </c>
      <c r="AC4911" s="197" t="str">
        <f t="shared" si="474"/>
        <v>HEALTH</v>
      </c>
      <c r="AD4911" s="263" t="str">
        <f t="shared" si="475"/>
        <v>HEALTH-401</v>
      </c>
      <c r="AE4911" s="263" t="str">
        <f t="shared" si="476"/>
        <v>HEALTH-401--1</v>
      </c>
      <c r="AF4911" s="260" t="s">
        <v>3043</v>
      </c>
      <c r="AG4911" s="64" t="str">
        <f t="shared" si="477"/>
        <v>401</v>
      </c>
      <c r="AI4911" s="197" t="str">
        <f t="shared" si="478"/>
        <v>-</v>
      </c>
      <c r="AJ4911" s="64" t="str">
        <f t="shared" si="479"/>
        <v>-</v>
      </c>
    </row>
    <row r="4912" spans="27:36">
      <c r="AA4912" s="230" t="s">
        <v>3046</v>
      </c>
      <c r="AC4912" s="197" t="str">
        <f t="shared" si="474"/>
        <v>HEALTH</v>
      </c>
      <c r="AD4912" s="263" t="str">
        <f t="shared" si="475"/>
        <v>HEALTH-401</v>
      </c>
      <c r="AE4912" s="263" t="str">
        <f t="shared" si="476"/>
        <v>HEALTH-401--2</v>
      </c>
      <c r="AF4912" s="260" t="s">
        <v>3046</v>
      </c>
      <c r="AG4912" s="64" t="str">
        <f t="shared" si="477"/>
        <v>401</v>
      </c>
      <c r="AI4912" s="197" t="str">
        <f t="shared" si="478"/>
        <v>-</v>
      </c>
      <c r="AJ4912" s="64" t="str">
        <f t="shared" si="479"/>
        <v>-</v>
      </c>
    </row>
    <row r="4913" spans="27:36">
      <c r="AA4913" s="230" t="s">
        <v>15419</v>
      </c>
      <c r="AC4913" s="197" t="str">
        <f t="shared" si="474"/>
        <v>HEALTH</v>
      </c>
      <c r="AD4913" s="263" t="str">
        <f t="shared" si="475"/>
        <v>HEALTH-401</v>
      </c>
      <c r="AE4913" s="263" t="str">
        <f t="shared" si="476"/>
        <v>HEALTH-401--3</v>
      </c>
      <c r="AF4913" s="260" t="s">
        <v>15419</v>
      </c>
      <c r="AG4913" s="64" t="str">
        <f t="shared" si="477"/>
        <v>401</v>
      </c>
      <c r="AI4913" s="197" t="str">
        <f t="shared" si="478"/>
        <v>-</v>
      </c>
      <c r="AJ4913" s="64" t="str">
        <f t="shared" si="479"/>
        <v>-</v>
      </c>
    </row>
    <row r="4914" spans="27:36">
      <c r="AA4914" s="230" t="s">
        <v>3047</v>
      </c>
      <c r="AC4914" s="197" t="str">
        <f t="shared" si="474"/>
        <v>HEALTH</v>
      </c>
      <c r="AD4914" s="263" t="str">
        <f t="shared" si="475"/>
        <v>HEALTH-401</v>
      </c>
      <c r="AE4914" s="263" t="str">
        <f t="shared" si="476"/>
        <v>HEALTH-401--4</v>
      </c>
      <c r="AF4914" s="260" t="s">
        <v>3047</v>
      </c>
      <c r="AG4914" s="64" t="str">
        <f t="shared" si="477"/>
        <v>401</v>
      </c>
      <c r="AI4914" s="197" t="str">
        <f t="shared" si="478"/>
        <v>-</v>
      </c>
      <c r="AJ4914" s="64" t="str">
        <f t="shared" si="479"/>
        <v>-</v>
      </c>
    </row>
    <row r="4915" spans="27:36">
      <c r="AA4915" s="230" t="s">
        <v>13438</v>
      </c>
      <c r="AC4915" s="197" t="str">
        <f t="shared" si="474"/>
        <v>MEMORIAL UNION</v>
      </c>
      <c r="AD4915" s="263" t="str">
        <f t="shared" si="475"/>
        <v>MEMORIAL UNION-401</v>
      </c>
      <c r="AE4915" s="263" t="str">
        <f t="shared" si="476"/>
        <v>MEMORIAL UNION-401-0</v>
      </c>
      <c r="AF4915" s="260" t="s">
        <v>13438</v>
      </c>
      <c r="AG4915" s="64" t="str">
        <f t="shared" si="477"/>
        <v>401</v>
      </c>
      <c r="AI4915" s="197" t="str">
        <f t="shared" si="478"/>
        <v>-</v>
      </c>
      <c r="AJ4915" s="64" t="str">
        <f t="shared" si="479"/>
        <v>-</v>
      </c>
    </row>
    <row r="4916" spans="27:36">
      <c r="AA4916" s="230" t="s">
        <v>13439</v>
      </c>
      <c r="AC4916" s="197" t="str">
        <f t="shared" si="474"/>
        <v>MEMORIAL UNION</v>
      </c>
      <c r="AD4916" s="263" t="str">
        <f t="shared" si="475"/>
        <v>MEMORIAL UNION-401</v>
      </c>
      <c r="AE4916" s="263" t="str">
        <f t="shared" si="476"/>
        <v>MEMORIAL UNION-401--1</v>
      </c>
      <c r="AF4916" s="260" t="s">
        <v>13439</v>
      </c>
      <c r="AG4916" s="64" t="str">
        <f t="shared" si="477"/>
        <v>401</v>
      </c>
      <c r="AI4916" s="197" t="str">
        <f t="shared" si="478"/>
        <v>-</v>
      </c>
      <c r="AJ4916" s="64" t="str">
        <f t="shared" si="479"/>
        <v>-</v>
      </c>
    </row>
    <row r="4917" spans="27:36">
      <c r="AA4917" s="230" t="s">
        <v>13440</v>
      </c>
      <c r="AC4917" s="197" t="str">
        <f t="shared" si="474"/>
        <v>MEMORIAL UNION</v>
      </c>
      <c r="AD4917" s="263" t="str">
        <f t="shared" si="475"/>
        <v>MEMORIAL UNION-401</v>
      </c>
      <c r="AE4917" s="263" t="str">
        <f t="shared" si="476"/>
        <v>MEMORIAL UNION-401--2</v>
      </c>
      <c r="AF4917" s="260" t="s">
        <v>13440</v>
      </c>
      <c r="AG4917" s="64" t="str">
        <f t="shared" si="477"/>
        <v>401</v>
      </c>
      <c r="AI4917" s="197" t="str">
        <f t="shared" si="478"/>
        <v>-</v>
      </c>
      <c r="AJ4917" s="64" t="str">
        <f t="shared" si="479"/>
        <v>-</v>
      </c>
    </row>
    <row r="4918" spans="27:36">
      <c r="AA4918" s="230" t="s">
        <v>14914</v>
      </c>
      <c r="AC4918" s="197" t="str">
        <f t="shared" si="474"/>
        <v>MEMORIAL UNION</v>
      </c>
      <c r="AD4918" s="263" t="str">
        <f t="shared" si="475"/>
        <v>MEMORIAL UNION-401</v>
      </c>
      <c r="AE4918" s="263" t="str">
        <f t="shared" si="476"/>
        <v>MEMORIAL UNION-401--3</v>
      </c>
      <c r="AF4918" s="260" t="s">
        <v>14914</v>
      </c>
      <c r="AG4918" s="64" t="str">
        <f t="shared" si="477"/>
        <v>401</v>
      </c>
      <c r="AI4918" s="197" t="str">
        <f t="shared" si="478"/>
        <v>-</v>
      </c>
      <c r="AJ4918" s="64" t="str">
        <f t="shared" si="479"/>
        <v>-</v>
      </c>
    </row>
    <row r="4919" spans="27:36">
      <c r="AA4919" s="230" t="s">
        <v>15807</v>
      </c>
      <c r="AC4919" s="197" t="str">
        <f t="shared" si="474"/>
        <v>MEMORIAL UNION</v>
      </c>
      <c r="AD4919" s="263" t="str">
        <f t="shared" si="475"/>
        <v>MEMORIAL UNION-401</v>
      </c>
      <c r="AE4919" s="263" t="str">
        <f t="shared" si="476"/>
        <v>MEMORIAL UNION-401--4</v>
      </c>
      <c r="AF4919" s="260" t="s">
        <v>15807</v>
      </c>
      <c r="AG4919" s="64" t="str">
        <f t="shared" si="477"/>
        <v>401</v>
      </c>
      <c r="AI4919" s="197" t="str">
        <f t="shared" si="478"/>
        <v>-</v>
      </c>
      <c r="AJ4919" s="64" t="str">
        <f t="shared" si="479"/>
        <v>-</v>
      </c>
    </row>
    <row r="4920" spans="27:36">
      <c r="AA4920" s="230" t="s">
        <v>767</v>
      </c>
      <c r="AC4920" s="197" t="str">
        <f t="shared" si="474"/>
        <v>PRESIDENT-CCR</v>
      </c>
      <c r="AD4920" s="263" t="str">
        <f t="shared" si="475"/>
        <v>PRESIDENT-CCR-401</v>
      </c>
      <c r="AE4920" s="263" t="str">
        <f t="shared" si="476"/>
        <v>PRESIDENT-CCR-401-0</v>
      </c>
      <c r="AF4920" s="260" t="s">
        <v>767</v>
      </c>
      <c r="AG4920" s="64" t="str">
        <f t="shared" si="477"/>
        <v>401</v>
      </c>
      <c r="AI4920" s="197" t="str">
        <f t="shared" si="478"/>
        <v>-</v>
      </c>
      <c r="AJ4920" s="64" t="str">
        <f t="shared" si="479"/>
        <v>-</v>
      </c>
    </row>
    <row r="4921" spans="27:36">
      <c r="AA4921" s="230" t="s">
        <v>3054</v>
      </c>
      <c r="AC4921" s="197" t="str">
        <f t="shared" si="474"/>
        <v>PRESIDENT-CCR</v>
      </c>
      <c r="AD4921" s="263" t="str">
        <f t="shared" si="475"/>
        <v>PRESIDENT-CCR-401</v>
      </c>
      <c r="AE4921" s="263" t="str">
        <f t="shared" si="476"/>
        <v>PRESIDENT-CCR-401--1</v>
      </c>
      <c r="AF4921" s="260" t="s">
        <v>3054</v>
      </c>
      <c r="AG4921" s="64" t="str">
        <f t="shared" si="477"/>
        <v>401</v>
      </c>
      <c r="AI4921" s="197" t="str">
        <f t="shared" si="478"/>
        <v>-</v>
      </c>
      <c r="AJ4921" s="64" t="str">
        <f t="shared" si="479"/>
        <v>-</v>
      </c>
    </row>
    <row r="4922" spans="27:36">
      <c r="AA4922" s="230" t="s">
        <v>63</v>
      </c>
      <c r="AC4922" s="197" t="str">
        <f t="shared" si="474"/>
        <v>PRESIDENT-CCR</v>
      </c>
      <c r="AD4922" s="263" t="str">
        <f t="shared" si="475"/>
        <v>PRESIDENT-CCR-401</v>
      </c>
      <c r="AE4922" s="263" t="str">
        <f t="shared" si="476"/>
        <v>PRESIDENT-CCR-401--2</v>
      </c>
      <c r="AF4922" s="260" t="s">
        <v>63</v>
      </c>
      <c r="AG4922" s="64" t="str">
        <f t="shared" si="477"/>
        <v>401</v>
      </c>
      <c r="AI4922" s="197" t="str">
        <f t="shared" si="478"/>
        <v>-</v>
      </c>
      <c r="AJ4922" s="64" t="str">
        <f t="shared" si="479"/>
        <v>-</v>
      </c>
    </row>
    <row r="4923" spans="27:36">
      <c r="AA4923" s="230" t="s">
        <v>11267</v>
      </c>
      <c r="AC4923" s="197" t="str">
        <f t="shared" si="474"/>
        <v>PRESIDENT-CCR</v>
      </c>
      <c r="AD4923" s="263" t="str">
        <f t="shared" si="475"/>
        <v>PRESIDENT-CCR-401</v>
      </c>
      <c r="AE4923" s="263" t="str">
        <f t="shared" si="476"/>
        <v>PRESIDENT-CCR-401--3</v>
      </c>
      <c r="AF4923" s="260" t="s">
        <v>11267</v>
      </c>
      <c r="AG4923" s="64" t="str">
        <f t="shared" si="477"/>
        <v>401</v>
      </c>
      <c r="AI4923" s="197" t="str">
        <f t="shared" si="478"/>
        <v>-</v>
      </c>
      <c r="AJ4923" s="64" t="str">
        <f t="shared" si="479"/>
        <v>-</v>
      </c>
    </row>
    <row r="4924" spans="27:36">
      <c r="AA4924" s="230" t="s">
        <v>15808</v>
      </c>
      <c r="AC4924" s="197" t="str">
        <f t="shared" si="474"/>
        <v>PRESIDENT-Alumni</v>
      </c>
      <c r="AD4924" s="263" t="str">
        <f t="shared" si="475"/>
        <v>PRESIDENT-Alumni-401</v>
      </c>
      <c r="AE4924" s="263" t="str">
        <f t="shared" si="476"/>
        <v>PRESIDENT-Alumni-401-0</v>
      </c>
      <c r="AF4924" s="260" t="s">
        <v>15808</v>
      </c>
      <c r="AG4924" s="64" t="str">
        <f t="shared" si="477"/>
        <v>401</v>
      </c>
      <c r="AI4924" s="197" t="str">
        <f t="shared" si="478"/>
        <v>-</v>
      </c>
      <c r="AJ4924" s="64" t="str">
        <f t="shared" si="479"/>
        <v>-</v>
      </c>
    </row>
    <row r="4925" spans="27:36">
      <c r="AA4925" s="230" t="s">
        <v>13441</v>
      </c>
      <c r="AC4925" s="197" t="str">
        <f t="shared" si="474"/>
        <v>PRESIDENT-Alumni</v>
      </c>
      <c r="AD4925" s="263" t="str">
        <f t="shared" si="475"/>
        <v>PRESIDENT-Alumni-401</v>
      </c>
      <c r="AE4925" s="263" t="str">
        <f t="shared" si="476"/>
        <v>PRESIDENT-Alumni-401--1</v>
      </c>
      <c r="AF4925" s="260" t="s">
        <v>13441</v>
      </c>
      <c r="AG4925" s="64" t="str">
        <f t="shared" si="477"/>
        <v>401</v>
      </c>
      <c r="AI4925" s="197" t="str">
        <f t="shared" si="478"/>
        <v>-</v>
      </c>
      <c r="AJ4925" s="64" t="str">
        <f t="shared" si="479"/>
        <v>-</v>
      </c>
    </row>
    <row r="4926" spans="27:36">
      <c r="AA4926" s="230" t="s">
        <v>11268</v>
      </c>
      <c r="AC4926" s="197" t="str">
        <f t="shared" si="474"/>
        <v>PRESIDENT-Communications</v>
      </c>
      <c r="AD4926" s="263" t="str">
        <f t="shared" si="475"/>
        <v>PRESIDENT-Communications-401</v>
      </c>
      <c r="AE4926" s="263" t="str">
        <f t="shared" si="476"/>
        <v>PRESIDENT-Communications-401-0</v>
      </c>
      <c r="AF4926" s="260" t="s">
        <v>11268</v>
      </c>
      <c r="AG4926" s="64" t="str">
        <f t="shared" si="477"/>
        <v>401</v>
      </c>
      <c r="AI4926" s="197" t="str">
        <f t="shared" si="478"/>
        <v>-</v>
      </c>
      <c r="AJ4926" s="64" t="str">
        <f t="shared" si="479"/>
        <v>-</v>
      </c>
    </row>
    <row r="4927" spans="27:36">
      <c r="AA4927" s="230" t="s">
        <v>3057</v>
      </c>
      <c r="AC4927" s="197" t="str">
        <f t="shared" si="474"/>
        <v>PRESIDENT-Communications</v>
      </c>
      <c r="AD4927" s="263" t="str">
        <f t="shared" si="475"/>
        <v>PRESIDENT-Communications-401</v>
      </c>
      <c r="AE4927" s="263" t="str">
        <f t="shared" si="476"/>
        <v>PRESIDENT-Communications-401--1</v>
      </c>
      <c r="AF4927" s="260" t="s">
        <v>3057</v>
      </c>
      <c r="AG4927" s="64" t="str">
        <f t="shared" si="477"/>
        <v>401</v>
      </c>
      <c r="AI4927" s="197" t="str">
        <f t="shared" si="478"/>
        <v>-</v>
      </c>
      <c r="AJ4927" s="64" t="str">
        <f t="shared" si="479"/>
        <v>-</v>
      </c>
    </row>
    <row r="4928" spans="27:36">
      <c r="AA4928" s="230" t="s">
        <v>3058</v>
      </c>
      <c r="AC4928" s="197" t="e">
        <f t="shared" si="474"/>
        <v>#N/A</v>
      </c>
      <c r="AD4928" s="263" t="e">
        <f t="shared" si="475"/>
        <v>#N/A</v>
      </c>
      <c r="AE4928" s="263" t="e">
        <f t="shared" si="476"/>
        <v>#N/A</v>
      </c>
      <c r="AF4928" s="260" t="s">
        <v>3058</v>
      </c>
      <c r="AG4928" s="64" t="str">
        <f t="shared" si="477"/>
        <v>401</v>
      </c>
      <c r="AI4928" s="197" t="str">
        <f t="shared" si="478"/>
        <v>-</v>
      </c>
      <c r="AJ4928" s="64" t="str">
        <f t="shared" si="479"/>
        <v>-</v>
      </c>
    </row>
    <row r="4929" spans="27:36">
      <c r="AA4929" s="230" t="s">
        <v>3061</v>
      </c>
      <c r="AC4929" s="197" t="e">
        <f t="shared" si="474"/>
        <v>#N/A</v>
      </c>
      <c r="AD4929" s="263" t="e">
        <f t="shared" si="475"/>
        <v>#N/A</v>
      </c>
      <c r="AE4929" s="263" t="e">
        <f t="shared" si="476"/>
        <v>#N/A</v>
      </c>
      <c r="AF4929" s="260" t="s">
        <v>3061</v>
      </c>
      <c r="AG4929" s="64" t="str">
        <f t="shared" si="477"/>
        <v>401</v>
      </c>
      <c r="AI4929" s="197" t="str">
        <f t="shared" si="478"/>
        <v>-</v>
      </c>
      <c r="AJ4929" s="64" t="str">
        <f t="shared" si="479"/>
        <v>-</v>
      </c>
    </row>
    <row r="4930" spans="27:36">
      <c r="AA4930" s="230" t="s">
        <v>3062</v>
      </c>
      <c r="AC4930" s="197" t="e">
        <f t="shared" si="474"/>
        <v>#N/A</v>
      </c>
      <c r="AD4930" s="263" t="e">
        <f t="shared" si="475"/>
        <v>#N/A</v>
      </c>
      <c r="AE4930" s="263" t="e">
        <f t="shared" si="476"/>
        <v>#N/A</v>
      </c>
      <c r="AF4930" s="260" t="s">
        <v>3062</v>
      </c>
      <c r="AG4930" s="64" t="str">
        <f t="shared" si="477"/>
        <v>401</v>
      </c>
      <c r="AI4930" s="197" t="str">
        <f t="shared" si="478"/>
        <v>-</v>
      </c>
      <c r="AJ4930" s="64" t="str">
        <f t="shared" si="479"/>
        <v>-</v>
      </c>
    </row>
    <row r="4931" spans="27:36">
      <c r="AA4931" s="230" t="s">
        <v>768</v>
      </c>
      <c r="AC4931" s="197" t="e">
        <f t="shared" si="474"/>
        <v>#N/A</v>
      </c>
      <c r="AD4931" s="263" t="e">
        <f t="shared" si="475"/>
        <v>#N/A</v>
      </c>
      <c r="AE4931" s="263" t="e">
        <f t="shared" si="476"/>
        <v>#N/A</v>
      </c>
      <c r="AF4931" s="260" t="s">
        <v>768</v>
      </c>
      <c r="AG4931" s="64" t="str">
        <f t="shared" si="477"/>
        <v>401</v>
      </c>
      <c r="AI4931" s="197" t="str">
        <f t="shared" si="478"/>
        <v>-</v>
      </c>
      <c r="AJ4931" s="64" t="str">
        <f t="shared" si="479"/>
        <v>-</v>
      </c>
    </row>
    <row r="4932" spans="27:36">
      <c r="AA4932" s="230" t="s">
        <v>3065</v>
      </c>
      <c r="AC4932" s="197" t="e">
        <f t="shared" si="474"/>
        <v>#N/A</v>
      </c>
      <c r="AD4932" s="263" t="e">
        <f t="shared" si="475"/>
        <v>#N/A</v>
      </c>
      <c r="AE4932" s="263" t="e">
        <f t="shared" si="476"/>
        <v>#N/A</v>
      </c>
      <c r="AF4932" s="260" t="s">
        <v>3065</v>
      </c>
      <c r="AG4932" s="64" t="str">
        <f t="shared" si="477"/>
        <v>401</v>
      </c>
      <c r="AI4932" s="197" t="str">
        <f t="shared" si="478"/>
        <v>-</v>
      </c>
      <c r="AJ4932" s="64" t="str">
        <f t="shared" si="479"/>
        <v>-</v>
      </c>
    </row>
    <row r="4933" spans="27:36">
      <c r="AA4933" s="230" t="s">
        <v>14915</v>
      </c>
      <c r="AC4933" s="197" t="e">
        <f t="shared" si="474"/>
        <v>#N/A</v>
      </c>
      <c r="AD4933" s="263" t="e">
        <f t="shared" si="475"/>
        <v>#N/A</v>
      </c>
      <c r="AE4933" s="263" t="e">
        <f t="shared" si="476"/>
        <v>#N/A</v>
      </c>
      <c r="AF4933" s="260" t="s">
        <v>14915</v>
      </c>
      <c r="AG4933" s="64" t="str">
        <f t="shared" si="477"/>
        <v>401</v>
      </c>
      <c r="AI4933" s="197" t="str">
        <f t="shared" si="478"/>
        <v>-</v>
      </c>
      <c r="AJ4933" s="64" t="str">
        <f t="shared" si="479"/>
        <v>-</v>
      </c>
    </row>
    <row r="4934" spans="27:36">
      <c r="AA4934" s="230" t="s">
        <v>14328</v>
      </c>
      <c r="AC4934" s="197" t="e">
        <f t="shared" si="474"/>
        <v>#N/A</v>
      </c>
      <c r="AD4934" s="263" t="e">
        <f t="shared" si="475"/>
        <v>#N/A</v>
      </c>
      <c r="AE4934" s="263" t="e">
        <f t="shared" si="476"/>
        <v>#N/A</v>
      </c>
      <c r="AF4934" s="260" t="s">
        <v>14328</v>
      </c>
      <c r="AG4934" s="64" t="str">
        <f t="shared" si="477"/>
        <v>401</v>
      </c>
      <c r="AI4934" s="197" t="str">
        <f t="shared" si="478"/>
        <v>-</v>
      </c>
      <c r="AJ4934" s="64" t="str">
        <f t="shared" si="479"/>
        <v>-</v>
      </c>
    </row>
    <row r="4935" spans="27:36">
      <c r="AA4935" s="230" t="s">
        <v>12249</v>
      </c>
      <c r="AC4935" s="197" t="e">
        <f t="shared" ref="AC4935:AC4998" si="480">CodesFormula_1</f>
        <v>#N/A</v>
      </c>
      <c r="AD4935" s="263" t="e">
        <f t="shared" ref="AD4935:AD4998" si="481">CodesFormula_2</f>
        <v>#N/A</v>
      </c>
      <c r="AE4935" s="263" t="e">
        <f t="shared" ref="AE4935:AE4998" si="482">CodesFormula_3</f>
        <v>#N/A</v>
      </c>
      <c r="AF4935" s="260" t="s">
        <v>12249</v>
      </c>
      <c r="AG4935" s="64" t="str">
        <f t="shared" ref="AG4935:AG4998" si="483">CodesFormula_4</f>
        <v>401</v>
      </c>
      <c r="AI4935" s="197" t="str">
        <f t="shared" ref="AI4935:AI4998" si="484">CodesFormula_5</f>
        <v>-</v>
      </c>
      <c r="AJ4935" s="64" t="str">
        <f t="shared" ref="AJ4935:AJ4998" si="485">CodesFormula_6</f>
        <v>-</v>
      </c>
    </row>
    <row r="4936" spans="27:36">
      <c r="AA4936" s="230" t="s">
        <v>13886</v>
      </c>
      <c r="AC4936" s="197" t="e">
        <f t="shared" si="480"/>
        <v>#N/A</v>
      </c>
      <c r="AD4936" s="263" t="e">
        <f t="shared" si="481"/>
        <v>#N/A</v>
      </c>
      <c r="AE4936" s="263" t="e">
        <f t="shared" si="482"/>
        <v>#N/A</v>
      </c>
      <c r="AF4936" s="260" t="s">
        <v>13886</v>
      </c>
      <c r="AG4936" s="64" t="str">
        <f t="shared" si="483"/>
        <v>401</v>
      </c>
      <c r="AI4936" s="197" t="str">
        <f t="shared" si="484"/>
        <v>-</v>
      </c>
      <c r="AJ4936" s="64" t="str">
        <f t="shared" si="485"/>
        <v>-</v>
      </c>
    </row>
    <row r="4937" spans="27:36">
      <c r="AA4937" s="230" t="s">
        <v>3066</v>
      </c>
      <c r="AC4937" s="197" t="e">
        <f t="shared" si="480"/>
        <v>#N/A</v>
      </c>
      <c r="AD4937" s="263" t="e">
        <f t="shared" si="481"/>
        <v>#N/A</v>
      </c>
      <c r="AE4937" s="263" t="e">
        <f t="shared" si="482"/>
        <v>#N/A</v>
      </c>
      <c r="AF4937" s="260" t="s">
        <v>3066</v>
      </c>
      <c r="AG4937" s="64" t="str">
        <f t="shared" si="483"/>
        <v>401</v>
      </c>
      <c r="AI4937" s="197" t="str">
        <f t="shared" si="484"/>
        <v>-</v>
      </c>
      <c r="AJ4937" s="64" t="str">
        <f t="shared" si="485"/>
        <v>-</v>
      </c>
    </row>
    <row r="4938" spans="27:36">
      <c r="AA4938" s="230" t="s">
        <v>14916</v>
      </c>
      <c r="AC4938" s="197" t="e">
        <f t="shared" si="480"/>
        <v>#N/A</v>
      </c>
      <c r="AD4938" s="263" t="e">
        <f t="shared" si="481"/>
        <v>#N/A</v>
      </c>
      <c r="AE4938" s="263" t="e">
        <f t="shared" si="482"/>
        <v>#N/A</v>
      </c>
      <c r="AF4938" s="260" t="s">
        <v>14916</v>
      </c>
      <c r="AG4938" s="64" t="str">
        <f t="shared" si="483"/>
        <v>401</v>
      </c>
      <c r="AI4938" s="197" t="str">
        <f t="shared" si="484"/>
        <v>-</v>
      </c>
      <c r="AJ4938" s="64" t="str">
        <f t="shared" si="485"/>
        <v>-</v>
      </c>
    </row>
    <row r="4939" spans="27:36">
      <c r="AA4939" s="230" t="s">
        <v>3069</v>
      </c>
      <c r="AC4939" s="197" t="e">
        <f t="shared" si="480"/>
        <v>#N/A</v>
      </c>
      <c r="AD4939" s="263" t="e">
        <f t="shared" si="481"/>
        <v>#N/A</v>
      </c>
      <c r="AE4939" s="263" t="e">
        <f t="shared" si="482"/>
        <v>#N/A</v>
      </c>
      <c r="AF4939" s="260" t="s">
        <v>3069</v>
      </c>
      <c r="AG4939" s="64" t="str">
        <f t="shared" si="483"/>
        <v>401</v>
      </c>
      <c r="AI4939" s="197" t="str">
        <f t="shared" si="484"/>
        <v>-</v>
      </c>
      <c r="AJ4939" s="64" t="str">
        <f t="shared" si="485"/>
        <v>-</v>
      </c>
    </row>
    <row r="4940" spans="27:36">
      <c r="AA4940" s="230" t="s">
        <v>3072</v>
      </c>
      <c r="AC4940" s="197" t="e">
        <f t="shared" si="480"/>
        <v>#N/A</v>
      </c>
      <c r="AD4940" s="263" t="e">
        <f t="shared" si="481"/>
        <v>#N/A</v>
      </c>
      <c r="AE4940" s="263" t="e">
        <f t="shared" si="482"/>
        <v>#N/A</v>
      </c>
      <c r="AF4940" s="260" t="s">
        <v>3072</v>
      </c>
      <c r="AG4940" s="64" t="str">
        <f t="shared" si="483"/>
        <v>401</v>
      </c>
      <c r="AI4940" s="197" t="str">
        <f t="shared" si="484"/>
        <v>-</v>
      </c>
      <c r="AJ4940" s="64" t="str">
        <f t="shared" si="485"/>
        <v>-</v>
      </c>
    </row>
    <row r="4941" spans="27:36">
      <c r="AA4941" s="230" t="s">
        <v>3073</v>
      </c>
      <c r="AC4941" s="197" t="e">
        <f t="shared" si="480"/>
        <v>#N/A</v>
      </c>
      <c r="AD4941" s="263" t="e">
        <f t="shared" si="481"/>
        <v>#N/A</v>
      </c>
      <c r="AE4941" s="263" t="e">
        <f t="shared" si="482"/>
        <v>#N/A</v>
      </c>
      <c r="AF4941" s="260" t="s">
        <v>3073</v>
      </c>
      <c r="AG4941" s="64" t="str">
        <f t="shared" si="483"/>
        <v>401</v>
      </c>
      <c r="AI4941" s="197" t="str">
        <f t="shared" si="484"/>
        <v>-</v>
      </c>
      <c r="AJ4941" s="64" t="str">
        <f t="shared" si="485"/>
        <v>-</v>
      </c>
    </row>
    <row r="4942" spans="27:36">
      <c r="AA4942" s="230" t="s">
        <v>3076</v>
      </c>
      <c r="AC4942" s="197" t="e">
        <f t="shared" si="480"/>
        <v>#N/A</v>
      </c>
      <c r="AD4942" s="263" t="e">
        <f t="shared" si="481"/>
        <v>#N/A</v>
      </c>
      <c r="AE4942" s="263" t="e">
        <f t="shared" si="482"/>
        <v>#N/A</v>
      </c>
      <c r="AF4942" s="260" t="s">
        <v>3076</v>
      </c>
      <c r="AG4942" s="64" t="str">
        <f t="shared" si="483"/>
        <v>401</v>
      </c>
      <c r="AI4942" s="197" t="str">
        <f t="shared" si="484"/>
        <v>-</v>
      </c>
      <c r="AJ4942" s="64" t="str">
        <f t="shared" si="485"/>
        <v>-</v>
      </c>
    </row>
    <row r="4943" spans="27:36">
      <c r="AA4943" s="230" t="s">
        <v>15809</v>
      </c>
      <c r="AC4943" s="197" t="str">
        <f t="shared" si="480"/>
        <v>RESECDEV-SBDC</v>
      </c>
      <c r="AD4943" s="263" t="str">
        <f t="shared" si="481"/>
        <v>RESECDEV-SBDC-401</v>
      </c>
      <c r="AE4943" s="263" t="str">
        <f t="shared" si="482"/>
        <v>RESECDEV-SBDC-401-0</v>
      </c>
      <c r="AF4943" s="260" t="s">
        <v>15809</v>
      </c>
      <c r="AG4943" s="64" t="str">
        <f t="shared" si="483"/>
        <v>401</v>
      </c>
      <c r="AI4943" s="197" t="str">
        <f t="shared" si="484"/>
        <v>-</v>
      </c>
      <c r="AJ4943" s="64" t="str">
        <f t="shared" si="485"/>
        <v>-</v>
      </c>
    </row>
    <row r="4944" spans="27:36">
      <c r="AA4944" s="230" t="s">
        <v>13442</v>
      </c>
      <c r="AC4944" s="197" t="str">
        <f t="shared" si="480"/>
        <v>RESECDEV-SBDC</v>
      </c>
      <c r="AD4944" s="263" t="str">
        <f t="shared" si="481"/>
        <v>RESECDEV-SBDC-401</v>
      </c>
      <c r="AE4944" s="263" t="str">
        <f t="shared" si="482"/>
        <v>RESECDEV-SBDC-401--1</v>
      </c>
      <c r="AF4944" s="260" t="s">
        <v>13442</v>
      </c>
      <c r="AG4944" s="64" t="str">
        <f t="shared" si="483"/>
        <v>401</v>
      </c>
      <c r="AI4944" s="197" t="str">
        <f t="shared" si="484"/>
        <v>-</v>
      </c>
      <c r="AJ4944" s="64" t="str">
        <f t="shared" si="485"/>
        <v>-</v>
      </c>
    </row>
    <row r="4945" spans="27:36">
      <c r="AA4945" s="230" t="s">
        <v>3077</v>
      </c>
      <c r="AC4945" s="197" t="e">
        <f t="shared" si="480"/>
        <v>#N/A</v>
      </c>
      <c r="AD4945" s="263" t="e">
        <f t="shared" si="481"/>
        <v>#N/A</v>
      </c>
      <c r="AE4945" s="263" t="e">
        <f t="shared" si="482"/>
        <v>#N/A</v>
      </c>
      <c r="AF4945" s="260" t="s">
        <v>3077</v>
      </c>
      <c r="AG4945" s="64" t="str">
        <f t="shared" si="483"/>
        <v>401</v>
      </c>
      <c r="AI4945" s="197" t="str">
        <f t="shared" si="484"/>
        <v>-</v>
      </c>
      <c r="AJ4945" s="64" t="str">
        <f t="shared" si="485"/>
        <v>-</v>
      </c>
    </row>
    <row r="4946" spans="27:36">
      <c r="AA4946" s="230" t="s">
        <v>64</v>
      </c>
      <c r="AC4946" s="197" t="str">
        <f t="shared" si="480"/>
        <v>ALLOTHER</v>
      </c>
      <c r="AD4946" s="263" t="str">
        <f t="shared" si="481"/>
        <v>ALLOTHER-411</v>
      </c>
      <c r="AE4946" s="263" t="str">
        <f t="shared" si="482"/>
        <v>ALLOTHER-411-0</v>
      </c>
      <c r="AF4946" s="260" t="s">
        <v>64</v>
      </c>
      <c r="AG4946" s="64" t="str">
        <f t="shared" si="483"/>
        <v>411</v>
      </c>
      <c r="AI4946" s="197" t="str">
        <f t="shared" si="484"/>
        <v>-</v>
      </c>
      <c r="AJ4946" s="64" t="str">
        <f t="shared" si="485"/>
        <v>-</v>
      </c>
    </row>
    <row r="4947" spans="27:36">
      <c r="AA4947" s="230" t="s">
        <v>769</v>
      </c>
      <c r="AC4947" s="197" t="str">
        <f t="shared" si="480"/>
        <v>ALLOTHER</v>
      </c>
      <c r="AD4947" s="263" t="str">
        <f t="shared" si="481"/>
        <v>ALLOTHER-412</v>
      </c>
      <c r="AE4947" s="263" t="str">
        <f t="shared" si="482"/>
        <v>ALLOTHER-412-0</v>
      </c>
      <c r="AF4947" s="260" t="s">
        <v>769</v>
      </c>
      <c r="AG4947" s="64" t="str">
        <f t="shared" si="483"/>
        <v>412</v>
      </c>
      <c r="AI4947" s="197" t="str">
        <f t="shared" si="484"/>
        <v>-</v>
      </c>
      <c r="AJ4947" s="64" t="str">
        <f t="shared" si="485"/>
        <v>-</v>
      </c>
    </row>
    <row r="4948" spans="27:36">
      <c r="AA4948" s="230" t="s">
        <v>13443</v>
      </c>
      <c r="AC4948" s="197" t="str">
        <f t="shared" si="480"/>
        <v>CAPITALPROJECTS</v>
      </c>
      <c r="AD4948" s="263" t="str">
        <f t="shared" si="481"/>
        <v>CAPITALPROJECTS-413</v>
      </c>
      <c r="AE4948" s="263" t="str">
        <f t="shared" si="482"/>
        <v>CAPITALPROJECTS-413-0</v>
      </c>
      <c r="AF4948" s="260" t="s">
        <v>13443</v>
      </c>
      <c r="AG4948" s="64" t="str">
        <f t="shared" si="483"/>
        <v>413</v>
      </c>
      <c r="AI4948" s="197" t="str">
        <f t="shared" si="484"/>
        <v>-</v>
      </c>
      <c r="AJ4948" s="64" t="str">
        <f t="shared" si="485"/>
        <v>-</v>
      </c>
    </row>
    <row r="4949" spans="27:36">
      <c r="AA4949" s="230" t="s">
        <v>13887</v>
      </c>
      <c r="AC4949" s="197" t="str">
        <f t="shared" si="480"/>
        <v>ALLOTHER</v>
      </c>
      <c r="AD4949" s="263" t="str">
        <f t="shared" si="481"/>
        <v>ALLOTHER-414</v>
      </c>
      <c r="AE4949" s="263" t="str">
        <f t="shared" si="482"/>
        <v>ALLOTHER-414-0</v>
      </c>
      <c r="AF4949" s="260" t="s">
        <v>13887</v>
      </c>
      <c r="AG4949" s="64" t="str">
        <f t="shared" si="483"/>
        <v>414</v>
      </c>
      <c r="AI4949" s="197" t="str">
        <f t="shared" si="484"/>
        <v>-</v>
      </c>
      <c r="AJ4949" s="64" t="str">
        <f t="shared" si="485"/>
        <v>-</v>
      </c>
    </row>
    <row r="4950" spans="27:36">
      <c r="AA4950" s="230" t="s">
        <v>15810</v>
      </c>
      <c r="AC4950" s="197" t="str">
        <f t="shared" si="480"/>
        <v>ALLOTHER</v>
      </c>
      <c r="AD4950" s="263" t="str">
        <f t="shared" si="481"/>
        <v>ALLOTHER-421</v>
      </c>
      <c r="AE4950" s="263" t="str">
        <f t="shared" si="482"/>
        <v>ALLOTHER-421-0</v>
      </c>
      <c r="AF4950" s="260" t="s">
        <v>15810</v>
      </c>
      <c r="AG4950" s="64" t="str">
        <f t="shared" si="483"/>
        <v>421</v>
      </c>
      <c r="AI4950" s="197" t="str">
        <f t="shared" si="484"/>
        <v>-</v>
      </c>
      <c r="AJ4950" s="64" t="str">
        <f t="shared" si="485"/>
        <v>-</v>
      </c>
    </row>
    <row r="4951" spans="27:36">
      <c r="AA4951" s="230" t="s">
        <v>15811</v>
      </c>
      <c r="AC4951" s="197" t="str">
        <f t="shared" si="480"/>
        <v>ALLOTHER</v>
      </c>
      <c r="AD4951" s="263" t="str">
        <f t="shared" si="481"/>
        <v>ALLOTHER-422</v>
      </c>
      <c r="AE4951" s="263" t="str">
        <f t="shared" si="482"/>
        <v>ALLOTHER-422-0</v>
      </c>
      <c r="AF4951" s="260" t="s">
        <v>15811</v>
      </c>
      <c r="AG4951" s="64" t="str">
        <f t="shared" si="483"/>
        <v>422</v>
      </c>
      <c r="AI4951" s="197" t="str">
        <f t="shared" si="484"/>
        <v>-</v>
      </c>
      <c r="AJ4951" s="64" t="str">
        <f t="shared" si="485"/>
        <v>-</v>
      </c>
    </row>
    <row r="4952" spans="27:36">
      <c r="AA4952" s="230" t="s">
        <v>15812</v>
      </c>
      <c r="AC4952" s="197" t="str">
        <f t="shared" si="480"/>
        <v>ALLOTHER</v>
      </c>
      <c r="AD4952" s="263" t="str">
        <f t="shared" si="481"/>
        <v>ALLOTHER-423</v>
      </c>
      <c r="AE4952" s="263" t="str">
        <f t="shared" si="482"/>
        <v>ALLOTHER-423-0</v>
      </c>
      <c r="AF4952" s="260" t="s">
        <v>15812</v>
      </c>
      <c r="AG4952" s="64" t="str">
        <f t="shared" si="483"/>
        <v>423</v>
      </c>
      <c r="AI4952" s="197" t="str">
        <f t="shared" si="484"/>
        <v>-</v>
      </c>
      <c r="AJ4952" s="64" t="str">
        <f t="shared" si="485"/>
        <v>-</v>
      </c>
    </row>
    <row r="4953" spans="27:36">
      <c r="AA4953" s="230" t="s">
        <v>15420</v>
      </c>
      <c r="AC4953" s="197" t="str">
        <f t="shared" si="480"/>
        <v>ALLOTHER</v>
      </c>
      <c r="AD4953" s="263" t="str">
        <f t="shared" si="481"/>
        <v>ALLOTHER-424</v>
      </c>
      <c r="AE4953" s="263" t="str">
        <f t="shared" si="482"/>
        <v>ALLOTHER-424-0</v>
      </c>
      <c r="AF4953" s="260" t="s">
        <v>15420</v>
      </c>
      <c r="AG4953" s="64" t="str">
        <f t="shared" si="483"/>
        <v>424</v>
      </c>
      <c r="AI4953" s="197" t="str">
        <f t="shared" si="484"/>
        <v>-</v>
      </c>
      <c r="AJ4953" s="64" t="str">
        <f t="shared" si="485"/>
        <v>-</v>
      </c>
    </row>
    <row r="4954" spans="27:36">
      <c r="AA4954" s="230" t="s">
        <v>15421</v>
      </c>
      <c r="AC4954" s="197" t="str">
        <f t="shared" si="480"/>
        <v>ALLOTHER</v>
      </c>
      <c r="AD4954" s="263" t="str">
        <f t="shared" si="481"/>
        <v>ALLOTHER-425</v>
      </c>
      <c r="AE4954" s="263" t="str">
        <f t="shared" si="482"/>
        <v>ALLOTHER-425-0</v>
      </c>
      <c r="AF4954" s="260" t="s">
        <v>15421</v>
      </c>
      <c r="AG4954" s="64" t="str">
        <f t="shared" si="483"/>
        <v>425</v>
      </c>
      <c r="AI4954" s="197" t="str">
        <f t="shared" si="484"/>
        <v>-</v>
      </c>
      <c r="AJ4954" s="64" t="str">
        <f t="shared" si="485"/>
        <v>-</v>
      </c>
    </row>
    <row r="4955" spans="27:36">
      <c r="AA4955" s="230" t="s">
        <v>15422</v>
      </c>
      <c r="AC4955" s="197" t="str">
        <f t="shared" si="480"/>
        <v>ALLOTHER</v>
      </c>
      <c r="AD4955" s="263" t="str">
        <f t="shared" si="481"/>
        <v>ALLOTHER-426</v>
      </c>
      <c r="AE4955" s="263" t="str">
        <f t="shared" si="482"/>
        <v>ALLOTHER-426-0</v>
      </c>
      <c r="AF4955" s="260" t="s">
        <v>15422</v>
      </c>
      <c r="AG4955" s="64" t="str">
        <f t="shared" si="483"/>
        <v>426</v>
      </c>
      <c r="AI4955" s="197" t="str">
        <f t="shared" si="484"/>
        <v>-</v>
      </c>
      <c r="AJ4955" s="64" t="str">
        <f t="shared" si="485"/>
        <v>-</v>
      </c>
    </row>
    <row r="4956" spans="27:36">
      <c r="AA4956" s="230" t="s">
        <v>13444</v>
      </c>
      <c r="AC4956" s="197" t="str">
        <f t="shared" si="480"/>
        <v>ALLOTHER</v>
      </c>
      <c r="AD4956" s="263" t="str">
        <f t="shared" si="481"/>
        <v>ALLOTHER-427</v>
      </c>
      <c r="AE4956" s="263" t="str">
        <f t="shared" si="482"/>
        <v>ALLOTHER-427-0</v>
      </c>
      <c r="AF4956" s="260" t="s">
        <v>13444</v>
      </c>
      <c r="AG4956" s="64" t="str">
        <f t="shared" si="483"/>
        <v>427</v>
      </c>
      <c r="AI4956" s="197" t="str">
        <f t="shared" si="484"/>
        <v>-</v>
      </c>
      <c r="AJ4956" s="64" t="str">
        <f t="shared" si="485"/>
        <v>-</v>
      </c>
    </row>
    <row r="4957" spans="27:36">
      <c r="AA4957" s="230" t="s">
        <v>12250</v>
      </c>
      <c r="AC4957" s="197" t="str">
        <f t="shared" si="480"/>
        <v>ALLOTHER</v>
      </c>
      <c r="AD4957" s="263" t="str">
        <f t="shared" si="481"/>
        <v>ALLOTHER-428</v>
      </c>
      <c r="AE4957" s="263" t="str">
        <f t="shared" si="482"/>
        <v>ALLOTHER-428-0</v>
      </c>
      <c r="AF4957" s="260" t="s">
        <v>12250</v>
      </c>
      <c r="AG4957" s="64" t="str">
        <f t="shared" si="483"/>
        <v>428</v>
      </c>
      <c r="AI4957" s="197" t="str">
        <f t="shared" si="484"/>
        <v>-</v>
      </c>
      <c r="AJ4957" s="64" t="str">
        <f t="shared" si="485"/>
        <v>-</v>
      </c>
    </row>
    <row r="4958" spans="27:36">
      <c r="AA4958" s="230" t="s">
        <v>11269</v>
      </c>
      <c r="AC4958" s="197" t="str">
        <f t="shared" si="480"/>
        <v>ALLOTHER</v>
      </c>
      <c r="AD4958" s="263" t="str">
        <f t="shared" si="481"/>
        <v>ALLOTHER-429</v>
      </c>
      <c r="AE4958" s="263" t="str">
        <f t="shared" si="482"/>
        <v>ALLOTHER-429-0</v>
      </c>
      <c r="AF4958" s="260" t="s">
        <v>11269</v>
      </c>
      <c r="AG4958" s="64" t="str">
        <f t="shared" si="483"/>
        <v>429</v>
      </c>
      <c r="AI4958" s="197" t="str">
        <f t="shared" si="484"/>
        <v>-</v>
      </c>
      <c r="AJ4958" s="64" t="str">
        <f t="shared" si="485"/>
        <v>-</v>
      </c>
    </row>
    <row r="4959" spans="27:36">
      <c r="AA4959" s="230" t="s">
        <v>3084</v>
      </c>
      <c r="AC4959" s="197" t="str">
        <f t="shared" si="480"/>
        <v>ALLOTHER</v>
      </c>
      <c r="AD4959" s="263" t="str">
        <f t="shared" si="481"/>
        <v>ALLOTHER-430</v>
      </c>
      <c r="AE4959" s="263" t="str">
        <f t="shared" si="482"/>
        <v>ALLOTHER-430-0</v>
      </c>
      <c r="AF4959" s="260" t="s">
        <v>3084</v>
      </c>
      <c r="AG4959" s="64" t="str">
        <f t="shared" si="483"/>
        <v>430</v>
      </c>
      <c r="AI4959" s="197" t="str">
        <f t="shared" si="484"/>
        <v>-</v>
      </c>
      <c r="AJ4959" s="64" t="str">
        <f t="shared" si="485"/>
        <v>-</v>
      </c>
    </row>
    <row r="4960" spans="27:36">
      <c r="AA4960" s="230" t="s">
        <v>12251</v>
      </c>
      <c r="AC4960" s="197" t="str">
        <f t="shared" si="480"/>
        <v>ALLOTHER</v>
      </c>
      <c r="AD4960" s="263" t="str">
        <f t="shared" si="481"/>
        <v>ALLOTHER-430</v>
      </c>
      <c r="AE4960" s="263" t="str">
        <f t="shared" si="482"/>
        <v>ALLOTHER-430--1</v>
      </c>
      <c r="AF4960" s="260" t="s">
        <v>12251</v>
      </c>
      <c r="AG4960" s="64" t="str">
        <f t="shared" si="483"/>
        <v>430</v>
      </c>
      <c r="AI4960" s="197" t="str">
        <f t="shared" si="484"/>
        <v>-</v>
      </c>
      <c r="AJ4960" s="64" t="str">
        <f t="shared" si="485"/>
        <v>-</v>
      </c>
    </row>
    <row r="4961" spans="27:36">
      <c r="AA4961" s="230" t="s">
        <v>3087</v>
      </c>
      <c r="AC4961" s="197" t="str">
        <f t="shared" si="480"/>
        <v>ALLOTHER</v>
      </c>
      <c r="AD4961" s="263" t="str">
        <f t="shared" si="481"/>
        <v>ALLOTHER-439</v>
      </c>
      <c r="AE4961" s="263" t="str">
        <f t="shared" si="482"/>
        <v>ALLOTHER-439-0</v>
      </c>
      <c r="AF4961" s="260" t="s">
        <v>3087</v>
      </c>
      <c r="AG4961" s="64" t="str">
        <f t="shared" si="483"/>
        <v>439</v>
      </c>
      <c r="AI4961" s="197" t="str">
        <f t="shared" si="484"/>
        <v>-</v>
      </c>
      <c r="AJ4961" s="64" t="str">
        <f t="shared" si="485"/>
        <v>-</v>
      </c>
    </row>
    <row r="4962" spans="27:36">
      <c r="AA4962" s="230" t="s">
        <v>3088</v>
      </c>
      <c r="AC4962" s="197" t="str">
        <f t="shared" si="480"/>
        <v>ALLOTHER</v>
      </c>
      <c r="AD4962" s="263" t="str">
        <f t="shared" si="481"/>
        <v>ALLOTHER-440</v>
      </c>
      <c r="AE4962" s="263" t="str">
        <f t="shared" si="482"/>
        <v>ALLOTHER-440-0</v>
      </c>
      <c r="AF4962" s="260" t="s">
        <v>3088</v>
      </c>
      <c r="AG4962" s="64" t="str">
        <f t="shared" si="483"/>
        <v>440</v>
      </c>
      <c r="AI4962" s="197" t="str">
        <f t="shared" si="484"/>
        <v>-</v>
      </c>
      <c r="AJ4962" s="64" t="str">
        <f t="shared" si="485"/>
        <v>-</v>
      </c>
    </row>
    <row r="4963" spans="27:36">
      <c r="AA4963" s="230" t="s">
        <v>3091</v>
      </c>
      <c r="AC4963" s="197" t="str">
        <f t="shared" si="480"/>
        <v>ALLOTHER</v>
      </c>
      <c r="AD4963" s="263" t="str">
        <f t="shared" si="481"/>
        <v>ALLOTHER-441</v>
      </c>
      <c r="AE4963" s="263" t="str">
        <f t="shared" si="482"/>
        <v>ALLOTHER-441-0</v>
      </c>
      <c r="AF4963" s="260" t="s">
        <v>3091</v>
      </c>
      <c r="AG4963" s="64" t="str">
        <f t="shared" si="483"/>
        <v>441</v>
      </c>
      <c r="AI4963" s="197" t="str">
        <f t="shared" si="484"/>
        <v>-</v>
      </c>
      <c r="AJ4963" s="64" t="str">
        <f t="shared" si="485"/>
        <v>-</v>
      </c>
    </row>
    <row r="4964" spans="27:36">
      <c r="AA4964" s="231" t="s">
        <v>3092</v>
      </c>
      <c r="AC4964" s="197" t="str">
        <f t="shared" si="480"/>
        <v>ALLOTHER</v>
      </c>
      <c r="AD4964" s="263" t="str">
        <f t="shared" si="481"/>
        <v>ALLOTHER-442</v>
      </c>
      <c r="AE4964" s="263" t="str">
        <f t="shared" si="482"/>
        <v>ALLOTHER-442-0</v>
      </c>
      <c r="AF4964" s="260" t="s">
        <v>3092</v>
      </c>
      <c r="AG4964" s="64" t="str">
        <f t="shared" si="483"/>
        <v>442</v>
      </c>
      <c r="AI4964" s="197" t="str">
        <f t="shared" si="484"/>
        <v>-</v>
      </c>
      <c r="AJ4964" s="64" t="str">
        <f t="shared" si="485"/>
        <v>-</v>
      </c>
    </row>
    <row r="4965" spans="27:36">
      <c r="AA4965" s="231" t="s">
        <v>3095</v>
      </c>
      <c r="AC4965" s="197" t="str">
        <f t="shared" si="480"/>
        <v>ALLOTHER</v>
      </c>
      <c r="AD4965" s="263" t="str">
        <f t="shared" si="481"/>
        <v>ALLOTHER-443</v>
      </c>
      <c r="AE4965" s="263" t="str">
        <f t="shared" si="482"/>
        <v>ALLOTHER-443-0</v>
      </c>
      <c r="AF4965" s="260" t="s">
        <v>3095</v>
      </c>
      <c r="AG4965" s="64" t="str">
        <f t="shared" si="483"/>
        <v>443</v>
      </c>
      <c r="AI4965" s="197" t="str">
        <f t="shared" si="484"/>
        <v>-</v>
      </c>
      <c r="AJ4965" s="64" t="str">
        <f t="shared" si="485"/>
        <v>-</v>
      </c>
    </row>
    <row r="4966" spans="27:36">
      <c r="AA4966" s="231" t="s">
        <v>3096</v>
      </c>
      <c r="AC4966" s="197" t="str">
        <f t="shared" si="480"/>
        <v>ALLOTHER</v>
      </c>
      <c r="AD4966" s="263" t="str">
        <f t="shared" si="481"/>
        <v>ALLOTHER-444</v>
      </c>
      <c r="AE4966" s="263" t="str">
        <f t="shared" si="482"/>
        <v>ALLOTHER-444-0</v>
      </c>
      <c r="AF4966" s="260" t="s">
        <v>3096</v>
      </c>
      <c r="AG4966" s="64" t="str">
        <f t="shared" si="483"/>
        <v>444</v>
      </c>
      <c r="AI4966" s="197" t="str">
        <f t="shared" si="484"/>
        <v>-</v>
      </c>
      <c r="AJ4966" s="64" t="str">
        <f t="shared" si="485"/>
        <v>-</v>
      </c>
    </row>
    <row r="4967" spans="27:36">
      <c r="AA4967" s="231" t="s">
        <v>65</v>
      </c>
      <c r="AC4967" s="197" t="str">
        <f t="shared" si="480"/>
        <v>ALLOTHER</v>
      </c>
      <c r="AD4967" s="263" t="str">
        <f t="shared" si="481"/>
        <v>ALLOTHER-445</v>
      </c>
      <c r="AE4967" s="263" t="str">
        <f t="shared" si="482"/>
        <v>ALLOTHER-445-0</v>
      </c>
      <c r="AF4967" s="260" t="s">
        <v>65</v>
      </c>
      <c r="AG4967" s="64" t="str">
        <f t="shared" si="483"/>
        <v>445</v>
      </c>
      <c r="AI4967" s="197" t="str">
        <f t="shared" si="484"/>
        <v>-</v>
      </c>
      <c r="AJ4967" s="64" t="str">
        <f t="shared" si="485"/>
        <v>-</v>
      </c>
    </row>
    <row r="4968" spans="27:36">
      <c r="AA4968" s="231" t="s">
        <v>11270</v>
      </c>
      <c r="AC4968" s="197" t="str">
        <f t="shared" si="480"/>
        <v>ALLOTHER</v>
      </c>
      <c r="AD4968" s="263" t="str">
        <f t="shared" si="481"/>
        <v>ALLOTHER-446</v>
      </c>
      <c r="AE4968" s="263" t="str">
        <f t="shared" si="482"/>
        <v>ALLOTHER-446-0</v>
      </c>
      <c r="AF4968" s="260" t="s">
        <v>11270</v>
      </c>
      <c r="AG4968" s="64" t="str">
        <f t="shared" si="483"/>
        <v>446</v>
      </c>
      <c r="AI4968" s="197" t="str">
        <f t="shared" si="484"/>
        <v>-</v>
      </c>
      <c r="AJ4968" s="64" t="str">
        <f t="shared" si="485"/>
        <v>-</v>
      </c>
    </row>
    <row r="4969" spans="27:36">
      <c r="AA4969" s="231" t="s">
        <v>11271</v>
      </c>
      <c r="AC4969" s="197" t="str">
        <f t="shared" si="480"/>
        <v>ALLOTHER</v>
      </c>
      <c r="AD4969" s="263" t="str">
        <f t="shared" si="481"/>
        <v>ALLOTHER-447</v>
      </c>
      <c r="AE4969" s="263" t="str">
        <f t="shared" si="482"/>
        <v>ALLOTHER-447-0</v>
      </c>
      <c r="AF4969" s="260" t="s">
        <v>11271</v>
      </c>
      <c r="AG4969" s="64" t="str">
        <f t="shared" si="483"/>
        <v>447</v>
      </c>
      <c r="AI4969" s="197" t="str">
        <f t="shared" si="484"/>
        <v>-</v>
      </c>
      <c r="AJ4969" s="64" t="str">
        <f t="shared" si="485"/>
        <v>-</v>
      </c>
    </row>
    <row r="4970" spans="27:36">
      <c r="AA4970" s="231" t="s">
        <v>11272</v>
      </c>
      <c r="AC4970" s="197" t="str">
        <f t="shared" si="480"/>
        <v>ALLOTHER</v>
      </c>
      <c r="AD4970" s="263" t="str">
        <f t="shared" si="481"/>
        <v>ALLOTHER-448</v>
      </c>
      <c r="AE4970" s="263" t="str">
        <f t="shared" si="482"/>
        <v>ALLOTHER-448-0</v>
      </c>
      <c r="AF4970" s="260" t="s">
        <v>11272</v>
      </c>
      <c r="AG4970" s="64" t="str">
        <f t="shared" si="483"/>
        <v>448</v>
      </c>
      <c r="AI4970" s="197" t="str">
        <f t="shared" si="484"/>
        <v>-</v>
      </c>
      <c r="AJ4970" s="64" t="str">
        <f t="shared" si="485"/>
        <v>-</v>
      </c>
    </row>
    <row r="4971" spans="27:36">
      <c r="AA4971" s="231" t="s">
        <v>11273</v>
      </c>
      <c r="AC4971" s="197" t="str">
        <f t="shared" si="480"/>
        <v>ALLOTHER</v>
      </c>
      <c r="AD4971" s="263" t="str">
        <f t="shared" si="481"/>
        <v>ALLOTHER-449</v>
      </c>
      <c r="AE4971" s="263" t="str">
        <f t="shared" si="482"/>
        <v>ALLOTHER-449-0</v>
      </c>
      <c r="AF4971" s="260" t="s">
        <v>11273</v>
      </c>
      <c r="AG4971" s="64" t="str">
        <f t="shared" si="483"/>
        <v>449</v>
      </c>
      <c r="AI4971" s="197" t="str">
        <f t="shared" si="484"/>
        <v>-</v>
      </c>
      <c r="AJ4971" s="64" t="str">
        <f t="shared" si="485"/>
        <v>-</v>
      </c>
    </row>
    <row r="4972" spans="27:36">
      <c r="AA4972" s="231" t="s">
        <v>3099</v>
      </c>
      <c r="AC4972" s="197" t="str">
        <f t="shared" si="480"/>
        <v>ITS</v>
      </c>
      <c r="AD4972" s="263" t="str">
        <f t="shared" si="481"/>
        <v>ITS-450</v>
      </c>
      <c r="AE4972" s="263" t="str">
        <f t="shared" si="482"/>
        <v>ITS-450-0</v>
      </c>
      <c r="AF4972" s="260" t="s">
        <v>3099</v>
      </c>
      <c r="AG4972" s="64" t="str">
        <f t="shared" si="483"/>
        <v>450</v>
      </c>
      <c r="AI4972" s="197" t="str">
        <f t="shared" si="484"/>
        <v>-</v>
      </c>
      <c r="AJ4972" s="64" t="str">
        <f t="shared" si="485"/>
        <v>-</v>
      </c>
    </row>
    <row r="4973" spans="27:36">
      <c r="AA4973" s="231" t="s">
        <v>3100</v>
      </c>
      <c r="AC4973" s="197" t="str">
        <f t="shared" si="480"/>
        <v>ALLOTHER</v>
      </c>
      <c r="AD4973" s="263" t="str">
        <f t="shared" si="481"/>
        <v>ALLOTHER-451</v>
      </c>
      <c r="AE4973" s="263" t="str">
        <f t="shared" si="482"/>
        <v>ALLOTHER-451-0</v>
      </c>
      <c r="AF4973" s="260" t="s">
        <v>3100</v>
      </c>
      <c r="AG4973" s="64" t="str">
        <f t="shared" si="483"/>
        <v>451</v>
      </c>
      <c r="AI4973" s="197" t="str">
        <f t="shared" si="484"/>
        <v>-</v>
      </c>
      <c r="AJ4973" s="64" t="str">
        <f t="shared" si="485"/>
        <v>-</v>
      </c>
    </row>
    <row r="4974" spans="27:36">
      <c r="AA4974" s="231" t="s">
        <v>3103</v>
      </c>
      <c r="AC4974" s="197" t="str">
        <f t="shared" si="480"/>
        <v>HRL</v>
      </c>
      <c r="AD4974" s="263" t="str">
        <f t="shared" si="481"/>
        <v>HRL-452</v>
      </c>
      <c r="AE4974" s="263" t="str">
        <f t="shared" si="482"/>
        <v>HRL-452-0</v>
      </c>
      <c r="AF4974" s="260" t="s">
        <v>3103</v>
      </c>
      <c r="AG4974" s="64" t="str">
        <f t="shared" si="483"/>
        <v>452</v>
      </c>
      <c r="AI4974" s="197" t="str">
        <f t="shared" si="484"/>
        <v>-</v>
      </c>
      <c r="AJ4974" s="64" t="str">
        <f t="shared" si="485"/>
        <v>-</v>
      </c>
    </row>
    <row r="4975" spans="27:36">
      <c r="AA4975" s="231" t="s">
        <v>3104</v>
      </c>
      <c r="AC4975" s="197" t="str">
        <f t="shared" si="480"/>
        <v>ALLOTHER</v>
      </c>
      <c r="AD4975" s="263" t="str">
        <f t="shared" si="481"/>
        <v>ALLOTHER-453</v>
      </c>
      <c r="AE4975" s="263" t="str">
        <f t="shared" si="482"/>
        <v>ALLOTHER-453-0</v>
      </c>
      <c r="AF4975" s="260" t="s">
        <v>3104</v>
      </c>
      <c r="AG4975" s="64" t="str">
        <f t="shared" si="483"/>
        <v>453</v>
      </c>
      <c r="AI4975" s="197" t="str">
        <f t="shared" si="484"/>
        <v>-</v>
      </c>
      <c r="AJ4975" s="64" t="str">
        <f t="shared" si="485"/>
        <v>-</v>
      </c>
    </row>
    <row r="4976" spans="27:36">
      <c r="AA4976" s="231" t="s">
        <v>3107</v>
      </c>
      <c r="AC4976" s="197" t="str">
        <f t="shared" si="480"/>
        <v>ALLOTHER</v>
      </c>
      <c r="AD4976" s="263" t="str">
        <f t="shared" si="481"/>
        <v>ALLOTHER-454</v>
      </c>
      <c r="AE4976" s="263" t="str">
        <f t="shared" si="482"/>
        <v>ALLOTHER-454-0</v>
      </c>
      <c r="AF4976" s="260" t="s">
        <v>3107</v>
      </c>
      <c r="AG4976" s="64" t="str">
        <f t="shared" si="483"/>
        <v>454</v>
      </c>
      <c r="AI4976" s="197" t="str">
        <f t="shared" si="484"/>
        <v>-</v>
      </c>
      <c r="AJ4976" s="64" t="str">
        <f t="shared" si="485"/>
        <v>-</v>
      </c>
    </row>
    <row r="4977" spans="27:36">
      <c r="AA4977" s="231" t="s">
        <v>3108</v>
      </c>
      <c r="AC4977" s="197" t="str">
        <f t="shared" si="480"/>
        <v>HRL</v>
      </c>
      <c r="AD4977" s="263" t="str">
        <f t="shared" si="481"/>
        <v>HRL-455</v>
      </c>
      <c r="AE4977" s="263" t="str">
        <f t="shared" si="482"/>
        <v>HRL-455-0</v>
      </c>
      <c r="AF4977" s="260" t="s">
        <v>3108</v>
      </c>
      <c r="AG4977" s="64" t="str">
        <f t="shared" si="483"/>
        <v>455</v>
      </c>
      <c r="AI4977" s="197" t="str">
        <f t="shared" si="484"/>
        <v>-</v>
      </c>
      <c r="AJ4977" s="64" t="str">
        <f t="shared" si="485"/>
        <v>-</v>
      </c>
    </row>
    <row r="4978" spans="27:36">
      <c r="AA4978" s="231" t="s">
        <v>3111</v>
      </c>
      <c r="AC4978" s="197" t="str">
        <f t="shared" si="480"/>
        <v>ALLOTHER</v>
      </c>
      <c r="AD4978" s="263" t="str">
        <f t="shared" si="481"/>
        <v>ALLOTHER-456</v>
      </c>
      <c r="AE4978" s="263" t="str">
        <f t="shared" si="482"/>
        <v>ALLOTHER-456-0</v>
      </c>
      <c r="AF4978" s="260" t="s">
        <v>3111</v>
      </c>
      <c r="AG4978" s="64" t="str">
        <f t="shared" si="483"/>
        <v>456</v>
      </c>
      <c r="AI4978" s="197" t="str">
        <f t="shared" si="484"/>
        <v>-</v>
      </c>
      <c r="AJ4978" s="64" t="str">
        <f t="shared" si="485"/>
        <v>-</v>
      </c>
    </row>
    <row r="4979" spans="27:36">
      <c r="AA4979" s="231" t="s">
        <v>3112</v>
      </c>
      <c r="AC4979" s="197" t="str">
        <f t="shared" si="480"/>
        <v>ALLOTHER</v>
      </c>
      <c r="AD4979" s="263" t="str">
        <f t="shared" si="481"/>
        <v>ALLOTHER-457</v>
      </c>
      <c r="AE4979" s="263" t="str">
        <f t="shared" si="482"/>
        <v>ALLOTHER-457-0</v>
      </c>
      <c r="AF4979" s="260" t="s">
        <v>3112</v>
      </c>
      <c r="AG4979" s="64" t="str">
        <f t="shared" si="483"/>
        <v>457</v>
      </c>
      <c r="AI4979" s="197" t="str">
        <f t="shared" si="484"/>
        <v>-</v>
      </c>
      <c r="AJ4979" s="64" t="str">
        <f t="shared" si="485"/>
        <v>-</v>
      </c>
    </row>
    <row r="4980" spans="27:36">
      <c r="AA4980" s="231" t="s">
        <v>3115</v>
      </c>
      <c r="AC4980" s="197" t="str">
        <f t="shared" si="480"/>
        <v>ALLOTHER</v>
      </c>
      <c r="AD4980" s="263" t="str">
        <f t="shared" si="481"/>
        <v>ALLOTHER-458</v>
      </c>
      <c r="AE4980" s="263" t="str">
        <f t="shared" si="482"/>
        <v>ALLOTHER-458-0</v>
      </c>
      <c r="AF4980" s="260" t="s">
        <v>3115</v>
      </c>
      <c r="AG4980" s="64" t="str">
        <f t="shared" si="483"/>
        <v>458</v>
      </c>
      <c r="AI4980" s="197" t="str">
        <f t="shared" si="484"/>
        <v>-</v>
      </c>
      <c r="AJ4980" s="64" t="str">
        <f t="shared" si="485"/>
        <v>-</v>
      </c>
    </row>
    <row r="4981" spans="27:36">
      <c r="AA4981" s="231" t="s">
        <v>66</v>
      </c>
      <c r="AC4981" s="197" t="str">
        <f t="shared" si="480"/>
        <v>ALLOTHER</v>
      </c>
      <c r="AD4981" s="263" t="str">
        <f t="shared" si="481"/>
        <v>ALLOTHER-459</v>
      </c>
      <c r="AE4981" s="263" t="str">
        <f t="shared" si="482"/>
        <v>ALLOTHER-459-0</v>
      </c>
      <c r="AF4981" s="260" t="s">
        <v>66</v>
      </c>
      <c r="AG4981" s="64" t="str">
        <f t="shared" si="483"/>
        <v>459</v>
      </c>
      <c r="AI4981" s="197" t="str">
        <f t="shared" si="484"/>
        <v>-</v>
      </c>
      <c r="AJ4981" s="64" t="str">
        <f t="shared" si="485"/>
        <v>-</v>
      </c>
    </row>
    <row r="4982" spans="27:36">
      <c r="AA4982" s="231" t="s">
        <v>11510</v>
      </c>
      <c r="AC4982" s="197" t="str">
        <f t="shared" si="480"/>
        <v>ALLOTHER</v>
      </c>
      <c r="AD4982" s="263" t="str">
        <f t="shared" si="481"/>
        <v>ALLOTHER-460</v>
      </c>
      <c r="AE4982" s="263" t="str">
        <f t="shared" si="482"/>
        <v>ALLOTHER-460-0</v>
      </c>
      <c r="AF4982" s="260" t="s">
        <v>11510</v>
      </c>
      <c r="AG4982" s="64" t="str">
        <f t="shared" si="483"/>
        <v>460</v>
      </c>
      <c r="AI4982" s="197" t="str">
        <f t="shared" si="484"/>
        <v>-</v>
      </c>
      <c r="AJ4982" s="64" t="str">
        <f t="shared" si="485"/>
        <v>-</v>
      </c>
    </row>
    <row r="4983" spans="27:36">
      <c r="AA4983" s="231" t="s">
        <v>12899</v>
      </c>
      <c r="AC4983" s="197" t="str">
        <f t="shared" si="480"/>
        <v>ALLOTHER</v>
      </c>
      <c r="AD4983" s="263" t="str">
        <f t="shared" si="481"/>
        <v>ALLOTHER-461</v>
      </c>
      <c r="AE4983" s="263" t="str">
        <f t="shared" si="482"/>
        <v>ALLOTHER-461-0</v>
      </c>
      <c r="AF4983" s="260" t="s">
        <v>12899</v>
      </c>
      <c r="AG4983" s="64" t="str">
        <f t="shared" si="483"/>
        <v>461</v>
      </c>
      <c r="AI4983" s="197" t="str">
        <f t="shared" si="484"/>
        <v>-</v>
      </c>
      <c r="AJ4983" s="64" t="str">
        <f t="shared" si="485"/>
        <v>-</v>
      </c>
    </row>
    <row r="4984" spans="27:36">
      <c r="AA4984" s="231" t="s">
        <v>13888</v>
      </c>
      <c r="AC4984" s="197" t="str">
        <f t="shared" si="480"/>
        <v>ALLOTHER</v>
      </c>
      <c r="AD4984" s="263" t="str">
        <f t="shared" si="481"/>
        <v>ALLOTHER-462</v>
      </c>
      <c r="AE4984" s="263" t="str">
        <f t="shared" si="482"/>
        <v>ALLOTHER-462-0</v>
      </c>
      <c r="AF4984" s="260" t="s">
        <v>13888</v>
      </c>
      <c r="AG4984" s="64" t="str">
        <f t="shared" si="483"/>
        <v>462</v>
      </c>
      <c r="AI4984" s="197" t="str">
        <f t="shared" si="484"/>
        <v>-</v>
      </c>
      <c r="AJ4984" s="64" t="str">
        <f t="shared" si="485"/>
        <v>-</v>
      </c>
    </row>
    <row r="4985" spans="27:36">
      <c r="AA4985" s="231" t="s">
        <v>14917</v>
      </c>
      <c r="AC4985" s="197" t="str">
        <f t="shared" si="480"/>
        <v>ALLOTHER</v>
      </c>
      <c r="AD4985" s="263" t="str">
        <f t="shared" si="481"/>
        <v>ALLOTHER-463</v>
      </c>
      <c r="AE4985" s="263" t="str">
        <f t="shared" si="482"/>
        <v>ALLOTHER-463-0</v>
      </c>
      <c r="AF4985" s="260" t="s">
        <v>14917</v>
      </c>
      <c r="AG4985" s="64" t="str">
        <f t="shared" si="483"/>
        <v>463</v>
      </c>
      <c r="AI4985" s="197" t="str">
        <f t="shared" si="484"/>
        <v>-</v>
      </c>
      <c r="AJ4985" s="64" t="str">
        <f t="shared" si="485"/>
        <v>-</v>
      </c>
    </row>
    <row r="4986" spans="27:36">
      <c r="AA4986" s="231" t="s">
        <v>15813</v>
      </c>
      <c r="AC4986" s="197" t="str">
        <f t="shared" si="480"/>
        <v>ALLOTHER</v>
      </c>
      <c r="AD4986" s="263" t="str">
        <f t="shared" si="481"/>
        <v>ALLOTHER-464</v>
      </c>
      <c r="AE4986" s="263" t="str">
        <f t="shared" si="482"/>
        <v>ALLOTHER-464-0</v>
      </c>
      <c r="AF4986" s="260" t="s">
        <v>15813</v>
      </c>
      <c r="AG4986" s="64" t="str">
        <f t="shared" si="483"/>
        <v>464</v>
      </c>
      <c r="AI4986" s="197" t="str">
        <f t="shared" si="484"/>
        <v>-</v>
      </c>
      <c r="AJ4986" s="64" t="str">
        <f t="shared" si="485"/>
        <v>-</v>
      </c>
    </row>
    <row r="4987" spans="27:36">
      <c r="AA4987" s="231" t="s">
        <v>3116</v>
      </c>
      <c r="AC4987" s="197" t="str">
        <f t="shared" si="480"/>
        <v>ALLOTHER</v>
      </c>
      <c r="AD4987" s="263" t="str">
        <f t="shared" si="481"/>
        <v>ALLOTHER-480</v>
      </c>
      <c r="AE4987" s="263" t="str">
        <f t="shared" si="482"/>
        <v>ALLOTHER-480-0</v>
      </c>
      <c r="AF4987" s="260" t="s">
        <v>3116</v>
      </c>
      <c r="AG4987" s="64" t="str">
        <f t="shared" si="483"/>
        <v>480</v>
      </c>
      <c r="AI4987" s="197" t="str">
        <f t="shared" si="484"/>
        <v>-</v>
      </c>
      <c r="AJ4987" s="64" t="str">
        <f t="shared" si="485"/>
        <v>-</v>
      </c>
    </row>
    <row r="4988" spans="27:36">
      <c r="AA4988" s="231" t="s">
        <v>3118</v>
      </c>
      <c r="AC4988" s="197" t="str">
        <f t="shared" si="480"/>
        <v>ALLOTHER</v>
      </c>
      <c r="AD4988" s="263" t="str">
        <f t="shared" si="481"/>
        <v>ALLOTHER-481</v>
      </c>
      <c r="AE4988" s="263" t="str">
        <f t="shared" si="482"/>
        <v>ALLOTHER-481-0</v>
      </c>
      <c r="AF4988" s="260" t="s">
        <v>3118</v>
      </c>
      <c r="AG4988" s="64" t="str">
        <f t="shared" si="483"/>
        <v>481</v>
      </c>
      <c r="AI4988" s="197" t="str">
        <f t="shared" si="484"/>
        <v>-</v>
      </c>
      <c r="AJ4988" s="64" t="str">
        <f t="shared" si="485"/>
        <v>-</v>
      </c>
    </row>
    <row r="4989" spans="27:36">
      <c r="AA4989" s="231" t="s">
        <v>67</v>
      </c>
      <c r="AC4989" s="197" t="str">
        <f t="shared" si="480"/>
        <v>ALLOTHER</v>
      </c>
      <c r="AD4989" s="263" t="str">
        <f t="shared" si="481"/>
        <v>ALLOTHER-482</v>
      </c>
      <c r="AE4989" s="263" t="str">
        <f t="shared" si="482"/>
        <v>ALLOTHER-482-0</v>
      </c>
      <c r="AF4989" s="260" t="s">
        <v>67</v>
      </c>
      <c r="AG4989" s="64" t="str">
        <f t="shared" si="483"/>
        <v>482</v>
      </c>
      <c r="AI4989" s="197" t="str">
        <f t="shared" si="484"/>
        <v>-</v>
      </c>
      <c r="AJ4989" s="64" t="str">
        <f t="shared" si="485"/>
        <v>-</v>
      </c>
    </row>
    <row r="4990" spans="27:36">
      <c r="AA4990" s="231" t="s">
        <v>12252</v>
      </c>
      <c r="AC4990" s="197" t="str">
        <f t="shared" si="480"/>
        <v>ALLOTHER</v>
      </c>
      <c r="AD4990" s="263" t="str">
        <f t="shared" si="481"/>
        <v>ALLOTHER-483</v>
      </c>
      <c r="AE4990" s="263" t="str">
        <f t="shared" si="482"/>
        <v>ALLOTHER-483-0</v>
      </c>
      <c r="AF4990" s="260" t="s">
        <v>12252</v>
      </c>
      <c r="AG4990" s="64" t="str">
        <f t="shared" si="483"/>
        <v>483</v>
      </c>
      <c r="AI4990" s="197" t="str">
        <f t="shared" si="484"/>
        <v>-</v>
      </c>
      <c r="AJ4990" s="64" t="str">
        <f t="shared" si="485"/>
        <v>-</v>
      </c>
    </row>
    <row r="4991" spans="27:36">
      <c r="AA4991" s="231" t="s">
        <v>12900</v>
      </c>
      <c r="AC4991" s="197" t="str">
        <f t="shared" si="480"/>
        <v>HRL</v>
      </c>
      <c r="AD4991" s="263" t="str">
        <f t="shared" si="481"/>
        <v>HRL-483</v>
      </c>
      <c r="AE4991" s="263" t="str">
        <f t="shared" si="482"/>
        <v>HRL-483-0</v>
      </c>
      <c r="AF4991" s="260" t="s">
        <v>12900</v>
      </c>
      <c r="AG4991" s="64" t="str">
        <f t="shared" si="483"/>
        <v>483</v>
      </c>
      <c r="AI4991" s="197" t="str">
        <f t="shared" si="484"/>
        <v>-</v>
      </c>
      <c r="AJ4991" s="64" t="str">
        <f t="shared" si="485"/>
        <v>-</v>
      </c>
    </row>
    <row r="4992" spans="27:36">
      <c r="AA4992" s="231" t="s">
        <v>12901</v>
      </c>
      <c r="AC4992" s="197" t="str">
        <f t="shared" si="480"/>
        <v>ALLOTHER</v>
      </c>
      <c r="AD4992" s="263" t="str">
        <f t="shared" si="481"/>
        <v>ALLOTHER-484</v>
      </c>
      <c r="AE4992" s="263" t="str">
        <f t="shared" si="482"/>
        <v>ALLOTHER-484-0</v>
      </c>
      <c r="AF4992" s="260" t="s">
        <v>12901</v>
      </c>
      <c r="AG4992" s="64" t="str">
        <f t="shared" si="483"/>
        <v>484</v>
      </c>
      <c r="AI4992" s="197" t="str">
        <f t="shared" si="484"/>
        <v>-</v>
      </c>
      <c r="AJ4992" s="64" t="str">
        <f t="shared" si="485"/>
        <v>-</v>
      </c>
    </row>
    <row r="4993" spans="27:36">
      <c r="AA4993" s="231" t="s">
        <v>13445</v>
      </c>
      <c r="AC4993" s="197" t="str">
        <f t="shared" si="480"/>
        <v>RYANBOSS</v>
      </c>
      <c r="AD4993" s="263" t="str">
        <f t="shared" si="481"/>
        <v>RYANBOSS-484</v>
      </c>
      <c r="AE4993" s="263" t="str">
        <f t="shared" si="482"/>
        <v>RYANBOSS-484-0</v>
      </c>
      <c r="AF4993" s="260" t="s">
        <v>13445</v>
      </c>
      <c r="AG4993" s="64" t="str">
        <f t="shared" si="483"/>
        <v>484</v>
      </c>
      <c r="AI4993" s="197" t="str">
        <f t="shared" si="484"/>
        <v>-</v>
      </c>
      <c r="AJ4993" s="64" t="str">
        <f t="shared" si="485"/>
        <v>-</v>
      </c>
    </row>
    <row r="4994" spans="27:36">
      <c r="AA4994" s="231" t="s">
        <v>13446</v>
      </c>
      <c r="AC4994" s="197" t="str">
        <f t="shared" si="480"/>
        <v>RYANBOSS</v>
      </c>
      <c r="AD4994" s="263" t="str">
        <f t="shared" si="481"/>
        <v>RYANBOSS-484</v>
      </c>
      <c r="AE4994" s="263" t="str">
        <f t="shared" si="482"/>
        <v>RYANBOSS-484--1</v>
      </c>
      <c r="AF4994" s="260" t="s">
        <v>13446</v>
      </c>
      <c r="AG4994" s="64" t="str">
        <f t="shared" si="483"/>
        <v>484</v>
      </c>
      <c r="AI4994" s="197" t="str">
        <f t="shared" si="484"/>
        <v>-</v>
      </c>
      <c r="AJ4994" s="64" t="str">
        <f t="shared" si="485"/>
        <v>-</v>
      </c>
    </row>
    <row r="4995" spans="27:36">
      <c r="AA4995" s="231" t="s">
        <v>13447</v>
      </c>
      <c r="AC4995" s="197" t="str">
        <f t="shared" si="480"/>
        <v>HRL</v>
      </c>
      <c r="AD4995" s="263" t="str">
        <f t="shared" si="481"/>
        <v>HRL-484</v>
      </c>
      <c r="AE4995" s="263" t="str">
        <f t="shared" si="482"/>
        <v>HRL-484-0</v>
      </c>
      <c r="AF4995" s="260" t="s">
        <v>13447</v>
      </c>
      <c r="AG4995" s="64" t="str">
        <f t="shared" si="483"/>
        <v>484</v>
      </c>
      <c r="AI4995" s="197" t="str">
        <f t="shared" si="484"/>
        <v>-</v>
      </c>
      <c r="AJ4995" s="64" t="str">
        <f t="shared" si="485"/>
        <v>-</v>
      </c>
    </row>
    <row r="4996" spans="27:36">
      <c r="AA4996" s="231" t="s">
        <v>13448</v>
      </c>
      <c r="AC4996" s="197" t="str">
        <f t="shared" si="480"/>
        <v>DINING</v>
      </c>
      <c r="AD4996" s="263" t="str">
        <f t="shared" si="481"/>
        <v>DINING-484</v>
      </c>
      <c r="AE4996" s="263" t="str">
        <f t="shared" si="482"/>
        <v>DINING-484-0</v>
      </c>
      <c r="AF4996" s="260" t="s">
        <v>13448</v>
      </c>
      <c r="AG4996" s="64" t="str">
        <f t="shared" si="483"/>
        <v>484</v>
      </c>
      <c r="AI4996" s="197" t="str">
        <f t="shared" si="484"/>
        <v>-</v>
      </c>
      <c r="AJ4996" s="64" t="str">
        <f t="shared" si="485"/>
        <v>-</v>
      </c>
    </row>
    <row r="4997" spans="27:36">
      <c r="AA4997" s="231" t="s">
        <v>13449</v>
      </c>
      <c r="AC4997" s="197" t="str">
        <f t="shared" si="480"/>
        <v>HEALTH</v>
      </c>
      <c r="AD4997" s="263" t="str">
        <f t="shared" si="481"/>
        <v>HEALTH-484</v>
      </c>
      <c r="AE4997" s="263" t="str">
        <f t="shared" si="482"/>
        <v>HEALTH-484-0</v>
      </c>
      <c r="AF4997" s="260" t="s">
        <v>13449</v>
      </c>
      <c r="AG4997" s="64" t="str">
        <f t="shared" si="483"/>
        <v>484</v>
      </c>
      <c r="AI4997" s="197" t="str">
        <f t="shared" si="484"/>
        <v>-</v>
      </c>
      <c r="AJ4997" s="64" t="str">
        <f t="shared" si="485"/>
        <v>-</v>
      </c>
    </row>
    <row r="4998" spans="27:36">
      <c r="AA4998" s="231" t="s">
        <v>13450</v>
      </c>
      <c r="AC4998" s="197" t="str">
        <f t="shared" si="480"/>
        <v>MEMORIAL UNION</v>
      </c>
      <c r="AD4998" s="263" t="str">
        <f t="shared" si="481"/>
        <v>MEMORIAL UNION-484</v>
      </c>
      <c r="AE4998" s="263" t="str">
        <f t="shared" si="482"/>
        <v>MEMORIAL UNION-484-0</v>
      </c>
      <c r="AF4998" s="260" t="s">
        <v>13450</v>
      </c>
      <c r="AG4998" s="64" t="str">
        <f t="shared" si="483"/>
        <v>484</v>
      </c>
      <c r="AI4998" s="197" t="str">
        <f t="shared" si="484"/>
        <v>-</v>
      </c>
      <c r="AJ4998" s="64" t="str">
        <f t="shared" si="485"/>
        <v>-</v>
      </c>
    </row>
    <row r="4999" spans="27:36">
      <c r="AA4999" s="231" t="s">
        <v>15814</v>
      </c>
      <c r="AC4999" s="197" t="str">
        <f t="shared" ref="AC4999:AC5062" si="486">CodesFormula_1</f>
        <v>ALLOTHER</v>
      </c>
      <c r="AD4999" s="263" t="str">
        <f t="shared" ref="AD4999:AD5062" si="487">CodesFormula_2</f>
        <v>ALLOTHER-490</v>
      </c>
      <c r="AE4999" s="263" t="str">
        <f t="shared" ref="AE4999:AE5062" si="488">CodesFormula_3</f>
        <v>ALLOTHER-490-0</v>
      </c>
      <c r="AF4999" s="260" t="s">
        <v>15814</v>
      </c>
      <c r="AG4999" s="64" t="str">
        <f t="shared" ref="AG4999:AG5062" si="489">CodesFormula_4</f>
        <v>490</v>
      </c>
      <c r="AI4999" s="197" t="str">
        <f t="shared" ref="AI4999:AI5062" si="490">CodesFormula_5</f>
        <v>-</v>
      </c>
      <c r="AJ4999" s="64" t="str">
        <f t="shared" ref="AJ4999:AJ5062" si="491">CodesFormula_6</f>
        <v>-</v>
      </c>
    </row>
    <row r="5000" spans="27:36">
      <c r="AA5000" s="231" t="s">
        <v>15423</v>
      </c>
      <c r="AC5000" s="197" t="str">
        <f t="shared" si="486"/>
        <v>CED</v>
      </c>
      <c r="AD5000" s="263" t="str">
        <f t="shared" si="487"/>
        <v>CED-500</v>
      </c>
      <c r="AE5000" s="263" t="str">
        <f t="shared" si="488"/>
        <v>CED-500-0</v>
      </c>
      <c r="AF5000" s="260" t="s">
        <v>15423</v>
      </c>
      <c r="AG5000" s="64" t="str">
        <f t="shared" si="489"/>
        <v>500</v>
      </c>
      <c r="AI5000" s="197" t="str">
        <f t="shared" si="490"/>
        <v>-</v>
      </c>
      <c r="AJ5000" s="64" t="str">
        <f t="shared" si="491"/>
        <v>-</v>
      </c>
    </row>
    <row r="5001" spans="27:36">
      <c r="AA5001" s="231" t="s">
        <v>3121</v>
      </c>
      <c r="AC5001" s="197" t="str">
        <f t="shared" si="486"/>
        <v>RESECDEV</v>
      </c>
      <c r="AD5001" s="263" t="str">
        <f t="shared" si="487"/>
        <v>RESECDEV-500</v>
      </c>
      <c r="AE5001" s="263" t="str">
        <f t="shared" si="488"/>
        <v>RESECDEV-500-0</v>
      </c>
      <c r="AF5001" s="260" t="s">
        <v>3121</v>
      </c>
      <c r="AG5001" s="64" t="str">
        <f t="shared" si="489"/>
        <v>500</v>
      </c>
      <c r="AI5001" s="197" t="str">
        <f t="shared" si="490"/>
        <v>-</v>
      </c>
      <c r="AJ5001" s="64" t="str">
        <f t="shared" si="491"/>
        <v>-</v>
      </c>
    </row>
    <row r="5002" spans="27:36">
      <c r="AA5002" s="231" t="s">
        <v>770</v>
      </c>
      <c r="AC5002" s="197" t="str">
        <f t="shared" si="486"/>
        <v>PROVOST-Academic_Aff</v>
      </c>
      <c r="AD5002" s="263" t="str">
        <f t="shared" si="487"/>
        <v>PROVOST-Academic_Aff-500</v>
      </c>
      <c r="AE5002" s="263" t="str">
        <f t="shared" si="488"/>
        <v>PROVOST-Academic_Aff-500-0</v>
      </c>
      <c r="AF5002" s="260" t="s">
        <v>770</v>
      </c>
      <c r="AG5002" s="64" t="str">
        <f t="shared" si="489"/>
        <v>500</v>
      </c>
      <c r="AI5002" s="197" t="str">
        <f t="shared" si="490"/>
        <v>-</v>
      </c>
      <c r="AJ5002" s="64" t="str">
        <f t="shared" si="491"/>
        <v>-</v>
      </c>
    </row>
    <row r="5003" spans="27:36">
      <c r="AA5003" s="231" t="s">
        <v>12902</v>
      </c>
      <c r="AC5003" s="197" t="str">
        <f t="shared" si="486"/>
        <v>PROVOST-Neuroscience</v>
      </c>
      <c r="AD5003" s="263" t="str">
        <f t="shared" si="487"/>
        <v>PROVOST-Neuroscience-500</v>
      </c>
      <c r="AE5003" s="263" t="str">
        <f t="shared" si="488"/>
        <v>PROVOST-Neuroscience-500-0</v>
      </c>
      <c r="AF5003" s="260" t="s">
        <v>12902</v>
      </c>
      <c r="AG5003" s="64" t="str">
        <f t="shared" si="489"/>
        <v>500</v>
      </c>
      <c r="AI5003" s="197" t="str">
        <f t="shared" si="490"/>
        <v>-</v>
      </c>
      <c r="AJ5003" s="64" t="str">
        <f t="shared" si="491"/>
        <v>-</v>
      </c>
    </row>
    <row r="5004" spans="27:36">
      <c r="AA5004" s="231" t="s">
        <v>12253</v>
      </c>
      <c r="AC5004" s="197" t="str">
        <f t="shared" si="486"/>
        <v>AHC-IIHI</v>
      </c>
      <c r="AD5004" s="263" t="str">
        <f t="shared" si="487"/>
        <v>AHC-IIHI-500</v>
      </c>
      <c r="AE5004" s="263" t="str">
        <f t="shared" si="488"/>
        <v>AHC-IIHI-500-0</v>
      </c>
      <c r="AF5004" s="260" t="s">
        <v>12253</v>
      </c>
      <c r="AG5004" s="64" t="str">
        <f t="shared" si="489"/>
        <v>500</v>
      </c>
      <c r="AI5004" s="197" t="str">
        <f t="shared" si="490"/>
        <v>-</v>
      </c>
      <c r="AJ5004" s="64" t="str">
        <f t="shared" si="491"/>
        <v>-</v>
      </c>
    </row>
    <row r="5005" spans="27:36">
      <c r="AA5005" s="231" t="s">
        <v>3122</v>
      </c>
      <c r="AC5005" s="197" t="str">
        <f t="shared" si="486"/>
        <v>CELS</v>
      </c>
      <c r="AD5005" s="263" t="str">
        <f t="shared" si="487"/>
        <v>CELS-500</v>
      </c>
      <c r="AE5005" s="263" t="str">
        <f t="shared" si="488"/>
        <v>CELS-500-0</v>
      </c>
      <c r="AF5005" s="260" t="s">
        <v>3122</v>
      </c>
      <c r="AG5005" s="64" t="str">
        <f t="shared" si="489"/>
        <v>500</v>
      </c>
      <c r="AI5005" s="197" t="str">
        <f t="shared" si="490"/>
        <v>-</v>
      </c>
      <c r="AJ5005" s="64" t="str">
        <f t="shared" si="491"/>
        <v>-</v>
      </c>
    </row>
    <row r="5006" spans="27:36">
      <c r="AA5006" s="231" t="s">
        <v>3125</v>
      </c>
      <c r="AC5006" s="197" t="str">
        <f t="shared" si="486"/>
        <v>CELS</v>
      </c>
      <c r="AD5006" s="263" t="str">
        <f t="shared" si="487"/>
        <v>CELS-500</v>
      </c>
      <c r="AE5006" s="263" t="str">
        <f t="shared" si="488"/>
        <v>CELS-500--1</v>
      </c>
      <c r="AF5006" s="260" t="s">
        <v>3125</v>
      </c>
      <c r="AG5006" s="64" t="str">
        <f t="shared" si="489"/>
        <v>500</v>
      </c>
      <c r="AI5006" s="197" t="str">
        <f t="shared" si="490"/>
        <v>-</v>
      </c>
      <c r="AJ5006" s="64" t="str">
        <f t="shared" si="491"/>
        <v>-</v>
      </c>
    </row>
    <row r="5007" spans="27:36">
      <c r="AA5007" s="231" t="s">
        <v>3126</v>
      </c>
      <c r="AC5007" s="197" t="str">
        <f t="shared" si="486"/>
        <v>CELS</v>
      </c>
      <c r="AD5007" s="263" t="str">
        <f t="shared" si="487"/>
        <v>CELS-500</v>
      </c>
      <c r="AE5007" s="263" t="str">
        <f t="shared" si="488"/>
        <v>CELS-500--2</v>
      </c>
      <c r="AF5007" s="260" t="s">
        <v>3126</v>
      </c>
      <c r="AG5007" s="64" t="str">
        <f t="shared" si="489"/>
        <v>500</v>
      </c>
      <c r="AI5007" s="197" t="str">
        <f t="shared" si="490"/>
        <v>-</v>
      </c>
      <c r="AJ5007" s="64" t="str">
        <f t="shared" si="491"/>
        <v>-</v>
      </c>
    </row>
    <row r="5008" spans="27:36">
      <c r="AA5008" s="231" t="s">
        <v>3129</v>
      </c>
      <c r="AC5008" s="197" t="str">
        <f t="shared" si="486"/>
        <v>CELS</v>
      </c>
      <c r="AD5008" s="263" t="str">
        <f t="shared" si="487"/>
        <v>CELS-500</v>
      </c>
      <c r="AE5008" s="263" t="str">
        <f t="shared" si="488"/>
        <v>CELS-500--3</v>
      </c>
      <c r="AF5008" s="260" t="s">
        <v>3129</v>
      </c>
      <c r="AG5008" s="64" t="str">
        <f t="shared" si="489"/>
        <v>500</v>
      </c>
      <c r="AI5008" s="197" t="str">
        <f t="shared" si="490"/>
        <v>-</v>
      </c>
      <c r="AJ5008" s="64" t="str">
        <f t="shared" si="491"/>
        <v>-</v>
      </c>
    </row>
    <row r="5009" spans="27:36">
      <c r="AA5009" s="231" t="s">
        <v>3130</v>
      </c>
      <c r="AC5009" s="197" t="str">
        <f t="shared" si="486"/>
        <v>CELS</v>
      </c>
      <c r="AD5009" s="263" t="str">
        <f t="shared" si="487"/>
        <v>CELS-500</v>
      </c>
      <c r="AE5009" s="263" t="str">
        <f t="shared" si="488"/>
        <v>CELS-500--4</v>
      </c>
      <c r="AF5009" s="260" t="s">
        <v>3130</v>
      </c>
      <c r="AG5009" s="64" t="str">
        <f t="shared" si="489"/>
        <v>500</v>
      </c>
      <c r="AI5009" s="197" t="str">
        <f t="shared" si="490"/>
        <v>-</v>
      </c>
      <c r="AJ5009" s="64" t="str">
        <f t="shared" si="491"/>
        <v>-</v>
      </c>
    </row>
    <row r="5010" spans="27:36">
      <c r="AA5010" s="231" t="s">
        <v>3133</v>
      </c>
      <c r="AC5010" s="197" t="str">
        <f t="shared" si="486"/>
        <v>CELS</v>
      </c>
      <c r="AD5010" s="263" t="str">
        <f t="shared" si="487"/>
        <v>CELS-500</v>
      </c>
      <c r="AE5010" s="263" t="str">
        <f t="shared" si="488"/>
        <v>CELS-500--5</v>
      </c>
      <c r="AF5010" s="260" t="s">
        <v>3133</v>
      </c>
      <c r="AG5010" s="64" t="str">
        <f t="shared" si="489"/>
        <v>500</v>
      </c>
      <c r="AI5010" s="197" t="str">
        <f t="shared" si="490"/>
        <v>-</v>
      </c>
      <c r="AJ5010" s="64" t="str">
        <f t="shared" si="491"/>
        <v>-</v>
      </c>
    </row>
    <row r="5011" spans="27:36">
      <c r="AA5011" s="231" t="s">
        <v>3134</v>
      </c>
      <c r="AC5011" s="197" t="str">
        <f t="shared" si="486"/>
        <v>CELS</v>
      </c>
      <c r="AD5011" s="263" t="str">
        <f t="shared" si="487"/>
        <v>CELS-500</v>
      </c>
      <c r="AE5011" s="263" t="str">
        <f t="shared" si="488"/>
        <v>CELS-500--6</v>
      </c>
      <c r="AF5011" s="260" t="s">
        <v>3134</v>
      </c>
      <c r="AG5011" s="64" t="str">
        <f t="shared" si="489"/>
        <v>500</v>
      </c>
      <c r="AI5011" s="197" t="str">
        <f t="shared" si="490"/>
        <v>-</v>
      </c>
      <c r="AJ5011" s="64" t="str">
        <f t="shared" si="491"/>
        <v>-</v>
      </c>
    </row>
    <row r="5012" spans="27:36">
      <c r="AA5012" s="231" t="s">
        <v>3137</v>
      </c>
      <c r="AC5012" s="197" t="str">
        <f t="shared" si="486"/>
        <v>CELS</v>
      </c>
      <c r="AD5012" s="263" t="str">
        <f t="shared" si="487"/>
        <v>CELS-500</v>
      </c>
      <c r="AE5012" s="263" t="str">
        <f t="shared" si="488"/>
        <v>CELS-500--7</v>
      </c>
      <c r="AF5012" s="260" t="s">
        <v>3137</v>
      </c>
      <c r="AG5012" s="64" t="str">
        <f t="shared" si="489"/>
        <v>500</v>
      </c>
      <c r="AI5012" s="197" t="str">
        <f t="shared" si="490"/>
        <v>-</v>
      </c>
      <c r="AJ5012" s="64" t="str">
        <f t="shared" si="491"/>
        <v>-</v>
      </c>
    </row>
    <row r="5013" spans="27:36">
      <c r="AA5013" s="231" t="s">
        <v>3138</v>
      </c>
      <c r="AC5013" s="197" t="str">
        <f t="shared" si="486"/>
        <v>CELS</v>
      </c>
      <c r="AD5013" s="263" t="str">
        <f t="shared" si="487"/>
        <v>CELS-500</v>
      </c>
      <c r="AE5013" s="263" t="str">
        <f t="shared" si="488"/>
        <v>CELS-500--8</v>
      </c>
      <c r="AF5013" s="260" t="s">
        <v>3138</v>
      </c>
      <c r="AG5013" s="64" t="str">
        <f t="shared" si="489"/>
        <v>500</v>
      </c>
      <c r="AI5013" s="197" t="str">
        <f t="shared" si="490"/>
        <v>-</v>
      </c>
      <c r="AJ5013" s="64" t="str">
        <f t="shared" si="491"/>
        <v>-</v>
      </c>
    </row>
    <row r="5014" spans="27:36">
      <c r="AA5014" s="231" t="s">
        <v>3141</v>
      </c>
      <c r="AC5014" s="197" t="str">
        <f t="shared" si="486"/>
        <v>CELS</v>
      </c>
      <c r="AD5014" s="263" t="str">
        <f t="shared" si="487"/>
        <v>CELS-500</v>
      </c>
      <c r="AE5014" s="263" t="str">
        <f t="shared" si="488"/>
        <v>CELS-500--9</v>
      </c>
      <c r="AF5014" s="260" t="s">
        <v>3141</v>
      </c>
      <c r="AG5014" s="64" t="str">
        <f t="shared" si="489"/>
        <v>500</v>
      </c>
      <c r="AI5014" s="197" t="str">
        <f t="shared" si="490"/>
        <v>-</v>
      </c>
      <c r="AJ5014" s="64" t="str">
        <f t="shared" si="491"/>
        <v>-</v>
      </c>
    </row>
    <row r="5015" spans="27:36">
      <c r="AA5015" s="231" t="s">
        <v>11274</v>
      </c>
      <c r="AC5015" s="197" t="str">
        <f t="shared" si="486"/>
        <v>CELS</v>
      </c>
      <c r="AD5015" s="263" t="str">
        <f t="shared" si="487"/>
        <v>CELS-500</v>
      </c>
      <c r="AE5015" s="263" t="str">
        <f t="shared" si="488"/>
        <v>CELS-500--10</v>
      </c>
      <c r="AF5015" s="260" t="s">
        <v>11274</v>
      </c>
      <c r="AG5015" s="64" t="str">
        <f t="shared" si="489"/>
        <v>500</v>
      </c>
      <c r="AI5015" s="197" t="str">
        <f t="shared" si="490"/>
        <v>-</v>
      </c>
      <c r="AJ5015" s="64" t="str">
        <f t="shared" si="491"/>
        <v>-</v>
      </c>
    </row>
    <row r="5016" spans="27:36">
      <c r="AA5016" s="231" t="s">
        <v>11275</v>
      </c>
      <c r="AC5016" s="197" t="str">
        <f t="shared" si="486"/>
        <v>CELS</v>
      </c>
      <c r="AD5016" s="263" t="str">
        <f t="shared" si="487"/>
        <v>CELS-500</v>
      </c>
      <c r="AE5016" s="263" t="str">
        <f t="shared" si="488"/>
        <v>CELS-500--11</v>
      </c>
      <c r="AF5016" s="260" t="s">
        <v>11275</v>
      </c>
      <c r="AG5016" s="64" t="str">
        <f t="shared" si="489"/>
        <v>500</v>
      </c>
      <c r="AI5016" s="197" t="str">
        <f t="shared" si="490"/>
        <v>-</v>
      </c>
      <c r="AJ5016" s="64" t="str">
        <f t="shared" si="491"/>
        <v>-</v>
      </c>
    </row>
    <row r="5017" spans="27:36">
      <c r="AA5017" s="231" t="s">
        <v>11276</v>
      </c>
      <c r="AC5017" s="197" t="str">
        <f t="shared" si="486"/>
        <v>CELS</v>
      </c>
      <c r="AD5017" s="263" t="str">
        <f t="shared" si="487"/>
        <v>CELS-500</v>
      </c>
      <c r="AE5017" s="263" t="str">
        <f t="shared" si="488"/>
        <v>CELS-500--12</v>
      </c>
      <c r="AF5017" s="260" t="s">
        <v>11276</v>
      </c>
      <c r="AG5017" s="64" t="str">
        <f t="shared" si="489"/>
        <v>500</v>
      </c>
      <c r="AI5017" s="197" t="str">
        <f t="shared" si="490"/>
        <v>-</v>
      </c>
      <c r="AJ5017" s="64" t="str">
        <f t="shared" si="491"/>
        <v>-</v>
      </c>
    </row>
    <row r="5018" spans="27:36">
      <c r="AA5018" s="231" t="s">
        <v>3144</v>
      </c>
      <c r="AC5018" s="197" t="str">
        <f t="shared" si="486"/>
        <v>ARTSCI</v>
      </c>
      <c r="AD5018" s="263" t="str">
        <f t="shared" si="487"/>
        <v>ARTSCI-500</v>
      </c>
      <c r="AE5018" s="263" t="str">
        <f t="shared" si="488"/>
        <v>ARTSCI-500-0</v>
      </c>
      <c r="AF5018" s="260" t="s">
        <v>3144</v>
      </c>
      <c r="AG5018" s="64" t="str">
        <f t="shared" si="489"/>
        <v>500</v>
      </c>
      <c r="AI5018" s="197" t="str">
        <f t="shared" si="490"/>
        <v>-</v>
      </c>
      <c r="AJ5018" s="64" t="str">
        <f t="shared" si="491"/>
        <v>-</v>
      </c>
    </row>
    <row r="5019" spans="27:36">
      <c r="AA5019" s="231" t="s">
        <v>3145</v>
      </c>
      <c r="AC5019" s="197" t="str">
        <f t="shared" si="486"/>
        <v>ARTSCI</v>
      </c>
      <c r="AD5019" s="263" t="str">
        <f t="shared" si="487"/>
        <v>ARTSCI-500</v>
      </c>
      <c r="AE5019" s="263" t="str">
        <f t="shared" si="488"/>
        <v>ARTSCI-500--1</v>
      </c>
      <c r="AF5019" s="260" t="s">
        <v>3145</v>
      </c>
      <c r="AG5019" s="64" t="str">
        <f t="shared" si="489"/>
        <v>500</v>
      </c>
      <c r="AI5019" s="197" t="str">
        <f t="shared" si="490"/>
        <v>-</v>
      </c>
      <c r="AJ5019" s="64" t="str">
        <f t="shared" si="491"/>
        <v>-</v>
      </c>
    </row>
    <row r="5020" spans="27:36">
      <c r="AA5020" s="231" t="s">
        <v>3148</v>
      </c>
      <c r="AC5020" s="197" t="str">
        <f t="shared" si="486"/>
        <v>CELS</v>
      </c>
      <c r="AD5020" s="263" t="str">
        <f t="shared" si="487"/>
        <v>CELS-500</v>
      </c>
      <c r="AE5020" s="263" t="str">
        <f t="shared" si="488"/>
        <v>CELS-500--13</v>
      </c>
      <c r="AF5020" s="260" t="s">
        <v>3148</v>
      </c>
      <c r="AG5020" s="64" t="str">
        <f t="shared" si="489"/>
        <v>500</v>
      </c>
      <c r="AI5020" s="197" t="str">
        <f t="shared" si="490"/>
        <v>-</v>
      </c>
      <c r="AJ5020" s="64" t="str">
        <f t="shared" si="491"/>
        <v>-</v>
      </c>
    </row>
    <row r="5021" spans="27:36">
      <c r="AA5021" s="231" t="s">
        <v>3149</v>
      </c>
      <c r="AC5021" s="197" t="str">
        <f t="shared" si="486"/>
        <v>ARTSCI</v>
      </c>
      <c r="AD5021" s="263" t="str">
        <f t="shared" si="487"/>
        <v>ARTSCI-500</v>
      </c>
      <c r="AE5021" s="263" t="str">
        <f t="shared" si="488"/>
        <v>ARTSCI-500--2</v>
      </c>
      <c r="AF5021" s="260" t="s">
        <v>3149</v>
      </c>
      <c r="AG5021" s="64" t="str">
        <f t="shared" si="489"/>
        <v>500</v>
      </c>
      <c r="AI5021" s="197" t="str">
        <f t="shared" si="490"/>
        <v>-</v>
      </c>
      <c r="AJ5021" s="64" t="str">
        <f t="shared" si="491"/>
        <v>-</v>
      </c>
    </row>
    <row r="5022" spans="27:36">
      <c r="AA5022" s="231" t="s">
        <v>3152</v>
      </c>
      <c r="AC5022" s="197" t="str">
        <f t="shared" si="486"/>
        <v>ARTSCI</v>
      </c>
      <c r="AD5022" s="263" t="str">
        <f t="shared" si="487"/>
        <v>ARTSCI-500</v>
      </c>
      <c r="AE5022" s="263" t="str">
        <f t="shared" si="488"/>
        <v>ARTSCI-500--3</v>
      </c>
      <c r="AF5022" s="260" t="s">
        <v>3152</v>
      </c>
      <c r="AG5022" s="64" t="str">
        <f t="shared" si="489"/>
        <v>500</v>
      </c>
      <c r="AI5022" s="197" t="str">
        <f t="shared" si="490"/>
        <v>-</v>
      </c>
      <c r="AJ5022" s="64" t="str">
        <f t="shared" si="491"/>
        <v>-</v>
      </c>
    </row>
    <row r="5023" spans="27:36">
      <c r="AA5023" s="231" t="s">
        <v>15815</v>
      </c>
      <c r="AC5023" s="197" t="str">
        <f t="shared" si="486"/>
        <v>ARTSCI</v>
      </c>
      <c r="AD5023" s="263" t="str">
        <f t="shared" si="487"/>
        <v>ARTSCI-500</v>
      </c>
      <c r="AE5023" s="263" t="str">
        <f t="shared" si="488"/>
        <v>ARTSCI-500--4</v>
      </c>
      <c r="AF5023" s="260" t="s">
        <v>15815</v>
      </c>
      <c r="AG5023" s="64" t="str">
        <f t="shared" si="489"/>
        <v>500</v>
      </c>
      <c r="AI5023" s="197" t="str">
        <f t="shared" si="490"/>
        <v>-</v>
      </c>
      <c r="AJ5023" s="64" t="str">
        <f t="shared" si="491"/>
        <v>-</v>
      </c>
    </row>
    <row r="5024" spans="27:36">
      <c r="AA5024" s="231" t="s">
        <v>3153</v>
      </c>
      <c r="AC5024" s="197" t="str">
        <f t="shared" si="486"/>
        <v>ARTSCI</v>
      </c>
      <c r="AD5024" s="263" t="str">
        <f t="shared" si="487"/>
        <v>ARTSCI-500</v>
      </c>
      <c r="AE5024" s="263" t="str">
        <f t="shared" si="488"/>
        <v>ARTSCI-500--5</v>
      </c>
      <c r="AF5024" s="260" t="s">
        <v>3153</v>
      </c>
      <c r="AG5024" s="64" t="str">
        <f t="shared" si="489"/>
        <v>500</v>
      </c>
      <c r="AI5024" s="197" t="str">
        <f t="shared" si="490"/>
        <v>-</v>
      </c>
      <c r="AJ5024" s="64" t="str">
        <f t="shared" si="491"/>
        <v>-</v>
      </c>
    </row>
    <row r="5025" spans="27:36">
      <c r="AA5025" s="231" t="s">
        <v>3156</v>
      </c>
      <c r="AC5025" s="197" t="str">
        <f t="shared" si="486"/>
        <v>ARTSCI</v>
      </c>
      <c r="AD5025" s="263" t="str">
        <f t="shared" si="487"/>
        <v>ARTSCI-500</v>
      </c>
      <c r="AE5025" s="263" t="str">
        <f t="shared" si="488"/>
        <v>ARTSCI-500--6</v>
      </c>
      <c r="AF5025" s="260" t="s">
        <v>3156</v>
      </c>
      <c r="AG5025" s="64" t="str">
        <f t="shared" si="489"/>
        <v>500</v>
      </c>
      <c r="AI5025" s="197" t="str">
        <f t="shared" si="490"/>
        <v>-</v>
      </c>
      <c r="AJ5025" s="64" t="str">
        <f t="shared" si="491"/>
        <v>-</v>
      </c>
    </row>
    <row r="5026" spans="27:36">
      <c r="AA5026" s="231" t="s">
        <v>3157</v>
      </c>
      <c r="AC5026" s="197" t="str">
        <f t="shared" si="486"/>
        <v>ARTSCI</v>
      </c>
      <c r="AD5026" s="263" t="str">
        <f t="shared" si="487"/>
        <v>ARTSCI-500</v>
      </c>
      <c r="AE5026" s="263" t="str">
        <f t="shared" si="488"/>
        <v>ARTSCI-500--7</v>
      </c>
      <c r="AF5026" s="260" t="s">
        <v>3157</v>
      </c>
      <c r="AG5026" s="64" t="str">
        <f t="shared" si="489"/>
        <v>500</v>
      </c>
      <c r="AI5026" s="197" t="str">
        <f t="shared" si="490"/>
        <v>-</v>
      </c>
      <c r="AJ5026" s="64" t="str">
        <f t="shared" si="491"/>
        <v>-</v>
      </c>
    </row>
    <row r="5027" spans="27:36">
      <c r="AA5027" s="231" t="s">
        <v>3160</v>
      </c>
      <c r="AC5027" s="197" t="str">
        <f t="shared" si="486"/>
        <v>ARTSCI</v>
      </c>
      <c r="AD5027" s="263" t="str">
        <f t="shared" si="487"/>
        <v>ARTSCI-500</v>
      </c>
      <c r="AE5027" s="263" t="str">
        <f t="shared" si="488"/>
        <v>ARTSCI-500--8</v>
      </c>
      <c r="AF5027" s="260" t="s">
        <v>3160</v>
      </c>
      <c r="AG5027" s="64" t="str">
        <f t="shared" si="489"/>
        <v>500</v>
      </c>
      <c r="AI5027" s="197" t="str">
        <f t="shared" si="490"/>
        <v>-</v>
      </c>
      <c r="AJ5027" s="64" t="str">
        <f t="shared" si="491"/>
        <v>-</v>
      </c>
    </row>
    <row r="5028" spans="27:36">
      <c r="AA5028" s="231" t="s">
        <v>3161</v>
      </c>
      <c r="AC5028" s="197" t="str">
        <f t="shared" si="486"/>
        <v>ARTSCI</v>
      </c>
      <c r="AD5028" s="263" t="str">
        <f t="shared" si="487"/>
        <v>ARTSCI-500</v>
      </c>
      <c r="AE5028" s="263" t="str">
        <f t="shared" si="488"/>
        <v>ARTSCI-500--9</v>
      </c>
      <c r="AF5028" s="260" t="s">
        <v>3161</v>
      </c>
      <c r="AG5028" s="64" t="str">
        <f t="shared" si="489"/>
        <v>500</v>
      </c>
      <c r="AI5028" s="197" t="str">
        <f t="shared" si="490"/>
        <v>-</v>
      </c>
      <c r="AJ5028" s="64" t="str">
        <f t="shared" si="491"/>
        <v>-</v>
      </c>
    </row>
    <row r="5029" spans="27:36">
      <c r="AA5029" s="231" t="s">
        <v>12903</v>
      </c>
      <c r="AC5029" s="197" t="str">
        <f t="shared" si="486"/>
        <v>ARTSCI</v>
      </c>
      <c r="AD5029" s="263" t="str">
        <f t="shared" si="487"/>
        <v>ARTSCI-500</v>
      </c>
      <c r="AE5029" s="263" t="str">
        <f t="shared" si="488"/>
        <v>ARTSCI-500--10</v>
      </c>
      <c r="AF5029" s="260" t="s">
        <v>12903</v>
      </c>
      <c r="AG5029" s="64" t="str">
        <f t="shared" si="489"/>
        <v>500</v>
      </c>
      <c r="AI5029" s="197" t="str">
        <f t="shared" si="490"/>
        <v>-</v>
      </c>
      <c r="AJ5029" s="64" t="str">
        <f t="shared" si="491"/>
        <v>-</v>
      </c>
    </row>
    <row r="5030" spans="27:36">
      <c r="AA5030" s="231" t="s">
        <v>3164</v>
      </c>
      <c r="AC5030" s="197" t="str">
        <f t="shared" si="486"/>
        <v>HEALTHSCI</v>
      </c>
      <c r="AD5030" s="263" t="str">
        <f t="shared" si="487"/>
        <v>HEALTHSCI-500</v>
      </c>
      <c r="AE5030" s="263" t="str">
        <f t="shared" si="488"/>
        <v>HEALTHSCI-500-0</v>
      </c>
      <c r="AF5030" s="260" t="s">
        <v>3164</v>
      </c>
      <c r="AG5030" s="64" t="str">
        <f t="shared" si="489"/>
        <v>500</v>
      </c>
      <c r="AI5030" s="197" t="str">
        <f t="shared" si="490"/>
        <v>-</v>
      </c>
      <c r="AJ5030" s="64" t="str">
        <f t="shared" si="491"/>
        <v>-</v>
      </c>
    </row>
    <row r="5031" spans="27:36">
      <c r="AA5031" s="231" t="s">
        <v>3165</v>
      </c>
      <c r="AC5031" s="197" t="str">
        <f t="shared" si="486"/>
        <v>ARTSCI</v>
      </c>
      <c r="AD5031" s="263" t="str">
        <f t="shared" si="487"/>
        <v>ARTSCI-500</v>
      </c>
      <c r="AE5031" s="263" t="str">
        <f t="shared" si="488"/>
        <v>ARTSCI-500--11</v>
      </c>
      <c r="AF5031" s="260" t="s">
        <v>3165</v>
      </c>
      <c r="AG5031" s="64" t="str">
        <f t="shared" si="489"/>
        <v>500</v>
      </c>
      <c r="AI5031" s="197" t="str">
        <f t="shared" si="490"/>
        <v>-</v>
      </c>
      <c r="AJ5031" s="64" t="str">
        <f t="shared" si="491"/>
        <v>-</v>
      </c>
    </row>
    <row r="5032" spans="27:36">
      <c r="AA5032" s="231" t="s">
        <v>3168</v>
      </c>
      <c r="AC5032" s="197" t="str">
        <f t="shared" si="486"/>
        <v>ARTSCI</v>
      </c>
      <c r="AD5032" s="263" t="str">
        <f t="shared" si="487"/>
        <v>ARTSCI-500</v>
      </c>
      <c r="AE5032" s="263" t="str">
        <f t="shared" si="488"/>
        <v>ARTSCI-500--12</v>
      </c>
      <c r="AF5032" s="260" t="s">
        <v>3168</v>
      </c>
      <c r="AG5032" s="64" t="str">
        <f t="shared" si="489"/>
        <v>500</v>
      </c>
      <c r="AI5032" s="197" t="str">
        <f t="shared" si="490"/>
        <v>-</v>
      </c>
      <c r="AJ5032" s="64" t="str">
        <f t="shared" si="491"/>
        <v>-</v>
      </c>
    </row>
    <row r="5033" spans="27:36">
      <c r="AA5033" s="231" t="s">
        <v>3169</v>
      </c>
      <c r="AC5033" s="197" t="str">
        <f t="shared" si="486"/>
        <v>HEALTHSCI</v>
      </c>
      <c r="AD5033" s="263" t="str">
        <f t="shared" si="487"/>
        <v>HEALTHSCI-500</v>
      </c>
      <c r="AE5033" s="263" t="str">
        <f t="shared" si="488"/>
        <v>HEALTHSCI-500--1</v>
      </c>
      <c r="AF5033" s="260" t="s">
        <v>3169</v>
      </c>
      <c r="AG5033" s="64" t="str">
        <f t="shared" si="489"/>
        <v>500</v>
      </c>
      <c r="AI5033" s="197" t="str">
        <f t="shared" si="490"/>
        <v>-</v>
      </c>
      <c r="AJ5033" s="64" t="str">
        <f t="shared" si="491"/>
        <v>-</v>
      </c>
    </row>
    <row r="5034" spans="27:36">
      <c r="AA5034" s="231" t="s">
        <v>3172</v>
      </c>
      <c r="AC5034" s="197" t="str">
        <f t="shared" si="486"/>
        <v>ARTSCI</v>
      </c>
      <c r="AD5034" s="263" t="str">
        <f t="shared" si="487"/>
        <v>ARTSCI-500</v>
      </c>
      <c r="AE5034" s="263" t="str">
        <f t="shared" si="488"/>
        <v>ARTSCI-500--13</v>
      </c>
      <c r="AF5034" s="260" t="s">
        <v>3172</v>
      </c>
      <c r="AG5034" s="64" t="str">
        <f t="shared" si="489"/>
        <v>500</v>
      </c>
      <c r="AI5034" s="197" t="str">
        <f t="shared" si="490"/>
        <v>-</v>
      </c>
      <c r="AJ5034" s="64" t="str">
        <f t="shared" si="491"/>
        <v>-</v>
      </c>
    </row>
    <row r="5035" spans="27:36">
      <c r="AA5035" s="231" t="s">
        <v>12904</v>
      </c>
      <c r="AC5035" s="197" t="str">
        <f t="shared" si="486"/>
        <v>ARTSCI</v>
      </c>
      <c r="AD5035" s="263" t="str">
        <f t="shared" si="487"/>
        <v>ARTSCI-500</v>
      </c>
      <c r="AE5035" s="263" t="str">
        <f t="shared" si="488"/>
        <v>ARTSCI-500--14</v>
      </c>
      <c r="AF5035" s="260" t="s">
        <v>12904</v>
      </c>
      <c r="AG5035" s="64" t="str">
        <f t="shared" si="489"/>
        <v>500</v>
      </c>
      <c r="AI5035" s="197" t="str">
        <f t="shared" si="490"/>
        <v>-</v>
      </c>
      <c r="AJ5035" s="64" t="str">
        <f t="shared" si="491"/>
        <v>-</v>
      </c>
    </row>
    <row r="5036" spans="27:36">
      <c r="AA5036" s="231" t="s">
        <v>3176</v>
      </c>
      <c r="AC5036" s="197" t="str">
        <f t="shared" si="486"/>
        <v>ARTSCI</v>
      </c>
      <c r="AD5036" s="263" t="str">
        <f t="shared" si="487"/>
        <v>ARTSCI-500</v>
      </c>
      <c r="AE5036" s="263" t="str">
        <f t="shared" si="488"/>
        <v>ARTSCI-500--15</v>
      </c>
      <c r="AF5036" s="260" t="s">
        <v>3176</v>
      </c>
      <c r="AG5036" s="64" t="str">
        <f t="shared" si="489"/>
        <v>500</v>
      </c>
      <c r="AI5036" s="197" t="str">
        <f t="shared" si="490"/>
        <v>-</v>
      </c>
      <c r="AJ5036" s="64" t="str">
        <f t="shared" si="491"/>
        <v>-</v>
      </c>
    </row>
    <row r="5037" spans="27:36">
      <c r="AA5037" s="231" t="s">
        <v>15816</v>
      </c>
      <c r="AC5037" s="197" t="str">
        <f t="shared" si="486"/>
        <v>ARTSCI</v>
      </c>
      <c r="AD5037" s="263" t="str">
        <f t="shared" si="487"/>
        <v>ARTSCI-500</v>
      </c>
      <c r="AE5037" s="263" t="str">
        <f t="shared" si="488"/>
        <v>ARTSCI-500--16</v>
      </c>
      <c r="AF5037" s="260" t="s">
        <v>15816</v>
      </c>
      <c r="AG5037" s="64" t="str">
        <f t="shared" si="489"/>
        <v>500</v>
      </c>
      <c r="AI5037" s="197" t="str">
        <f t="shared" si="490"/>
        <v>-</v>
      </c>
      <c r="AJ5037" s="64" t="str">
        <f t="shared" si="491"/>
        <v>-</v>
      </c>
    </row>
    <row r="5038" spans="27:36">
      <c r="AA5038" s="231" t="s">
        <v>3179</v>
      </c>
      <c r="AC5038" s="197" t="str">
        <f t="shared" si="486"/>
        <v>ARTSCI</v>
      </c>
      <c r="AD5038" s="263" t="str">
        <f t="shared" si="487"/>
        <v>ARTSCI-500</v>
      </c>
      <c r="AE5038" s="263" t="str">
        <f t="shared" si="488"/>
        <v>ARTSCI-500--17</v>
      </c>
      <c r="AF5038" s="260" t="s">
        <v>3179</v>
      </c>
      <c r="AG5038" s="64" t="str">
        <f t="shared" si="489"/>
        <v>500</v>
      </c>
      <c r="AI5038" s="197" t="str">
        <f t="shared" si="490"/>
        <v>-</v>
      </c>
      <c r="AJ5038" s="64" t="str">
        <f t="shared" si="491"/>
        <v>-</v>
      </c>
    </row>
    <row r="5039" spans="27:36">
      <c r="AA5039" s="231" t="s">
        <v>15817</v>
      </c>
      <c r="AC5039" s="197" t="str">
        <f t="shared" si="486"/>
        <v>ARTSCI</v>
      </c>
      <c r="AD5039" s="263" t="str">
        <f t="shared" si="487"/>
        <v>ARTSCI-500</v>
      </c>
      <c r="AE5039" s="263" t="str">
        <f t="shared" si="488"/>
        <v>ARTSCI-500--18</v>
      </c>
      <c r="AF5039" s="260" t="s">
        <v>15817</v>
      </c>
      <c r="AG5039" s="64" t="str">
        <f t="shared" si="489"/>
        <v>500</v>
      </c>
      <c r="AI5039" s="197" t="str">
        <f t="shared" si="490"/>
        <v>-</v>
      </c>
      <c r="AJ5039" s="64" t="str">
        <f t="shared" si="491"/>
        <v>-</v>
      </c>
    </row>
    <row r="5040" spans="27:36">
      <c r="AA5040" s="231" t="s">
        <v>3182</v>
      </c>
      <c r="AC5040" s="197" t="str">
        <f t="shared" si="486"/>
        <v>BUSINESS</v>
      </c>
      <c r="AD5040" s="263" t="str">
        <f t="shared" si="487"/>
        <v>BUSINESS-500</v>
      </c>
      <c r="AE5040" s="263" t="str">
        <f t="shared" si="488"/>
        <v>BUSINESS-500-0</v>
      </c>
      <c r="AF5040" s="260" t="s">
        <v>3182</v>
      </c>
      <c r="AG5040" s="64" t="str">
        <f t="shared" si="489"/>
        <v>500</v>
      </c>
      <c r="AI5040" s="197" t="str">
        <f t="shared" si="490"/>
        <v>-</v>
      </c>
      <c r="AJ5040" s="64" t="str">
        <f t="shared" si="491"/>
        <v>-</v>
      </c>
    </row>
    <row r="5041" spans="27:36">
      <c r="AA5041" s="231" t="s">
        <v>3183</v>
      </c>
      <c r="AC5041" s="197" t="str">
        <f t="shared" si="486"/>
        <v>BUSINESS</v>
      </c>
      <c r="AD5041" s="263" t="str">
        <f t="shared" si="487"/>
        <v>BUSINESS-500</v>
      </c>
      <c r="AE5041" s="263" t="str">
        <f t="shared" si="488"/>
        <v>BUSINESS-500--1</v>
      </c>
      <c r="AF5041" s="260" t="s">
        <v>3183</v>
      </c>
      <c r="AG5041" s="64" t="str">
        <f t="shared" si="489"/>
        <v>500</v>
      </c>
      <c r="AI5041" s="197" t="str">
        <f t="shared" si="490"/>
        <v>-</v>
      </c>
      <c r="AJ5041" s="64" t="str">
        <f t="shared" si="491"/>
        <v>-</v>
      </c>
    </row>
    <row r="5042" spans="27:36">
      <c r="AA5042" s="231" t="s">
        <v>3186</v>
      </c>
      <c r="AC5042" s="197" t="str">
        <f t="shared" si="486"/>
        <v>ENGINEERING</v>
      </c>
      <c r="AD5042" s="263" t="str">
        <f t="shared" si="487"/>
        <v>ENGINEERING-500</v>
      </c>
      <c r="AE5042" s="263" t="str">
        <f t="shared" si="488"/>
        <v>ENGINEERING-500-0</v>
      </c>
      <c r="AF5042" s="260" t="s">
        <v>3186</v>
      </c>
      <c r="AG5042" s="64" t="str">
        <f t="shared" si="489"/>
        <v>500</v>
      </c>
      <c r="AI5042" s="197" t="str">
        <f t="shared" si="490"/>
        <v>-</v>
      </c>
      <c r="AJ5042" s="64" t="str">
        <f t="shared" si="491"/>
        <v>-</v>
      </c>
    </row>
    <row r="5043" spans="27:36">
      <c r="AA5043" s="231" t="s">
        <v>3189</v>
      </c>
      <c r="AC5043" s="197" t="str">
        <f t="shared" si="486"/>
        <v>ENGINEERING</v>
      </c>
      <c r="AD5043" s="263" t="str">
        <f t="shared" si="487"/>
        <v>ENGINEERING-500</v>
      </c>
      <c r="AE5043" s="263" t="str">
        <f t="shared" si="488"/>
        <v>ENGINEERING-500--1</v>
      </c>
      <c r="AF5043" s="260" t="s">
        <v>3189</v>
      </c>
      <c r="AG5043" s="64" t="str">
        <f t="shared" si="489"/>
        <v>500</v>
      </c>
      <c r="AI5043" s="197" t="str">
        <f t="shared" si="490"/>
        <v>-</v>
      </c>
      <c r="AJ5043" s="64" t="str">
        <f t="shared" si="491"/>
        <v>-</v>
      </c>
    </row>
    <row r="5044" spans="27:36">
      <c r="AA5044" s="231" t="s">
        <v>3190</v>
      </c>
      <c r="AC5044" s="197" t="str">
        <f t="shared" si="486"/>
        <v>ENGINEERING</v>
      </c>
      <c r="AD5044" s="263" t="str">
        <f t="shared" si="487"/>
        <v>ENGINEERING-500</v>
      </c>
      <c r="AE5044" s="263" t="str">
        <f t="shared" si="488"/>
        <v>ENGINEERING-500--2</v>
      </c>
      <c r="AF5044" s="260" t="s">
        <v>3190</v>
      </c>
      <c r="AG5044" s="64" t="str">
        <f t="shared" si="489"/>
        <v>500</v>
      </c>
      <c r="AI5044" s="197" t="str">
        <f t="shared" si="490"/>
        <v>-</v>
      </c>
      <c r="AJ5044" s="64" t="str">
        <f t="shared" si="491"/>
        <v>-</v>
      </c>
    </row>
    <row r="5045" spans="27:36">
      <c r="AA5045" s="231" t="s">
        <v>3193</v>
      </c>
      <c r="AC5045" s="197" t="str">
        <f t="shared" si="486"/>
        <v>ENGINEERING</v>
      </c>
      <c r="AD5045" s="263" t="str">
        <f t="shared" si="487"/>
        <v>ENGINEERING-500</v>
      </c>
      <c r="AE5045" s="263" t="str">
        <f t="shared" si="488"/>
        <v>ENGINEERING-500--3</v>
      </c>
      <c r="AF5045" s="260" t="s">
        <v>3193</v>
      </c>
      <c r="AG5045" s="64" t="str">
        <f t="shared" si="489"/>
        <v>500</v>
      </c>
      <c r="AI5045" s="197" t="str">
        <f t="shared" si="490"/>
        <v>-</v>
      </c>
      <c r="AJ5045" s="64" t="str">
        <f t="shared" si="491"/>
        <v>-</v>
      </c>
    </row>
    <row r="5046" spans="27:36">
      <c r="AA5046" s="231" t="s">
        <v>3194</v>
      </c>
      <c r="AC5046" s="197" t="str">
        <f t="shared" si="486"/>
        <v>ENGINEERING</v>
      </c>
      <c r="AD5046" s="263" t="str">
        <f t="shared" si="487"/>
        <v>ENGINEERING-500</v>
      </c>
      <c r="AE5046" s="263" t="str">
        <f t="shared" si="488"/>
        <v>ENGINEERING-500--4</v>
      </c>
      <c r="AF5046" s="260" t="s">
        <v>3194</v>
      </c>
      <c r="AG5046" s="64" t="str">
        <f t="shared" si="489"/>
        <v>500</v>
      </c>
      <c r="AI5046" s="197" t="str">
        <f t="shared" si="490"/>
        <v>-</v>
      </c>
      <c r="AJ5046" s="64" t="str">
        <f t="shared" si="491"/>
        <v>-</v>
      </c>
    </row>
    <row r="5047" spans="27:36">
      <c r="AA5047" s="231" t="s">
        <v>3197</v>
      </c>
      <c r="AC5047" s="197" t="str">
        <f t="shared" si="486"/>
        <v>ENGINEERING</v>
      </c>
      <c r="AD5047" s="263" t="str">
        <f t="shared" si="487"/>
        <v>ENGINEERING-500</v>
      </c>
      <c r="AE5047" s="263" t="str">
        <f t="shared" si="488"/>
        <v>ENGINEERING-500--5</v>
      </c>
      <c r="AF5047" s="260" t="s">
        <v>3197</v>
      </c>
      <c r="AG5047" s="64" t="str">
        <f t="shared" si="489"/>
        <v>500</v>
      </c>
      <c r="AI5047" s="197" t="str">
        <f t="shared" si="490"/>
        <v>-</v>
      </c>
      <c r="AJ5047" s="64" t="str">
        <f t="shared" si="491"/>
        <v>-</v>
      </c>
    </row>
    <row r="5048" spans="27:36">
      <c r="AA5048" s="231" t="s">
        <v>3198</v>
      </c>
      <c r="AC5048" s="197" t="str">
        <f t="shared" si="486"/>
        <v>ENGINEERING</v>
      </c>
      <c r="AD5048" s="263" t="str">
        <f t="shared" si="487"/>
        <v>ENGINEERING-500</v>
      </c>
      <c r="AE5048" s="263" t="str">
        <f t="shared" si="488"/>
        <v>ENGINEERING-500--6</v>
      </c>
      <c r="AF5048" s="260" t="s">
        <v>3198</v>
      </c>
      <c r="AG5048" s="64" t="str">
        <f t="shared" si="489"/>
        <v>500</v>
      </c>
      <c r="AI5048" s="197" t="str">
        <f t="shared" si="490"/>
        <v>-</v>
      </c>
      <c r="AJ5048" s="64" t="str">
        <f t="shared" si="491"/>
        <v>-</v>
      </c>
    </row>
    <row r="5049" spans="27:36">
      <c r="AA5049" s="231" t="s">
        <v>3201</v>
      </c>
      <c r="AC5049" s="197" t="str">
        <f t="shared" si="486"/>
        <v>ENGINEERING</v>
      </c>
      <c r="AD5049" s="263" t="str">
        <f t="shared" si="487"/>
        <v>ENGINEERING-500</v>
      </c>
      <c r="AE5049" s="263" t="str">
        <f t="shared" si="488"/>
        <v>ENGINEERING-500--7</v>
      </c>
      <c r="AF5049" s="260" t="s">
        <v>3201</v>
      </c>
      <c r="AG5049" s="64" t="str">
        <f t="shared" si="489"/>
        <v>500</v>
      </c>
      <c r="AI5049" s="197" t="str">
        <f t="shared" si="490"/>
        <v>-</v>
      </c>
      <c r="AJ5049" s="64" t="str">
        <f t="shared" si="491"/>
        <v>-</v>
      </c>
    </row>
    <row r="5050" spans="27:36">
      <c r="AA5050" s="231" t="s">
        <v>11277</v>
      </c>
      <c r="AC5050" s="197" t="str">
        <f t="shared" si="486"/>
        <v>ENGINEERING</v>
      </c>
      <c r="AD5050" s="263" t="str">
        <f t="shared" si="487"/>
        <v>ENGINEERING-500</v>
      </c>
      <c r="AE5050" s="263" t="str">
        <f t="shared" si="488"/>
        <v>ENGINEERING-500--8</v>
      </c>
      <c r="AF5050" s="260" t="s">
        <v>11277</v>
      </c>
      <c r="AG5050" s="64" t="str">
        <f t="shared" si="489"/>
        <v>500</v>
      </c>
      <c r="AI5050" s="197" t="str">
        <f t="shared" si="490"/>
        <v>-</v>
      </c>
      <c r="AJ5050" s="64" t="str">
        <f t="shared" si="491"/>
        <v>-</v>
      </c>
    </row>
    <row r="5051" spans="27:36">
      <c r="AA5051" s="231" t="s">
        <v>12905</v>
      </c>
      <c r="AC5051" s="197" t="str">
        <f t="shared" si="486"/>
        <v>ENGINEERING</v>
      </c>
      <c r="AD5051" s="263" t="str">
        <f t="shared" si="487"/>
        <v>ENGINEERING-500</v>
      </c>
      <c r="AE5051" s="263" t="str">
        <f t="shared" si="488"/>
        <v>ENGINEERING-500--9</v>
      </c>
      <c r="AF5051" s="260" t="s">
        <v>12905</v>
      </c>
      <c r="AG5051" s="64" t="str">
        <f t="shared" si="489"/>
        <v>500</v>
      </c>
      <c r="AI5051" s="197" t="str">
        <f t="shared" si="490"/>
        <v>-</v>
      </c>
      <c r="AJ5051" s="64" t="str">
        <f t="shared" si="491"/>
        <v>-</v>
      </c>
    </row>
    <row r="5052" spans="27:36">
      <c r="AA5052" s="231" t="s">
        <v>3202</v>
      </c>
      <c r="AC5052" s="197" t="e">
        <f t="shared" si="486"/>
        <v>#N/A</v>
      </c>
      <c r="AD5052" s="263" t="e">
        <f t="shared" si="487"/>
        <v>#N/A</v>
      </c>
      <c r="AE5052" s="263" t="e">
        <f t="shared" si="488"/>
        <v>#N/A</v>
      </c>
      <c r="AF5052" s="260" t="s">
        <v>3202</v>
      </c>
      <c r="AG5052" s="64" t="str">
        <f t="shared" si="489"/>
        <v>500</v>
      </c>
      <c r="AI5052" s="197" t="str">
        <f t="shared" si="490"/>
        <v>-</v>
      </c>
      <c r="AJ5052" s="64" t="str">
        <f t="shared" si="491"/>
        <v>-</v>
      </c>
    </row>
    <row r="5053" spans="27:36">
      <c r="AA5053" s="231" t="s">
        <v>3205</v>
      </c>
      <c r="AC5053" s="197" t="str">
        <f t="shared" si="486"/>
        <v>HEALTHSCI</v>
      </c>
      <c r="AD5053" s="263" t="str">
        <f t="shared" si="487"/>
        <v>HEALTHSCI-500</v>
      </c>
      <c r="AE5053" s="263" t="str">
        <f t="shared" si="488"/>
        <v>HEALTHSCI-500--2</v>
      </c>
      <c r="AF5053" s="260" t="s">
        <v>3205</v>
      </c>
      <c r="AG5053" s="64" t="str">
        <f t="shared" si="489"/>
        <v>500</v>
      </c>
      <c r="AI5053" s="197" t="str">
        <f t="shared" si="490"/>
        <v>-</v>
      </c>
      <c r="AJ5053" s="64" t="str">
        <f t="shared" si="491"/>
        <v>-</v>
      </c>
    </row>
    <row r="5054" spans="27:36">
      <c r="AA5054" s="231" t="s">
        <v>3206</v>
      </c>
      <c r="AC5054" s="197" t="str">
        <f t="shared" si="486"/>
        <v>HEALTHSCI</v>
      </c>
      <c r="AD5054" s="263" t="str">
        <f t="shared" si="487"/>
        <v>HEALTHSCI-500</v>
      </c>
      <c r="AE5054" s="263" t="str">
        <f t="shared" si="488"/>
        <v>HEALTHSCI-500--3</v>
      </c>
      <c r="AF5054" s="260" t="s">
        <v>3206</v>
      </c>
      <c r="AG5054" s="64" t="str">
        <f t="shared" si="489"/>
        <v>500</v>
      </c>
      <c r="AI5054" s="197" t="str">
        <f t="shared" si="490"/>
        <v>-</v>
      </c>
      <c r="AJ5054" s="64" t="str">
        <f t="shared" si="491"/>
        <v>-</v>
      </c>
    </row>
    <row r="5055" spans="27:36">
      <c r="AA5055" s="231" t="s">
        <v>3209</v>
      </c>
      <c r="AC5055" s="197" t="str">
        <f t="shared" si="486"/>
        <v>BUSINESS</v>
      </c>
      <c r="AD5055" s="263" t="str">
        <f t="shared" si="487"/>
        <v>BUSINESS-500</v>
      </c>
      <c r="AE5055" s="263" t="str">
        <f t="shared" si="488"/>
        <v>BUSINESS-500--2</v>
      </c>
      <c r="AF5055" s="260" t="s">
        <v>3209</v>
      </c>
      <c r="AG5055" s="64" t="str">
        <f t="shared" si="489"/>
        <v>500</v>
      </c>
      <c r="AI5055" s="197" t="str">
        <f t="shared" si="490"/>
        <v>-</v>
      </c>
      <c r="AJ5055" s="64" t="str">
        <f t="shared" si="491"/>
        <v>-</v>
      </c>
    </row>
    <row r="5056" spans="27:36">
      <c r="AA5056" s="231" t="s">
        <v>3210</v>
      </c>
      <c r="AC5056" s="197" t="str">
        <f t="shared" si="486"/>
        <v>HEALTHSCI</v>
      </c>
      <c r="AD5056" s="263" t="str">
        <f t="shared" si="487"/>
        <v>HEALTHSCI-500</v>
      </c>
      <c r="AE5056" s="263" t="str">
        <f t="shared" si="488"/>
        <v>HEALTHSCI-500--4</v>
      </c>
      <c r="AF5056" s="260" t="s">
        <v>3210</v>
      </c>
      <c r="AG5056" s="64" t="str">
        <f t="shared" si="489"/>
        <v>500</v>
      </c>
      <c r="AI5056" s="197" t="str">
        <f t="shared" si="490"/>
        <v>-</v>
      </c>
      <c r="AJ5056" s="64" t="str">
        <f t="shared" si="491"/>
        <v>-</v>
      </c>
    </row>
    <row r="5057" spans="27:36">
      <c r="AA5057" s="231" t="s">
        <v>3213</v>
      </c>
      <c r="AC5057" s="197" t="str">
        <f t="shared" si="486"/>
        <v>HEALTHSCI</v>
      </c>
      <c r="AD5057" s="263" t="str">
        <f t="shared" si="487"/>
        <v>HEALTHSCI-500</v>
      </c>
      <c r="AE5057" s="263" t="str">
        <f t="shared" si="488"/>
        <v>HEALTHSCI-500--5</v>
      </c>
      <c r="AF5057" s="260" t="s">
        <v>3213</v>
      </c>
      <c r="AG5057" s="64" t="str">
        <f t="shared" si="489"/>
        <v>500</v>
      </c>
      <c r="AI5057" s="197" t="str">
        <f t="shared" si="490"/>
        <v>-</v>
      </c>
      <c r="AJ5057" s="64" t="str">
        <f t="shared" si="491"/>
        <v>-</v>
      </c>
    </row>
    <row r="5058" spans="27:36">
      <c r="AA5058" s="231" t="s">
        <v>3216</v>
      </c>
      <c r="AC5058" s="197" t="str">
        <f t="shared" si="486"/>
        <v>EDUCATION</v>
      </c>
      <c r="AD5058" s="263" t="str">
        <f t="shared" si="487"/>
        <v>EDUCATION-500</v>
      </c>
      <c r="AE5058" s="263" t="str">
        <f t="shared" si="488"/>
        <v>EDUCATION-500-0</v>
      </c>
      <c r="AF5058" s="260" t="s">
        <v>3216</v>
      </c>
      <c r="AG5058" s="64" t="str">
        <f t="shared" si="489"/>
        <v>500</v>
      </c>
      <c r="AI5058" s="197" t="str">
        <f t="shared" si="490"/>
        <v>-</v>
      </c>
      <c r="AJ5058" s="64" t="str">
        <f t="shared" si="491"/>
        <v>-</v>
      </c>
    </row>
    <row r="5059" spans="27:36">
      <c r="AA5059" s="231" t="s">
        <v>3217</v>
      </c>
      <c r="AC5059" s="197" t="str">
        <f t="shared" si="486"/>
        <v>HEALTHSCI</v>
      </c>
      <c r="AD5059" s="263" t="str">
        <f t="shared" si="487"/>
        <v>HEALTHSCI-500</v>
      </c>
      <c r="AE5059" s="263" t="str">
        <f t="shared" si="488"/>
        <v>HEALTHSCI-500--6</v>
      </c>
      <c r="AF5059" s="260" t="s">
        <v>3217</v>
      </c>
      <c r="AG5059" s="64" t="str">
        <f t="shared" si="489"/>
        <v>500</v>
      </c>
      <c r="AI5059" s="197" t="str">
        <f t="shared" si="490"/>
        <v>-</v>
      </c>
      <c r="AJ5059" s="64" t="str">
        <f t="shared" si="491"/>
        <v>-</v>
      </c>
    </row>
    <row r="5060" spans="27:36">
      <c r="AA5060" s="231" t="s">
        <v>3220</v>
      </c>
      <c r="AC5060" s="197" t="str">
        <f t="shared" si="486"/>
        <v>EDUCATION</v>
      </c>
      <c r="AD5060" s="263" t="str">
        <f t="shared" si="487"/>
        <v>EDUCATION-500</v>
      </c>
      <c r="AE5060" s="263" t="str">
        <f t="shared" si="488"/>
        <v>EDUCATION-500--1</v>
      </c>
      <c r="AF5060" s="260" t="s">
        <v>3220</v>
      </c>
      <c r="AG5060" s="64" t="str">
        <f t="shared" si="489"/>
        <v>500</v>
      </c>
      <c r="AI5060" s="197" t="str">
        <f t="shared" si="490"/>
        <v>-</v>
      </c>
      <c r="AJ5060" s="64" t="str">
        <f t="shared" si="491"/>
        <v>-</v>
      </c>
    </row>
    <row r="5061" spans="27:36">
      <c r="AA5061" s="231" t="s">
        <v>14329</v>
      </c>
      <c r="AC5061" s="197" t="str">
        <f t="shared" si="486"/>
        <v>HEALTHSCI</v>
      </c>
      <c r="AD5061" s="263" t="str">
        <f t="shared" si="487"/>
        <v>HEALTHSCI-500</v>
      </c>
      <c r="AE5061" s="263" t="str">
        <f t="shared" si="488"/>
        <v>HEALTHSCI-500--7</v>
      </c>
      <c r="AF5061" s="260" t="s">
        <v>14329</v>
      </c>
      <c r="AG5061" s="64" t="str">
        <f t="shared" si="489"/>
        <v>500</v>
      </c>
      <c r="AI5061" s="197" t="str">
        <f t="shared" si="490"/>
        <v>-</v>
      </c>
      <c r="AJ5061" s="64" t="str">
        <f t="shared" si="491"/>
        <v>-</v>
      </c>
    </row>
    <row r="5062" spans="27:36">
      <c r="AA5062" s="231" t="s">
        <v>13889</v>
      </c>
      <c r="AC5062" s="197" t="str">
        <f t="shared" si="486"/>
        <v>HEALTHSCI</v>
      </c>
      <c r="AD5062" s="263" t="str">
        <f t="shared" si="487"/>
        <v>HEALTHSCI-500</v>
      </c>
      <c r="AE5062" s="263" t="str">
        <f t="shared" si="488"/>
        <v>HEALTHSCI-500--8</v>
      </c>
      <c r="AF5062" s="260" t="s">
        <v>13889</v>
      </c>
      <c r="AG5062" s="64" t="str">
        <f t="shared" si="489"/>
        <v>500</v>
      </c>
      <c r="AI5062" s="197" t="str">
        <f t="shared" si="490"/>
        <v>-</v>
      </c>
      <c r="AJ5062" s="64" t="str">
        <f t="shared" si="491"/>
        <v>-</v>
      </c>
    </row>
    <row r="5063" spans="27:36">
      <c r="AA5063" s="231" t="s">
        <v>11278</v>
      </c>
      <c r="AC5063" s="197" t="str">
        <f t="shared" ref="AC5063:AC5126" si="492">CodesFormula_1</f>
        <v>PROVOST-Online_Strategic_Ed_Init</v>
      </c>
      <c r="AD5063" s="263" t="str">
        <f t="shared" ref="AD5063:AD5126" si="493">CodesFormula_2</f>
        <v>PROVOST-Online_Strategic_Ed_Init-500</v>
      </c>
      <c r="AE5063" s="263" t="str">
        <f t="shared" ref="AE5063:AE5126" si="494">CodesFormula_3</f>
        <v>PROVOST-Online_Strategic_Ed_Init-500-0</v>
      </c>
      <c r="AF5063" s="260" t="s">
        <v>11278</v>
      </c>
      <c r="AG5063" s="64" t="str">
        <f t="shared" ref="AG5063:AG5126" si="495">CodesFormula_4</f>
        <v>500</v>
      </c>
      <c r="AI5063" s="197" t="str">
        <f t="shared" ref="AI5063:AI5126" si="496">CodesFormula_5</f>
        <v>-</v>
      </c>
      <c r="AJ5063" s="64" t="str">
        <f t="shared" ref="AJ5063:AJ5126" si="497">CodesFormula_6</f>
        <v>-</v>
      </c>
    </row>
    <row r="5064" spans="27:36">
      <c r="AA5064" s="231" t="s">
        <v>12254</v>
      </c>
      <c r="AC5064" s="197" t="str">
        <f t="shared" si="492"/>
        <v>HEALTHSCI</v>
      </c>
      <c r="AD5064" s="263" t="str">
        <f t="shared" si="493"/>
        <v>HEALTHSCI-500</v>
      </c>
      <c r="AE5064" s="263" t="str">
        <f t="shared" si="494"/>
        <v>HEALTHSCI-500--9</v>
      </c>
      <c r="AF5064" s="260" t="s">
        <v>12254</v>
      </c>
      <c r="AG5064" s="64" t="str">
        <f t="shared" si="495"/>
        <v>500</v>
      </c>
      <c r="AI5064" s="197" t="str">
        <f t="shared" si="496"/>
        <v>-</v>
      </c>
      <c r="AJ5064" s="64" t="str">
        <f t="shared" si="497"/>
        <v>-</v>
      </c>
    </row>
    <row r="5065" spans="27:36">
      <c r="AA5065" s="231" t="s">
        <v>13451</v>
      </c>
      <c r="AC5065" s="197" t="str">
        <f t="shared" si="492"/>
        <v>HEALTHSCI</v>
      </c>
      <c r="AD5065" s="263" t="str">
        <f t="shared" si="493"/>
        <v>HEALTHSCI-500</v>
      </c>
      <c r="AE5065" s="263" t="str">
        <f t="shared" si="494"/>
        <v>HEALTHSCI-500--10</v>
      </c>
      <c r="AF5065" s="260" t="s">
        <v>13451</v>
      </c>
      <c r="AG5065" s="64" t="str">
        <f t="shared" si="495"/>
        <v>500</v>
      </c>
      <c r="AI5065" s="197" t="str">
        <f t="shared" si="496"/>
        <v>-</v>
      </c>
      <c r="AJ5065" s="64" t="str">
        <f t="shared" si="497"/>
        <v>-</v>
      </c>
    </row>
    <row r="5066" spans="27:36">
      <c r="AA5066" s="231" t="s">
        <v>3221</v>
      </c>
      <c r="AC5066" s="197" t="str">
        <f t="shared" si="492"/>
        <v>NURSING</v>
      </c>
      <c r="AD5066" s="263" t="str">
        <f t="shared" si="493"/>
        <v>NURSING-500</v>
      </c>
      <c r="AE5066" s="263" t="str">
        <f t="shared" si="494"/>
        <v>NURSING-500-0</v>
      </c>
      <c r="AF5066" s="260" t="s">
        <v>3221</v>
      </c>
      <c r="AG5066" s="64" t="str">
        <f t="shared" si="495"/>
        <v>500</v>
      </c>
      <c r="AI5066" s="197" t="str">
        <f t="shared" si="496"/>
        <v>-</v>
      </c>
      <c r="AJ5066" s="64" t="str">
        <f t="shared" si="497"/>
        <v>-</v>
      </c>
    </row>
    <row r="5067" spans="27:36">
      <c r="AA5067" s="231" t="s">
        <v>3224</v>
      </c>
      <c r="AC5067" s="197" t="str">
        <f t="shared" si="492"/>
        <v>NURSING</v>
      </c>
      <c r="AD5067" s="263" t="str">
        <f t="shared" si="493"/>
        <v>NURSING-500</v>
      </c>
      <c r="AE5067" s="263" t="str">
        <f t="shared" si="494"/>
        <v>NURSING-500--1</v>
      </c>
      <c r="AF5067" s="260" t="s">
        <v>3224</v>
      </c>
      <c r="AG5067" s="64" t="str">
        <f t="shared" si="495"/>
        <v>500</v>
      </c>
      <c r="AI5067" s="197" t="str">
        <f t="shared" si="496"/>
        <v>-</v>
      </c>
      <c r="AJ5067" s="64" t="str">
        <f t="shared" si="497"/>
        <v>-</v>
      </c>
    </row>
    <row r="5068" spans="27:36">
      <c r="AA5068" s="231" t="s">
        <v>3225</v>
      </c>
      <c r="AC5068" s="197" t="str">
        <f t="shared" si="492"/>
        <v>PHARMACY</v>
      </c>
      <c r="AD5068" s="263" t="str">
        <f t="shared" si="493"/>
        <v>PHARMACY-500</v>
      </c>
      <c r="AE5068" s="263" t="str">
        <f t="shared" si="494"/>
        <v>PHARMACY-500-0</v>
      </c>
      <c r="AF5068" s="260" t="s">
        <v>3225</v>
      </c>
      <c r="AG5068" s="64" t="str">
        <f t="shared" si="495"/>
        <v>500</v>
      </c>
      <c r="AI5068" s="197" t="str">
        <f t="shared" si="496"/>
        <v>-</v>
      </c>
      <c r="AJ5068" s="64" t="str">
        <f t="shared" si="497"/>
        <v>-</v>
      </c>
    </row>
    <row r="5069" spans="27:36">
      <c r="AA5069" s="231" t="s">
        <v>3228</v>
      </c>
      <c r="AC5069" s="197" t="str">
        <f t="shared" si="492"/>
        <v>PHARMACY</v>
      </c>
      <c r="AD5069" s="263" t="str">
        <f t="shared" si="493"/>
        <v>PHARMACY-500</v>
      </c>
      <c r="AE5069" s="263" t="str">
        <f t="shared" si="494"/>
        <v>PHARMACY-500--1</v>
      </c>
      <c r="AF5069" s="260" t="s">
        <v>3228</v>
      </c>
      <c r="AG5069" s="64" t="str">
        <f t="shared" si="495"/>
        <v>500</v>
      </c>
      <c r="AI5069" s="197" t="str">
        <f t="shared" si="496"/>
        <v>-</v>
      </c>
      <c r="AJ5069" s="64" t="str">
        <f t="shared" si="497"/>
        <v>-</v>
      </c>
    </row>
    <row r="5070" spans="27:36">
      <c r="AA5070" s="231" t="s">
        <v>3229</v>
      </c>
      <c r="AC5070" s="197" t="str">
        <f t="shared" si="492"/>
        <v>PHARMACY</v>
      </c>
      <c r="AD5070" s="263" t="str">
        <f t="shared" si="493"/>
        <v>PHARMACY-500</v>
      </c>
      <c r="AE5070" s="263" t="str">
        <f t="shared" si="494"/>
        <v>PHARMACY-500--2</v>
      </c>
      <c r="AF5070" s="260" t="s">
        <v>3229</v>
      </c>
      <c r="AG5070" s="64" t="str">
        <f t="shared" si="495"/>
        <v>500</v>
      </c>
      <c r="AI5070" s="197" t="str">
        <f t="shared" si="496"/>
        <v>-</v>
      </c>
      <c r="AJ5070" s="64" t="str">
        <f t="shared" si="497"/>
        <v>-</v>
      </c>
    </row>
    <row r="5071" spans="27:36">
      <c r="AA5071" s="231" t="s">
        <v>534</v>
      </c>
      <c r="AC5071" s="197" t="str">
        <f t="shared" si="492"/>
        <v>CRIMELAB</v>
      </c>
      <c r="AD5071" s="263" t="str">
        <f t="shared" si="493"/>
        <v>CRIMELAB-500</v>
      </c>
      <c r="AE5071" s="263" t="str">
        <f t="shared" si="494"/>
        <v>CRIMELAB-500-0</v>
      </c>
      <c r="AF5071" s="260" t="s">
        <v>534</v>
      </c>
      <c r="AG5071" s="64" t="str">
        <f t="shared" si="495"/>
        <v>500</v>
      </c>
      <c r="AI5071" s="197" t="str">
        <f t="shared" si="496"/>
        <v>-</v>
      </c>
      <c r="AJ5071" s="64" t="str">
        <f t="shared" si="497"/>
        <v>-</v>
      </c>
    </row>
    <row r="5072" spans="27:36">
      <c r="AA5072" s="231" t="s">
        <v>537</v>
      </c>
      <c r="AC5072" s="197" t="str">
        <f t="shared" si="492"/>
        <v>PHARMACY</v>
      </c>
      <c r="AD5072" s="263" t="str">
        <f t="shared" si="493"/>
        <v>PHARMACY-500</v>
      </c>
      <c r="AE5072" s="263" t="str">
        <f t="shared" si="494"/>
        <v>PHARMACY-500--3</v>
      </c>
      <c r="AF5072" s="260" t="s">
        <v>537</v>
      </c>
      <c r="AG5072" s="64" t="str">
        <f t="shared" si="495"/>
        <v>500</v>
      </c>
      <c r="AI5072" s="197" t="str">
        <f t="shared" si="496"/>
        <v>-</v>
      </c>
      <c r="AJ5072" s="64" t="str">
        <f t="shared" si="497"/>
        <v>-</v>
      </c>
    </row>
    <row r="5073" spans="27:36">
      <c r="AA5073" s="231" t="s">
        <v>11279</v>
      </c>
      <c r="AC5073" s="197" t="str">
        <f t="shared" si="492"/>
        <v>PHARMACY</v>
      </c>
      <c r="AD5073" s="263" t="str">
        <f t="shared" si="493"/>
        <v>PHARMACY-500</v>
      </c>
      <c r="AE5073" s="263" t="str">
        <f t="shared" si="494"/>
        <v>PHARMACY-500--4</v>
      </c>
      <c r="AF5073" s="260" t="s">
        <v>11279</v>
      </c>
      <c r="AG5073" s="64" t="str">
        <f t="shared" si="495"/>
        <v>500</v>
      </c>
      <c r="AI5073" s="197" t="str">
        <f t="shared" si="496"/>
        <v>-</v>
      </c>
      <c r="AJ5073" s="64" t="str">
        <f t="shared" si="497"/>
        <v>-</v>
      </c>
    </row>
    <row r="5074" spans="27:36">
      <c r="AA5074" s="231" t="s">
        <v>538</v>
      </c>
      <c r="AC5074" s="197" t="str">
        <f t="shared" si="492"/>
        <v>UCAS</v>
      </c>
      <c r="AD5074" s="263" t="str">
        <f t="shared" si="493"/>
        <v>UCAS-500</v>
      </c>
      <c r="AE5074" s="263" t="str">
        <f t="shared" si="494"/>
        <v>UCAS-500-0</v>
      </c>
      <c r="AF5074" s="260" t="s">
        <v>538</v>
      </c>
      <c r="AG5074" s="64" t="str">
        <f t="shared" si="495"/>
        <v>500</v>
      </c>
      <c r="AI5074" s="197" t="str">
        <f t="shared" si="496"/>
        <v>-</v>
      </c>
      <c r="AJ5074" s="64" t="str">
        <f t="shared" si="497"/>
        <v>-</v>
      </c>
    </row>
    <row r="5075" spans="27:36">
      <c r="AA5075" s="231" t="s">
        <v>11280</v>
      </c>
      <c r="AC5075" s="197" t="str">
        <f t="shared" si="492"/>
        <v>UCAS</v>
      </c>
      <c r="AD5075" s="263" t="str">
        <f t="shared" si="493"/>
        <v>UCAS-500</v>
      </c>
      <c r="AE5075" s="263" t="str">
        <f t="shared" si="494"/>
        <v>UCAS-500--1</v>
      </c>
      <c r="AF5075" s="260" t="s">
        <v>11280</v>
      </c>
      <c r="AG5075" s="64" t="str">
        <f t="shared" si="495"/>
        <v>500</v>
      </c>
      <c r="AI5075" s="197" t="str">
        <f t="shared" si="496"/>
        <v>-</v>
      </c>
      <c r="AJ5075" s="64" t="str">
        <f t="shared" si="497"/>
        <v>-</v>
      </c>
    </row>
    <row r="5076" spans="27:36">
      <c r="AA5076" s="231" t="s">
        <v>541</v>
      </c>
      <c r="AC5076" s="197" t="str">
        <f t="shared" si="492"/>
        <v>GSO</v>
      </c>
      <c r="AD5076" s="263" t="str">
        <f t="shared" si="493"/>
        <v>GSO-500</v>
      </c>
      <c r="AE5076" s="263" t="str">
        <f t="shared" si="494"/>
        <v>GSO-500-0</v>
      </c>
      <c r="AF5076" s="260" t="s">
        <v>541</v>
      </c>
      <c r="AG5076" s="64" t="str">
        <f t="shared" si="495"/>
        <v>500</v>
      </c>
      <c r="AI5076" s="197" t="str">
        <f t="shared" si="496"/>
        <v>-</v>
      </c>
      <c r="AJ5076" s="64" t="str">
        <f t="shared" si="497"/>
        <v>-</v>
      </c>
    </row>
    <row r="5077" spans="27:36">
      <c r="AA5077" s="231" t="s">
        <v>542</v>
      </c>
      <c r="AC5077" s="197" t="str">
        <f t="shared" si="492"/>
        <v>GSO</v>
      </c>
      <c r="AD5077" s="263" t="str">
        <f t="shared" si="493"/>
        <v>GSO-500</v>
      </c>
      <c r="AE5077" s="263" t="str">
        <f t="shared" si="494"/>
        <v>GSO-500--1</v>
      </c>
      <c r="AF5077" s="260" t="s">
        <v>542</v>
      </c>
      <c r="AG5077" s="64" t="str">
        <f t="shared" si="495"/>
        <v>500</v>
      </c>
      <c r="AI5077" s="197" t="str">
        <f t="shared" si="496"/>
        <v>-</v>
      </c>
      <c r="AJ5077" s="64" t="str">
        <f t="shared" si="497"/>
        <v>-</v>
      </c>
    </row>
    <row r="5078" spans="27:36">
      <c r="AA5078" s="231" t="s">
        <v>545</v>
      </c>
      <c r="AC5078" s="197" t="str">
        <f t="shared" si="492"/>
        <v>GSO</v>
      </c>
      <c r="AD5078" s="263" t="str">
        <f t="shared" si="493"/>
        <v>GSO-500</v>
      </c>
      <c r="AE5078" s="263" t="str">
        <f t="shared" si="494"/>
        <v>GSO-500--2</v>
      </c>
      <c r="AF5078" s="260" t="s">
        <v>545</v>
      </c>
      <c r="AG5078" s="64" t="str">
        <f t="shared" si="495"/>
        <v>500</v>
      </c>
      <c r="AI5078" s="197" t="str">
        <f t="shared" si="496"/>
        <v>-</v>
      </c>
      <c r="AJ5078" s="64" t="str">
        <f t="shared" si="497"/>
        <v>-</v>
      </c>
    </row>
    <row r="5079" spans="27:36">
      <c r="AA5079" s="231" t="s">
        <v>546</v>
      </c>
      <c r="AC5079" s="197" t="str">
        <f t="shared" si="492"/>
        <v>GSO</v>
      </c>
      <c r="AD5079" s="263" t="str">
        <f t="shared" si="493"/>
        <v>GSO-500</v>
      </c>
      <c r="AE5079" s="263" t="str">
        <f t="shared" si="494"/>
        <v>GSO-500--3</v>
      </c>
      <c r="AF5079" s="260" t="s">
        <v>546</v>
      </c>
      <c r="AG5079" s="64" t="str">
        <f t="shared" si="495"/>
        <v>500</v>
      </c>
      <c r="AI5079" s="197" t="str">
        <f t="shared" si="496"/>
        <v>-</v>
      </c>
      <c r="AJ5079" s="64" t="str">
        <f t="shared" si="497"/>
        <v>-</v>
      </c>
    </row>
    <row r="5080" spans="27:36">
      <c r="AA5080" s="231" t="s">
        <v>549</v>
      </c>
      <c r="AC5080" s="197" t="str">
        <f t="shared" si="492"/>
        <v>GSO</v>
      </c>
      <c r="AD5080" s="263" t="str">
        <f t="shared" si="493"/>
        <v>GSO-500</v>
      </c>
      <c r="AE5080" s="263" t="str">
        <f t="shared" si="494"/>
        <v>GSO-500--4</v>
      </c>
      <c r="AF5080" s="260" t="s">
        <v>549</v>
      </c>
      <c r="AG5080" s="64" t="str">
        <f t="shared" si="495"/>
        <v>500</v>
      </c>
      <c r="AI5080" s="197" t="str">
        <f t="shared" si="496"/>
        <v>-</v>
      </c>
      <c r="AJ5080" s="64" t="str">
        <f t="shared" si="497"/>
        <v>-</v>
      </c>
    </row>
    <row r="5081" spans="27:36">
      <c r="AA5081" s="231" t="s">
        <v>14918</v>
      </c>
      <c r="AC5081" s="197" t="str">
        <f t="shared" si="492"/>
        <v>GSO</v>
      </c>
      <c r="AD5081" s="263" t="str">
        <f t="shared" si="493"/>
        <v>GSO-500</v>
      </c>
      <c r="AE5081" s="263" t="str">
        <f t="shared" si="494"/>
        <v>GSO-500--5</v>
      </c>
      <c r="AF5081" s="260" t="s">
        <v>14918</v>
      </c>
      <c r="AG5081" s="64" t="str">
        <f t="shared" si="495"/>
        <v>500</v>
      </c>
      <c r="AI5081" s="197" t="str">
        <f t="shared" si="496"/>
        <v>-</v>
      </c>
      <c r="AJ5081" s="64" t="str">
        <f t="shared" si="497"/>
        <v>-</v>
      </c>
    </row>
    <row r="5082" spans="27:36">
      <c r="AA5082" s="231" t="s">
        <v>552</v>
      </c>
      <c r="AC5082" s="197" t="str">
        <f t="shared" si="492"/>
        <v>GSO</v>
      </c>
      <c r="AD5082" s="263" t="str">
        <f t="shared" si="493"/>
        <v>GSO-500</v>
      </c>
      <c r="AE5082" s="263" t="str">
        <f t="shared" si="494"/>
        <v>GSO-500--6</v>
      </c>
      <c r="AF5082" s="260" t="s">
        <v>552</v>
      </c>
      <c r="AG5082" s="64" t="str">
        <f t="shared" si="495"/>
        <v>500</v>
      </c>
      <c r="AI5082" s="197" t="str">
        <f t="shared" si="496"/>
        <v>-</v>
      </c>
      <c r="AJ5082" s="64" t="str">
        <f t="shared" si="497"/>
        <v>-</v>
      </c>
    </row>
    <row r="5083" spans="27:36">
      <c r="AA5083" s="231" t="s">
        <v>553</v>
      </c>
      <c r="AC5083" s="197" t="str">
        <f t="shared" si="492"/>
        <v>GSO</v>
      </c>
      <c r="AD5083" s="263" t="str">
        <f t="shared" si="493"/>
        <v>GSO-500</v>
      </c>
      <c r="AE5083" s="263" t="str">
        <f t="shared" si="494"/>
        <v>GSO-500--7</v>
      </c>
      <c r="AF5083" s="260" t="s">
        <v>553</v>
      </c>
      <c r="AG5083" s="64" t="str">
        <f t="shared" si="495"/>
        <v>500</v>
      </c>
      <c r="AI5083" s="197" t="str">
        <f t="shared" si="496"/>
        <v>-</v>
      </c>
      <c r="AJ5083" s="64" t="str">
        <f t="shared" si="497"/>
        <v>-</v>
      </c>
    </row>
    <row r="5084" spans="27:36">
      <c r="AA5084" s="231" t="s">
        <v>556</v>
      </c>
      <c r="AC5084" s="197" t="str">
        <f t="shared" si="492"/>
        <v>GSO</v>
      </c>
      <c r="AD5084" s="263" t="str">
        <f t="shared" si="493"/>
        <v>GSO-500</v>
      </c>
      <c r="AE5084" s="263" t="str">
        <f t="shared" si="494"/>
        <v>GSO-500--8</v>
      </c>
      <c r="AF5084" s="260" t="s">
        <v>556</v>
      </c>
      <c r="AG5084" s="64" t="str">
        <f t="shared" si="495"/>
        <v>500</v>
      </c>
      <c r="AI5084" s="197" t="str">
        <f t="shared" si="496"/>
        <v>-</v>
      </c>
      <c r="AJ5084" s="64" t="str">
        <f t="shared" si="497"/>
        <v>-</v>
      </c>
    </row>
    <row r="5085" spans="27:36">
      <c r="AA5085" s="231" t="s">
        <v>557</v>
      </c>
      <c r="AC5085" s="197" t="str">
        <f t="shared" si="492"/>
        <v>GSO</v>
      </c>
      <c r="AD5085" s="263" t="str">
        <f t="shared" si="493"/>
        <v>GSO-500</v>
      </c>
      <c r="AE5085" s="263" t="str">
        <f t="shared" si="494"/>
        <v>GSO-500--9</v>
      </c>
      <c r="AF5085" s="260" t="s">
        <v>557</v>
      </c>
      <c r="AG5085" s="64" t="str">
        <f t="shared" si="495"/>
        <v>500</v>
      </c>
      <c r="AI5085" s="197" t="str">
        <f t="shared" si="496"/>
        <v>-</v>
      </c>
      <c r="AJ5085" s="64" t="str">
        <f t="shared" si="497"/>
        <v>-</v>
      </c>
    </row>
    <row r="5086" spans="27:36">
      <c r="AA5086" s="231" t="s">
        <v>560</v>
      </c>
      <c r="AC5086" s="197" t="str">
        <f t="shared" si="492"/>
        <v>GSO</v>
      </c>
      <c r="AD5086" s="263" t="str">
        <f t="shared" si="493"/>
        <v>GSO-500</v>
      </c>
      <c r="AE5086" s="263" t="str">
        <f t="shared" si="494"/>
        <v>GSO-500--10</v>
      </c>
      <c r="AF5086" s="260" t="s">
        <v>560</v>
      </c>
      <c r="AG5086" s="64" t="str">
        <f t="shared" si="495"/>
        <v>500</v>
      </c>
      <c r="AI5086" s="197" t="str">
        <f t="shared" si="496"/>
        <v>-</v>
      </c>
      <c r="AJ5086" s="64" t="str">
        <f t="shared" si="497"/>
        <v>-</v>
      </c>
    </row>
    <row r="5087" spans="27:36">
      <c r="AA5087" s="231" t="s">
        <v>561</v>
      </c>
      <c r="AC5087" s="197" t="str">
        <f t="shared" si="492"/>
        <v>GSO</v>
      </c>
      <c r="AD5087" s="263" t="str">
        <f t="shared" si="493"/>
        <v>GSO-500</v>
      </c>
      <c r="AE5087" s="263" t="str">
        <f t="shared" si="494"/>
        <v>GSO-500--11</v>
      </c>
      <c r="AF5087" s="260" t="s">
        <v>561</v>
      </c>
      <c r="AG5087" s="64" t="str">
        <f t="shared" si="495"/>
        <v>500</v>
      </c>
      <c r="AI5087" s="197" t="str">
        <f t="shared" si="496"/>
        <v>-</v>
      </c>
      <c r="AJ5087" s="64" t="str">
        <f t="shared" si="497"/>
        <v>-</v>
      </c>
    </row>
    <row r="5088" spans="27:36">
      <c r="AA5088" s="231" t="s">
        <v>564</v>
      </c>
      <c r="AC5088" s="197" t="str">
        <f t="shared" si="492"/>
        <v>GSO</v>
      </c>
      <c r="AD5088" s="263" t="str">
        <f t="shared" si="493"/>
        <v>GSO-500</v>
      </c>
      <c r="AE5088" s="263" t="str">
        <f t="shared" si="494"/>
        <v>GSO-500--12</v>
      </c>
      <c r="AF5088" s="260" t="s">
        <v>564</v>
      </c>
      <c r="AG5088" s="64" t="str">
        <f t="shared" si="495"/>
        <v>500</v>
      </c>
      <c r="AI5088" s="197" t="str">
        <f t="shared" si="496"/>
        <v>-</v>
      </c>
      <c r="AJ5088" s="64" t="str">
        <f t="shared" si="497"/>
        <v>-</v>
      </c>
    </row>
    <row r="5089" spans="27:36">
      <c r="AA5089" s="231" t="s">
        <v>565</v>
      </c>
      <c r="AC5089" s="197" t="str">
        <f t="shared" si="492"/>
        <v>GSO</v>
      </c>
      <c r="AD5089" s="263" t="str">
        <f t="shared" si="493"/>
        <v>GSO-500</v>
      </c>
      <c r="AE5089" s="263" t="str">
        <f t="shared" si="494"/>
        <v>GSO-500--13</v>
      </c>
      <c r="AF5089" s="260" t="s">
        <v>565</v>
      </c>
      <c r="AG5089" s="64" t="str">
        <f t="shared" si="495"/>
        <v>500</v>
      </c>
      <c r="AI5089" s="197" t="str">
        <f t="shared" si="496"/>
        <v>-</v>
      </c>
      <c r="AJ5089" s="64" t="str">
        <f t="shared" si="497"/>
        <v>-</v>
      </c>
    </row>
    <row r="5090" spans="27:36">
      <c r="AA5090" s="231" t="s">
        <v>568</v>
      </c>
      <c r="AC5090" s="197" t="str">
        <f t="shared" si="492"/>
        <v>GSO</v>
      </c>
      <c r="AD5090" s="263" t="str">
        <f t="shared" si="493"/>
        <v>GSO-500</v>
      </c>
      <c r="AE5090" s="263" t="str">
        <f t="shared" si="494"/>
        <v>GSO-500--14</v>
      </c>
      <c r="AF5090" s="260" t="s">
        <v>568</v>
      </c>
      <c r="AG5090" s="64" t="str">
        <f t="shared" si="495"/>
        <v>500</v>
      </c>
      <c r="AI5090" s="197" t="str">
        <f t="shared" si="496"/>
        <v>-</v>
      </c>
      <c r="AJ5090" s="64" t="str">
        <f t="shared" si="497"/>
        <v>-</v>
      </c>
    </row>
    <row r="5091" spans="27:36">
      <c r="AA5091" s="231" t="s">
        <v>571</v>
      </c>
      <c r="AC5091" s="197" t="str">
        <f t="shared" si="492"/>
        <v>EDUCATION</v>
      </c>
      <c r="AD5091" s="263" t="str">
        <f t="shared" si="493"/>
        <v>EDUCATION-500</v>
      </c>
      <c r="AE5091" s="263" t="str">
        <f t="shared" si="494"/>
        <v>EDUCATION-500--2</v>
      </c>
      <c r="AF5091" s="260" t="s">
        <v>571</v>
      </c>
      <c r="AG5091" s="64" t="str">
        <f t="shared" si="495"/>
        <v>500</v>
      </c>
      <c r="AI5091" s="197" t="str">
        <f t="shared" si="496"/>
        <v>-</v>
      </c>
      <c r="AJ5091" s="64" t="str">
        <f t="shared" si="497"/>
        <v>-</v>
      </c>
    </row>
    <row r="5092" spans="27:36">
      <c r="AA5092" s="231" t="s">
        <v>13452</v>
      </c>
      <c r="AC5092" s="197" t="str">
        <f t="shared" si="492"/>
        <v>PROVOST-Online_Strategic_Ed_Init</v>
      </c>
      <c r="AD5092" s="263" t="str">
        <f t="shared" si="493"/>
        <v>PROVOST-Online_Strategic_Ed_Init-500</v>
      </c>
      <c r="AE5092" s="263" t="str">
        <f t="shared" si="494"/>
        <v>PROVOST-Online_Strategic_Ed_Init-500--1</v>
      </c>
      <c r="AF5092" s="260" t="s">
        <v>13452</v>
      </c>
      <c r="AG5092" s="64" t="str">
        <f t="shared" si="495"/>
        <v>500</v>
      </c>
      <c r="AI5092" s="197" t="str">
        <f t="shared" si="496"/>
        <v>-</v>
      </c>
      <c r="AJ5092" s="64" t="str">
        <f t="shared" si="497"/>
        <v>-</v>
      </c>
    </row>
    <row r="5093" spans="27:36">
      <c r="AA5093" s="231" t="s">
        <v>11511</v>
      </c>
      <c r="AC5093" s="197" t="str">
        <f t="shared" si="492"/>
        <v>HEALTHSCI</v>
      </c>
      <c r="AD5093" s="263" t="str">
        <f t="shared" si="493"/>
        <v>HEALTHSCI-500</v>
      </c>
      <c r="AE5093" s="263" t="str">
        <f t="shared" si="494"/>
        <v>HEALTHSCI-500--11</v>
      </c>
      <c r="AF5093" s="260" t="s">
        <v>11511</v>
      </c>
      <c r="AG5093" s="64" t="str">
        <f t="shared" si="495"/>
        <v>500</v>
      </c>
      <c r="AI5093" s="197" t="str">
        <f t="shared" si="496"/>
        <v>-</v>
      </c>
      <c r="AJ5093" s="64" t="str">
        <f t="shared" si="497"/>
        <v>-</v>
      </c>
    </row>
    <row r="5094" spans="27:36">
      <c r="AA5094" s="231" t="s">
        <v>576</v>
      </c>
      <c r="AC5094" s="197" t="str">
        <f t="shared" si="492"/>
        <v>CEPS-OSI</v>
      </c>
      <c r="AD5094" s="263" t="str">
        <f t="shared" si="493"/>
        <v>CEPS-OSI-500</v>
      </c>
      <c r="AE5094" s="263" t="str">
        <f t="shared" si="494"/>
        <v>CEPS-OSI-500-0</v>
      </c>
      <c r="AF5094" s="260" t="s">
        <v>576</v>
      </c>
      <c r="AG5094" s="64" t="str">
        <f t="shared" si="495"/>
        <v>500</v>
      </c>
      <c r="AI5094" s="197" t="str">
        <f t="shared" si="496"/>
        <v>-</v>
      </c>
      <c r="AJ5094" s="64" t="str">
        <f t="shared" si="497"/>
        <v>-</v>
      </c>
    </row>
    <row r="5095" spans="27:36">
      <c r="AA5095" s="231" t="s">
        <v>578</v>
      </c>
      <c r="AC5095" s="197" t="str">
        <f t="shared" si="492"/>
        <v>BUSINESS</v>
      </c>
      <c r="AD5095" s="263" t="str">
        <f t="shared" si="493"/>
        <v>BUSINESS-500</v>
      </c>
      <c r="AE5095" s="263" t="str">
        <f t="shared" si="494"/>
        <v>BUSINESS-500--3</v>
      </c>
      <c r="AF5095" s="260" t="s">
        <v>578</v>
      </c>
      <c r="AG5095" s="64" t="str">
        <f t="shared" si="495"/>
        <v>500</v>
      </c>
      <c r="AI5095" s="197" t="str">
        <f t="shared" si="496"/>
        <v>-</v>
      </c>
      <c r="AJ5095" s="64" t="str">
        <f t="shared" si="497"/>
        <v>-</v>
      </c>
    </row>
    <row r="5096" spans="27:36">
      <c r="AA5096" s="231" t="s">
        <v>580</v>
      </c>
      <c r="AC5096" s="197" t="str">
        <f t="shared" si="492"/>
        <v>RESECDEV</v>
      </c>
      <c r="AD5096" s="263" t="str">
        <f t="shared" si="493"/>
        <v>RESECDEV-500</v>
      </c>
      <c r="AE5096" s="263" t="str">
        <f t="shared" si="494"/>
        <v>RESECDEV-500--1</v>
      </c>
      <c r="AF5096" s="260" t="s">
        <v>580</v>
      </c>
      <c r="AG5096" s="64" t="str">
        <f t="shared" si="495"/>
        <v>500</v>
      </c>
      <c r="AI5096" s="197" t="str">
        <f t="shared" si="496"/>
        <v>-</v>
      </c>
      <c r="AJ5096" s="64" t="str">
        <f t="shared" si="497"/>
        <v>-</v>
      </c>
    </row>
    <row r="5097" spans="27:36">
      <c r="AA5097" s="231" t="s">
        <v>583</v>
      </c>
      <c r="AC5097" s="233" t="str">
        <f t="shared" si="492"/>
        <v>GRADSTUDIES</v>
      </c>
      <c r="AD5097" s="260" t="str">
        <f t="shared" si="493"/>
        <v>GRADSTUDIES-500</v>
      </c>
      <c r="AE5097" s="260" t="str">
        <f t="shared" si="494"/>
        <v>GRADSTUDIES-500-0</v>
      </c>
      <c r="AF5097" s="260" t="s">
        <v>583</v>
      </c>
      <c r="AG5097" s="70" t="str">
        <f t="shared" si="495"/>
        <v>500</v>
      </c>
      <c r="AI5097" s="233" t="str">
        <f t="shared" si="496"/>
        <v>-</v>
      </c>
      <c r="AJ5097" s="70" t="str">
        <f t="shared" si="497"/>
        <v>-</v>
      </c>
    </row>
    <row r="5098" spans="27:36">
      <c r="AA5098" s="231" t="s">
        <v>584</v>
      </c>
      <c r="AC5098" s="233" t="str">
        <f t="shared" si="492"/>
        <v>CELS</v>
      </c>
      <c r="AD5098" s="260" t="str">
        <f t="shared" si="493"/>
        <v>CELS-500</v>
      </c>
      <c r="AE5098" s="260" t="str">
        <f t="shared" si="494"/>
        <v>CELS-500--14</v>
      </c>
      <c r="AF5098" s="260" t="s">
        <v>584</v>
      </c>
      <c r="AG5098" s="70" t="str">
        <f t="shared" si="495"/>
        <v>500</v>
      </c>
      <c r="AI5098" s="233" t="str">
        <f t="shared" si="496"/>
        <v>-</v>
      </c>
      <c r="AJ5098" s="70" t="str">
        <f t="shared" si="497"/>
        <v>-</v>
      </c>
    </row>
    <row r="5099" spans="27:36">
      <c r="AA5099" s="231" t="s">
        <v>2219</v>
      </c>
      <c r="AC5099" s="233" t="str">
        <f t="shared" si="492"/>
        <v>CELS</v>
      </c>
      <c r="AD5099" s="260" t="str">
        <f t="shared" si="493"/>
        <v>CELS-500</v>
      </c>
      <c r="AE5099" s="260" t="str">
        <f t="shared" si="494"/>
        <v>CELS-500--15</v>
      </c>
      <c r="AF5099" s="260" t="s">
        <v>2219</v>
      </c>
      <c r="AG5099" s="70" t="str">
        <f t="shared" si="495"/>
        <v>500</v>
      </c>
      <c r="AI5099" s="233" t="str">
        <f t="shared" si="496"/>
        <v>-</v>
      </c>
      <c r="AJ5099" s="70" t="str">
        <f t="shared" si="497"/>
        <v>-</v>
      </c>
    </row>
    <row r="5100" spans="27:36">
      <c r="AA5100" s="231" t="s">
        <v>2222</v>
      </c>
      <c r="AC5100" s="233" t="str">
        <f t="shared" si="492"/>
        <v>ITS</v>
      </c>
      <c r="AD5100" s="260" t="str">
        <f t="shared" si="493"/>
        <v>ITS-500</v>
      </c>
      <c r="AE5100" s="260" t="str">
        <f t="shared" si="494"/>
        <v>ITS-500-0</v>
      </c>
      <c r="AF5100" s="260" t="s">
        <v>2222</v>
      </c>
      <c r="AG5100" s="70" t="str">
        <f t="shared" si="495"/>
        <v>500</v>
      </c>
      <c r="AI5100" s="233" t="str">
        <f t="shared" si="496"/>
        <v>-</v>
      </c>
      <c r="AJ5100" s="70" t="str">
        <f t="shared" si="497"/>
        <v>-</v>
      </c>
    </row>
    <row r="5101" spans="27:36">
      <c r="AA5101" s="231" t="s">
        <v>2223</v>
      </c>
      <c r="AC5101" s="233" t="str">
        <f t="shared" si="492"/>
        <v>LIBRARY</v>
      </c>
      <c r="AD5101" s="260" t="str">
        <f t="shared" si="493"/>
        <v>LIBRARY-500</v>
      </c>
      <c r="AE5101" s="260" t="str">
        <f t="shared" si="494"/>
        <v>LIBRARY-500-0</v>
      </c>
      <c r="AF5101" s="260" t="s">
        <v>2223</v>
      </c>
      <c r="AG5101" s="70" t="str">
        <f t="shared" si="495"/>
        <v>500</v>
      </c>
      <c r="AI5101" s="233" t="str">
        <f t="shared" si="496"/>
        <v>-</v>
      </c>
      <c r="AJ5101" s="70" t="str">
        <f t="shared" si="497"/>
        <v>-</v>
      </c>
    </row>
    <row r="5102" spans="27:36">
      <c r="AA5102" s="231" t="s">
        <v>12906</v>
      </c>
      <c r="AC5102" s="233" t="str">
        <f t="shared" si="492"/>
        <v>LIBRARY</v>
      </c>
      <c r="AD5102" s="260" t="str">
        <f t="shared" si="493"/>
        <v>LIBRARY-500</v>
      </c>
      <c r="AE5102" s="260" t="str">
        <f t="shared" si="494"/>
        <v>LIBRARY-500--1</v>
      </c>
      <c r="AF5102" s="260" t="s">
        <v>12906</v>
      </c>
      <c r="AG5102" s="70" t="str">
        <f t="shared" si="495"/>
        <v>500</v>
      </c>
      <c r="AI5102" s="233" t="str">
        <f t="shared" si="496"/>
        <v>-</v>
      </c>
      <c r="AJ5102" s="70" t="str">
        <f t="shared" si="497"/>
        <v>-</v>
      </c>
    </row>
    <row r="5103" spans="27:36">
      <c r="AA5103" s="231" t="s">
        <v>2226</v>
      </c>
      <c r="AC5103" s="233" t="str">
        <f t="shared" si="492"/>
        <v>CONTROLLER</v>
      </c>
      <c r="AD5103" s="260" t="str">
        <f t="shared" si="493"/>
        <v>CONTROLLER-500</v>
      </c>
      <c r="AE5103" s="260" t="str">
        <f t="shared" si="494"/>
        <v>CONTROLLER-500-0</v>
      </c>
      <c r="AF5103" s="260" t="s">
        <v>2226</v>
      </c>
      <c r="AG5103" s="70" t="str">
        <f t="shared" si="495"/>
        <v>500</v>
      </c>
      <c r="AI5103" s="233" t="str">
        <f t="shared" si="496"/>
        <v>-</v>
      </c>
      <c r="AJ5103" s="70" t="str">
        <f t="shared" si="497"/>
        <v>-</v>
      </c>
    </row>
    <row r="5104" spans="27:36">
      <c r="AA5104" s="231" t="s">
        <v>11512</v>
      </c>
      <c r="AC5104" s="233" t="str">
        <f t="shared" si="492"/>
        <v>CONTROLLER</v>
      </c>
      <c r="AD5104" s="260" t="str">
        <f t="shared" si="493"/>
        <v>CONTROLLER-500</v>
      </c>
      <c r="AE5104" s="260" t="str">
        <f t="shared" si="494"/>
        <v>CONTROLLER-500--1</v>
      </c>
      <c r="AF5104" s="260" t="s">
        <v>11512</v>
      </c>
      <c r="AG5104" s="70" t="str">
        <f t="shared" si="495"/>
        <v>500</v>
      </c>
      <c r="AI5104" s="233" t="str">
        <f t="shared" si="496"/>
        <v>-</v>
      </c>
      <c r="AJ5104" s="70" t="str">
        <f t="shared" si="497"/>
        <v>-</v>
      </c>
    </row>
    <row r="5105" spans="27:36">
      <c r="AA5105" s="231" t="s">
        <v>2229</v>
      </c>
      <c r="AC5105" s="233" t="str">
        <f t="shared" si="492"/>
        <v>WAJONES</v>
      </c>
      <c r="AD5105" s="260" t="str">
        <f t="shared" si="493"/>
        <v>WAJONES-500</v>
      </c>
      <c r="AE5105" s="260" t="str">
        <f t="shared" si="494"/>
        <v>WAJONES-500-0</v>
      </c>
      <c r="AF5105" s="260" t="s">
        <v>2229</v>
      </c>
      <c r="AG5105" s="70" t="str">
        <f t="shared" si="495"/>
        <v>500</v>
      </c>
      <c r="AI5105" s="233" t="str">
        <f t="shared" si="496"/>
        <v>-</v>
      </c>
      <c r="AJ5105" s="70" t="str">
        <f t="shared" si="497"/>
        <v>-</v>
      </c>
    </row>
    <row r="5106" spans="27:36">
      <c r="AA5106" s="231" t="s">
        <v>15818</v>
      </c>
      <c r="AC5106" s="233" t="str">
        <f t="shared" si="492"/>
        <v>PUBLICSAFETY</v>
      </c>
      <c r="AD5106" s="260" t="str">
        <f t="shared" si="493"/>
        <v>PUBLICSAFETY-500</v>
      </c>
      <c r="AE5106" s="260" t="str">
        <f t="shared" si="494"/>
        <v>PUBLICSAFETY-500-0</v>
      </c>
      <c r="AF5106" s="260" t="s">
        <v>15818</v>
      </c>
      <c r="AG5106" s="70" t="str">
        <f t="shared" si="495"/>
        <v>500</v>
      </c>
      <c r="AI5106" s="233" t="str">
        <f t="shared" si="496"/>
        <v>-</v>
      </c>
      <c r="AJ5106" s="70" t="str">
        <f t="shared" si="497"/>
        <v>-</v>
      </c>
    </row>
    <row r="5107" spans="27:36">
      <c r="AA5107" s="231" t="s">
        <v>2230</v>
      </c>
      <c r="AC5107" s="233" t="str">
        <f t="shared" si="492"/>
        <v>PUBLICSAFETY</v>
      </c>
      <c r="AD5107" s="260" t="str">
        <f t="shared" si="493"/>
        <v>PUBLICSAFETY-500</v>
      </c>
      <c r="AE5107" s="260" t="str">
        <f t="shared" si="494"/>
        <v>PUBLICSAFETY-500--1</v>
      </c>
      <c r="AF5107" s="260" t="s">
        <v>2230</v>
      </c>
      <c r="AG5107" s="70" t="str">
        <f t="shared" si="495"/>
        <v>500</v>
      </c>
      <c r="AI5107" s="233" t="str">
        <f t="shared" si="496"/>
        <v>-</v>
      </c>
      <c r="AJ5107" s="70" t="str">
        <f t="shared" si="497"/>
        <v>-</v>
      </c>
    </row>
    <row r="5108" spans="27:36">
      <c r="AA5108" s="231" t="s">
        <v>2233</v>
      </c>
      <c r="AC5108" s="233" t="str">
        <f t="shared" si="492"/>
        <v>STAFFF-Talent_Dev</v>
      </c>
      <c r="AD5108" s="260" t="str">
        <f t="shared" si="493"/>
        <v>STAFFF-Talent_Dev-500</v>
      </c>
      <c r="AE5108" s="260" t="str">
        <f t="shared" si="494"/>
        <v>STAFFF-Talent_Dev-500-0</v>
      </c>
      <c r="AF5108" s="260" t="s">
        <v>2233</v>
      </c>
      <c r="AG5108" s="70" t="str">
        <f t="shared" si="495"/>
        <v>500</v>
      </c>
      <c r="AI5108" s="233" t="str">
        <f t="shared" si="496"/>
        <v>-</v>
      </c>
      <c r="AJ5108" s="70" t="str">
        <f t="shared" si="497"/>
        <v>-</v>
      </c>
    </row>
    <row r="5109" spans="27:36">
      <c r="AA5109" s="231" t="s">
        <v>2236</v>
      </c>
      <c r="AC5109" s="233" t="str">
        <f t="shared" si="492"/>
        <v>STAFFF-Campus Life</v>
      </c>
      <c r="AD5109" s="260" t="str">
        <f t="shared" si="493"/>
        <v>STAFFF-Campus Life-500</v>
      </c>
      <c r="AE5109" s="260" t="str">
        <f t="shared" si="494"/>
        <v>STAFFF-Campus Life-500-0</v>
      </c>
      <c r="AF5109" s="260" t="s">
        <v>2236</v>
      </c>
      <c r="AG5109" s="70" t="str">
        <f t="shared" si="495"/>
        <v>500</v>
      </c>
      <c r="AI5109" s="233" t="str">
        <f t="shared" si="496"/>
        <v>-</v>
      </c>
      <c r="AJ5109" s="70" t="str">
        <f t="shared" si="497"/>
        <v>-</v>
      </c>
    </row>
    <row r="5110" spans="27:36">
      <c r="AA5110" s="231" t="s">
        <v>2237</v>
      </c>
      <c r="AC5110" s="233" t="str">
        <f t="shared" si="492"/>
        <v>STAFFF-Dean_of_Students</v>
      </c>
      <c r="AD5110" s="260" t="str">
        <f t="shared" si="493"/>
        <v>STAFFF-Dean_of_Students-500</v>
      </c>
      <c r="AE5110" s="260" t="str">
        <f t="shared" si="494"/>
        <v>STAFFF-Dean_of_Students-500-0</v>
      </c>
      <c r="AF5110" s="260" t="s">
        <v>2237</v>
      </c>
      <c r="AG5110" s="70" t="str">
        <f t="shared" si="495"/>
        <v>500</v>
      </c>
      <c r="AI5110" s="233" t="str">
        <f t="shared" si="496"/>
        <v>-</v>
      </c>
      <c r="AJ5110" s="70" t="str">
        <f t="shared" si="497"/>
        <v>-</v>
      </c>
    </row>
    <row r="5111" spans="27:36">
      <c r="AA5111" s="231" t="s">
        <v>12907</v>
      </c>
      <c r="AC5111" s="233" t="str">
        <f t="shared" si="492"/>
        <v>CED-Women_Center</v>
      </c>
      <c r="AD5111" s="260" t="str">
        <f t="shared" si="493"/>
        <v>CED-Women_Center-500</v>
      </c>
      <c r="AE5111" s="260" t="str">
        <f t="shared" si="494"/>
        <v>CED-Women_Center-500-0</v>
      </c>
      <c r="AF5111" s="260" t="s">
        <v>12907</v>
      </c>
      <c r="AG5111" s="70" t="str">
        <f t="shared" si="495"/>
        <v>500</v>
      </c>
      <c r="AI5111" s="233" t="str">
        <f t="shared" si="496"/>
        <v>-</v>
      </c>
      <c r="AJ5111" s="70" t="str">
        <f t="shared" si="497"/>
        <v>-</v>
      </c>
    </row>
    <row r="5112" spans="27:36">
      <c r="AA5112" s="231" t="s">
        <v>14919</v>
      </c>
      <c r="AC5112" s="233" t="str">
        <f t="shared" si="492"/>
        <v>STAFFF-DisabilAccessInc</v>
      </c>
      <c r="AD5112" s="260" t="str">
        <f t="shared" si="493"/>
        <v>STAFFF-DisabilAccessInc-500</v>
      </c>
      <c r="AE5112" s="260" t="str">
        <f t="shared" si="494"/>
        <v>STAFFF-DisabilAccessInc-500-0</v>
      </c>
      <c r="AF5112" s="260" t="s">
        <v>14919</v>
      </c>
      <c r="AG5112" s="70" t="str">
        <f t="shared" si="495"/>
        <v>500</v>
      </c>
      <c r="AI5112" s="233" t="str">
        <f t="shared" si="496"/>
        <v>-</v>
      </c>
      <c r="AJ5112" s="70" t="str">
        <f t="shared" si="497"/>
        <v>-</v>
      </c>
    </row>
    <row r="5113" spans="27:36">
      <c r="AA5113" s="231" t="s">
        <v>2242</v>
      </c>
      <c r="AC5113" s="233" t="str">
        <f t="shared" si="492"/>
        <v>HEALTH</v>
      </c>
      <c r="AD5113" s="260" t="str">
        <f t="shared" si="493"/>
        <v>HEALTH-500</v>
      </c>
      <c r="AE5113" s="260" t="str">
        <f t="shared" si="494"/>
        <v>HEALTH-500-0</v>
      </c>
      <c r="AF5113" s="260" t="s">
        <v>2242</v>
      </c>
      <c r="AG5113" s="70" t="str">
        <f t="shared" si="495"/>
        <v>500</v>
      </c>
      <c r="AI5113" s="233" t="str">
        <f t="shared" si="496"/>
        <v>-</v>
      </c>
      <c r="AJ5113" s="70" t="str">
        <f t="shared" si="497"/>
        <v>-</v>
      </c>
    </row>
    <row r="5114" spans="27:36">
      <c r="AA5114" s="231" t="s">
        <v>15424</v>
      </c>
      <c r="AC5114" s="233" t="str">
        <f t="shared" si="492"/>
        <v>RESECDEV</v>
      </c>
      <c r="AD5114" s="260" t="str">
        <f t="shared" si="493"/>
        <v>RESECDEV-500</v>
      </c>
      <c r="AE5114" s="260" t="str">
        <f t="shared" si="494"/>
        <v>RESECDEV-500--2</v>
      </c>
      <c r="AF5114" s="260" t="s">
        <v>15424</v>
      </c>
      <c r="AG5114" s="70" t="str">
        <f t="shared" si="495"/>
        <v>500</v>
      </c>
      <c r="AI5114" s="233" t="str">
        <f t="shared" si="496"/>
        <v>-</v>
      </c>
      <c r="AJ5114" s="70" t="str">
        <f t="shared" si="497"/>
        <v>-</v>
      </c>
    </row>
    <row r="5115" spans="27:36">
      <c r="AA5115" s="231" t="s">
        <v>11281</v>
      </c>
      <c r="AC5115" s="233" t="str">
        <f t="shared" si="492"/>
        <v>RESECDEV-SBDC</v>
      </c>
      <c r="AD5115" s="260" t="str">
        <f t="shared" si="493"/>
        <v>RESECDEV-SBDC-500</v>
      </c>
      <c r="AE5115" s="260" t="str">
        <f t="shared" si="494"/>
        <v>RESECDEV-SBDC-500-0</v>
      </c>
      <c r="AF5115" s="260" t="s">
        <v>11281</v>
      </c>
      <c r="AG5115" s="70" t="str">
        <f t="shared" si="495"/>
        <v>500</v>
      </c>
      <c r="AI5115" s="233" t="str">
        <f t="shared" si="496"/>
        <v>-</v>
      </c>
      <c r="AJ5115" s="70" t="str">
        <f t="shared" si="497"/>
        <v>-</v>
      </c>
    </row>
    <row r="5116" spans="27:36">
      <c r="AA5116" s="231" t="s">
        <v>2243</v>
      </c>
      <c r="AC5116" s="233" t="str">
        <f t="shared" si="492"/>
        <v>ENROLLSVCS</v>
      </c>
      <c r="AD5116" s="260" t="str">
        <f t="shared" si="493"/>
        <v>ENROLLSVCS-530</v>
      </c>
      <c r="AE5116" s="260" t="str">
        <f t="shared" si="494"/>
        <v>ENROLLSVCS-530-0</v>
      </c>
      <c r="AF5116" s="260" t="s">
        <v>2243</v>
      </c>
      <c r="AG5116" s="70" t="str">
        <f t="shared" si="495"/>
        <v>530</v>
      </c>
      <c r="AI5116" s="233" t="str">
        <f t="shared" si="496"/>
        <v>-</v>
      </c>
      <c r="AJ5116" s="70" t="str">
        <f t="shared" si="497"/>
        <v>-</v>
      </c>
    </row>
    <row r="5117" spans="27:36">
      <c r="AA5117" s="231" t="s">
        <v>2246</v>
      </c>
      <c r="AC5117" s="233" t="str">
        <f t="shared" si="492"/>
        <v>ENROLLSVCS</v>
      </c>
      <c r="AD5117" s="260" t="str">
        <f t="shared" si="493"/>
        <v>ENROLLSVCS-550</v>
      </c>
      <c r="AE5117" s="260" t="str">
        <f t="shared" si="494"/>
        <v>ENROLLSVCS-550-0</v>
      </c>
      <c r="AF5117" s="260" t="s">
        <v>2246</v>
      </c>
      <c r="AG5117" s="70" t="str">
        <f t="shared" si="495"/>
        <v>550</v>
      </c>
      <c r="AI5117" s="233" t="str">
        <f t="shared" si="496"/>
        <v>-</v>
      </c>
      <c r="AJ5117" s="70" t="str">
        <f t="shared" si="497"/>
        <v>-</v>
      </c>
    </row>
    <row r="5118" spans="27:36">
      <c r="AA5118" s="231" t="s">
        <v>2247</v>
      </c>
      <c r="AC5118" s="233" t="str">
        <f t="shared" si="492"/>
        <v>ENGINEERING</v>
      </c>
      <c r="AD5118" s="260" t="str">
        <f t="shared" si="493"/>
        <v>ENGINEERING-560</v>
      </c>
      <c r="AE5118" s="260" t="str">
        <f t="shared" si="494"/>
        <v>ENGINEERING-560-0</v>
      </c>
      <c r="AF5118" s="260" t="s">
        <v>2247</v>
      </c>
      <c r="AG5118" s="70" t="str">
        <f t="shared" si="495"/>
        <v>560</v>
      </c>
      <c r="AI5118" s="233" t="str">
        <f t="shared" si="496"/>
        <v>-</v>
      </c>
      <c r="AJ5118" s="70" t="str">
        <f t="shared" si="497"/>
        <v>-</v>
      </c>
    </row>
    <row r="5119" spans="27:36">
      <c r="AA5119" s="231" t="s">
        <v>2250</v>
      </c>
      <c r="AC5119" s="233" t="str">
        <f t="shared" si="492"/>
        <v>ENROLLSVCS</v>
      </c>
      <c r="AD5119" s="260" t="str">
        <f t="shared" si="493"/>
        <v>ENROLLSVCS-560</v>
      </c>
      <c r="AE5119" s="260" t="str">
        <f t="shared" si="494"/>
        <v>ENROLLSVCS-560-0</v>
      </c>
      <c r="AF5119" s="260" t="s">
        <v>2250</v>
      </c>
      <c r="AG5119" s="70" t="str">
        <f t="shared" si="495"/>
        <v>560</v>
      </c>
      <c r="AI5119" s="233" t="str">
        <f t="shared" si="496"/>
        <v>-</v>
      </c>
      <c r="AJ5119" s="70" t="str">
        <f t="shared" si="497"/>
        <v>-</v>
      </c>
    </row>
    <row r="5120" spans="27:36">
      <c r="AA5120" s="231" t="s">
        <v>2255</v>
      </c>
      <c r="AC5120" s="233" t="str">
        <f t="shared" si="492"/>
        <v>CONTROLLER</v>
      </c>
      <c r="AD5120" s="260" t="str">
        <f t="shared" si="493"/>
        <v>CONTROLLER-601</v>
      </c>
      <c r="AE5120" s="260" t="str">
        <f t="shared" si="494"/>
        <v>CONTROLLER-601-0</v>
      </c>
      <c r="AF5120" s="260" t="s">
        <v>2255</v>
      </c>
      <c r="AG5120" s="70" t="str">
        <f t="shared" si="495"/>
        <v>601</v>
      </c>
      <c r="AI5120" s="233" t="str">
        <f t="shared" si="496"/>
        <v>-</v>
      </c>
      <c r="AJ5120" s="70" t="str">
        <f t="shared" si="497"/>
        <v>-</v>
      </c>
    </row>
    <row r="5121" spans="27:36">
      <c r="AA5121" s="231" t="s">
        <v>2258</v>
      </c>
      <c r="AC5121" s="233" t="str">
        <f t="shared" si="492"/>
        <v>ALLOTHER</v>
      </c>
      <c r="AD5121" s="260" t="str">
        <f t="shared" si="493"/>
        <v>ALLOTHER-602</v>
      </c>
      <c r="AE5121" s="260" t="str">
        <f t="shared" si="494"/>
        <v>ALLOTHER-602-0</v>
      </c>
      <c r="AF5121" s="260" t="s">
        <v>2258</v>
      </c>
      <c r="AG5121" s="70" t="str">
        <f t="shared" si="495"/>
        <v>602</v>
      </c>
      <c r="AI5121" s="233" t="str">
        <f t="shared" si="496"/>
        <v>-</v>
      </c>
      <c r="AJ5121" s="70" t="str">
        <f t="shared" si="497"/>
        <v>-</v>
      </c>
    </row>
    <row r="5122" spans="27:36">
      <c r="AA5122" s="231" t="s">
        <v>2259</v>
      </c>
      <c r="AC5122" s="233" t="str">
        <f t="shared" si="492"/>
        <v>CONTROLLER</v>
      </c>
      <c r="AD5122" s="260" t="str">
        <f t="shared" si="493"/>
        <v>CONTROLLER-602</v>
      </c>
      <c r="AE5122" s="260" t="str">
        <f t="shared" si="494"/>
        <v>CONTROLLER-602-0</v>
      </c>
      <c r="AF5122" s="260" t="s">
        <v>2259</v>
      </c>
      <c r="AG5122" s="70" t="str">
        <f t="shared" si="495"/>
        <v>602</v>
      </c>
      <c r="AI5122" s="233" t="str">
        <f t="shared" si="496"/>
        <v>-</v>
      </c>
      <c r="AJ5122" s="70" t="str">
        <f t="shared" si="497"/>
        <v>-</v>
      </c>
    </row>
    <row r="5123" spans="27:36">
      <c r="AA5123" s="231" t="s">
        <v>2262</v>
      </c>
      <c r="AC5123" s="233" t="str">
        <f t="shared" si="492"/>
        <v>ALLOTHER</v>
      </c>
      <c r="AD5123" s="260" t="str">
        <f t="shared" si="493"/>
        <v>ALLOTHER-603</v>
      </c>
      <c r="AE5123" s="260" t="str">
        <f t="shared" si="494"/>
        <v>ALLOTHER-603-0</v>
      </c>
      <c r="AF5123" s="260" t="s">
        <v>2262</v>
      </c>
      <c r="AG5123" s="70" t="str">
        <f t="shared" si="495"/>
        <v>603</v>
      </c>
      <c r="AI5123" s="233" t="str">
        <f t="shared" si="496"/>
        <v>-</v>
      </c>
      <c r="AJ5123" s="70" t="str">
        <f t="shared" si="497"/>
        <v>-</v>
      </c>
    </row>
    <row r="5124" spans="27:36">
      <c r="AA5124" s="231" t="s">
        <v>2263</v>
      </c>
      <c r="AC5124" s="233" t="str">
        <f t="shared" si="492"/>
        <v>CONTROLLER</v>
      </c>
      <c r="AD5124" s="260" t="str">
        <f t="shared" si="493"/>
        <v>CONTROLLER-603</v>
      </c>
      <c r="AE5124" s="260" t="str">
        <f t="shared" si="494"/>
        <v>CONTROLLER-603-0</v>
      </c>
      <c r="AF5124" s="260" t="s">
        <v>2263</v>
      </c>
      <c r="AG5124" s="70" t="str">
        <f t="shared" si="495"/>
        <v>603</v>
      </c>
      <c r="AI5124" s="233" t="str">
        <f t="shared" si="496"/>
        <v>-</v>
      </c>
      <c r="AJ5124" s="70" t="str">
        <f t="shared" si="497"/>
        <v>-</v>
      </c>
    </row>
    <row r="5125" spans="27:36">
      <c r="AA5125" s="231" t="s">
        <v>2266</v>
      </c>
      <c r="AC5125" s="233" t="str">
        <f t="shared" si="492"/>
        <v>ALLOTHER</v>
      </c>
      <c r="AD5125" s="260" t="str">
        <f t="shared" si="493"/>
        <v>ALLOTHER-605</v>
      </c>
      <c r="AE5125" s="260" t="str">
        <f t="shared" si="494"/>
        <v>ALLOTHER-605-0</v>
      </c>
      <c r="AF5125" s="260" t="s">
        <v>2266</v>
      </c>
      <c r="AG5125" s="70" t="str">
        <f t="shared" si="495"/>
        <v>605</v>
      </c>
      <c r="AI5125" s="233" t="str">
        <f t="shared" si="496"/>
        <v>-</v>
      </c>
      <c r="AJ5125" s="70" t="str">
        <f t="shared" si="497"/>
        <v>-</v>
      </c>
    </row>
    <row r="5126" spans="27:36">
      <c r="AA5126" s="231" t="s">
        <v>2267</v>
      </c>
      <c r="AC5126" s="233" t="str">
        <f t="shared" si="492"/>
        <v>CONTROLLER</v>
      </c>
      <c r="AD5126" s="260" t="str">
        <f t="shared" si="493"/>
        <v>CONTROLLER-605</v>
      </c>
      <c r="AE5126" s="260" t="str">
        <f t="shared" si="494"/>
        <v>CONTROLLER-605-0</v>
      </c>
      <c r="AF5126" s="260" t="s">
        <v>2267</v>
      </c>
      <c r="AG5126" s="70" t="str">
        <f t="shared" si="495"/>
        <v>605</v>
      </c>
      <c r="AI5126" s="233" t="str">
        <f t="shared" si="496"/>
        <v>-</v>
      </c>
      <c r="AJ5126" s="70" t="str">
        <f t="shared" si="497"/>
        <v>-</v>
      </c>
    </row>
    <row r="5127" spans="27:36">
      <c r="AA5127" s="231" t="s">
        <v>2270</v>
      </c>
      <c r="AC5127" s="233" t="str">
        <f t="shared" ref="AC5127:AC5190" si="498">CodesFormula_1</f>
        <v>ALLOTHER</v>
      </c>
      <c r="AD5127" s="260" t="str">
        <f t="shared" ref="AD5127:AD5190" si="499">CodesFormula_2</f>
        <v>ALLOTHER-606</v>
      </c>
      <c r="AE5127" s="260" t="str">
        <f t="shared" ref="AE5127:AE5190" si="500">CodesFormula_3</f>
        <v>ALLOTHER-606-0</v>
      </c>
      <c r="AF5127" s="260" t="s">
        <v>2270</v>
      </c>
      <c r="AG5127" s="70" t="str">
        <f t="shared" ref="AG5127:AG5190" si="501">CodesFormula_4</f>
        <v>606</v>
      </c>
      <c r="AI5127" s="233" t="str">
        <f t="shared" ref="AI5127:AI5190" si="502">CodesFormula_5</f>
        <v>-</v>
      </c>
      <c r="AJ5127" s="70" t="str">
        <f t="shared" ref="AJ5127:AJ5190" si="503">CodesFormula_6</f>
        <v>-</v>
      </c>
    </row>
    <row r="5128" spans="27:36">
      <c r="AA5128" s="231" t="s">
        <v>2271</v>
      </c>
      <c r="AC5128" s="233" t="str">
        <f t="shared" si="498"/>
        <v>CONTROLLER</v>
      </c>
      <c r="AD5128" s="260" t="str">
        <f t="shared" si="499"/>
        <v>CONTROLLER-606</v>
      </c>
      <c r="AE5128" s="260" t="str">
        <f t="shared" si="500"/>
        <v>CONTROLLER-606-0</v>
      </c>
      <c r="AF5128" s="260" t="s">
        <v>2271</v>
      </c>
      <c r="AG5128" s="70" t="str">
        <f t="shared" si="501"/>
        <v>606</v>
      </c>
      <c r="AI5128" s="233" t="str">
        <f t="shared" si="502"/>
        <v>-</v>
      </c>
      <c r="AJ5128" s="70" t="str">
        <f t="shared" si="503"/>
        <v>-</v>
      </c>
    </row>
    <row r="5129" spans="27:36">
      <c r="AA5129" s="231" t="s">
        <v>2274</v>
      </c>
      <c r="AC5129" s="233" t="str">
        <f t="shared" si="498"/>
        <v>ALLOTHER</v>
      </c>
      <c r="AD5129" s="260" t="str">
        <f t="shared" si="499"/>
        <v>ALLOTHER-607</v>
      </c>
      <c r="AE5129" s="260" t="str">
        <f t="shared" si="500"/>
        <v>ALLOTHER-607-0</v>
      </c>
      <c r="AF5129" s="260" t="s">
        <v>2274</v>
      </c>
      <c r="AG5129" s="70" t="str">
        <f t="shared" si="501"/>
        <v>607</v>
      </c>
      <c r="AI5129" s="233" t="str">
        <f t="shared" si="502"/>
        <v>-</v>
      </c>
      <c r="AJ5129" s="70" t="str">
        <f t="shared" si="503"/>
        <v>-</v>
      </c>
    </row>
    <row r="5130" spans="27:36">
      <c r="AA5130" s="231" t="s">
        <v>2275</v>
      </c>
      <c r="AC5130" s="233" t="str">
        <f t="shared" si="498"/>
        <v>CONTROLLER</v>
      </c>
      <c r="AD5130" s="260" t="str">
        <f t="shared" si="499"/>
        <v>CONTROLLER-607</v>
      </c>
      <c r="AE5130" s="260" t="str">
        <f t="shared" si="500"/>
        <v>CONTROLLER-607-0</v>
      </c>
      <c r="AF5130" s="260" t="s">
        <v>2275</v>
      </c>
      <c r="AG5130" s="70" t="str">
        <f t="shared" si="501"/>
        <v>607</v>
      </c>
      <c r="AI5130" s="233" t="str">
        <f t="shared" si="502"/>
        <v>-</v>
      </c>
      <c r="AJ5130" s="70" t="str">
        <f t="shared" si="503"/>
        <v>-</v>
      </c>
    </row>
    <row r="5131" spans="27:36">
      <c r="AA5131" s="231" t="s">
        <v>11282</v>
      </c>
      <c r="AC5131" s="233" t="str">
        <f t="shared" si="498"/>
        <v>ARTSCI</v>
      </c>
      <c r="AD5131" s="260" t="str">
        <f t="shared" si="499"/>
        <v>ARTSCI-900</v>
      </c>
      <c r="AE5131" s="260" t="str">
        <f t="shared" si="500"/>
        <v>ARTSCI-900-0</v>
      </c>
      <c r="AF5131" s="260" t="s">
        <v>11282</v>
      </c>
      <c r="AG5131" s="70" t="str">
        <f t="shared" si="501"/>
        <v>900</v>
      </c>
      <c r="AI5131" s="233" t="str">
        <f t="shared" si="502"/>
        <v>-</v>
      </c>
      <c r="AJ5131" s="70" t="str">
        <f t="shared" si="503"/>
        <v>-</v>
      </c>
    </row>
    <row r="5132" spans="27:36">
      <c r="AA5132" s="231" t="s">
        <v>11283</v>
      </c>
      <c r="AC5132" s="233" t="str">
        <f t="shared" si="498"/>
        <v>ARTSCI</v>
      </c>
      <c r="AD5132" s="260" t="str">
        <f t="shared" si="499"/>
        <v>ARTSCI-900</v>
      </c>
      <c r="AE5132" s="260" t="str">
        <f t="shared" si="500"/>
        <v>ARTSCI-900--1</v>
      </c>
      <c r="AF5132" s="260" t="s">
        <v>11283</v>
      </c>
      <c r="AG5132" s="70" t="str">
        <f t="shared" si="501"/>
        <v>900</v>
      </c>
      <c r="AI5132" s="233" t="str">
        <f t="shared" si="502"/>
        <v>-</v>
      </c>
      <c r="AJ5132" s="70" t="str">
        <f t="shared" si="503"/>
        <v>-</v>
      </c>
    </row>
    <row r="5133" spans="27:36">
      <c r="AA5133" s="231" t="s">
        <v>2290</v>
      </c>
      <c r="AC5133" s="233" t="str">
        <f t="shared" si="498"/>
        <v>ARTSCI</v>
      </c>
      <c r="AD5133" s="260" t="str">
        <f t="shared" si="499"/>
        <v>ARTSCI-900</v>
      </c>
      <c r="AE5133" s="260" t="str">
        <f t="shared" si="500"/>
        <v>ARTSCI-900--2</v>
      </c>
      <c r="AF5133" s="260" t="s">
        <v>2290</v>
      </c>
      <c r="AG5133" s="70" t="str">
        <f t="shared" si="501"/>
        <v>900</v>
      </c>
      <c r="AI5133" s="233" t="str">
        <f t="shared" si="502"/>
        <v>-</v>
      </c>
      <c r="AJ5133" s="70" t="str">
        <f t="shared" si="503"/>
        <v>-</v>
      </c>
    </row>
    <row r="5134" spans="27:36">
      <c r="AA5134" s="231" t="s">
        <v>12255</v>
      </c>
      <c r="AC5134" s="233" t="str">
        <f t="shared" si="498"/>
        <v>ENGINEERING</v>
      </c>
      <c r="AD5134" s="260" t="str">
        <f t="shared" si="499"/>
        <v>ENGINEERING-900</v>
      </c>
      <c r="AE5134" s="260" t="str">
        <f t="shared" si="500"/>
        <v>ENGINEERING-900-0</v>
      </c>
      <c r="AF5134" s="260" t="s">
        <v>12255</v>
      </c>
      <c r="AG5134" s="70" t="str">
        <f t="shared" si="501"/>
        <v>900</v>
      </c>
      <c r="AI5134" s="233" t="str">
        <f t="shared" si="502"/>
        <v>-</v>
      </c>
      <c r="AJ5134" s="70" t="str">
        <f t="shared" si="503"/>
        <v>-</v>
      </c>
    </row>
    <row r="5135" spans="27:36">
      <c r="AA5135" s="231" t="s">
        <v>11513</v>
      </c>
      <c r="AC5135" s="233" t="str">
        <f t="shared" si="498"/>
        <v>ENGINEERING</v>
      </c>
      <c r="AD5135" s="260" t="str">
        <f t="shared" si="499"/>
        <v>ENGINEERING-900</v>
      </c>
      <c r="AE5135" s="260" t="str">
        <f t="shared" si="500"/>
        <v>ENGINEERING-900--1</v>
      </c>
      <c r="AF5135" s="260" t="s">
        <v>11513</v>
      </c>
      <c r="AG5135" s="70" t="str">
        <f t="shared" si="501"/>
        <v>900</v>
      </c>
      <c r="AI5135" s="233" t="str">
        <f t="shared" si="502"/>
        <v>-</v>
      </c>
      <c r="AJ5135" s="70" t="str">
        <f t="shared" si="503"/>
        <v>-</v>
      </c>
    </row>
    <row r="5136" spans="27:36">
      <c r="AA5136" s="231" t="s">
        <v>11598</v>
      </c>
      <c r="AC5136" s="233" t="str">
        <f t="shared" si="498"/>
        <v>ENGINEERING</v>
      </c>
      <c r="AD5136" s="260" t="str">
        <f t="shared" si="499"/>
        <v>ENGINEERING-900</v>
      </c>
      <c r="AE5136" s="260" t="str">
        <f t="shared" si="500"/>
        <v>ENGINEERING-900--2</v>
      </c>
      <c r="AF5136" s="260" t="s">
        <v>11598</v>
      </c>
      <c r="AG5136" s="70" t="str">
        <f t="shared" si="501"/>
        <v>900</v>
      </c>
      <c r="AI5136" s="233" t="str">
        <f t="shared" si="502"/>
        <v>-</v>
      </c>
      <c r="AJ5136" s="70" t="str">
        <f t="shared" si="503"/>
        <v>-</v>
      </c>
    </row>
    <row r="5137" spans="27:36">
      <c r="AA5137" s="231" t="s">
        <v>13453</v>
      </c>
      <c r="AC5137" s="233" t="str">
        <f t="shared" si="498"/>
        <v>EDUCATION</v>
      </c>
      <c r="AD5137" s="260" t="str">
        <f t="shared" si="499"/>
        <v>EDUCATION-900</v>
      </c>
      <c r="AE5137" s="260" t="str">
        <f t="shared" si="500"/>
        <v>EDUCATION-900-0</v>
      </c>
      <c r="AF5137" s="260" t="s">
        <v>13453</v>
      </c>
      <c r="AG5137" s="70" t="str">
        <f t="shared" si="501"/>
        <v>900</v>
      </c>
      <c r="AI5137" s="233" t="str">
        <f t="shared" si="502"/>
        <v>-</v>
      </c>
      <c r="AJ5137" s="70" t="str">
        <f t="shared" si="503"/>
        <v>-</v>
      </c>
    </row>
    <row r="5138" spans="27:36">
      <c r="AA5138" s="231" t="s">
        <v>2293</v>
      </c>
      <c r="AC5138" s="233" t="str">
        <f t="shared" si="498"/>
        <v>PHARMACY</v>
      </c>
      <c r="AD5138" s="260" t="str">
        <f t="shared" si="499"/>
        <v>PHARMACY-900</v>
      </c>
      <c r="AE5138" s="260" t="str">
        <f t="shared" si="500"/>
        <v>PHARMACY-900-0</v>
      </c>
      <c r="AF5138" s="260" t="s">
        <v>2293</v>
      </c>
      <c r="AG5138" s="70" t="str">
        <f t="shared" si="501"/>
        <v>900</v>
      </c>
      <c r="AI5138" s="233" t="str">
        <f t="shared" si="502"/>
        <v>-</v>
      </c>
      <c r="AJ5138" s="70" t="str">
        <f t="shared" si="503"/>
        <v>-</v>
      </c>
    </row>
    <row r="5139" spans="27:36">
      <c r="AA5139" s="231" t="s">
        <v>13890</v>
      </c>
      <c r="AC5139" s="233" t="str">
        <f t="shared" si="498"/>
        <v>PHARMACY</v>
      </c>
      <c r="AD5139" s="260" t="str">
        <f t="shared" si="499"/>
        <v>PHARMACY-900</v>
      </c>
      <c r="AE5139" s="260" t="str">
        <f t="shared" si="500"/>
        <v>PHARMACY-900--1</v>
      </c>
      <c r="AF5139" s="260" t="s">
        <v>13890</v>
      </c>
      <c r="AG5139" s="70" t="str">
        <f t="shared" si="501"/>
        <v>900</v>
      </c>
      <c r="AI5139" s="233" t="str">
        <f t="shared" si="502"/>
        <v>-</v>
      </c>
      <c r="AJ5139" s="70" t="str">
        <f t="shared" si="503"/>
        <v>-</v>
      </c>
    </row>
    <row r="5140" spans="27:36">
      <c r="AA5140" s="231" t="s">
        <v>14920</v>
      </c>
      <c r="AC5140" s="233" t="str">
        <f t="shared" si="498"/>
        <v>GSO</v>
      </c>
      <c r="AD5140" s="260" t="str">
        <f t="shared" si="499"/>
        <v>GSO-900</v>
      </c>
      <c r="AE5140" s="260" t="str">
        <f t="shared" si="500"/>
        <v>GSO-900-0</v>
      </c>
      <c r="AF5140" s="260" t="s">
        <v>14920</v>
      </c>
      <c r="AG5140" s="70" t="str">
        <f t="shared" si="501"/>
        <v>900</v>
      </c>
      <c r="AI5140" s="233" t="str">
        <f t="shared" si="502"/>
        <v>-</v>
      </c>
      <c r="AJ5140" s="70" t="str">
        <f t="shared" si="503"/>
        <v>-</v>
      </c>
    </row>
    <row r="5141" spans="27:36">
      <c r="AA5141" s="231" t="s">
        <v>2294</v>
      </c>
      <c r="AC5141" s="233" t="str">
        <f t="shared" si="498"/>
        <v>GSO</v>
      </c>
      <c r="AD5141" s="260" t="str">
        <f t="shared" si="499"/>
        <v>GSO-900</v>
      </c>
      <c r="AE5141" s="260" t="str">
        <f t="shared" si="500"/>
        <v>GSO-900--1</v>
      </c>
      <c r="AF5141" s="260" t="s">
        <v>2294</v>
      </c>
      <c r="AG5141" s="70" t="str">
        <f t="shared" si="501"/>
        <v>900</v>
      </c>
      <c r="AI5141" s="233" t="str">
        <f t="shared" si="502"/>
        <v>-</v>
      </c>
      <c r="AJ5141" s="70" t="str">
        <f t="shared" si="503"/>
        <v>-</v>
      </c>
    </row>
    <row r="5142" spans="27:36">
      <c r="AA5142" s="231" t="s">
        <v>2297</v>
      </c>
      <c r="AC5142" s="233" t="str">
        <f t="shared" si="498"/>
        <v>EDUCATION</v>
      </c>
      <c r="AD5142" s="260" t="str">
        <f t="shared" si="499"/>
        <v>EDUCATION-900</v>
      </c>
      <c r="AE5142" s="260" t="str">
        <f t="shared" si="500"/>
        <v>EDUCATION-900--1</v>
      </c>
      <c r="AF5142" s="260" t="s">
        <v>2297</v>
      </c>
      <c r="AG5142" s="70" t="str">
        <f t="shared" si="501"/>
        <v>900</v>
      </c>
      <c r="AI5142" s="233" t="str">
        <f t="shared" si="502"/>
        <v>-</v>
      </c>
      <c r="AJ5142" s="70" t="str">
        <f t="shared" si="503"/>
        <v>-</v>
      </c>
    </row>
    <row r="5143" spans="27:36">
      <c r="AA5143" s="231" t="s">
        <v>2300</v>
      </c>
      <c r="AC5143" s="233" t="str">
        <f t="shared" si="498"/>
        <v>EDUCATION</v>
      </c>
      <c r="AD5143" s="260" t="str">
        <f t="shared" si="499"/>
        <v>EDUCATION-900</v>
      </c>
      <c r="AE5143" s="260" t="str">
        <f t="shared" si="500"/>
        <v>EDUCATION-900--2</v>
      </c>
      <c r="AF5143" s="260" t="s">
        <v>2300</v>
      </c>
      <c r="AG5143" s="70" t="str">
        <f t="shared" si="501"/>
        <v>900</v>
      </c>
      <c r="AI5143" s="233" t="str">
        <f t="shared" si="502"/>
        <v>-</v>
      </c>
      <c r="AJ5143" s="70" t="str">
        <f t="shared" si="503"/>
        <v>-</v>
      </c>
    </row>
    <row r="5144" spans="27:36">
      <c r="AA5144" s="231" t="s">
        <v>2301</v>
      </c>
      <c r="AC5144" s="233" t="str">
        <f t="shared" si="498"/>
        <v>EDUCATION</v>
      </c>
      <c r="AD5144" s="260" t="str">
        <f t="shared" si="499"/>
        <v>EDUCATION-900</v>
      </c>
      <c r="AE5144" s="260" t="str">
        <f t="shared" si="500"/>
        <v>EDUCATION-900--3</v>
      </c>
      <c r="AF5144" s="260" t="s">
        <v>2301</v>
      </c>
      <c r="AG5144" s="70" t="str">
        <f t="shared" si="501"/>
        <v>900</v>
      </c>
      <c r="AI5144" s="233" t="str">
        <f t="shared" si="502"/>
        <v>-</v>
      </c>
      <c r="AJ5144" s="70" t="str">
        <f t="shared" si="503"/>
        <v>-</v>
      </c>
    </row>
    <row r="5145" spans="27:36">
      <c r="AA5145" s="231" t="s">
        <v>2304</v>
      </c>
      <c r="AC5145" s="233" t="str">
        <f t="shared" si="498"/>
        <v>EDUCATION</v>
      </c>
      <c r="AD5145" s="260" t="str">
        <f t="shared" si="499"/>
        <v>EDUCATION-900</v>
      </c>
      <c r="AE5145" s="260" t="str">
        <f t="shared" si="500"/>
        <v>EDUCATION-900--4</v>
      </c>
      <c r="AF5145" s="260" t="s">
        <v>2304</v>
      </c>
      <c r="AG5145" s="70" t="str">
        <f t="shared" si="501"/>
        <v>900</v>
      </c>
      <c r="AI5145" s="233" t="str">
        <f t="shared" si="502"/>
        <v>-</v>
      </c>
      <c r="AJ5145" s="70" t="str">
        <f t="shared" si="503"/>
        <v>-</v>
      </c>
    </row>
    <row r="5146" spans="27:36">
      <c r="AA5146" s="231" t="s">
        <v>2305</v>
      </c>
      <c r="AC5146" s="233" t="str">
        <f t="shared" si="498"/>
        <v>EDUCATION</v>
      </c>
      <c r="AD5146" s="260" t="str">
        <f t="shared" si="499"/>
        <v>EDUCATION-900</v>
      </c>
      <c r="AE5146" s="260" t="str">
        <f t="shared" si="500"/>
        <v>EDUCATION-900--5</v>
      </c>
      <c r="AF5146" s="260" t="s">
        <v>2305</v>
      </c>
      <c r="AG5146" s="70" t="str">
        <f t="shared" si="501"/>
        <v>900</v>
      </c>
      <c r="AI5146" s="233" t="str">
        <f t="shared" si="502"/>
        <v>-</v>
      </c>
      <c r="AJ5146" s="70" t="str">
        <f t="shared" si="503"/>
        <v>-</v>
      </c>
    </row>
    <row r="5147" spans="27:36">
      <c r="AA5147" s="231" t="s">
        <v>13454</v>
      </c>
      <c r="AC5147" s="233" t="str">
        <f t="shared" si="498"/>
        <v>HONORS</v>
      </c>
      <c r="AD5147" s="260" t="str">
        <f t="shared" si="499"/>
        <v>HONORS-900</v>
      </c>
      <c r="AE5147" s="260" t="str">
        <f t="shared" si="500"/>
        <v>HONORS-900-0</v>
      </c>
      <c r="AF5147" s="260" t="s">
        <v>13454</v>
      </c>
      <c r="AG5147" s="70" t="str">
        <f t="shared" si="501"/>
        <v>900</v>
      </c>
      <c r="AI5147" s="233" t="str">
        <f t="shared" si="502"/>
        <v>-</v>
      </c>
      <c r="AJ5147" s="70" t="str">
        <f t="shared" si="503"/>
        <v>-</v>
      </c>
    </row>
    <row r="5148" spans="27:36">
      <c r="AA5148" s="231" t="s">
        <v>2322</v>
      </c>
      <c r="AC5148" s="233" t="str">
        <f t="shared" si="498"/>
        <v>ENROLLSVCS</v>
      </c>
      <c r="AD5148" s="260" t="str">
        <f t="shared" si="499"/>
        <v>ENROLLSVCS-900</v>
      </c>
      <c r="AE5148" s="260" t="str">
        <f t="shared" si="500"/>
        <v>ENROLLSVCS-900-0</v>
      </c>
      <c r="AF5148" s="260" t="s">
        <v>2322</v>
      </c>
      <c r="AG5148" s="70" t="str">
        <f t="shared" si="501"/>
        <v>900</v>
      </c>
      <c r="AI5148" s="233" t="str">
        <f t="shared" si="502"/>
        <v>-</v>
      </c>
      <c r="AJ5148" s="70" t="str">
        <f t="shared" si="503"/>
        <v>-</v>
      </c>
    </row>
    <row r="5149" spans="27:36">
      <c r="AA5149" s="231" t="s">
        <v>2325</v>
      </c>
      <c r="AC5149" s="233" t="str">
        <f t="shared" si="498"/>
        <v>ENROLLSVCS</v>
      </c>
      <c r="AD5149" s="260" t="str">
        <f t="shared" si="499"/>
        <v>ENROLLSVCS-900</v>
      </c>
      <c r="AE5149" s="260" t="str">
        <f t="shared" si="500"/>
        <v>ENROLLSVCS-900--1</v>
      </c>
      <c r="AF5149" s="260" t="s">
        <v>2325</v>
      </c>
      <c r="AG5149" s="70" t="str">
        <f t="shared" si="501"/>
        <v>900</v>
      </c>
      <c r="AI5149" s="233" t="str">
        <f t="shared" si="502"/>
        <v>-</v>
      </c>
      <c r="AJ5149" s="70" t="str">
        <f t="shared" si="503"/>
        <v>-</v>
      </c>
    </row>
    <row r="5150" spans="27:36">
      <c r="AA5150" s="231" t="s">
        <v>2326</v>
      </c>
      <c r="AC5150" s="233" t="str">
        <f t="shared" si="498"/>
        <v>ENROLLSVCS</v>
      </c>
      <c r="AD5150" s="260" t="str">
        <f t="shared" si="499"/>
        <v>ENROLLSVCS-900</v>
      </c>
      <c r="AE5150" s="260" t="str">
        <f t="shared" si="500"/>
        <v>ENROLLSVCS-900--2</v>
      </c>
      <c r="AF5150" s="260" t="s">
        <v>2326</v>
      </c>
      <c r="AG5150" s="70" t="str">
        <f t="shared" si="501"/>
        <v>900</v>
      </c>
      <c r="AI5150" s="233" t="str">
        <f t="shared" si="502"/>
        <v>-</v>
      </c>
      <c r="AJ5150" s="70" t="str">
        <f t="shared" si="503"/>
        <v>-</v>
      </c>
    </row>
    <row r="5151" spans="27:36">
      <c r="AA5151" s="231" t="s">
        <v>2329</v>
      </c>
      <c r="AC5151" s="233" t="str">
        <f t="shared" si="498"/>
        <v>ENROLLSVCS</v>
      </c>
      <c r="AD5151" s="260" t="str">
        <f t="shared" si="499"/>
        <v>ENROLLSVCS-900</v>
      </c>
      <c r="AE5151" s="260" t="str">
        <f t="shared" si="500"/>
        <v>ENROLLSVCS-900--3</v>
      </c>
      <c r="AF5151" s="260" t="s">
        <v>2329</v>
      </c>
      <c r="AG5151" s="70" t="str">
        <f t="shared" si="501"/>
        <v>900</v>
      </c>
      <c r="AI5151" s="233" t="str">
        <f t="shared" si="502"/>
        <v>-</v>
      </c>
      <c r="AJ5151" s="70" t="str">
        <f t="shared" si="503"/>
        <v>-</v>
      </c>
    </row>
    <row r="5152" spans="27:36">
      <c r="AA5152" s="231" t="s">
        <v>15819</v>
      </c>
      <c r="AC5152" s="233" t="str">
        <f t="shared" si="498"/>
        <v>ENROLLSVCS</v>
      </c>
      <c r="AD5152" s="260" t="str">
        <f t="shared" si="499"/>
        <v>ENROLLSVCS-900</v>
      </c>
      <c r="AE5152" s="260" t="str">
        <f t="shared" si="500"/>
        <v>ENROLLSVCS-900--4</v>
      </c>
      <c r="AF5152" s="260" t="s">
        <v>15819</v>
      </c>
      <c r="AG5152" s="70" t="str">
        <f t="shared" si="501"/>
        <v>900</v>
      </c>
      <c r="AI5152" s="233" t="str">
        <f t="shared" si="502"/>
        <v>-</v>
      </c>
      <c r="AJ5152" s="70" t="str">
        <f t="shared" si="503"/>
        <v>-</v>
      </c>
    </row>
    <row r="5153" spans="27:36">
      <c r="AA5153" s="231" t="s">
        <v>2332</v>
      </c>
      <c r="AC5153" s="233" t="str">
        <f t="shared" si="498"/>
        <v>ENROLLSVCS</v>
      </c>
      <c r="AD5153" s="260" t="str">
        <f t="shared" si="499"/>
        <v>ENROLLSVCS-900</v>
      </c>
      <c r="AE5153" s="260" t="str">
        <f t="shared" si="500"/>
        <v>ENROLLSVCS-900--5</v>
      </c>
      <c r="AF5153" s="260" t="s">
        <v>2332</v>
      </c>
      <c r="AG5153" s="70" t="str">
        <f t="shared" si="501"/>
        <v>900</v>
      </c>
      <c r="AI5153" s="233" t="str">
        <f t="shared" si="502"/>
        <v>-</v>
      </c>
      <c r="AJ5153" s="70" t="str">
        <f t="shared" si="503"/>
        <v>-</v>
      </c>
    </row>
    <row r="5154" spans="27:36">
      <c r="AA5154" s="231" t="s">
        <v>2335</v>
      </c>
      <c r="AC5154" s="233" t="str">
        <f t="shared" si="498"/>
        <v>ENROLLSVCS</v>
      </c>
      <c r="AD5154" s="260" t="str">
        <f t="shared" si="499"/>
        <v>ENROLLSVCS-900</v>
      </c>
      <c r="AE5154" s="260" t="str">
        <f t="shared" si="500"/>
        <v>ENROLLSVCS-900--6</v>
      </c>
      <c r="AF5154" s="260" t="s">
        <v>2335</v>
      </c>
      <c r="AG5154" s="70" t="str">
        <f t="shared" si="501"/>
        <v>900</v>
      </c>
      <c r="AI5154" s="233" t="str">
        <f t="shared" si="502"/>
        <v>-</v>
      </c>
      <c r="AJ5154" s="70" t="str">
        <f t="shared" si="503"/>
        <v>-</v>
      </c>
    </row>
    <row r="5155" spans="27:36">
      <c r="AA5155" s="231" t="s">
        <v>15820</v>
      </c>
      <c r="AC5155" s="233" t="str">
        <f t="shared" si="498"/>
        <v>ENROLLSVCS</v>
      </c>
      <c r="AD5155" s="260" t="str">
        <f t="shared" si="499"/>
        <v>ENROLLSVCS-900</v>
      </c>
      <c r="AE5155" s="260" t="str">
        <f t="shared" si="500"/>
        <v>ENROLLSVCS-900--7</v>
      </c>
      <c r="AF5155" s="260" t="s">
        <v>15820</v>
      </c>
      <c r="AG5155" s="70" t="str">
        <f t="shared" si="501"/>
        <v>900</v>
      </c>
      <c r="AI5155" s="233" t="str">
        <f t="shared" si="502"/>
        <v>-</v>
      </c>
      <c r="AJ5155" s="70" t="str">
        <f t="shared" si="503"/>
        <v>-</v>
      </c>
    </row>
    <row r="5156" spans="27:36">
      <c r="AA5156" s="231" t="s">
        <v>2338</v>
      </c>
      <c r="AC5156" s="233" t="str">
        <f t="shared" si="498"/>
        <v>ENROLLSVCS</v>
      </c>
      <c r="AD5156" s="260" t="str">
        <f t="shared" si="499"/>
        <v>ENROLLSVCS-900</v>
      </c>
      <c r="AE5156" s="260" t="str">
        <f t="shared" si="500"/>
        <v>ENROLLSVCS-900--8</v>
      </c>
      <c r="AF5156" s="260" t="s">
        <v>2338</v>
      </c>
      <c r="AG5156" s="70" t="str">
        <f t="shared" si="501"/>
        <v>900</v>
      </c>
      <c r="AI5156" s="233" t="str">
        <f t="shared" si="502"/>
        <v>-</v>
      </c>
      <c r="AJ5156" s="70" t="str">
        <f t="shared" si="503"/>
        <v>-</v>
      </c>
    </row>
    <row r="5157" spans="27:36">
      <c r="AA5157" s="231" t="s">
        <v>68</v>
      </c>
      <c r="AC5157" s="233" t="str">
        <f t="shared" si="498"/>
        <v>ENROLLSVCS</v>
      </c>
      <c r="AD5157" s="260" t="str">
        <f t="shared" si="499"/>
        <v>ENROLLSVCS-900</v>
      </c>
      <c r="AE5157" s="260" t="str">
        <f t="shared" si="500"/>
        <v>ENROLLSVCS-900--9</v>
      </c>
      <c r="AF5157" s="260" t="s">
        <v>68</v>
      </c>
      <c r="AG5157" s="70" t="str">
        <f t="shared" si="501"/>
        <v>900</v>
      </c>
      <c r="AI5157" s="233" t="str">
        <f t="shared" si="502"/>
        <v>-</v>
      </c>
      <c r="AJ5157" s="70" t="str">
        <f t="shared" si="503"/>
        <v>-</v>
      </c>
    </row>
    <row r="5158" spans="27:36">
      <c r="AA5158" s="231" t="s">
        <v>11284</v>
      </c>
      <c r="AC5158" s="233" t="str">
        <f t="shared" si="498"/>
        <v>ENROLLSVCS</v>
      </c>
      <c r="AD5158" s="260" t="str">
        <f t="shared" si="499"/>
        <v>ENROLLSVCS-900</v>
      </c>
      <c r="AE5158" s="260" t="str">
        <f t="shared" si="500"/>
        <v>ENROLLSVCS-900--10</v>
      </c>
      <c r="AF5158" s="260" t="s">
        <v>11284</v>
      </c>
      <c r="AG5158" s="70" t="str">
        <f t="shared" si="501"/>
        <v>900</v>
      </c>
      <c r="AI5158" s="233" t="str">
        <f t="shared" si="502"/>
        <v>-</v>
      </c>
      <c r="AJ5158" s="70" t="str">
        <f t="shared" si="503"/>
        <v>-</v>
      </c>
    </row>
    <row r="5159" spans="27:36">
      <c r="AA5159" s="231" t="s">
        <v>11285</v>
      </c>
      <c r="AC5159" s="233" t="str">
        <f t="shared" si="498"/>
        <v>ADMISSIONS</v>
      </c>
      <c r="AD5159" s="260" t="str">
        <f t="shared" si="499"/>
        <v>ADMISSIONS-900</v>
      </c>
      <c r="AE5159" s="260" t="str">
        <f t="shared" si="500"/>
        <v>ADMISSIONS-900-0</v>
      </c>
      <c r="AF5159" s="260" t="s">
        <v>11285</v>
      </c>
      <c r="AG5159" s="70" t="str">
        <f t="shared" si="501"/>
        <v>900</v>
      </c>
      <c r="AI5159" s="233" t="str">
        <f t="shared" si="502"/>
        <v>-</v>
      </c>
      <c r="AJ5159" s="70" t="str">
        <f t="shared" si="503"/>
        <v>-</v>
      </c>
    </row>
    <row r="5160" spans="27:36">
      <c r="AA5160" s="231" t="s">
        <v>14330</v>
      </c>
      <c r="AC5160" s="233" t="str">
        <f t="shared" si="498"/>
        <v>CELS</v>
      </c>
      <c r="AD5160" s="260" t="str">
        <f t="shared" si="499"/>
        <v>CELS-900</v>
      </c>
      <c r="AE5160" s="260" t="str">
        <f t="shared" si="500"/>
        <v>CELS-900-0</v>
      </c>
      <c r="AF5160" s="260" t="s">
        <v>14330</v>
      </c>
      <c r="AG5160" s="70" t="str">
        <f t="shared" si="501"/>
        <v>900</v>
      </c>
      <c r="AI5160" s="233" t="str">
        <f t="shared" si="502"/>
        <v>-</v>
      </c>
      <c r="AJ5160" s="70" t="str">
        <f t="shared" si="503"/>
        <v>-</v>
      </c>
    </row>
    <row r="5161" spans="27:36">
      <c r="AA5161" s="231" t="s">
        <v>12256</v>
      </c>
      <c r="AC5161" s="233" t="str">
        <f t="shared" si="498"/>
        <v>ATHLETICS</v>
      </c>
      <c r="AD5161" s="260" t="str">
        <f t="shared" si="499"/>
        <v>ATHLETICS-900</v>
      </c>
      <c r="AE5161" s="260" t="str">
        <f t="shared" si="500"/>
        <v>ATHLETICS-900-0</v>
      </c>
      <c r="AF5161" s="260" t="s">
        <v>12256</v>
      </c>
      <c r="AG5161" s="70" t="str">
        <f t="shared" si="501"/>
        <v>900</v>
      </c>
      <c r="AI5161" s="233" t="str">
        <f t="shared" si="502"/>
        <v>-</v>
      </c>
      <c r="AJ5161" s="70" t="str">
        <f t="shared" si="503"/>
        <v>-</v>
      </c>
    </row>
    <row r="5162" spans="27:36">
      <c r="AA5162" s="231" t="s">
        <v>12257</v>
      </c>
      <c r="AC5162" s="233" t="str">
        <f t="shared" si="498"/>
        <v>ATHLETICS</v>
      </c>
      <c r="AD5162" s="260" t="str">
        <f t="shared" si="499"/>
        <v>ATHLETICS-900</v>
      </c>
      <c r="AE5162" s="260" t="str">
        <f t="shared" si="500"/>
        <v>ATHLETICS-900--1</v>
      </c>
      <c r="AF5162" s="260" t="s">
        <v>12257</v>
      </c>
      <c r="AG5162" s="70" t="str">
        <f t="shared" si="501"/>
        <v>900</v>
      </c>
      <c r="AI5162" s="233" t="str">
        <f t="shared" si="502"/>
        <v>-</v>
      </c>
      <c r="AJ5162" s="70" t="str">
        <f t="shared" si="503"/>
        <v>-</v>
      </c>
    </row>
    <row r="5163" spans="27:36">
      <c r="AA5163" s="231" t="s">
        <v>12258</v>
      </c>
      <c r="AC5163" s="233" t="str">
        <f t="shared" si="498"/>
        <v>ATHLETICS</v>
      </c>
      <c r="AD5163" s="260" t="str">
        <f t="shared" si="499"/>
        <v>ATHLETICS-900</v>
      </c>
      <c r="AE5163" s="260" t="str">
        <f t="shared" si="500"/>
        <v>ATHLETICS-900--2</v>
      </c>
      <c r="AF5163" s="260" t="s">
        <v>12258</v>
      </c>
      <c r="AG5163" s="70" t="str">
        <f t="shared" si="501"/>
        <v>900</v>
      </c>
      <c r="AI5163" s="233" t="str">
        <f t="shared" si="502"/>
        <v>-</v>
      </c>
      <c r="AJ5163" s="70" t="str">
        <f t="shared" si="503"/>
        <v>-</v>
      </c>
    </row>
    <row r="5164" spans="27:36">
      <c r="AA5164" s="231" t="s">
        <v>12259</v>
      </c>
      <c r="AC5164" s="233" t="str">
        <f t="shared" si="498"/>
        <v>ATHLETICS</v>
      </c>
      <c r="AD5164" s="260" t="str">
        <f t="shared" si="499"/>
        <v>ATHLETICS-900</v>
      </c>
      <c r="AE5164" s="260" t="str">
        <f t="shared" si="500"/>
        <v>ATHLETICS-900--3</v>
      </c>
      <c r="AF5164" s="260" t="s">
        <v>12259</v>
      </c>
      <c r="AG5164" s="70" t="str">
        <f t="shared" si="501"/>
        <v>900</v>
      </c>
      <c r="AI5164" s="233" t="str">
        <f t="shared" si="502"/>
        <v>-</v>
      </c>
      <c r="AJ5164" s="70" t="str">
        <f t="shared" si="503"/>
        <v>-</v>
      </c>
    </row>
    <row r="5165" spans="27:36">
      <c r="AA5165" s="231" t="s">
        <v>12260</v>
      </c>
      <c r="AC5165" s="233" t="str">
        <f t="shared" si="498"/>
        <v>ATHLETICS</v>
      </c>
      <c r="AD5165" s="260" t="str">
        <f t="shared" si="499"/>
        <v>ATHLETICS-900</v>
      </c>
      <c r="AE5165" s="260" t="str">
        <f t="shared" si="500"/>
        <v>ATHLETICS-900--4</v>
      </c>
      <c r="AF5165" s="260" t="s">
        <v>12260</v>
      </c>
      <c r="AG5165" s="70" t="str">
        <f t="shared" si="501"/>
        <v>900</v>
      </c>
      <c r="AI5165" s="233" t="str">
        <f t="shared" si="502"/>
        <v>-</v>
      </c>
      <c r="AJ5165" s="70" t="str">
        <f t="shared" si="503"/>
        <v>-</v>
      </c>
    </row>
    <row r="5166" spans="27:36">
      <c r="AA5166" s="231" t="s">
        <v>12261</v>
      </c>
      <c r="AC5166" s="233" t="str">
        <f t="shared" si="498"/>
        <v>ATHLETICS</v>
      </c>
      <c r="AD5166" s="260" t="str">
        <f t="shared" si="499"/>
        <v>ATHLETICS-900</v>
      </c>
      <c r="AE5166" s="260" t="str">
        <f t="shared" si="500"/>
        <v>ATHLETICS-900--5</v>
      </c>
      <c r="AF5166" s="260" t="s">
        <v>12261</v>
      </c>
      <c r="AG5166" s="70" t="str">
        <f t="shared" si="501"/>
        <v>900</v>
      </c>
      <c r="AI5166" s="233" t="str">
        <f t="shared" si="502"/>
        <v>-</v>
      </c>
      <c r="AJ5166" s="70" t="str">
        <f t="shared" si="503"/>
        <v>-</v>
      </c>
    </row>
    <row r="5167" spans="27:36">
      <c r="AA5167" s="231" t="s">
        <v>12262</v>
      </c>
      <c r="AC5167" s="233" t="str">
        <f t="shared" si="498"/>
        <v>ATHLETICS</v>
      </c>
      <c r="AD5167" s="260" t="str">
        <f t="shared" si="499"/>
        <v>ATHLETICS-900</v>
      </c>
      <c r="AE5167" s="260" t="str">
        <f t="shared" si="500"/>
        <v>ATHLETICS-900--6</v>
      </c>
      <c r="AF5167" s="260" t="s">
        <v>12262</v>
      </c>
      <c r="AG5167" s="70" t="str">
        <f t="shared" si="501"/>
        <v>900</v>
      </c>
      <c r="AI5167" s="233" t="str">
        <f t="shared" si="502"/>
        <v>-</v>
      </c>
      <c r="AJ5167" s="70" t="str">
        <f t="shared" si="503"/>
        <v>-</v>
      </c>
    </row>
    <row r="5168" spans="27:36">
      <c r="AA5168" s="231" t="s">
        <v>12263</v>
      </c>
      <c r="AC5168" s="233" t="str">
        <f t="shared" si="498"/>
        <v>ATHLETICS</v>
      </c>
      <c r="AD5168" s="260" t="str">
        <f t="shared" si="499"/>
        <v>ATHLETICS-900</v>
      </c>
      <c r="AE5168" s="260" t="str">
        <f t="shared" si="500"/>
        <v>ATHLETICS-900--7</v>
      </c>
      <c r="AF5168" s="260" t="s">
        <v>12263</v>
      </c>
      <c r="AG5168" s="70" t="str">
        <f t="shared" si="501"/>
        <v>900</v>
      </c>
      <c r="AI5168" s="233" t="str">
        <f t="shared" si="502"/>
        <v>-</v>
      </c>
      <c r="AJ5168" s="70" t="str">
        <f t="shared" si="503"/>
        <v>-</v>
      </c>
    </row>
    <row r="5169" spans="27:36">
      <c r="AA5169" s="231" t="s">
        <v>12264</v>
      </c>
      <c r="AC5169" s="233" t="str">
        <f t="shared" si="498"/>
        <v>ATHLETICS</v>
      </c>
      <c r="AD5169" s="260" t="str">
        <f t="shared" si="499"/>
        <v>ATHLETICS-900</v>
      </c>
      <c r="AE5169" s="260" t="str">
        <f t="shared" si="500"/>
        <v>ATHLETICS-900--8</v>
      </c>
      <c r="AF5169" s="260" t="s">
        <v>12264</v>
      </c>
      <c r="AG5169" s="70" t="str">
        <f t="shared" si="501"/>
        <v>900</v>
      </c>
      <c r="AI5169" s="233" t="str">
        <f t="shared" si="502"/>
        <v>-</v>
      </c>
      <c r="AJ5169" s="70" t="str">
        <f t="shared" si="503"/>
        <v>-</v>
      </c>
    </row>
    <row r="5170" spans="27:36">
      <c r="AA5170" s="231" t="s">
        <v>12265</v>
      </c>
      <c r="AC5170" s="233" t="str">
        <f t="shared" si="498"/>
        <v>ATHLETICS</v>
      </c>
      <c r="AD5170" s="260" t="str">
        <f t="shared" si="499"/>
        <v>ATHLETICS-900</v>
      </c>
      <c r="AE5170" s="260" t="str">
        <f t="shared" si="500"/>
        <v>ATHLETICS-900--9</v>
      </c>
      <c r="AF5170" s="260" t="s">
        <v>12265</v>
      </c>
      <c r="AG5170" s="70" t="str">
        <f t="shared" si="501"/>
        <v>900</v>
      </c>
      <c r="AI5170" s="233" t="str">
        <f t="shared" si="502"/>
        <v>-</v>
      </c>
      <c r="AJ5170" s="70" t="str">
        <f t="shared" si="503"/>
        <v>-</v>
      </c>
    </row>
    <row r="5171" spans="27:36">
      <c r="AA5171" s="231" t="s">
        <v>12266</v>
      </c>
      <c r="AC5171" s="233" t="str">
        <f t="shared" si="498"/>
        <v>ATHLETICS</v>
      </c>
      <c r="AD5171" s="260" t="str">
        <f t="shared" si="499"/>
        <v>ATHLETICS-900</v>
      </c>
      <c r="AE5171" s="260" t="str">
        <f t="shared" si="500"/>
        <v>ATHLETICS-900--10</v>
      </c>
      <c r="AF5171" s="260" t="s">
        <v>12266</v>
      </c>
      <c r="AG5171" s="70" t="str">
        <f t="shared" si="501"/>
        <v>900</v>
      </c>
      <c r="AI5171" s="233" t="str">
        <f t="shared" si="502"/>
        <v>-</v>
      </c>
      <c r="AJ5171" s="70" t="str">
        <f t="shared" si="503"/>
        <v>-</v>
      </c>
    </row>
    <row r="5172" spans="27:36">
      <c r="AA5172" s="231" t="s">
        <v>13455</v>
      </c>
      <c r="AC5172" s="233" t="str">
        <f t="shared" si="498"/>
        <v>ATHLETICS</v>
      </c>
      <c r="AD5172" s="260" t="str">
        <f t="shared" si="499"/>
        <v>ATHLETICS-900</v>
      </c>
      <c r="AE5172" s="260" t="str">
        <f t="shared" si="500"/>
        <v>ATHLETICS-900--11</v>
      </c>
      <c r="AF5172" s="260" t="s">
        <v>13455</v>
      </c>
      <c r="AG5172" s="70" t="str">
        <f t="shared" si="501"/>
        <v>900</v>
      </c>
      <c r="AI5172" s="233" t="str">
        <f t="shared" si="502"/>
        <v>-</v>
      </c>
      <c r="AJ5172" s="70" t="str">
        <f t="shared" si="503"/>
        <v>-</v>
      </c>
    </row>
    <row r="5173" spans="27:36">
      <c r="AA5173" s="231" t="s">
        <v>12267</v>
      </c>
      <c r="AC5173" s="233" t="str">
        <f t="shared" si="498"/>
        <v>ATHLETICS</v>
      </c>
      <c r="AD5173" s="260" t="str">
        <f t="shared" si="499"/>
        <v>ATHLETICS-900</v>
      </c>
      <c r="AE5173" s="260" t="str">
        <f t="shared" si="500"/>
        <v>ATHLETICS-900--12</v>
      </c>
      <c r="AF5173" s="260" t="s">
        <v>12267</v>
      </c>
      <c r="AG5173" s="70" t="str">
        <f t="shared" si="501"/>
        <v>900</v>
      </c>
      <c r="AI5173" s="233" t="str">
        <f t="shared" si="502"/>
        <v>-</v>
      </c>
      <c r="AJ5173" s="70" t="str">
        <f t="shared" si="503"/>
        <v>-</v>
      </c>
    </row>
    <row r="5174" spans="27:36">
      <c r="AA5174" s="231" t="s">
        <v>12268</v>
      </c>
      <c r="AC5174" s="233" t="str">
        <f t="shared" si="498"/>
        <v>ATHLETICS</v>
      </c>
      <c r="AD5174" s="260" t="str">
        <f t="shared" si="499"/>
        <v>ATHLETICS-900</v>
      </c>
      <c r="AE5174" s="260" t="str">
        <f t="shared" si="500"/>
        <v>ATHLETICS-900--13</v>
      </c>
      <c r="AF5174" s="260" t="s">
        <v>12268</v>
      </c>
      <c r="AG5174" s="70" t="str">
        <f t="shared" si="501"/>
        <v>900</v>
      </c>
      <c r="AI5174" s="233" t="str">
        <f t="shared" si="502"/>
        <v>-</v>
      </c>
      <c r="AJ5174" s="70" t="str">
        <f t="shared" si="503"/>
        <v>-</v>
      </c>
    </row>
    <row r="5175" spans="27:36">
      <c r="AA5175" s="231" t="s">
        <v>12269</v>
      </c>
      <c r="AC5175" s="233" t="str">
        <f t="shared" si="498"/>
        <v>ATHLETICS</v>
      </c>
      <c r="AD5175" s="260" t="str">
        <f t="shared" si="499"/>
        <v>ATHLETICS-900</v>
      </c>
      <c r="AE5175" s="260" t="str">
        <f t="shared" si="500"/>
        <v>ATHLETICS-900--14</v>
      </c>
      <c r="AF5175" s="260" t="s">
        <v>12269</v>
      </c>
      <c r="AG5175" s="70" t="str">
        <f t="shared" si="501"/>
        <v>900</v>
      </c>
      <c r="AI5175" s="233" t="str">
        <f t="shared" si="502"/>
        <v>-</v>
      </c>
      <c r="AJ5175" s="70" t="str">
        <f t="shared" si="503"/>
        <v>-</v>
      </c>
    </row>
    <row r="5176" spans="27:36">
      <c r="AA5176" s="231" t="s">
        <v>12270</v>
      </c>
      <c r="AC5176" s="233" t="str">
        <f t="shared" si="498"/>
        <v>ATHLETICS</v>
      </c>
      <c r="AD5176" s="260" t="str">
        <f t="shared" si="499"/>
        <v>ATHLETICS-900</v>
      </c>
      <c r="AE5176" s="260" t="str">
        <f t="shared" si="500"/>
        <v>ATHLETICS-900--15</v>
      </c>
      <c r="AF5176" s="260" t="s">
        <v>12270</v>
      </c>
      <c r="AG5176" s="70" t="str">
        <f t="shared" si="501"/>
        <v>900</v>
      </c>
      <c r="AI5176" s="233" t="str">
        <f t="shared" si="502"/>
        <v>-</v>
      </c>
      <c r="AJ5176" s="70" t="str">
        <f t="shared" si="503"/>
        <v>-</v>
      </c>
    </row>
    <row r="5177" spans="27:36">
      <c r="AA5177" s="231" t="s">
        <v>12271</v>
      </c>
      <c r="AC5177" s="233" t="str">
        <f t="shared" si="498"/>
        <v>ATHLETICS</v>
      </c>
      <c r="AD5177" s="260" t="str">
        <f t="shared" si="499"/>
        <v>ATHLETICS-900</v>
      </c>
      <c r="AE5177" s="260" t="str">
        <f t="shared" si="500"/>
        <v>ATHLETICS-900--16</v>
      </c>
      <c r="AF5177" s="260" t="s">
        <v>12271</v>
      </c>
      <c r="AG5177" s="70" t="str">
        <f t="shared" si="501"/>
        <v>900</v>
      </c>
      <c r="AI5177" s="233" t="str">
        <f t="shared" si="502"/>
        <v>-</v>
      </c>
      <c r="AJ5177" s="70" t="str">
        <f t="shared" si="503"/>
        <v>-</v>
      </c>
    </row>
    <row r="5178" spans="27:36">
      <c r="AA5178" s="231" t="s">
        <v>12272</v>
      </c>
      <c r="AC5178" s="233" t="str">
        <f t="shared" si="498"/>
        <v>ATHLETICS</v>
      </c>
      <c r="AD5178" s="260" t="str">
        <f t="shared" si="499"/>
        <v>ATHLETICS-900</v>
      </c>
      <c r="AE5178" s="260" t="str">
        <f t="shared" si="500"/>
        <v>ATHLETICS-900--17</v>
      </c>
      <c r="AF5178" s="260" t="s">
        <v>12272</v>
      </c>
      <c r="AG5178" s="70" t="str">
        <f t="shared" si="501"/>
        <v>900</v>
      </c>
      <c r="AI5178" s="233" t="str">
        <f t="shared" si="502"/>
        <v>-</v>
      </c>
      <c r="AJ5178" s="70" t="str">
        <f t="shared" si="503"/>
        <v>-</v>
      </c>
    </row>
    <row r="5179" spans="27:36">
      <c r="AA5179" s="231" t="s">
        <v>12273</v>
      </c>
      <c r="AC5179" s="233" t="str">
        <f t="shared" si="498"/>
        <v>ATHLETICS</v>
      </c>
      <c r="AD5179" s="260" t="str">
        <f t="shared" si="499"/>
        <v>ATHLETICS-900</v>
      </c>
      <c r="AE5179" s="260" t="str">
        <f t="shared" si="500"/>
        <v>ATHLETICS-900--18</v>
      </c>
      <c r="AF5179" s="260" t="s">
        <v>12273</v>
      </c>
      <c r="AG5179" s="70" t="str">
        <f t="shared" si="501"/>
        <v>900</v>
      </c>
      <c r="AI5179" s="233" t="str">
        <f t="shared" si="502"/>
        <v>-</v>
      </c>
      <c r="AJ5179" s="70" t="str">
        <f t="shared" si="503"/>
        <v>-</v>
      </c>
    </row>
    <row r="5180" spans="27:36">
      <c r="AA5180" s="231" t="s">
        <v>12274</v>
      </c>
      <c r="AC5180" s="233" t="str">
        <f t="shared" si="498"/>
        <v>ATHLETICS</v>
      </c>
      <c r="AD5180" s="260" t="str">
        <f t="shared" si="499"/>
        <v>ATHLETICS-900</v>
      </c>
      <c r="AE5180" s="260" t="str">
        <f t="shared" si="500"/>
        <v>ATHLETICS-900--19</v>
      </c>
      <c r="AF5180" s="260" t="s">
        <v>12274</v>
      </c>
      <c r="AG5180" s="70" t="str">
        <f t="shared" si="501"/>
        <v>900</v>
      </c>
      <c r="AI5180" s="233" t="str">
        <f t="shared" si="502"/>
        <v>-</v>
      </c>
      <c r="AJ5180" s="70" t="str">
        <f t="shared" si="503"/>
        <v>-</v>
      </c>
    </row>
    <row r="5181" spans="27:36">
      <c r="AA5181" s="231" t="s">
        <v>12275</v>
      </c>
      <c r="AC5181" s="233" t="str">
        <f t="shared" si="498"/>
        <v>ATHLETICS</v>
      </c>
      <c r="AD5181" s="260" t="str">
        <f t="shared" si="499"/>
        <v>ATHLETICS-900</v>
      </c>
      <c r="AE5181" s="260" t="str">
        <f t="shared" si="500"/>
        <v>ATHLETICS-900--20</v>
      </c>
      <c r="AF5181" s="260" t="s">
        <v>12275</v>
      </c>
      <c r="AG5181" s="70" t="str">
        <f t="shared" si="501"/>
        <v>900</v>
      </c>
      <c r="AI5181" s="233" t="str">
        <f t="shared" si="502"/>
        <v>-</v>
      </c>
      <c r="AJ5181" s="70" t="str">
        <f t="shared" si="503"/>
        <v>-</v>
      </c>
    </row>
    <row r="5182" spans="27:36">
      <c r="AA5182" s="231" t="s">
        <v>2341</v>
      </c>
      <c r="AC5182" s="233" t="str">
        <f t="shared" si="498"/>
        <v>HRL</v>
      </c>
      <c r="AD5182" s="260" t="str">
        <f t="shared" si="499"/>
        <v>HRL-900</v>
      </c>
      <c r="AE5182" s="260" t="str">
        <f t="shared" si="500"/>
        <v>HRL-900-0</v>
      </c>
      <c r="AF5182" s="260" t="s">
        <v>2341</v>
      </c>
      <c r="AG5182" s="70" t="str">
        <f t="shared" si="501"/>
        <v>900</v>
      </c>
      <c r="AI5182" s="233" t="str">
        <f t="shared" si="502"/>
        <v>-</v>
      </c>
      <c r="AJ5182" s="70" t="str">
        <f t="shared" si="503"/>
        <v>-</v>
      </c>
    </row>
    <row r="5183" spans="27:36">
      <c r="AA5183" s="231" t="s">
        <v>2365</v>
      </c>
      <c r="AC5183" s="233" t="str">
        <f t="shared" si="498"/>
        <v>HRL</v>
      </c>
      <c r="AD5183" s="260" t="str">
        <f t="shared" si="499"/>
        <v>HRL-900</v>
      </c>
      <c r="AE5183" s="260" t="str">
        <f t="shared" si="500"/>
        <v>HRL-900--1</v>
      </c>
      <c r="AF5183" s="260" t="s">
        <v>2365</v>
      </c>
      <c r="AG5183" s="70" t="str">
        <f t="shared" si="501"/>
        <v>900</v>
      </c>
      <c r="AI5183" s="233" t="str">
        <f t="shared" si="502"/>
        <v>-</v>
      </c>
      <c r="AJ5183" s="70" t="str">
        <f t="shared" si="503"/>
        <v>-</v>
      </c>
    </row>
    <row r="5184" spans="27:36">
      <c r="AA5184" s="231" t="s">
        <v>2368</v>
      </c>
      <c r="AC5184" s="233" t="str">
        <f t="shared" si="498"/>
        <v>HRL</v>
      </c>
      <c r="AD5184" s="260" t="str">
        <f t="shared" si="499"/>
        <v>HRL-900</v>
      </c>
      <c r="AE5184" s="260" t="str">
        <f t="shared" si="500"/>
        <v>HRL-900--2</v>
      </c>
      <c r="AF5184" s="260" t="s">
        <v>2368</v>
      </c>
      <c r="AG5184" s="70" t="str">
        <f t="shared" si="501"/>
        <v>900</v>
      </c>
      <c r="AI5184" s="233" t="str">
        <f t="shared" si="502"/>
        <v>-</v>
      </c>
      <c r="AJ5184" s="70" t="str">
        <f t="shared" si="503"/>
        <v>-</v>
      </c>
    </row>
    <row r="5185" spans="27:36">
      <c r="AA5185" s="231" t="s">
        <v>2369</v>
      </c>
      <c r="AC5185" s="233" t="str">
        <f t="shared" si="498"/>
        <v>HRL</v>
      </c>
      <c r="AD5185" s="260" t="str">
        <f t="shared" si="499"/>
        <v>HRL-900</v>
      </c>
      <c r="AE5185" s="260" t="str">
        <f t="shared" si="500"/>
        <v>HRL-900--3</v>
      </c>
      <c r="AF5185" s="260" t="s">
        <v>2369</v>
      </c>
      <c r="AG5185" s="70" t="str">
        <f t="shared" si="501"/>
        <v>900</v>
      </c>
      <c r="AI5185" s="233" t="str">
        <f t="shared" si="502"/>
        <v>-</v>
      </c>
      <c r="AJ5185" s="70" t="str">
        <f t="shared" si="503"/>
        <v>-</v>
      </c>
    </row>
    <row r="5186" spans="27:36">
      <c r="AA5186" s="231" t="s">
        <v>2372</v>
      </c>
      <c r="AC5186" s="233" t="str">
        <f t="shared" si="498"/>
        <v>HRL</v>
      </c>
      <c r="AD5186" s="260" t="str">
        <f t="shared" si="499"/>
        <v>HRL-900</v>
      </c>
      <c r="AE5186" s="260" t="str">
        <f t="shared" si="500"/>
        <v>HRL-900--4</v>
      </c>
      <c r="AF5186" s="260" t="s">
        <v>2372</v>
      </c>
      <c r="AG5186" s="70" t="str">
        <f t="shared" si="501"/>
        <v>900</v>
      </c>
      <c r="AI5186" s="233" t="str">
        <f t="shared" si="502"/>
        <v>-</v>
      </c>
      <c r="AJ5186" s="70" t="str">
        <f t="shared" si="503"/>
        <v>-</v>
      </c>
    </row>
    <row r="5187" spans="27:36">
      <c r="AA5187" s="231" t="s">
        <v>2373</v>
      </c>
      <c r="AC5187" s="233" t="str">
        <f t="shared" si="498"/>
        <v>HRL</v>
      </c>
      <c r="AD5187" s="260" t="str">
        <f t="shared" si="499"/>
        <v>HRL-900</v>
      </c>
      <c r="AE5187" s="260" t="str">
        <f t="shared" si="500"/>
        <v>HRL-900--5</v>
      </c>
      <c r="AF5187" s="260" t="s">
        <v>2373</v>
      </c>
      <c r="AG5187" s="70" t="str">
        <f t="shared" si="501"/>
        <v>900</v>
      </c>
      <c r="AI5187" s="233" t="str">
        <f t="shared" si="502"/>
        <v>-</v>
      </c>
      <c r="AJ5187" s="70" t="str">
        <f t="shared" si="503"/>
        <v>-</v>
      </c>
    </row>
    <row r="5188" spans="27:36">
      <c r="AA5188" s="231" t="s">
        <v>2376</v>
      </c>
      <c r="AC5188" s="233" t="str">
        <f t="shared" si="498"/>
        <v>HRL</v>
      </c>
      <c r="AD5188" s="260" t="str">
        <f t="shared" si="499"/>
        <v>HRL-900</v>
      </c>
      <c r="AE5188" s="260" t="str">
        <f t="shared" si="500"/>
        <v>HRL-900--6</v>
      </c>
      <c r="AF5188" s="260" t="s">
        <v>2376</v>
      </c>
      <c r="AG5188" s="70" t="str">
        <f t="shared" si="501"/>
        <v>900</v>
      </c>
      <c r="AI5188" s="233" t="str">
        <f t="shared" si="502"/>
        <v>-</v>
      </c>
      <c r="AJ5188" s="70" t="str">
        <f t="shared" si="503"/>
        <v>-</v>
      </c>
    </row>
    <row r="5189" spans="27:36">
      <c r="AA5189" s="231" t="s">
        <v>2379</v>
      </c>
      <c r="AC5189" s="233" t="str">
        <f t="shared" si="498"/>
        <v>HRL</v>
      </c>
      <c r="AD5189" s="260" t="str">
        <f t="shared" si="499"/>
        <v>HRL-900</v>
      </c>
      <c r="AE5189" s="260" t="str">
        <f t="shared" si="500"/>
        <v>HRL-900--7</v>
      </c>
      <c r="AF5189" s="260" t="s">
        <v>2379</v>
      </c>
      <c r="AG5189" s="70" t="str">
        <f t="shared" si="501"/>
        <v>900</v>
      </c>
      <c r="AI5189" s="233" t="str">
        <f t="shared" si="502"/>
        <v>-</v>
      </c>
      <c r="AJ5189" s="70" t="str">
        <f t="shared" si="503"/>
        <v>-</v>
      </c>
    </row>
    <row r="5190" spans="27:36">
      <c r="AA5190" s="231" t="s">
        <v>2382</v>
      </c>
      <c r="AC5190" s="233" t="str">
        <f t="shared" si="498"/>
        <v>HRL</v>
      </c>
      <c r="AD5190" s="260" t="str">
        <f t="shared" si="499"/>
        <v>HRL-900</v>
      </c>
      <c r="AE5190" s="260" t="str">
        <f t="shared" si="500"/>
        <v>HRL-900--8</v>
      </c>
      <c r="AF5190" s="260" t="s">
        <v>2382</v>
      </c>
      <c r="AG5190" s="70" t="str">
        <f t="shared" si="501"/>
        <v>900</v>
      </c>
      <c r="AI5190" s="233" t="str">
        <f t="shared" si="502"/>
        <v>-</v>
      </c>
      <c r="AJ5190" s="70" t="str">
        <f t="shared" si="503"/>
        <v>-</v>
      </c>
    </row>
    <row r="5191" spans="27:36">
      <c r="AA5191" s="231" t="s">
        <v>2383</v>
      </c>
      <c r="AC5191" s="233" t="str">
        <f t="shared" ref="AC5191:AC5223" si="504">CodesFormula_1</f>
        <v>HRL</v>
      </c>
      <c r="AD5191" s="260" t="str">
        <f t="shared" ref="AD5191:AD5223" si="505">CodesFormula_2</f>
        <v>HRL-900</v>
      </c>
      <c r="AE5191" s="260" t="str">
        <f t="shared" ref="AE5191:AE5223" si="506">CodesFormula_3</f>
        <v>HRL-900--9</v>
      </c>
      <c r="AF5191" s="260" t="s">
        <v>2383</v>
      </c>
      <c r="AG5191" s="70" t="str">
        <f t="shared" ref="AG5191:AG5223" si="507">CodesFormula_4</f>
        <v>900</v>
      </c>
      <c r="AI5191" s="233" t="str">
        <f t="shared" ref="AI5191:AI5223" si="508">CodesFormula_5</f>
        <v>-</v>
      </c>
      <c r="AJ5191" s="70" t="str">
        <f t="shared" ref="AJ5191:AJ5223" si="509">CodesFormula_6</f>
        <v>-</v>
      </c>
    </row>
    <row r="5192" spans="27:36">
      <c r="AA5192" s="231" t="s">
        <v>14331</v>
      </c>
      <c r="AC5192" s="233" t="str">
        <f t="shared" si="504"/>
        <v>HEALTH</v>
      </c>
      <c r="AD5192" s="260" t="str">
        <f t="shared" si="505"/>
        <v>HEALTH-900</v>
      </c>
      <c r="AE5192" s="260" t="str">
        <f t="shared" si="506"/>
        <v>HEALTH-900-0</v>
      </c>
      <c r="AF5192" s="260" t="s">
        <v>14331</v>
      </c>
      <c r="AG5192" s="70" t="str">
        <f t="shared" si="507"/>
        <v>900</v>
      </c>
      <c r="AI5192" s="233" t="str">
        <f t="shared" si="508"/>
        <v>-</v>
      </c>
      <c r="AJ5192" s="70" t="str">
        <f t="shared" si="509"/>
        <v>-</v>
      </c>
    </row>
    <row r="5193" spans="27:36">
      <c r="AA5193" s="231" t="s">
        <v>14332</v>
      </c>
      <c r="AC5193" s="233" t="str">
        <f t="shared" si="504"/>
        <v>HEALTH</v>
      </c>
      <c r="AD5193" s="260" t="str">
        <f t="shared" si="505"/>
        <v>HEALTH-900</v>
      </c>
      <c r="AE5193" s="260" t="str">
        <f t="shared" si="506"/>
        <v>HEALTH-900--1</v>
      </c>
      <c r="AF5193" s="260" t="s">
        <v>14332</v>
      </c>
      <c r="AG5193" s="70" t="str">
        <f t="shared" si="507"/>
        <v>900</v>
      </c>
      <c r="AI5193" s="233" t="str">
        <f t="shared" si="508"/>
        <v>-</v>
      </c>
      <c r="AJ5193" s="70" t="str">
        <f t="shared" si="509"/>
        <v>-</v>
      </c>
    </row>
    <row r="5194" spans="27:36">
      <c r="AA5194" s="231" t="s">
        <v>13891</v>
      </c>
      <c r="AC5194" s="233" t="str">
        <f t="shared" si="504"/>
        <v>MEMORIAL UNION</v>
      </c>
      <c r="AD5194" s="260" t="str">
        <f t="shared" si="505"/>
        <v>MEMORIAL UNION-900</v>
      </c>
      <c r="AE5194" s="260" t="str">
        <f t="shared" si="506"/>
        <v>MEMORIAL UNION-900-0</v>
      </c>
      <c r="AF5194" s="260" t="s">
        <v>13891</v>
      </c>
      <c r="AG5194" s="70" t="str">
        <f t="shared" si="507"/>
        <v>900</v>
      </c>
      <c r="AI5194" s="233" t="str">
        <f t="shared" si="508"/>
        <v>-</v>
      </c>
      <c r="AJ5194" s="70" t="str">
        <f t="shared" si="509"/>
        <v>-</v>
      </c>
    </row>
    <row r="5195" spans="27:36">
      <c r="AA5195" s="231" t="s">
        <v>13456</v>
      </c>
      <c r="AC5195" s="233" t="str">
        <f t="shared" si="504"/>
        <v>PRESIDENT-Alumni</v>
      </c>
      <c r="AD5195" s="260" t="str">
        <f t="shared" si="505"/>
        <v>PRESIDENT-Alumni-900</v>
      </c>
      <c r="AE5195" s="260" t="str">
        <f t="shared" si="506"/>
        <v>PRESIDENT-Alumni-900-0</v>
      </c>
      <c r="AF5195" s="260" t="s">
        <v>13456</v>
      </c>
      <c r="AG5195" s="70" t="str">
        <f t="shared" si="507"/>
        <v>900</v>
      </c>
      <c r="AI5195" s="233" t="str">
        <f t="shared" si="508"/>
        <v>-</v>
      </c>
      <c r="AJ5195" s="70" t="str">
        <f t="shared" si="509"/>
        <v>-</v>
      </c>
    </row>
    <row r="5196" spans="27:36">
      <c r="AA5196" s="231" t="s">
        <v>2386</v>
      </c>
      <c r="AC5196" s="233" t="str">
        <f t="shared" si="504"/>
        <v>CONFERENCE OFFICE</v>
      </c>
      <c r="AD5196" s="260" t="str">
        <f t="shared" si="505"/>
        <v>CONFERENCE OFFICE-900</v>
      </c>
      <c r="AE5196" s="260" t="str">
        <f t="shared" si="506"/>
        <v>CONFERENCE OFFICE-900-0</v>
      </c>
      <c r="AF5196" s="260" t="s">
        <v>2386</v>
      </c>
      <c r="AG5196" s="70" t="str">
        <f t="shared" si="507"/>
        <v>900</v>
      </c>
      <c r="AI5196" s="233" t="str">
        <f t="shared" si="508"/>
        <v>-</v>
      </c>
      <c r="AJ5196" s="70" t="str">
        <f t="shared" si="509"/>
        <v>-</v>
      </c>
    </row>
    <row r="5197" spans="27:36">
      <c r="AA5197" s="231" t="s">
        <v>12276</v>
      </c>
      <c r="AC5197" s="233" t="str">
        <f t="shared" si="504"/>
        <v>CONFERENCE OFFICE</v>
      </c>
      <c r="AD5197" s="260" t="str">
        <f t="shared" si="505"/>
        <v>CONFERENCE OFFICE-900</v>
      </c>
      <c r="AE5197" s="260" t="str">
        <f t="shared" si="506"/>
        <v>CONFERENCE OFFICE-900--1</v>
      </c>
      <c r="AF5197" s="260" t="s">
        <v>12276</v>
      </c>
      <c r="AG5197" s="70" t="str">
        <f t="shared" si="507"/>
        <v>900</v>
      </c>
      <c r="AI5197" s="233" t="str">
        <f t="shared" si="508"/>
        <v>-</v>
      </c>
      <c r="AJ5197" s="70" t="str">
        <f t="shared" si="509"/>
        <v>-</v>
      </c>
    </row>
    <row r="5198" spans="27:36">
      <c r="AA5198" s="231" t="s">
        <v>13457</v>
      </c>
      <c r="AC5198" s="233" t="str">
        <f t="shared" si="504"/>
        <v>CONFERENCE OFFICE</v>
      </c>
      <c r="AD5198" s="260" t="str">
        <f t="shared" si="505"/>
        <v>CONFERENCE OFFICE-900</v>
      </c>
      <c r="AE5198" s="260" t="str">
        <f t="shared" si="506"/>
        <v>CONFERENCE OFFICE-900--2</v>
      </c>
      <c r="AF5198" s="260" t="s">
        <v>13457</v>
      </c>
      <c r="AG5198" s="70" t="str">
        <f t="shared" si="507"/>
        <v>900</v>
      </c>
      <c r="AI5198" s="233" t="str">
        <f t="shared" si="508"/>
        <v>-</v>
      </c>
      <c r="AJ5198" s="70" t="str">
        <f t="shared" si="509"/>
        <v>-</v>
      </c>
    </row>
    <row r="5199" spans="27:36">
      <c r="AA5199" s="231" t="s">
        <v>13458</v>
      </c>
      <c r="AC5199" s="233" t="str">
        <f t="shared" si="504"/>
        <v>CONFERENCE OFFICE</v>
      </c>
      <c r="AD5199" s="260" t="str">
        <f t="shared" si="505"/>
        <v>CONFERENCE OFFICE-900</v>
      </c>
      <c r="AE5199" s="260" t="str">
        <f t="shared" si="506"/>
        <v>CONFERENCE OFFICE-900--3</v>
      </c>
      <c r="AF5199" s="260" t="s">
        <v>13458</v>
      </c>
      <c r="AG5199" s="70" t="str">
        <f t="shared" si="507"/>
        <v>900</v>
      </c>
      <c r="AI5199" s="233" t="str">
        <f t="shared" si="508"/>
        <v>-</v>
      </c>
      <c r="AJ5199" s="70" t="str">
        <f t="shared" si="509"/>
        <v>-</v>
      </c>
    </row>
    <row r="5200" spans="27:36">
      <c r="AA5200" s="231" t="s">
        <v>69</v>
      </c>
      <c r="AC5200" s="233" t="str">
        <f t="shared" si="504"/>
        <v>CONFERENCE OFFICE</v>
      </c>
      <c r="AD5200" s="260" t="str">
        <f t="shared" si="505"/>
        <v>CONFERENCE OFFICE-900</v>
      </c>
      <c r="AE5200" s="260" t="str">
        <f t="shared" si="506"/>
        <v>CONFERENCE OFFICE-900--4</v>
      </c>
      <c r="AF5200" s="260" t="s">
        <v>69</v>
      </c>
      <c r="AG5200" s="70" t="str">
        <f t="shared" si="507"/>
        <v>900</v>
      </c>
      <c r="AI5200" s="233" t="str">
        <f t="shared" si="508"/>
        <v>-</v>
      </c>
      <c r="AJ5200" s="70" t="str">
        <f t="shared" si="509"/>
        <v>-</v>
      </c>
    </row>
    <row r="5201" spans="27:36">
      <c r="AA5201" s="231" t="s">
        <v>11286</v>
      </c>
      <c r="AC5201" s="233" t="str">
        <f t="shared" si="504"/>
        <v>CONFERENCE OFFICE</v>
      </c>
      <c r="AD5201" s="260" t="str">
        <f t="shared" si="505"/>
        <v>CONFERENCE OFFICE-900</v>
      </c>
      <c r="AE5201" s="260" t="str">
        <f t="shared" si="506"/>
        <v>CONFERENCE OFFICE-900--5</v>
      </c>
      <c r="AF5201" s="260" t="s">
        <v>11286</v>
      </c>
      <c r="AG5201" s="70" t="str">
        <f t="shared" si="507"/>
        <v>900</v>
      </c>
      <c r="AI5201" s="233" t="str">
        <f t="shared" si="508"/>
        <v>-</v>
      </c>
      <c r="AJ5201" s="70" t="str">
        <f t="shared" si="509"/>
        <v>-</v>
      </c>
    </row>
    <row r="5202" spans="27:36">
      <c r="AA5202" s="231" t="s">
        <v>11287</v>
      </c>
      <c r="AC5202" s="233" t="str">
        <f t="shared" si="504"/>
        <v>CONFERENCE OFFICE</v>
      </c>
      <c r="AD5202" s="260" t="str">
        <f t="shared" si="505"/>
        <v>CONFERENCE OFFICE-900</v>
      </c>
      <c r="AE5202" s="260" t="str">
        <f t="shared" si="506"/>
        <v>CONFERENCE OFFICE-900--6</v>
      </c>
      <c r="AF5202" s="260" t="s">
        <v>11287</v>
      </c>
      <c r="AG5202" s="70" t="str">
        <f t="shared" si="507"/>
        <v>900</v>
      </c>
      <c r="AI5202" s="233" t="str">
        <f t="shared" si="508"/>
        <v>-</v>
      </c>
      <c r="AJ5202" s="70" t="str">
        <f t="shared" si="509"/>
        <v>-</v>
      </c>
    </row>
    <row r="5203" spans="27:36">
      <c r="AA5203" s="231" t="s">
        <v>11288</v>
      </c>
      <c r="AC5203" s="233" t="str">
        <f t="shared" si="504"/>
        <v>CONFERENCE OFFICE</v>
      </c>
      <c r="AD5203" s="260" t="str">
        <f t="shared" si="505"/>
        <v>CONFERENCE OFFICE-900</v>
      </c>
      <c r="AE5203" s="260" t="str">
        <f t="shared" si="506"/>
        <v>CONFERENCE OFFICE-900--7</v>
      </c>
      <c r="AF5203" s="260" t="s">
        <v>11288</v>
      </c>
      <c r="AG5203" s="70" t="str">
        <f t="shared" si="507"/>
        <v>900</v>
      </c>
      <c r="AI5203" s="233" t="str">
        <f t="shared" si="508"/>
        <v>-</v>
      </c>
      <c r="AJ5203" s="70" t="str">
        <f t="shared" si="509"/>
        <v>-</v>
      </c>
    </row>
    <row r="5204" spans="27:36">
      <c r="AA5204" s="231" t="s">
        <v>11289</v>
      </c>
      <c r="AC5204" s="233" t="str">
        <f t="shared" si="504"/>
        <v>CONFERENCE OFFICE</v>
      </c>
      <c r="AD5204" s="260" t="str">
        <f t="shared" si="505"/>
        <v>CONFERENCE OFFICE-900</v>
      </c>
      <c r="AE5204" s="260" t="str">
        <f t="shared" si="506"/>
        <v>CONFERENCE OFFICE-900--8</v>
      </c>
      <c r="AF5204" s="260" t="s">
        <v>11289</v>
      </c>
      <c r="AG5204" s="70" t="str">
        <f t="shared" si="507"/>
        <v>900</v>
      </c>
      <c r="AI5204" s="233" t="str">
        <f t="shared" si="508"/>
        <v>-</v>
      </c>
      <c r="AJ5204" s="70" t="str">
        <f t="shared" si="509"/>
        <v>-</v>
      </c>
    </row>
    <row r="5205" spans="27:36">
      <c r="AA5205" s="231" t="s">
        <v>11290</v>
      </c>
      <c r="AC5205" s="233" t="str">
        <f t="shared" si="504"/>
        <v>CONFERENCE OFFICE</v>
      </c>
      <c r="AD5205" s="260" t="str">
        <f t="shared" si="505"/>
        <v>CONFERENCE OFFICE-900</v>
      </c>
      <c r="AE5205" s="260" t="str">
        <f t="shared" si="506"/>
        <v>CONFERENCE OFFICE-900--9</v>
      </c>
      <c r="AF5205" s="260" t="s">
        <v>11290</v>
      </c>
      <c r="AG5205" s="70" t="str">
        <f t="shared" si="507"/>
        <v>900</v>
      </c>
      <c r="AI5205" s="233" t="str">
        <f t="shared" si="508"/>
        <v>-</v>
      </c>
      <c r="AJ5205" s="70" t="str">
        <f t="shared" si="509"/>
        <v>-</v>
      </c>
    </row>
    <row r="5206" spans="27:36">
      <c r="AA5206" s="231" t="s">
        <v>2395</v>
      </c>
      <c r="AC5206" s="233" t="str">
        <f t="shared" si="504"/>
        <v>ENROLLSVCS</v>
      </c>
      <c r="AD5206" s="260" t="str">
        <f t="shared" si="505"/>
        <v>ENROLLSVCS-902</v>
      </c>
      <c r="AE5206" s="260" t="str">
        <f t="shared" si="506"/>
        <v>ENROLLSVCS-902-0</v>
      </c>
      <c r="AF5206" s="260" t="s">
        <v>2395</v>
      </c>
      <c r="AG5206" s="70" t="str">
        <f t="shared" si="507"/>
        <v>902</v>
      </c>
      <c r="AI5206" s="233" t="str">
        <f t="shared" si="508"/>
        <v>-</v>
      </c>
      <c r="AJ5206" s="70" t="str">
        <f t="shared" si="509"/>
        <v>-</v>
      </c>
    </row>
    <row r="5207" spans="27:36">
      <c r="AA5207" s="231" t="s">
        <v>2398</v>
      </c>
      <c r="AC5207" s="233" t="str">
        <f t="shared" si="504"/>
        <v>ENROLLSVCS</v>
      </c>
      <c r="AD5207" s="260" t="str">
        <f t="shared" si="505"/>
        <v>ENROLLSVCS-902</v>
      </c>
      <c r="AE5207" s="260" t="str">
        <f t="shared" si="506"/>
        <v>ENROLLSVCS-902--1</v>
      </c>
      <c r="AF5207" s="260" t="s">
        <v>2398</v>
      </c>
      <c r="AG5207" s="70" t="str">
        <f t="shared" si="507"/>
        <v>902</v>
      </c>
      <c r="AI5207" s="233" t="str">
        <f t="shared" si="508"/>
        <v>-</v>
      </c>
      <c r="AJ5207" s="70" t="str">
        <f t="shared" si="509"/>
        <v>-</v>
      </c>
    </row>
    <row r="5208" spans="27:36">
      <c r="AA5208" s="231" t="s">
        <v>2399</v>
      </c>
      <c r="AC5208" s="233" t="str">
        <f t="shared" si="504"/>
        <v>ENROLLSVCS</v>
      </c>
      <c r="AD5208" s="260" t="str">
        <f t="shared" si="505"/>
        <v>ENROLLSVCS-902</v>
      </c>
      <c r="AE5208" s="260" t="str">
        <f t="shared" si="506"/>
        <v>ENROLLSVCS-902--2</v>
      </c>
      <c r="AF5208" s="260" t="s">
        <v>2399</v>
      </c>
      <c r="AG5208" s="70" t="str">
        <f t="shared" si="507"/>
        <v>902</v>
      </c>
      <c r="AI5208" s="233" t="str">
        <f t="shared" si="508"/>
        <v>-</v>
      </c>
      <c r="AJ5208" s="70" t="str">
        <f t="shared" si="509"/>
        <v>-</v>
      </c>
    </row>
    <row r="5209" spans="27:36">
      <c r="AA5209" s="231" t="s">
        <v>2402</v>
      </c>
      <c r="AC5209" s="233" t="str">
        <f t="shared" si="504"/>
        <v>ENROLLSVCS</v>
      </c>
      <c r="AD5209" s="260" t="str">
        <f t="shared" si="505"/>
        <v>ENROLLSVCS-902</v>
      </c>
      <c r="AE5209" s="260" t="str">
        <f t="shared" si="506"/>
        <v>ENROLLSVCS-902--3</v>
      </c>
      <c r="AF5209" s="260" t="s">
        <v>2402</v>
      </c>
      <c r="AG5209" s="70" t="str">
        <f t="shared" si="507"/>
        <v>902</v>
      </c>
      <c r="AI5209" s="233" t="str">
        <f t="shared" si="508"/>
        <v>-</v>
      </c>
      <c r="AJ5209" s="70" t="str">
        <f t="shared" si="509"/>
        <v>-</v>
      </c>
    </row>
    <row r="5210" spans="27:36">
      <c r="AA5210" s="231" t="s">
        <v>2405</v>
      </c>
      <c r="AC5210" s="233" t="str">
        <f t="shared" si="504"/>
        <v>ENROLLSVCS</v>
      </c>
      <c r="AD5210" s="260" t="str">
        <f t="shared" si="505"/>
        <v>ENROLLSVCS-902</v>
      </c>
      <c r="AE5210" s="260" t="str">
        <f t="shared" si="506"/>
        <v>ENROLLSVCS-902--4</v>
      </c>
      <c r="AF5210" s="260" t="s">
        <v>2405</v>
      </c>
      <c r="AG5210" s="70" t="str">
        <f t="shared" si="507"/>
        <v>902</v>
      </c>
      <c r="AI5210" s="233" t="str">
        <f t="shared" si="508"/>
        <v>-</v>
      </c>
      <c r="AJ5210" s="70" t="str">
        <f t="shared" si="509"/>
        <v>-</v>
      </c>
    </row>
    <row r="5211" spans="27:36">
      <c r="AA5211" s="231" t="s">
        <v>2406</v>
      </c>
      <c r="AC5211" s="233" t="str">
        <f t="shared" si="504"/>
        <v>ENROLLSVCS</v>
      </c>
      <c r="AD5211" s="260" t="str">
        <f t="shared" si="505"/>
        <v>ENROLLSVCS-902</v>
      </c>
      <c r="AE5211" s="260" t="str">
        <f t="shared" si="506"/>
        <v>ENROLLSVCS-902--5</v>
      </c>
      <c r="AF5211" s="260" t="s">
        <v>2406</v>
      </c>
      <c r="AG5211" s="70" t="str">
        <f t="shared" si="507"/>
        <v>902</v>
      </c>
      <c r="AI5211" s="233" t="str">
        <f t="shared" si="508"/>
        <v>-</v>
      </c>
      <c r="AJ5211" s="70" t="str">
        <f t="shared" si="509"/>
        <v>-</v>
      </c>
    </row>
    <row r="5212" spans="27:36">
      <c r="AA5212" s="231" t="s">
        <v>2408</v>
      </c>
      <c r="AC5212" s="233" t="str">
        <f t="shared" si="504"/>
        <v>ENROLLSVCS</v>
      </c>
      <c r="AD5212" s="260" t="str">
        <f t="shared" si="505"/>
        <v>ENROLLSVCS-902</v>
      </c>
      <c r="AE5212" s="260" t="str">
        <f t="shared" si="506"/>
        <v>ENROLLSVCS-902--6</v>
      </c>
      <c r="AF5212" s="260" t="s">
        <v>2408</v>
      </c>
      <c r="AG5212" s="70" t="str">
        <f t="shared" si="507"/>
        <v>902</v>
      </c>
      <c r="AI5212" s="233" t="str">
        <f t="shared" si="508"/>
        <v>-</v>
      </c>
      <c r="AJ5212" s="70" t="str">
        <f t="shared" si="509"/>
        <v>-</v>
      </c>
    </row>
    <row r="5213" spans="27:36">
      <c r="AA5213" s="231" t="s">
        <v>2410</v>
      </c>
      <c r="AC5213" s="233" t="str">
        <f t="shared" si="504"/>
        <v>ENROLLSVCS</v>
      </c>
      <c r="AD5213" s="260" t="str">
        <f t="shared" si="505"/>
        <v>ENROLLSVCS-902</v>
      </c>
      <c r="AE5213" s="260" t="str">
        <f t="shared" si="506"/>
        <v>ENROLLSVCS-902--7</v>
      </c>
      <c r="AF5213" s="260" t="s">
        <v>2410</v>
      </c>
      <c r="AG5213" s="70" t="str">
        <f t="shared" si="507"/>
        <v>902</v>
      </c>
      <c r="AI5213" s="233" t="str">
        <f t="shared" si="508"/>
        <v>-</v>
      </c>
      <c r="AJ5213" s="70" t="str">
        <f t="shared" si="509"/>
        <v>-</v>
      </c>
    </row>
    <row r="5214" spans="27:36">
      <c r="AA5214" s="231" t="s">
        <v>771</v>
      </c>
      <c r="AC5214" s="233" t="str">
        <f t="shared" si="504"/>
        <v>ENROLLSVCS</v>
      </c>
      <c r="AD5214" s="260" t="str">
        <f t="shared" si="505"/>
        <v>ENROLLSVCS-902</v>
      </c>
      <c r="AE5214" s="260" t="str">
        <f t="shared" si="506"/>
        <v>ENROLLSVCS-902--8</v>
      </c>
      <c r="AF5214" s="260" t="s">
        <v>771</v>
      </c>
      <c r="AG5214" s="70" t="str">
        <f t="shared" si="507"/>
        <v>902</v>
      </c>
      <c r="AI5214" s="233" t="str">
        <f t="shared" si="508"/>
        <v>-</v>
      </c>
      <c r="AJ5214" s="70" t="str">
        <f t="shared" si="509"/>
        <v>-</v>
      </c>
    </row>
    <row r="5215" spans="27:36">
      <c r="AA5215" s="231" t="s">
        <v>772</v>
      </c>
      <c r="AC5215" s="233" t="str">
        <f t="shared" si="504"/>
        <v>ENROLLSVCS</v>
      </c>
      <c r="AD5215" s="260" t="str">
        <f t="shared" si="505"/>
        <v>ENROLLSVCS-902</v>
      </c>
      <c r="AE5215" s="260" t="str">
        <f t="shared" si="506"/>
        <v>ENROLLSVCS-902--9</v>
      </c>
      <c r="AF5215" s="260" t="s">
        <v>772</v>
      </c>
      <c r="AG5215" s="70" t="str">
        <f t="shared" si="507"/>
        <v>902</v>
      </c>
      <c r="AI5215" s="233" t="str">
        <f t="shared" si="508"/>
        <v>-</v>
      </c>
      <c r="AJ5215" s="70" t="str">
        <f t="shared" si="509"/>
        <v>-</v>
      </c>
    </row>
    <row r="5216" spans="27:36">
      <c r="AA5216" s="231" t="s">
        <v>773</v>
      </c>
      <c r="AC5216" s="233" t="str">
        <f t="shared" si="504"/>
        <v>ENROLLSVCS</v>
      </c>
      <c r="AD5216" s="260" t="str">
        <f t="shared" si="505"/>
        <v>ENROLLSVCS-902</v>
      </c>
      <c r="AE5216" s="260" t="str">
        <f t="shared" si="506"/>
        <v>ENROLLSVCS-902--10</v>
      </c>
      <c r="AF5216" s="260" t="s">
        <v>773</v>
      </c>
      <c r="AG5216" s="70" t="str">
        <f t="shared" si="507"/>
        <v>902</v>
      </c>
      <c r="AI5216" s="233" t="str">
        <f t="shared" si="508"/>
        <v>-</v>
      </c>
      <c r="AJ5216" s="70" t="str">
        <f t="shared" si="509"/>
        <v>-</v>
      </c>
    </row>
    <row r="5217" spans="27:36">
      <c r="AA5217" s="231" t="s">
        <v>774</v>
      </c>
      <c r="AC5217" s="233" t="str">
        <f t="shared" si="504"/>
        <v>ENROLLSVCS</v>
      </c>
      <c r="AD5217" s="260" t="str">
        <f t="shared" si="505"/>
        <v>ENROLLSVCS-902</v>
      </c>
      <c r="AE5217" s="260" t="str">
        <f t="shared" si="506"/>
        <v>ENROLLSVCS-902--11</v>
      </c>
      <c r="AF5217" s="260" t="s">
        <v>774</v>
      </c>
      <c r="AG5217" s="70" t="str">
        <f t="shared" si="507"/>
        <v>902</v>
      </c>
      <c r="AI5217" s="233" t="str">
        <f t="shared" si="508"/>
        <v>-</v>
      </c>
      <c r="AJ5217" s="70" t="str">
        <f t="shared" si="509"/>
        <v>-</v>
      </c>
    </row>
    <row r="5218" spans="27:36">
      <c r="AA5218" s="231" t="s">
        <v>70</v>
      </c>
      <c r="AC5218" s="233" t="str">
        <f t="shared" si="504"/>
        <v>ENROLLSVCS</v>
      </c>
      <c r="AD5218" s="260" t="str">
        <f t="shared" si="505"/>
        <v>ENROLLSVCS-902</v>
      </c>
      <c r="AE5218" s="260" t="str">
        <f t="shared" si="506"/>
        <v>ENROLLSVCS-902--12</v>
      </c>
      <c r="AF5218" s="260" t="s">
        <v>70</v>
      </c>
      <c r="AG5218" s="70" t="str">
        <f t="shared" si="507"/>
        <v>902</v>
      </c>
      <c r="AI5218" s="233" t="str">
        <f t="shared" si="508"/>
        <v>-</v>
      </c>
      <c r="AJ5218" s="70" t="str">
        <f t="shared" si="509"/>
        <v>-</v>
      </c>
    </row>
    <row r="5219" spans="27:36">
      <c r="AA5219" s="231" t="s">
        <v>71</v>
      </c>
      <c r="AC5219" s="233" t="str">
        <f t="shared" si="504"/>
        <v>ENROLLSVCS</v>
      </c>
      <c r="AD5219" s="260" t="str">
        <f t="shared" si="505"/>
        <v>ENROLLSVCS-902</v>
      </c>
      <c r="AE5219" s="260" t="str">
        <f t="shared" si="506"/>
        <v>ENROLLSVCS-902--13</v>
      </c>
      <c r="AF5219" s="260" t="s">
        <v>71</v>
      </c>
      <c r="AG5219" s="70" t="str">
        <f t="shared" si="507"/>
        <v>902</v>
      </c>
      <c r="AI5219" s="233" t="str">
        <f t="shared" si="508"/>
        <v>-</v>
      </c>
      <c r="AJ5219" s="70" t="str">
        <f t="shared" si="509"/>
        <v>-</v>
      </c>
    </row>
    <row r="5220" spans="27:36">
      <c r="AA5220" s="231" t="s">
        <v>72</v>
      </c>
      <c r="AC5220" s="233" t="str">
        <f t="shared" si="504"/>
        <v>ENROLLSVCS</v>
      </c>
      <c r="AD5220" s="260" t="str">
        <f t="shared" si="505"/>
        <v>ENROLLSVCS-902</v>
      </c>
      <c r="AE5220" s="260" t="str">
        <f t="shared" si="506"/>
        <v>ENROLLSVCS-902--14</v>
      </c>
      <c r="AF5220" s="260" t="s">
        <v>72</v>
      </c>
      <c r="AG5220" s="70" t="str">
        <f t="shared" si="507"/>
        <v>902</v>
      </c>
      <c r="AI5220" s="233" t="str">
        <f t="shared" si="508"/>
        <v>-</v>
      </c>
      <c r="AJ5220" s="70" t="str">
        <f t="shared" si="509"/>
        <v>-</v>
      </c>
    </row>
    <row r="5221" spans="27:36">
      <c r="AA5221" s="231" t="s">
        <v>73</v>
      </c>
      <c r="AC5221" s="233" t="str">
        <f t="shared" si="504"/>
        <v>ENROLLSVCS</v>
      </c>
      <c r="AD5221" s="260" t="str">
        <f t="shared" si="505"/>
        <v>ENROLLSVCS-902</v>
      </c>
      <c r="AE5221" s="260" t="str">
        <f t="shared" si="506"/>
        <v>ENROLLSVCS-902--15</v>
      </c>
      <c r="AF5221" s="260" t="s">
        <v>73</v>
      </c>
      <c r="AG5221" s="70" t="str">
        <f t="shared" si="507"/>
        <v>902</v>
      </c>
      <c r="AI5221" s="233" t="str">
        <f t="shared" si="508"/>
        <v>-</v>
      </c>
      <c r="AJ5221" s="70" t="str">
        <f t="shared" si="509"/>
        <v>-</v>
      </c>
    </row>
    <row r="5222" spans="27:36">
      <c r="AA5222" s="231" t="s">
        <v>2413</v>
      </c>
      <c r="AC5222" s="233" t="str">
        <f t="shared" si="504"/>
        <v>ALLOTHER</v>
      </c>
      <c r="AD5222" s="260" t="str">
        <f t="shared" si="505"/>
        <v>ALLOTHER-910</v>
      </c>
      <c r="AE5222" s="260" t="str">
        <f t="shared" si="506"/>
        <v>ALLOTHER-910-0</v>
      </c>
      <c r="AF5222" s="260" t="s">
        <v>2413</v>
      </c>
      <c r="AG5222" s="70" t="str">
        <f t="shared" si="507"/>
        <v>910</v>
      </c>
      <c r="AI5222" s="233" t="str">
        <f t="shared" si="508"/>
        <v>-</v>
      </c>
      <c r="AJ5222" s="70" t="str">
        <f t="shared" si="509"/>
        <v>-</v>
      </c>
    </row>
    <row r="5223" spans="27:36" ht="13.5" thickBot="1">
      <c r="AA5223" s="232" t="s">
        <v>12908</v>
      </c>
      <c r="AC5223" s="234" t="str">
        <f t="shared" si="504"/>
        <v>ALLOTHER</v>
      </c>
      <c r="AD5223" s="235" t="str">
        <f t="shared" si="505"/>
        <v>ALLOTHER-910</v>
      </c>
      <c r="AE5223" s="235" t="str">
        <f t="shared" si="506"/>
        <v>ALLOTHER-910--1</v>
      </c>
      <c r="AF5223" s="235" t="s">
        <v>12908</v>
      </c>
      <c r="AG5223" s="223" t="str">
        <f t="shared" si="507"/>
        <v>910</v>
      </c>
      <c r="AI5223" s="234" t="str">
        <f t="shared" si="508"/>
        <v>-</v>
      </c>
      <c r="AJ5223" s="223" t="str">
        <f t="shared" si="509"/>
        <v>-</v>
      </c>
    </row>
    <row r="5224" spans="27:36">
      <c r="AA5224" s="217"/>
    </row>
    <row r="5225" spans="27:36">
      <c r="AA5225" s="217"/>
    </row>
    <row r="5226" spans="27:36">
      <c r="AA5226" s="217"/>
    </row>
    <row r="5227" spans="27:36">
      <c r="AA5227" s="217"/>
    </row>
    <row r="5228" spans="27:36">
      <c r="AA5228" s="217"/>
    </row>
    <row r="5229" spans="27:36">
      <c r="AA5229" s="217"/>
    </row>
    <row r="5230" spans="27:36">
      <c r="AA5230" s="217"/>
    </row>
    <row r="5231" spans="27:36">
      <c r="AA5231" s="217"/>
    </row>
    <row r="5232" spans="27:36">
      <c r="AA5232" s="217"/>
    </row>
    <row r="5233" spans="27:27">
      <c r="AA5233" s="217"/>
    </row>
    <row r="5234" spans="27:27">
      <c r="AA5234" s="217"/>
    </row>
    <row r="5235" spans="27:27">
      <c r="AA5235" s="217"/>
    </row>
    <row r="5236" spans="27:27">
      <c r="AA5236" s="217"/>
    </row>
    <row r="5237" spans="27:27">
      <c r="AA5237" s="217"/>
    </row>
    <row r="5238" spans="27:27">
      <c r="AA5238" s="217"/>
    </row>
    <row r="5239" spans="27:27">
      <c r="AA5239" s="217"/>
    </row>
    <row r="5240" spans="27:27">
      <c r="AA5240" s="217"/>
    </row>
    <row r="5241" spans="27:27">
      <c r="AA5241" s="217"/>
    </row>
    <row r="5242" spans="27:27">
      <c r="AA5242" s="217"/>
    </row>
    <row r="5243" spans="27:27">
      <c r="AA5243" s="217"/>
    </row>
    <row r="5244" spans="27:27">
      <c r="AA5244" s="217"/>
    </row>
    <row r="5245" spans="27:27">
      <c r="AA5245" s="217"/>
    </row>
    <row r="5246" spans="27:27">
      <c r="AA5246" s="217"/>
    </row>
    <row r="5247" spans="27:27">
      <c r="AA5247" s="217"/>
    </row>
    <row r="5248" spans="27:27">
      <c r="AA5248" s="217"/>
    </row>
    <row r="5249" spans="27:27">
      <c r="AA5249" s="217"/>
    </row>
    <row r="5250" spans="27:27">
      <c r="AA5250" s="217"/>
    </row>
    <row r="5251" spans="27:27">
      <c r="AA5251" s="217"/>
    </row>
    <row r="5252" spans="27:27">
      <c r="AA5252" s="217"/>
    </row>
    <row r="5253" spans="27:27">
      <c r="AA5253" s="217"/>
    </row>
    <row r="5254" spans="27:27">
      <c r="AA5254" s="217"/>
    </row>
    <row r="5255" spans="27:27">
      <c r="AA5255" s="217"/>
    </row>
    <row r="5256" spans="27:27">
      <c r="AA5256" s="217"/>
    </row>
    <row r="5257" spans="27:27">
      <c r="AA5257" s="217"/>
    </row>
    <row r="5258" spans="27:27">
      <c r="AA5258" s="217"/>
    </row>
    <row r="5259" spans="27:27">
      <c r="AA5259" s="217"/>
    </row>
    <row r="5260" spans="27:27">
      <c r="AA5260" s="217"/>
    </row>
    <row r="5261" spans="27:27">
      <c r="AA5261" s="217"/>
    </row>
    <row r="5262" spans="27:27">
      <c r="AA5262" s="217"/>
    </row>
    <row r="5263" spans="27:27">
      <c r="AA5263" s="217"/>
    </row>
    <row r="5264" spans="27:27">
      <c r="AA5264" s="217"/>
    </row>
    <row r="5265" spans="27:27">
      <c r="AA5265" s="217"/>
    </row>
    <row r="5266" spans="27:27">
      <c r="AA5266" s="217"/>
    </row>
    <row r="5267" spans="27:27">
      <c r="AA5267" s="217"/>
    </row>
    <row r="5268" spans="27:27">
      <c r="AA5268" s="217"/>
    </row>
    <row r="5269" spans="27:27">
      <c r="AA5269" s="217"/>
    </row>
    <row r="5270" spans="27:27">
      <c r="AA5270" s="217"/>
    </row>
    <row r="5271" spans="27:27">
      <c r="AA5271" s="217"/>
    </row>
    <row r="5272" spans="27:27">
      <c r="AA5272" s="217"/>
    </row>
    <row r="5273" spans="27:27">
      <c r="AA5273" s="217"/>
    </row>
    <row r="5274" spans="27:27">
      <c r="AA5274" s="217"/>
    </row>
    <row r="5275" spans="27:27">
      <c r="AA5275" s="217"/>
    </row>
    <row r="5276" spans="27:27">
      <c r="AA5276" s="217"/>
    </row>
    <row r="5277" spans="27:27">
      <c r="AA5277" s="217"/>
    </row>
    <row r="5278" spans="27:27">
      <c r="AA5278" s="217"/>
    </row>
    <row r="5279" spans="27:27">
      <c r="AA5279" s="217"/>
    </row>
    <row r="5280" spans="27:27">
      <c r="AA5280" s="217"/>
    </row>
    <row r="5281" spans="27:27">
      <c r="AA5281" s="217"/>
    </row>
    <row r="5282" spans="27:27">
      <c r="AA5282" s="217"/>
    </row>
    <row r="5283" spans="27:27">
      <c r="AA5283" s="217"/>
    </row>
    <row r="5284" spans="27:27">
      <c r="AA5284" s="217"/>
    </row>
    <row r="5285" spans="27:27">
      <c r="AA5285" s="217"/>
    </row>
    <row r="5286" spans="27:27">
      <c r="AA5286" s="217"/>
    </row>
    <row r="5287" spans="27:27">
      <c r="AA5287" s="217"/>
    </row>
    <row r="5288" spans="27:27">
      <c r="AA5288" s="217"/>
    </row>
    <row r="5289" spans="27:27">
      <c r="AA5289" s="217"/>
    </row>
    <row r="5290" spans="27:27">
      <c r="AA5290" s="217"/>
    </row>
    <row r="5291" spans="27:27">
      <c r="AA5291" s="217"/>
    </row>
    <row r="5292" spans="27:27">
      <c r="AA5292" s="217"/>
    </row>
    <row r="5293" spans="27:27">
      <c r="AA5293" s="217"/>
    </row>
    <row r="5294" spans="27:27">
      <c r="AA5294" s="217"/>
    </row>
    <row r="5295" spans="27:27">
      <c r="AA5295" s="217"/>
    </row>
    <row r="5296" spans="27:27">
      <c r="AA5296" s="217"/>
    </row>
    <row r="5297" spans="27:27">
      <c r="AA5297" s="217"/>
    </row>
    <row r="5298" spans="27:27">
      <c r="AA5298" s="217"/>
    </row>
    <row r="5299" spans="27:27">
      <c r="AA5299" s="217"/>
    </row>
    <row r="5300" spans="27:27">
      <c r="AA5300" s="217"/>
    </row>
    <row r="5301" spans="27:27">
      <c r="AA5301" s="217"/>
    </row>
    <row r="5302" spans="27:27">
      <c r="AA5302" s="217"/>
    </row>
    <row r="5303" spans="27:27">
      <c r="AA5303" s="217"/>
    </row>
    <row r="5304" spans="27:27">
      <c r="AA5304" s="217"/>
    </row>
    <row r="5305" spans="27:27">
      <c r="AA5305" s="217"/>
    </row>
    <row r="5306" spans="27:27">
      <c r="AA5306" s="217"/>
    </row>
    <row r="5307" spans="27:27">
      <c r="AA5307" s="217"/>
    </row>
    <row r="5308" spans="27:27">
      <c r="AA5308" s="217"/>
    </row>
    <row r="5309" spans="27:27">
      <c r="AA5309" s="217"/>
    </row>
    <row r="5310" spans="27:27">
      <c r="AA5310" s="217"/>
    </row>
    <row r="5311" spans="27:27">
      <c r="AA5311" s="217"/>
    </row>
    <row r="5312" spans="27:27">
      <c r="AA5312" s="217"/>
    </row>
    <row r="5313" spans="27:27">
      <c r="AA5313" s="217"/>
    </row>
    <row r="5314" spans="27:27">
      <c r="AA5314" s="217"/>
    </row>
    <row r="5315" spans="27:27">
      <c r="AA5315" s="217"/>
    </row>
    <row r="5316" spans="27:27">
      <c r="AA5316" s="217"/>
    </row>
    <row r="5317" spans="27:27">
      <c r="AA5317" s="217"/>
    </row>
    <row r="5318" spans="27:27">
      <c r="AA5318" s="217"/>
    </row>
    <row r="5319" spans="27:27">
      <c r="AA5319" s="217"/>
    </row>
    <row r="5320" spans="27:27">
      <c r="AA5320" s="217"/>
    </row>
    <row r="5321" spans="27:27">
      <c r="AA5321" s="217"/>
    </row>
    <row r="5322" spans="27:27">
      <c r="AA5322" s="217"/>
    </row>
    <row r="5323" spans="27:27">
      <c r="AA5323" s="217"/>
    </row>
    <row r="5324" spans="27:27">
      <c r="AA5324" s="217"/>
    </row>
    <row r="5325" spans="27:27">
      <c r="AA5325" s="217"/>
    </row>
    <row r="5326" spans="27:27">
      <c r="AA5326" s="217"/>
    </row>
    <row r="5327" spans="27:27">
      <c r="AA5327" s="217"/>
    </row>
    <row r="5328" spans="27:27">
      <c r="AA5328" s="217"/>
    </row>
    <row r="5329" spans="27:27">
      <c r="AA5329" s="217"/>
    </row>
    <row r="5330" spans="27:27">
      <c r="AA5330" s="217"/>
    </row>
    <row r="5331" spans="27:27">
      <c r="AA5331" s="217"/>
    </row>
    <row r="5332" spans="27:27">
      <c r="AA5332" s="217"/>
    </row>
    <row r="5333" spans="27:27">
      <c r="AA5333" s="217"/>
    </row>
    <row r="5334" spans="27:27">
      <c r="AA5334" s="217"/>
    </row>
    <row r="5335" spans="27:27">
      <c r="AA5335" s="217"/>
    </row>
    <row r="5336" spans="27:27">
      <c r="AA5336" s="217"/>
    </row>
    <row r="5337" spans="27:27">
      <c r="AA5337" s="217"/>
    </row>
    <row r="5338" spans="27:27">
      <c r="AA5338" s="217"/>
    </row>
    <row r="5339" spans="27:27">
      <c r="AA5339" s="217"/>
    </row>
    <row r="5340" spans="27:27">
      <c r="AA5340" s="217"/>
    </row>
    <row r="5341" spans="27:27">
      <c r="AA5341" s="217"/>
    </row>
    <row r="5342" spans="27:27">
      <c r="AA5342" s="217"/>
    </row>
    <row r="5343" spans="27:27">
      <c r="AA5343" s="217"/>
    </row>
    <row r="5344" spans="27:27">
      <c r="AA5344" s="217"/>
    </row>
    <row r="5345" spans="27:27">
      <c r="AA5345" s="217"/>
    </row>
    <row r="5346" spans="27:27">
      <c r="AA5346" s="217"/>
    </row>
    <row r="5347" spans="27:27">
      <c r="AA5347" s="217"/>
    </row>
    <row r="5348" spans="27:27">
      <c r="AA5348" s="217"/>
    </row>
    <row r="5349" spans="27:27">
      <c r="AA5349" s="217"/>
    </row>
    <row r="5350" spans="27:27">
      <c r="AA5350" s="217"/>
    </row>
    <row r="5351" spans="27:27">
      <c r="AA5351" s="217"/>
    </row>
    <row r="5352" spans="27:27">
      <c r="AA5352" s="217"/>
    </row>
    <row r="5353" spans="27:27">
      <c r="AA5353" s="217"/>
    </row>
    <row r="5354" spans="27:27">
      <c r="AA5354" s="217"/>
    </row>
    <row r="5355" spans="27:27">
      <c r="AA5355" s="217"/>
    </row>
    <row r="5356" spans="27:27">
      <c r="AA5356" s="217"/>
    </row>
    <row r="5357" spans="27:27">
      <c r="AA5357" s="217"/>
    </row>
    <row r="5358" spans="27:27">
      <c r="AA5358" s="217"/>
    </row>
    <row r="5359" spans="27:27">
      <c r="AA5359" s="217"/>
    </row>
    <row r="5360" spans="27:27">
      <c r="AA5360" s="217"/>
    </row>
    <row r="5361" spans="27:27">
      <c r="AA5361" s="217"/>
    </row>
    <row r="5362" spans="27:27">
      <c r="AA5362" s="217"/>
    </row>
    <row r="5363" spans="27:27">
      <c r="AA5363" s="217"/>
    </row>
    <row r="5364" spans="27:27">
      <c r="AA5364" s="217"/>
    </row>
    <row r="5365" spans="27:27">
      <c r="AA5365" s="217"/>
    </row>
    <row r="5366" spans="27:27">
      <c r="AA5366" s="217"/>
    </row>
    <row r="5367" spans="27:27">
      <c r="AA5367" s="217"/>
    </row>
    <row r="5368" spans="27:27">
      <c r="AA5368" s="217"/>
    </row>
    <row r="5369" spans="27:27">
      <c r="AA5369" s="217"/>
    </row>
    <row r="5370" spans="27:27">
      <c r="AA5370" s="217"/>
    </row>
    <row r="5371" spans="27:27">
      <c r="AA5371" s="217"/>
    </row>
    <row r="5372" spans="27:27">
      <c r="AA5372" s="217"/>
    </row>
    <row r="5373" spans="27:27">
      <c r="AA5373" s="217"/>
    </row>
    <row r="5374" spans="27:27">
      <c r="AA5374" s="217"/>
    </row>
    <row r="5375" spans="27:27">
      <c r="AA5375" s="217"/>
    </row>
    <row r="5376" spans="27:27">
      <c r="AA5376" s="217"/>
    </row>
    <row r="5377" spans="27:27">
      <c r="AA5377" s="217"/>
    </row>
    <row r="5378" spans="27:27">
      <c r="AA5378" s="217"/>
    </row>
    <row r="5379" spans="27:27">
      <c r="AA5379" s="217"/>
    </row>
    <row r="5380" spans="27:27">
      <c r="AA5380" s="217"/>
    </row>
    <row r="5381" spans="27:27">
      <c r="AA5381" s="217"/>
    </row>
    <row r="5382" spans="27:27">
      <c r="AA5382" s="217"/>
    </row>
    <row r="5383" spans="27:27">
      <c r="AA5383" s="217"/>
    </row>
    <row r="5384" spans="27:27">
      <c r="AA5384" s="217"/>
    </row>
    <row r="5385" spans="27:27">
      <c r="AA5385" s="217"/>
    </row>
    <row r="5386" spans="27:27">
      <c r="AA5386" s="217"/>
    </row>
    <row r="5387" spans="27:27">
      <c r="AA5387" s="217"/>
    </row>
    <row r="5388" spans="27:27">
      <c r="AA5388" s="217"/>
    </row>
    <row r="5389" spans="27:27">
      <c r="AA5389" s="217"/>
    </row>
    <row r="5390" spans="27:27">
      <c r="AA5390" s="217"/>
    </row>
    <row r="5391" spans="27:27">
      <c r="AA5391" s="217"/>
    </row>
    <row r="5392" spans="27:27">
      <c r="AA5392" s="217"/>
    </row>
    <row r="5393" spans="27:27">
      <c r="AA5393" s="217"/>
    </row>
    <row r="5394" spans="27:27">
      <c r="AA5394" s="217"/>
    </row>
    <row r="5395" spans="27:27">
      <c r="AA5395" s="217"/>
    </row>
    <row r="5396" spans="27:27">
      <c r="AA5396" s="217"/>
    </row>
    <row r="5397" spans="27:27">
      <c r="AA5397" s="217"/>
    </row>
    <row r="5398" spans="27:27">
      <c r="AA5398" s="217"/>
    </row>
    <row r="5399" spans="27:27">
      <c r="AA5399" s="217"/>
    </row>
    <row r="5400" spans="27:27">
      <c r="AA5400" s="217"/>
    </row>
    <row r="5401" spans="27:27">
      <c r="AA5401" s="217"/>
    </row>
    <row r="5402" spans="27:27">
      <c r="AA5402" s="217"/>
    </row>
    <row r="5403" spans="27:27">
      <c r="AA5403" s="217"/>
    </row>
    <row r="5404" spans="27:27">
      <c r="AA5404" s="217"/>
    </row>
    <row r="5405" spans="27:27">
      <c r="AA5405" s="217"/>
    </row>
    <row r="5406" spans="27:27">
      <c r="AA5406" s="217"/>
    </row>
    <row r="5407" spans="27:27">
      <c r="AA5407" s="217"/>
    </row>
    <row r="5408" spans="27:27">
      <c r="AA5408" s="217"/>
    </row>
    <row r="5409" spans="27:27">
      <c r="AA5409" s="217"/>
    </row>
    <row r="5410" spans="27:27">
      <c r="AA5410" s="217"/>
    </row>
    <row r="5411" spans="27:27">
      <c r="AA5411" s="217"/>
    </row>
    <row r="5412" spans="27:27">
      <c r="AA5412" s="217"/>
    </row>
    <row r="5413" spans="27:27">
      <c r="AA5413" s="217"/>
    </row>
    <row r="5414" spans="27:27">
      <c r="AA5414" s="217"/>
    </row>
    <row r="5415" spans="27:27">
      <c r="AA5415" s="217"/>
    </row>
    <row r="5416" spans="27:27">
      <c r="AA5416" s="217"/>
    </row>
    <row r="5417" spans="27:27">
      <c r="AA5417" s="217"/>
    </row>
    <row r="5418" spans="27:27">
      <c r="AA5418" s="217"/>
    </row>
    <row r="5419" spans="27:27">
      <c r="AA5419" s="217"/>
    </row>
    <row r="5420" spans="27:27">
      <c r="AA5420" s="217"/>
    </row>
    <row r="5421" spans="27:27">
      <c r="AA5421" s="217"/>
    </row>
    <row r="5422" spans="27:27">
      <c r="AA5422" s="217"/>
    </row>
    <row r="5423" spans="27:27">
      <c r="AA5423" s="217"/>
    </row>
    <row r="5424" spans="27:27">
      <c r="AA5424" s="217"/>
    </row>
    <row r="5425" spans="27:27">
      <c r="AA5425" s="217"/>
    </row>
    <row r="5426" spans="27:27">
      <c r="AA5426" s="217"/>
    </row>
    <row r="5427" spans="27:27">
      <c r="AA5427" s="217"/>
    </row>
    <row r="5428" spans="27:27">
      <c r="AA5428" s="217"/>
    </row>
    <row r="5429" spans="27:27">
      <c r="AA5429" s="217"/>
    </row>
    <row r="5430" spans="27:27">
      <c r="AA5430" s="217"/>
    </row>
    <row r="5431" spans="27:27">
      <c r="AA5431" s="217"/>
    </row>
    <row r="5432" spans="27:27">
      <c r="AA5432" s="217"/>
    </row>
    <row r="5433" spans="27:27">
      <c r="AA5433" s="217"/>
    </row>
    <row r="5434" spans="27:27">
      <c r="AA5434" s="217"/>
    </row>
    <row r="5435" spans="27:27">
      <c r="AA5435" s="217"/>
    </row>
    <row r="5436" spans="27:27">
      <c r="AA5436" s="217"/>
    </row>
    <row r="5437" spans="27:27">
      <c r="AA5437" s="217"/>
    </row>
    <row r="5438" spans="27:27">
      <c r="AA5438" s="217"/>
    </row>
    <row r="5439" spans="27:27">
      <c r="AA5439" s="217"/>
    </row>
    <row r="5440" spans="27:27">
      <c r="AA5440" s="217"/>
    </row>
    <row r="5441" spans="27:27">
      <c r="AA5441" s="217"/>
    </row>
    <row r="5442" spans="27:27">
      <c r="AA5442" s="217"/>
    </row>
    <row r="5443" spans="27:27">
      <c r="AA5443" s="217"/>
    </row>
    <row r="5444" spans="27:27">
      <c r="AA5444" s="217"/>
    </row>
    <row r="5445" spans="27:27">
      <c r="AA5445" s="217"/>
    </row>
    <row r="5446" spans="27:27">
      <c r="AA5446" s="217"/>
    </row>
    <row r="5447" spans="27:27">
      <c r="AA5447" s="217"/>
    </row>
    <row r="5448" spans="27:27">
      <c r="AA5448" s="217"/>
    </row>
    <row r="5449" spans="27:27">
      <c r="AA5449" s="217"/>
    </row>
    <row r="5450" spans="27:27">
      <c r="AA5450" s="217"/>
    </row>
    <row r="5451" spans="27:27">
      <c r="AA5451" s="217"/>
    </row>
    <row r="5452" spans="27:27">
      <c r="AA5452" s="217"/>
    </row>
    <row r="5453" spans="27:27">
      <c r="AA5453" s="217"/>
    </row>
    <row r="5454" spans="27:27">
      <c r="AA5454" s="217"/>
    </row>
    <row r="5455" spans="27:27">
      <c r="AA5455" s="217"/>
    </row>
    <row r="5456" spans="27:27">
      <c r="AA5456" s="217"/>
    </row>
    <row r="5457" spans="27:27">
      <c r="AA5457" s="217"/>
    </row>
    <row r="5458" spans="27:27">
      <c r="AA5458" s="217"/>
    </row>
    <row r="5459" spans="27:27">
      <c r="AA5459" s="217"/>
    </row>
    <row r="5460" spans="27:27">
      <c r="AA5460" s="217"/>
    </row>
    <row r="5461" spans="27:27">
      <c r="AA5461" s="217"/>
    </row>
    <row r="5462" spans="27:27">
      <c r="AA5462" s="217"/>
    </row>
    <row r="5463" spans="27:27">
      <c r="AA5463" s="217"/>
    </row>
    <row r="5464" spans="27:27">
      <c r="AA5464" s="217"/>
    </row>
    <row r="5465" spans="27:27">
      <c r="AA5465" s="217"/>
    </row>
    <row r="5466" spans="27:27">
      <c r="AA5466" s="217"/>
    </row>
    <row r="5467" spans="27:27">
      <c r="AA5467" s="217"/>
    </row>
    <row r="5468" spans="27:27">
      <c r="AA5468" s="217"/>
    </row>
    <row r="5469" spans="27:27">
      <c r="AA5469" s="217"/>
    </row>
    <row r="5470" spans="27:27">
      <c r="AA5470" s="217"/>
    </row>
    <row r="5471" spans="27:27">
      <c r="AA5471" s="217"/>
    </row>
    <row r="5472" spans="27:27">
      <c r="AA5472" s="217"/>
    </row>
    <row r="5473" spans="27:27">
      <c r="AA5473" s="217"/>
    </row>
    <row r="5474" spans="27:27">
      <c r="AA5474" s="217"/>
    </row>
    <row r="5475" spans="27:27">
      <c r="AA5475" s="217"/>
    </row>
    <row r="5476" spans="27:27">
      <c r="AA5476" s="217"/>
    </row>
    <row r="5477" spans="27:27">
      <c r="AA5477" s="217"/>
    </row>
    <row r="5478" spans="27:27">
      <c r="AA5478" s="217"/>
    </row>
    <row r="5479" spans="27:27">
      <c r="AA5479" s="217"/>
    </row>
    <row r="5480" spans="27:27">
      <c r="AA5480" s="217"/>
    </row>
    <row r="5481" spans="27:27">
      <c r="AA5481" s="217"/>
    </row>
    <row r="5482" spans="27:27">
      <c r="AA5482" s="217"/>
    </row>
    <row r="5483" spans="27:27">
      <c r="AA5483" s="217"/>
    </row>
    <row r="5484" spans="27:27">
      <c r="AA5484" s="217"/>
    </row>
    <row r="5485" spans="27:27">
      <c r="AA5485" s="217"/>
    </row>
    <row r="5486" spans="27:27">
      <c r="AA5486" s="217"/>
    </row>
    <row r="5487" spans="27:27">
      <c r="AA5487" s="217"/>
    </row>
    <row r="5488" spans="27:27">
      <c r="AA5488" s="217"/>
    </row>
    <row r="5489" spans="27:27">
      <c r="AA5489" s="217"/>
    </row>
    <row r="5490" spans="27:27">
      <c r="AA5490" s="217"/>
    </row>
    <row r="5491" spans="27:27">
      <c r="AA5491" s="217"/>
    </row>
    <row r="5492" spans="27:27">
      <c r="AA5492" s="217"/>
    </row>
    <row r="5493" spans="27:27">
      <c r="AA5493" s="217"/>
    </row>
    <row r="5494" spans="27:27">
      <c r="AA5494" s="217"/>
    </row>
    <row r="5495" spans="27:27">
      <c r="AA5495" s="217"/>
    </row>
    <row r="5496" spans="27:27">
      <c r="AA5496" s="217"/>
    </row>
    <row r="5497" spans="27:27">
      <c r="AA5497" s="217"/>
    </row>
    <row r="5498" spans="27:27">
      <c r="AA5498" s="217"/>
    </row>
    <row r="5499" spans="27:27">
      <c r="AA5499" s="217"/>
    </row>
    <row r="5500" spans="27:27">
      <c r="AA5500" s="217"/>
    </row>
    <row r="5501" spans="27:27">
      <c r="AA5501" s="217"/>
    </row>
    <row r="5502" spans="27:27">
      <c r="AA5502" s="217"/>
    </row>
    <row r="5503" spans="27:27">
      <c r="AA5503" s="217"/>
    </row>
    <row r="5504" spans="27:27">
      <c r="AA5504" s="217"/>
    </row>
    <row r="5505" spans="27:27">
      <c r="AA5505" s="217"/>
    </row>
    <row r="5506" spans="27:27">
      <c r="AA5506" s="217"/>
    </row>
    <row r="5507" spans="27:27">
      <c r="AA5507" s="217"/>
    </row>
    <row r="5508" spans="27:27">
      <c r="AA5508" s="217"/>
    </row>
    <row r="5509" spans="27:27">
      <c r="AA5509" s="217"/>
    </row>
    <row r="5510" spans="27:27">
      <c r="AA5510" s="217"/>
    </row>
    <row r="5511" spans="27:27">
      <c r="AA5511" s="217"/>
    </row>
    <row r="5512" spans="27:27">
      <c r="AA5512" s="217"/>
    </row>
    <row r="5513" spans="27:27">
      <c r="AA5513" s="217"/>
    </row>
    <row r="5514" spans="27:27">
      <c r="AA5514" s="217"/>
    </row>
    <row r="5515" spans="27:27">
      <c r="AA5515" s="217"/>
    </row>
    <row r="5516" spans="27:27">
      <c r="AA5516" s="217"/>
    </row>
    <row r="5517" spans="27:27">
      <c r="AA5517" s="217"/>
    </row>
    <row r="5518" spans="27:27">
      <c r="AA5518" s="217"/>
    </row>
    <row r="5519" spans="27:27">
      <c r="AA5519" s="217"/>
    </row>
    <row r="5520" spans="27:27">
      <c r="AA5520" s="217"/>
    </row>
    <row r="5521" spans="27:27">
      <c r="AA5521" s="217"/>
    </row>
    <row r="5522" spans="27:27">
      <c r="AA5522" s="217"/>
    </row>
    <row r="5523" spans="27:27">
      <c r="AA5523" s="217"/>
    </row>
    <row r="5524" spans="27:27">
      <c r="AA5524" s="217"/>
    </row>
    <row r="5525" spans="27:27">
      <c r="AA5525" s="217"/>
    </row>
    <row r="5526" spans="27:27">
      <c r="AA5526" s="217"/>
    </row>
    <row r="5527" spans="27:27">
      <c r="AA5527" s="217"/>
    </row>
    <row r="5528" spans="27:27">
      <c r="AA5528" s="217"/>
    </row>
    <row r="5529" spans="27:27">
      <c r="AA5529" s="217"/>
    </row>
    <row r="5530" spans="27:27">
      <c r="AA5530" s="217"/>
    </row>
    <row r="5531" spans="27:27">
      <c r="AA5531" s="217"/>
    </row>
    <row r="5532" spans="27:27">
      <c r="AA5532" s="217"/>
    </row>
    <row r="5533" spans="27:27">
      <c r="AA5533" s="217"/>
    </row>
    <row r="5534" spans="27:27">
      <c r="AA5534" s="217"/>
    </row>
    <row r="5535" spans="27:27">
      <c r="AA5535" s="217"/>
    </row>
    <row r="5536" spans="27:27">
      <c r="AA5536" s="217"/>
    </row>
    <row r="5537" spans="27:27">
      <c r="AA5537" s="217"/>
    </row>
    <row r="5538" spans="27:27">
      <c r="AA5538" s="217"/>
    </row>
    <row r="5539" spans="27:27">
      <c r="AA5539" s="217"/>
    </row>
    <row r="5540" spans="27:27">
      <c r="AA5540" s="217"/>
    </row>
    <row r="5541" spans="27:27">
      <c r="AA5541" s="217"/>
    </row>
    <row r="5542" spans="27:27">
      <c r="AA5542" s="217"/>
    </row>
    <row r="5543" spans="27:27">
      <c r="AA5543" s="217"/>
    </row>
    <row r="5544" spans="27:27">
      <c r="AA5544" s="217"/>
    </row>
    <row r="5545" spans="27:27">
      <c r="AA5545" s="217"/>
    </row>
    <row r="5546" spans="27:27">
      <c r="AA5546" s="217"/>
    </row>
    <row r="5547" spans="27:27">
      <c r="AA5547" s="217"/>
    </row>
    <row r="5548" spans="27:27">
      <c r="AA5548" s="217"/>
    </row>
    <row r="5549" spans="27:27">
      <c r="AA5549" s="217"/>
    </row>
    <row r="5550" spans="27:27">
      <c r="AA5550" s="217"/>
    </row>
    <row r="5551" spans="27:27">
      <c r="AA5551" s="217"/>
    </row>
    <row r="5552" spans="27:27">
      <c r="AA5552" s="217"/>
    </row>
    <row r="5553" spans="27:27">
      <c r="AA5553" s="217"/>
    </row>
    <row r="5554" spans="27:27">
      <c r="AA5554" s="217"/>
    </row>
    <row r="5555" spans="27:27">
      <c r="AA5555" s="217"/>
    </row>
    <row r="5556" spans="27:27">
      <c r="AA5556" s="217"/>
    </row>
    <row r="5557" spans="27:27">
      <c r="AA5557" s="217"/>
    </row>
    <row r="5558" spans="27:27">
      <c r="AA5558" s="217"/>
    </row>
    <row r="5559" spans="27:27">
      <c r="AA5559" s="217"/>
    </row>
    <row r="5560" spans="27:27">
      <c r="AA5560" s="217"/>
    </row>
    <row r="5561" spans="27:27">
      <c r="AA5561" s="217"/>
    </row>
    <row r="5562" spans="27:27">
      <c r="AA5562" s="217"/>
    </row>
    <row r="5563" spans="27:27">
      <c r="AA5563" s="217"/>
    </row>
    <row r="5564" spans="27:27">
      <c r="AA5564" s="217"/>
    </row>
    <row r="5565" spans="27:27">
      <c r="AA5565" s="217"/>
    </row>
    <row r="5566" spans="27:27">
      <c r="AA5566" s="217"/>
    </row>
    <row r="5567" spans="27:27">
      <c r="AA5567" s="217"/>
    </row>
    <row r="5568" spans="27:27">
      <c r="AA5568" s="217"/>
    </row>
    <row r="5569" spans="27:27">
      <c r="AA5569" s="217"/>
    </row>
    <row r="5570" spans="27:27">
      <c r="AA5570" s="217"/>
    </row>
    <row r="5571" spans="27:27">
      <c r="AA5571" s="217"/>
    </row>
    <row r="5572" spans="27:27">
      <c r="AA5572" s="217"/>
    </row>
    <row r="5573" spans="27:27">
      <c r="AA5573" s="217"/>
    </row>
    <row r="5574" spans="27:27">
      <c r="AA5574" s="217"/>
    </row>
    <row r="5575" spans="27:27">
      <c r="AA5575" s="217"/>
    </row>
    <row r="5576" spans="27:27">
      <c r="AA5576" s="217"/>
    </row>
    <row r="5577" spans="27:27">
      <c r="AA5577" s="217"/>
    </row>
    <row r="5578" spans="27:27">
      <c r="AA5578" s="217"/>
    </row>
    <row r="5579" spans="27:27">
      <c r="AA5579" s="217"/>
    </row>
    <row r="5580" spans="27:27">
      <c r="AA5580" s="217"/>
    </row>
    <row r="5581" spans="27:27">
      <c r="AA5581" s="217"/>
    </row>
    <row r="5582" spans="27:27">
      <c r="AA5582" s="217"/>
    </row>
    <row r="5583" spans="27:27">
      <c r="AA5583" s="217"/>
    </row>
    <row r="5584" spans="27:27">
      <c r="AA5584" s="217"/>
    </row>
    <row r="5585" spans="27:27">
      <c r="AA5585" s="217"/>
    </row>
    <row r="5586" spans="27:27">
      <c r="AA5586" s="217"/>
    </row>
    <row r="5587" spans="27:27">
      <c r="AA5587" s="217"/>
    </row>
    <row r="5588" spans="27:27">
      <c r="AA5588" s="217"/>
    </row>
    <row r="5589" spans="27:27">
      <c r="AA5589" s="217"/>
    </row>
    <row r="5590" spans="27:27">
      <c r="AA5590" s="217"/>
    </row>
    <row r="5591" spans="27:27">
      <c r="AA5591" s="217"/>
    </row>
    <row r="5592" spans="27:27">
      <c r="AA5592" s="217"/>
    </row>
    <row r="5593" spans="27:27">
      <c r="AA5593" s="217"/>
    </row>
    <row r="5594" spans="27:27">
      <c r="AA5594" s="217"/>
    </row>
    <row r="5595" spans="27:27">
      <c r="AA5595" s="217"/>
    </row>
    <row r="5596" spans="27:27">
      <c r="AA5596" s="217"/>
    </row>
    <row r="5597" spans="27:27">
      <c r="AA5597" s="217"/>
    </row>
    <row r="5598" spans="27:27">
      <c r="AA5598" s="217"/>
    </row>
    <row r="5599" spans="27:27">
      <c r="AA5599" s="217"/>
    </row>
    <row r="5600" spans="27:27">
      <c r="AA5600" s="217"/>
    </row>
    <row r="5601" spans="27:27">
      <c r="AA5601" s="217"/>
    </row>
    <row r="5602" spans="27:27">
      <c r="AA5602" s="217"/>
    </row>
    <row r="5603" spans="27:27">
      <c r="AA5603" s="217"/>
    </row>
    <row r="5604" spans="27:27">
      <c r="AA5604" s="217"/>
    </row>
    <row r="5605" spans="27:27">
      <c r="AA5605" s="217"/>
    </row>
    <row r="5606" spans="27:27">
      <c r="AA5606" s="217"/>
    </row>
    <row r="5607" spans="27:27">
      <c r="AA5607" s="217"/>
    </row>
    <row r="5608" spans="27:27">
      <c r="AA5608" s="217"/>
    </row>
    <row r="5609" spans="27:27">
      <c r="AA5609" s="217"/>
    </row>
    <row r="5610" spans="27:27">
      <c r="AA5610" s="217"/>
    </row>
    <row r="5611" spans="27:27">
      <c r="AA5611" s="217"/>
    </row>
    <row r="5612" spans="27:27">
      <c r="AA5612" s="217"/>
    </row>
    <row r="5613" spans="27:27">
      <c r="AA5613" s="217"/>
    </row>
    <row r="5614" spans="27:27">
      <c r="AA5614" s="217"/>
    </row>
    <row r="5615" spans="27:27">
      <c r="AA5615" s="217"/>
    </row>
    <row r="5616" spans="27:27">
      <c r="AA5616" s="217"/>
    </row>
    <row r="5617" spans="27:27">
      <c r="AA5617" s="217"/>
    </row>
    <row r="5618" spans="27:27">
      <c r="AA5618" s="217"/>
    </row>
    <row r="5619" spans="27:27">
      <c r="AA5619" s="217"/>
    </row>
    <row r="5620" spans="27:27">
      <c r="AA5620" s="217"/>
    </row>
    <row r="5621" spans="27:27">
      <c r="AA5621" s="217"/>
    </row>
    <row r="5622" spans="27:27">
      <c r="AA5622" s="217"/>
    </row>
    <row r="5623" spans="27:27">
      <c r="AA5623" s="217"/>
    </row>
    <row r="5624" spans="27:27">
      <c r="AA5624" s="217"/>
    </row>
    <row r="5625" spans="27:27">
      <c r="AA5625" s="217"/>
    </row>
    <row r="5626" spans="27:27">
      <c r="AA5626" s="217"/>
    </row>
    <row r="5627" spans="27:27">
      <c r="AA5627" s="217"/>
    </row>
    <row r="5628" spans="27:27">
      <c r="AA5628" s="217"/>
    </row>
    <row r="5629" spans="27:27">
      <c r="AA5629" s="217"/>
    </row>
    <row r="5630" spans="27:27">
      <c r="AA5630" s="217"/>
    </row>
    <row r="5631" spans="27:27">
      <c r="AA5631" s="217"/>
    </row>
    <row r="5632" spans="27:27">
      <c r="AA5632" s="217"/>
    </row>
    <row r="5633" spans="27:27">
      <c r="AA5633" s="217"/>
    </row>
    <row r="5634" spans="27:27">
      <c r="AA5634" s="217"/>
    </row>
    <row r="5635" spans="27:27">
      <c r="AA5635" s="217"/>
    </row>
    <row r="5636" spans="27:27">
      <c r="AA5636" s="217"/>
    </row>
    <row r="5637" spans="27:27">
      <c r="AA5637" s="217"/>
    </row>
    <row r="5638" spans="27:27">
      <c r="AA5638" s="217"/>
    </row>
    <row r="5639" spans="27:27">
      <c r="AA5639" s="217"/>
    </row>
    <row r="5640" spans="27:27">
      <c r="AA5640" s="217"/>
    </row>
    <row r="5641" spans="27:27">
      <c r="AA5641" s="217"/>
    </row>
    <row r="5642" spans="27:27">
      <c r="AA5642" s="217"/>
    </row>
    <row r="5643" spans="27:27">
      <c r="AA5643" s="217"/>
    </row>
    <row r="5644" spans="27:27">
      <c r="AA5644" s="217"/>
    </row>
    <row r="5645" spans="27:27">
      <c r="AA5645" s="217"/>
    </row>
    <row r="5646" spans="27:27">
      <c r="AA5646" s="217"/>
    </row>
    <row r="5647" spans="27:27">
      <c r="AA5647" s="217"/>
    </row>
    <row r="5648" spans="27:27">
      <c r="AA5648" s="217"/>
    </row>
    <row r="5649" spans="27:27">
      <c r="AA5649" s="217"/>
    </row>
    <row r="5650" spans="27:27">
      <c r="AA5650" s="217"/>
    </row>
    <row r="5651" spans="27:27">
      <c r="AA5651" s="217"/>
    </row>
    <row r="5652" spans="27:27">
      <c r="AA5652" s="217"/>
    </row>
    <row r="5653" spans="27:27">
      <c r="AA5653" s="217"/>
    </row>
    <row r="5654" spans="27:27">
      <c r="AA5654" s="217"/>
    </row>
    <row r="5655" spans="27:27">
      <c r="AA5655" s="217"/>
    </row>
    <row r="5656" spans="27:27">
      <c r="AA5656" s="217"/>
    </row>
    <row r="5657" spans="27:27">
      <c r="AA5657" s="217"/>
    </row>
    <row r="5658" spans="27:27">
      <c r="AA5658" s="217"/>
    </row>
    <row r="5659" spans="27:27">
      <c r="AA5659" s="217"/>
    </row>
    <row r="5660" spans="27:27">
      <c r="AA5660" s="217"/>
    </row>
    <row r="5661" spans="27:27">
      <c r="AA5661" s="217"/>
    </row>
    <row r="5662" spans="27:27">
      <c r="AA5662" s="217"/>
    </row>
    <row r="5663" spans="27:27">
      <c r="AA5663" s="217"/>
    </row>
    <row r="5664" spans="27:27">
      <c r="AA5664" s="217"/>
    </row>
    <row r="5665" spans="27:27">
      <c r="AA5665" s="217"/>
    </row>
    <row r="5666" spans="27:27">
      <c r="AA5666" s="217"/>
    </row>
    <row r="5667" spans="27:27">
      <c r="AA5667" s="217"/>
    </row>
    <row r="5668" spans="27:27">
      <c r="AA5668" s="217"/>
    </row>
    <row r="5669" spans="27:27">
      <c r="AA5669" s="217"/>
    </row>
    <row r="5670" spans="27:27">
      <c r="AA5670" s="217"/>
    </row>
    <row r="5671" spans="27:27">
      <c r="AA5671" s="217"/>
    </row>
    <row r="5672" spans="27:27">
      <c r="AA5672" s="217"/>
    </row>
    <row r="5673" spans="27:27">
      <c r="AA5673" s="217"/>
    </row>
    <row r="5674" spans="27:27">
      <c r="AA5674" s="217"/>
    </row>
    <row r="5675" spans="27:27">
      <c r="AA5675" s="217"/>
    </row>
    <row r="5676" spans="27:27">
      <c r="AA5676" s="217"/>
    </row>
    <row r="5677" spans="27:27">
      <c r="AA5677" s="217"/>
    </row>
    <row r="5678" spans="27:27">
      <c r="AA5678" s="217"/>
    </row>
    <row r="5679" spans="27:27">
      <c r="AA5679" s="217"/>
    </row>
    <row r="5680" spans="27:27">
      <c r="AA5680" s="217"/>
    </row>
    <row r="5681" spans="27:27">
      <c r="AA5681" s="217"/>
    </row>
    <row r="5682" spans="27:27">
      <c r="AA5682" s="217"/>
    </row>
    <row r="5683" spans="27:27">
      <c r="AA5683" s="217"/>
    </row>
    <row r="5684" spans="27:27">
      <c r="AA5684" s="217"/>
    </row>
    <row r="5685" spans="27:27">
      <c r="AA5685" s="217"/>
    </row>
    <row r="5686" spans="27:27">
      <c r="AA5686" s="217"/>
    </row>
    <row r="5687" spans="27:27">
      <c r="AA5687" s="217"/>
    </row>
    <row r="5688" spans="27:27">
      <c r="AA5688" s="217"/>
    </row>
    <row r="5689" spans="27:27">
      <c r="AA5689" s="217"/>
    </row>
    <row r="5690" spans="27:27">
      <c r="AA5690" s="217"/>
    </row>
    <row r="5691" spans="27:27">
      <c r="AA5691" s="217"/>
    </row>
    <row r="5692" spans="27:27">
      <c r="AA5692" s="217"/>
    </row>
    <row r="5693" spans="27:27">
      <c r="AA5693" s="217"/>
    </row>
    <row r="5694" spans="27:27">
      <c r="AA5694" s="217"/>
    </row>
    <row r="5695" spans="27:27">
      <c r="AA5695" s="217"/>
    </row>
    <row r="5696" spans="27:27">
      <c r="AA5696" s="217"/>
    </row>
    <row r="5697" spans="27:27">
      <c r="AA5697" s="217"/>
    </row>
    <row r="5698" spans="27:27">
      <c r="AA5698" s="217"/>
    </row>
    <row r="5699" spans="27:27">
      <c r="AA5699" s="217"/>
    </row>
    <row r="5700" spans="27:27">
      <c r="AA5700" s="217"/>
    </row>
    <row r="5701" spans="27:27">
      <c r="AA5701" s="217"/>
    </row>
    <row r="5702" spans="27:27">
      <c r="AA5702" s="217"/>
    </row>
    <row r="5703" spans="27:27">
      <c r="AA5703" s="217"/>
    </row>
    <row r="5704" spans="27:27">
      <c r="AA5704" s="217"/>
    </row>
    <row r="5705" spans="27:27">
      <c r="AA5705" s="217"/>
    </row>
    <row r="5706" spans="27:27">
      <c r="AA5706" s="217"/>
    </row>
    <row r="5707" spans="27:27">
      <c r="AA5707" s="217"/>
    </row>
    <row r="5708" spans="27:27">
      <c r="AA5708" s="217"/>
    </row>
    <row r="5709" spans="27:27">
      <c r="AA5709" s="217"/>
    </row>
    <row r="5710" spans="27:27">
      <c r="AA5710" s="217"/>
    </row>
    <row r="5711" spans="27:27">
      <c r="AA5711" s="217"/>
    </row>
    <row r="5712" spans="27:27">
      <c r="AA5712" s="217"/>
    </row>
    <row r="5713" spans="27:27">
      <c r="AA5713" s="217"/>
    </row>
    <row r="5714" spans="27:27">
      <c r="AA5714" s="217"/>
    </row>
    <row r="5715" spans="27:27">
      <c r="AA5715" s="217"/>
    </row>
    <row r="5716" spans="27:27">
      <c r="AA5716" s="217"/>
    </row>
    <row r="5717" spans="27:27">
      <c r="AA5717" s="217"/>
    </row>
    <row r="5718" spans="27:27">
      <c r="AA5718" s="217"/>
    </row>
    <row r="5719" spans="27:27">
      <c r="AA5719" s="217"/>
    </row>
    <row r="5720" spans="27:27">
      <c r="AA5720" s="217"/>
    </row>
    <row r="5721" spans="27:27">
      <c r="AA5721" s="217"/>
    </row>
    <row r="5722" spans="27:27">
      <c r="AA5722" s="217"/>
    </row>
    <row r="5723" spans="27:27">
      <c r="AA5723" s="217"/>
    </row>
    <row r="5724" spans="27:27">
      <c r="AA5724" s="217"/>
    </row>
    <row r="5725" spans="27:27">
      <c r="AA5725" s="217"/>
    </row>
    <row r="5726" spans="27:27">
      <c r="AA5726" s="217"/>
    </row>
    <row r="5727" spans="27:27">
      <c r="AA5727" s="217"/>
    </row>
    <row r="5728" spans="27:27">
      <c r="AA5728" s="217"/>
    </row>
    <row r="5729" spans="27:27">
      <c r="AA5729" s="217"/>
    </row>
    <row r="5730" spans="27:27">
      <c r="AA5730" s="217"/>
    </row>
    <row r="5731" spans="27:27">
      <c r="AA5731" s="217"/>
    </row>
    <row r="5732" spans="27:27">
      <c r="AA5732" s="217"/>
    </row>
    <row r="5733" spans="27:27">
      <c r="AA5733" s="217"/>
    </row>
    <row r="5734" spans="27:27">
      <c r="AA5734" s="217"/>
    </row>
    <row r="5735" spans="27:27">
      <c r="AA5735" s="217"/>
    </row>
    <row r="5736" spans="27:27">
      <c r="AA5736" s="217"/>
    </row>
    <row r="5737" spans="27:27">
      <c r="AA5737" s="217"/>
    </row>
    <row r="5738" spans="27:27">
      <c r="AA5738" s="217"/>
    </row>
    <row r="5739" spans="27:27">
      <c r="AA5739" s="217"/>
    </row>
    <row r="5740" spans="27:27">
      <c r="AA5740" s="217"/>
    </row>
    <row r="5741" spans="27:27">
      <c r="AA5741" s="217"/>
    </row>
    <row r="5742" spans="27:27">
      <c r="AA5742" s="217"/>
    </row>
    <row r="5743" spans="27:27">
      <c r="AA5743" s="217"/>
    </row>
    <row r="5744" spans="27:27">
      <c r="AA5744" s="217"/>
    </row>
    <row r="5745" spans="27:27">
      <c r="AA5745" s="217"/>
    </row>
    <row r="5746" spans="27:27">
      <c r="AA5746" s="217"/>
    </row>
    <row r="5747" spans="27:27">
      <c r="AA5747" s="217"/>
    </row>
    <row r="5748" spans="27:27">
      <c r="AA5748" s="217"/>
    </row>
    <row r="5749" spans="27:27">
      <c r="AA5749" s="217"/>
    </row>
    <row r="5750" spans="27:27">
      <c r="AA5750" s="217"/>
    </row>
    <row r="5751" spans="27:27">
      <c r="AA5751" s="217"/>
    </row>
    <row r="5752" spans="27:27">
      <c r="AA5752" s="217"/>
    </row>
    <row r="5753" spans="27:27">
      <c r="AA5753" s="217"/>
    </row>
    <row r="5754" spans="27:27">
      <c r="AA5754" s="217"/>
    </row>
    <row r="5755" spans="27:27">
      <c r="AA5755" s="217"/>
    </row>
    <row r="5756" spans="27:27">
      <c r="AA5756" s="217"/>
    </row>
    <row r="5757" spans="27:27">
      <c r="AA5757" s="217"/>
    </row>
    <row r="5758" spans="27:27">
      <c r="AA5758" s="217"/>
    </row>
    <row r="5759" spans="27:27">
      <c r="AA5759" s="217"/>
    </row>
    <row r="5760" spans="27:27">
      <c r="AA5760" s="217"/>
    </row>
    <row r="5761" spans="27:27">
      <c r="AA5761" s="217"/>
    </row>
    <row r="5762" spans="27:27">
      <c r="AA5762" s="217"/>
    </row>
    <row r="5763" spans="27:27">
      <c r="AA5763" s="217"/>
    </row>
    <row r="5764" spans="27:27">
      <c r="AA5764" s="217"/>
    </row>
    <row r="5765" spans="27:27">
      <c r="AA5765" s="217"/>
    </row>
    <row r="5766" spans="27:27">
      <c r="AA5766" s="217"/>
    </row>
    <row r="5767" spans="27:27">
      <c r="AA5767" s="217"/>
    </row>
    <row r="5768" spans="27:27">
      <c r="AA5768" s="217"/>
    </row>
    <row r="5769" spans="27:27">
      <c r="AA5769" s="217"/>
    </row>
    <row r="5770" spans="27:27">
      <c r="AA5770" s="217"/>
    </row>
    <row r="5771" spans="27:27">
      <c r="AA5771" s="217"/>
    </row>
    <row r="5772" spans="27:27">
      <c r="AA5772" s="217"/>
    </row>
    <row r="5773" spans="27:27">
      <c r="AA5773" s="217"/>
    </row>
    <row r="5774" spans="27:27">
      <c r="AA5774" s="217"/>
    </row>
    <row r="5775" spans="27:27">
      <c r="AA5775" s="217"/>
    </row>
    <row r="5776" spans="27:27">
      <c r="AA5776" s="217"/>
    </row>
    <row r="5777" spans="27:27">
      <c r="AA5777" s="217"/>
    </row>
    <row r="5778" spans="27:27">
      <c r="AA5778" s="217"/>
    </row>
    <row r="5779" spans="27:27">
      <c r="AA5779" s="217"/>
    </row>
    <row r="5780" spans="27:27">
      <c r="AA5780" s="217"/>
    </row>
    <row r="5781" spans="27:27">
      <c r="AA5781" s="217"/>
    </row>
    <row r="5782" spans="27:27">
      <c r="AA5782" s="217"/>
    </row>
    <row r="5783" spans="27:27">
      <c r="AA5783" s="217"/>
    </row>
    <row r="5784" spans="27:27">
      <c r="AA5784" s="217"/>
    </row>
    <row r="5785" spans="27:27">
      <c r="AA5785" s="217"/>
    </row>
    <row r="5786" spans="27:27">
      <c r="AA5786" s="217"/>
    </row>
    <row r="5787" spans="27:27">
      <c r="AA5787" s="217"/>
    </row>
    <row r="5788" spans="27:27">
      <c r="AA5788" s="217"/>
    </row>
    <row r="5789" spans="27:27">
      <c r="AA5789" s="217"/>
    </row>
    <row r="5790" spans="27:27">
      <c r="AA5790" s="217"/>
    </row>
    <row r="5791" spans="27:27">
      <c r="AA5791" s="217"/>
    </row>
    <row r="5792" spans="27:27">
      <c r="AA5792" s="217"/>
    </row>
    <row r="5793" spans="27:27">
      <c r="AA5793" s="217"/>
    </row>
    <row r="5794" spans="27:27">
      <c r="AA5794" s="217"/>
    </row>
    <row r="5795" spans="27:27">
      <c r="AA5795" s="217"/>
    </row>
    <row r="5796" spans="27:27">
      <c r="AA5796" s="217"/>
    </row>
    <row r="5797" spans="27:27">
      <c r="AA5797" s="217"/>
    </row>
    <row r="5798" spans="27:27">
      <c r="AA5798" s="217"/>
    </row>
    <row r="5799" spans="27:27">
      <c r="AA5799" s="217"/>
    </row>
    <row r="5800" spans="27:27">
      <c r="AA5800" s="217"/>
    </row>
    <row r="5801" spans="27:27">
      <c r="AA5801" s="217"/>
    </row>
    <row r="5802" spans="27:27">
      <c r="AA5802" s="217"/>
    </row>
    <row r="5803" spans="27:27">
      <c r="AA5803" s="217"/>
    </row>
    <row r="5804" spans="27:27">
      <c r="AA5804" s="217"/>
    </row>
    <row r="5805" spans="27:27">
      <c r="AA5805" s="217"/>
    </row>
    <row r="5806" spans="27:27">
      <c r="AA5806" s="217"/>
    </row>
    <row r="5807" spans="27:27">
      <c r="AA5807" s="217"/>
    </row>
    <row r="5808" spans="27:27">
      <c r="AA5808" s="217"/>
    </row>
    <row r="5809" spans="27:27">
      <c r="AA5809" s="217"/>
    </row>
    <row r="5810" spans="27:27">
      <c r="AA5810" s="217"/>
    </row>
    <row r="5811" spans="27:27">
      <c r="AA5811" s="217"/>
    </row>
    <row r="5812" spans="27:27">
      <c r="AA5812" s="217"/>
    </row>
    <row r="5813" spans="27:27">
      <c r="AA5813" s="217"/>
    </row>
    <row r="5814" spans="27:27">
      <c r="AA5814" s="217"/>
    </row>
    <row r="5815" spans="27:27">
      <c r="AA5815" s="217"/>
    </row>
    <row r="5816" spans="27:27">
      <c r="AA5816" s="217"/>
    </row>
    <row r="5817" spans="27:27">
      <c r="AA5817" s="217"/>
    </row>
    <row r="5818" spans="27:27">
      <c r="AA5818" s="217"/>
    </row>
    <row r="5819" spans="27:27">
      <c r="AA5819" s="217"/>
    </row>
    <row r="5820" spans="27:27">
      <c r="AA5820" s="217"/>
    </row>
    <row r="5821" spans="27:27">
      <c r="AA5821" s="217"/>
    </row>
    <row r="5822" spans="27:27">
      <c r="AA5822" s="217"/>
    </row>
    <row r="5823" spans="27:27">
      <c r="AA5823" s="217"/>
    </row>
    <row r="5824" spans="27:27">
      <c r="AA5824" s="217"/>
    </row>
    <row r="5825" spans="27:27">
      <c r="AA5825" s="217"/>
    </row>
    <row r="5826" spans="27:27">
      <c r="AA5826" s="217"/>
    </row>
    <row r="5827" spans="27:27">
      <c r="AA5827" s="217"/>
    </row>
    <row r="5828" spans="27:27">
      <c r="AA5828" s="217"/>
    </row>
    <row r="5829" spans="27:27">
      <c r="AA5829" s="217"/>
    </row>
    <row r="5830" spans="27:27">
      <c r="AA5830" s="217"/>
    </row>
    <row r="5831" spans="27:27">
      <c r="AA5831" s="217"/>
    </row>
    <row r="5832" spans="27:27">
      <c r="AA5832" s="217"/>
    </row>
    <row r="5833" spans="27:27">
      <c r="AA5833" s="217"/>
    </row>
    <row r="5834" spans="27:27">
      <c r="AA5834" s="217"/>
    </row>
    <row r="5835" spans="27:27">
      <c r="AA5835" s="217"/>
    </row>
    <row r="5836" spans="27:27">
      <c r="AA5836" s="217"/>
    </row>
    <row r="5837" spans="27:27">
      <c r="AA5837" s="217"/>
    </row>
    <row r="5838" spans="27:27">
      <c r="AA5838" s="217"/>
    </row>
    <row r="5839" spans="27:27">
      <c r="AA5839" s="217"/>
    </row>
    <row r="5840" spans="27:27">
      <c r="AA5840" s="217"/>
    </row>
    <row r="5841" spans="27:27">
      <c r="AA5841" s="217"/>
    </row>
    <row r="5842" spans="27:27">
      <c r="AA5842" s="217"/>
    </row>
    <row r="5843" spans="27:27">
      <c r="AA5843" s="217"/>
    </row>
    <row r="5844" spans="27:27">
      <c r="AA5844" s="217"/>
    </row>
    <row r="5845" spans="27:27">
      <c r="AA5845" s="217"/>
    </row>
    <row r="5846" spans="27:27">
      <c r="AA5846" s="217"/>
    </row>
    <row r="5847" spans="27:27">
      <c r="AA5847" s="217"/>
    </row>
    <row r="5848" spans="27:27">
      <c r="AA5848" s="217"/>
    </row>
    <row r="5849" spans="27:27">
      <c r="AA5849" s="217"/>
    </row>
    <row r="5850" spans="27:27">
      <c r="AA5850" s="217"/>
    </row>
    <row r="5851" spans="27:27">
      <c r="AA5851" s="217"/>
    </row>
    <row r="5852" spans="27:27">
      <c r="AA5852" s="217"/>
    </row>
    <row r="5853" spans="27:27">
      <c r="AA5853" s="217"/>
    </row>
    <row r="5854" spans="27:27">
      <c r="AA5854" s="217"/>
    </row>
    <row r="5855" spans="27:27">
      <c r="AA5855" s="217"/>
    </row>
    <row r="5856" spans="27:27">
      <c r="AA5856" s="217"/>
    </row>
    <row r="5857" spans="27:27">
      <c r="AA5857" s="217"/>
    </row>
    <row r="5858" spans="27:27">
      <c r="AA5858" s="217"/>
    </row>
    <row r="5859" spans="27:27">
      <c r="AA5859" s="217"/>
    </row>
    <row r="5860" spans="27:27">
      <c r="AA5860" s="217"/>
    </row>
    <row r="5861" spans="27:27">
      <c r="AA5861" s="217"/>
    </row>
    <row r="5862" spans="27:27">
      <c r="AA5862" s="217"/>
    </row>
    <row r="5863" spans="27:27">
      <c r="AA5863" s="217"/>
    </row>
    <row r="5864" spans="27:27">
      <c r="AA5864" s="217"/>
    </row>
    <row r="5865" spans="27:27">
      <c r="AA5865" s="217"/>
    </row>
    <row r="5866" spans="27:27">
      <c r="AA5866" s="217"/>
    </row>
    <row r="5867" spans="27:27">
      <c r="AA5867" s="217"/>
    </row>
    <row r="5868" spans="27:27">
      <c r="AA5868" s="217"/>
    </row>
    <row r="5869" spans="27:27">
      <c r="AA5869" s="217"/>
    </row>
    <row r="5870" spans="27:27">
      <c r="AA5870" s="217"/>
    </row>
    <row r="5871" spans="27:27">
      <c r="AA5871" s="217"/>
    </row>
    <row r="5872" spans="27:27">
      <c r="AA5872" s="217"/>
    </row>
    <row r="5873" spans="27:27">
      <c r="AA5873" s="217"/>
    </row>
    <row r="5874" spans="27:27">
      <c r="AA5874" s="217"/>
    </row>
    <row r="5875" spans="27:27">
      <c r="AA5875" s="217"/>
    </row>
    <row r="5876" spans="27:27">
      <c r="AA5876" s="217"/>
    </row>
    <row r="5877" spans="27:27">
      <c r="AA5877" s="217"/>
    </row>
    <row r="5878" spans="27:27">
      <c r="AA5878" s="217"/>
    </row>
    <row r="5879" spans="27:27">
      <c r="AA5879" s="217"/>
    </row>
    <row r="5880" spans="27:27">
      <c r="AA5880" s="217"/>
    </row>
    <row r="5881" spans="27:27">
      <c r="AA5881" s="217"/>
    </row>
    <row r="5882" spans="27:27">
      <c r="AA5882" s="217"/>
    </row>
    <row r="5883" spans="27:27">
      <c r="AA5883" s="217"/>
    </row>
    <row r="5884" spans="27:27">
      <c r="AA5884" s="217"/>
    </row>
    <row r="5885" spans="27:27">
      <c r="AA5885" s="217"/>
    </row>
    <row r="5886" spans="27:27">
      <c r="AA5886" s="217"/>
    </row>
    <row r="5887" spans="27:27">
      <c r="AA5887" s="217"/>
    </row>
    <row r="5888" spans="27:27">
      <c r="AA5888" s="217"/>
    </row>
    <row r="5889" spans="27:27">
      <c r="AA5889" s="217"/>
    </row>
    <row r="5890" spans="27:27">
      <c r="AA5890" s="217"/>
    </row>
    <row r="5891" spans="27:27">
      <c r="AA5891" s="217"/>
    </row>
    <row r="5892" spans="27:27">
      <c r="AA5892" s="217"/>
    </row>
    <row r="5893" spans="27:27">
      <c r="AA5893" s="217"/>
    </row>
    <row r="5894" spans="27:27">
      <c r="AA5894" s="217"/>
    </row>
    <row r="5895" spans="27:27">
      <c r="AA5895" s="217"/>
    </row>
    <row r="5896" spans="27:27">
      <c r="AA5896" s="217"/>
    </row>
    <row r="5897" spans="27:27">
      <c r="AA5897" s="217"/>
    </row>
    <row r="5898" spans="27:27">
      <c r="AA5898" s="217"/>
    </row>
    <row r="5899" spans="27:27">
      <c r="AA5899" s="217"/>
    </row>
    <row r="5900" spans="27:27">
      <c r="AA5900" s="217"/>
    </row>
    <row r="5901" spans="27:27">
      <c r="AA5901" s="217"/>
    </row>
    <row r="5902" spans="27:27">
      <c r="AA5902" s="217"/>
    </row>
    <row r="5903" spans="27:27">
      <c r="AA5903" s="217"/>
    </row>
    <row r="5904" spans="27:27">
      <c r="AA5904" s="217"/>
    </row>
    <row r="5905" spans="27:27">
      <c r="AA5905" s="217"/>
    </row>
    <row r="5906" spans="27:27">
      <c r="AA5906" s="217"/>
    </row>
    <row r="5907" spans="27:27">
      <c r="AA5907" s="217"/>
    </row>
    <row r="5908" spans="27:27">
      <c r="AA5908" s="217"/>
    </row>
    <row r="5909" spans="27:27">
      <c r="AA5909" s="217"/>
    </row>
    <row r="5910" spans="27:27">
      <c r="AA5910" s="217"/>
    </row>
    <row r="5911" spans="27:27">
      <c r="AA5911" s="217"/>
    </row>
    <row r="5912" spans="27:27">
      <c r="AA5912" s="217"/>
    </row>
    <row r="5913" spans="27:27">
      <c r="AA5913" s="217"/>
    </row>
    <row r="5914" spans="27:27">
      <c r="AA5914" s="217"/>
    </row>
    <row r="5915" spans="27:27">
      <c r="AA5915" s="217"/>
    </row>
    <row r="5916" spans="27:27">
      <c r="AA5916" s="217"/>
    </row>
    <row r="5917" spans="27:27">
      <c r="AA5917" s="217"/>
    </row>
    <row r="5918" spans="27:27">
      <c r="AA5918" s="217"/>
    </row>
    <row r="5919" spans="27:27">
      <c r="AA5919" s="217"/>
    </row>
    <row r="5920" spans="27:27">
      <c r="AA5920" s="217"/>
    </row>
    <row r="5921" spans="27:27">
      <c r="AA5921" s="217"/>
    </row>
    <row r="5922" spans="27:27">
      <c r="AA5922" s="217"/>
    </row>
    <row r="5923" spans="27:27">
      <c r="AA5923" s="217"/>
    </row>
    <row r="5924" spans="27:27">
      <c r="AA5924" s="217"/>
    </row>
    <row r="5925" spans="27:27">
      <c r="AA5925" s="217"/>
    </row>
    <row r="5926" spans="27:27">
      <c r="AA5926" s="217"/>
    </row>
    <row r="5927" spans="27:27">
      <c r="AA5927" s="217"/>
    </row>
    <row r="5928" spans="27:27">
      <c r="AA5928" s="217"/>
    </row>
    <row r="5929" spans="27:27">
      <c r="AA5929" s="217"/>
    </row>
    <row r="5930" spans="27:27">
      <c r="AA5930" s="217"/>
    </row>
    <row r="5931" spans="27:27">
      <c r="AA5931" s="217"/>
    </row>
    <row r="5932" spans="27:27">
      <c r="AA5932" s="217"/>
    </row>
    <row r="5933" spans="27:27">
      <c r="AA5933" s="217"/>
    </row>
    <row r="5934" spans="27:27">
      <c r="AA5934" s="217"/>
    </row>
    <row r="5935" spans="27:27">
      <c r="AA5935" s="217"/>
    </row>
    <row r="5936" spans="27:27">
      <c r="AA5936" s="217"/>
    </row>
    <row r="5937" spans="27:27">
      <c r="AA5937" s="217"/>
    </row>
    <row r="5938" spans="27:27">
      <c r="AA5938" s="217"/>
    </row>
    <row r="5939" spans="27:27">
      <c r="AA5939" s="217"/>
    </row>
    <row r="5940" spans="27:27">
      <c r="AA5940" s="217"/>
    </row>
    <row r="5941" spans="27:27">
      <c r="AA5941" s="217"/>
    </row>
    <row r="5942" spans="27:27">
      <c r="AA5942" s="217"/>
    </row>
    <row r="5943" spans="27:27">
      <c r="AA5943" s="217"/>
    </row>
    <row r="5944" spans="27:27">
      <c r="AA5944" s="217"/>
    </row>
    <row r="5945" spans="27:27">
      <c r="AA5945" s="217"/>
    </row>
    <row r="5946" spans="27:27">
      <c r="AA5946" s="217"/>
    </row>
    <row r="5947" spans="27:27">
      <c r="AA5947" s="217"/>
    </row>
    <row r="5948" spans="27:27">
      <c r="AA5948" s="217"/>
    </row>
    <row r="5949" spans="27:27">
      <c r="AA5949" s="217"/>
    </row>
    <row r="5950" spans="27:27">
      <c r="AA5950" s="217"/>
    </row>
    <row r="5951" spans="27:27">
      <c r="AA5951" s="217"/>
    </row>
    <row r="5952" spans="27:27">
      <c r="AA5952" s="217"/>
    </row>
    <row r="5953" spans="27:27">
      <c r="AA5953" s="217"/>
    </row>
    <row r="5954" spans="27:27">
      <c r="AA5954" s="217"/>
    </row>
    <row r="5955" spans="27:27">
      <c r="AA5955" s="217"/>
    </row>
    <row r="5956" spans="27:27">
      <c r="AA5956" s="217"/>
    </row>
    <row r="5957" spans="27:27">
      <c r="AA5957" s="217"/>
    </row>
    <row r="5958" spans="27:27">
      <c r="AA5958" s="217"/>
    </row>
    <row r="5959" spans="27:27">
      <c r="AA5959" s="217"/>
    </row>
    <row r="5960" spans="27:27">
      <c r="AA5960" s="217"/>
    </row>
    <row r="5961" spans="27:27">
      <c r="AA5961" s="217"/>
    </row>
    <row r="5962" spans="27:27">
      <c r="AA5962" s="217"/>
    </row>
    <row r="5963" spans="27:27">
      <c r="AA5963" s="217"/>
    </row>
    <row r="5964" spans="27:27">
      <c r="AA5964" s="217"/>
    </row>
    <row r="5965" spans="27:27">
      <c r="AA5965" s="217"/>
    </row>
    <row r="5966" spans="27:27">
      <c r="AA5966" s="217"/>
    </row>
    <row r="5967" spans="27:27">
      <c r="AA5967" s="217"/>
    </row>
    <row r="5968" spans="27:27">
      <c r="AA5968" s="217"/>
    </row>
    <row r="5969" spans="27:27">
      <c r="AA5969" s="217"/>
    </row>
    <row r="5970" spans="27:27">
      <c r="AA5970" s="217"/>
    </row>
    <row r="5971" spans="27:27">
      <c r="AA5971" s="217"/>
    </row>
    <row r="5972" spans="27:27">
      <c r="AA5972" s="217"/>
    </row>
    <row r="5973" spans="27:27">
      <c r="AA5973" s="217"/>
    </row>
    <row r="5974" spans="27:27">
      <c r="AA5974" s="217"/>
    </row>
    <row r="5975" spans="27:27">
      <c r="AA5975" s="217"/>
    </row>
    <row r="5976" spans="27:27">
      <c r="AA5976" s="217"/>
    </row>
    <row r="5977" spans="27:27">
      <c r="AA5977" s="217"/>
    </row>
    <row r="5978" spans="27:27">
      <c r="AA5978" s="217"/>
    </row>
    <row r="5979" spans="27:27">
      <c r="AA5979" s="217"/>
    </row>
    <row r="5980" spans="27:27">
      <c r="AA5980" s="217"/>
    </row>
    <row r="5981" spans="27:27">
      <c r="AA5981" s="217"/>
    </row>
    <row r="5982" spans="27:27">
      <c r="AA5982" s="217"/>
    </row>
    <row r="5983" spans="27:27">
      <c r="AA5983" s="217"/>
    </row>
    <row r="5984" spans="27:27">
      <c r="AA5984" s="217"/>
    </row>
    <row r="5985" spans="27:27">
      <c r="AA5985" s="217"/>
    </row>
    <row r="5986" spans="27:27">
      <c r="AA5986" s="217"/>
    </row>
    <row r="5987" spans="27:27">
      <c r="AA5987" s="217"/>
    </row>
    <row r="5988" spans="27:27">
      <c r="AA5988" s="217"/>
    </row>
    <row r="5989" spans="27:27">
      <c r="AA5989" s="217"/>
    </row>
    <row r="5990" spans="27:27">
      <c r="AA5990" s="217"/>
    </row>
    <row r="5991" spans="27:27">
      <c r="AA5991" s="217"/>
    </row>
    <row r="5992" spans="27:27">
      <c r="AA5992" s="217"/>
    </row>
    <row r="5993" spans="27:27">
      <c r="AA5993" s="217"/>
    </row>
    <row r="5994" spans="27:27">
      <c r="AA5994" s="217"/>
    </row>
    <row r="5995" spans="27:27">
      <c r="AA5995" s="217"/>
    </row>
    <row r="5996" spans="27:27">
      <c r="AA5996" s="217"/>
    </row>
    <row r="5997" spans="27:27">
      <c r="AA5997" s="217"/>
    </row>
    <row r="5998" spans="27:27">
      <c r="AA5998" s="217"/>
    </row>
    <row r="5999" spans="27:27">
      <c r="AA5999" s="217"/>
    </row>
    <row r="6000" spans="27:27">
      <c r="AA6000" s="217"/>
    </row>
    <row r="6001" spans="27:27">
      <c r="AA6001" s="217"/>
    </row>
    <row r="6002" spans="27:27">
      <c r="AA6002" s="217"/>
    </row>
    <row r="6003" spans="27:27">
      <c r="AA6003" s="217"/>
    </row>
    <row r="6004" spans="27:27">
      <c r="AA6004" s="217"/>
    </row>
    <row r="6005" spans="27:27">
      <c r="AA6005" s="217"/>
    </row>
    <row r="6006" spans="27:27">
      <c r="AA6006" s="217"/>
    </row>
    <row r="6007" spans="27:27">
      <c r="AA6007" s="217"/>
    </row>
    <row r="6008" spans="27:27">
      <c r="AA6008" s="217"/>
    </row>
    <row r="6009" spans="27:27">
      <c r="AA6009" s="217"/>
    </row>
    <row r="6010" spans="27:27">
      <c r="AA6010" s="217"/>
    </row>
    <row r="6011" spans="27:27">
      <c r="AA6011" s="217"/>
    </row>
    <row r="6012" spans="27:27">
      <c r="AA6012" s="217"/>
    </row>
    <row r="6013" spans="27:27">
      <c r="AA6013" s="217"/>
    </row>
    <row r="6014" spans="27:27">
      <c r="AA6014" s="217"/>
    </row>
    <row r="6015" spans="27:27">
      <c r="AA6015" s="217"/>
    </row>
    <row r="6016" spans="27:27">
      <c r="AA6016" s="217"/>
    </row>
    <row r="6017" spans="27:27">
      <c r="AA6017" s="217"/>
    </row>
    <row r="6018" spans="27:27">
      <c r="AA6018" s="217"/>
    </row>
    <row r="6019" spans="27:27">
      <c r="AA6019" s="217"/>
    </row>
    <row r="6020" spans="27:27">
      <c r="AA6020" s="217"/>
    </row>
    <row r="6021" spans="27:27">
      <c r="AA6021" s="217"/>
    </row>
    <row r="6022" spans="27:27">
      <c r="AA6022" s="217"/>
    </row>
    <row r="6023" spans="27:27">
      <c r="AA6023" s="217"/>
    </row>
    <row r="6024" spans="27:27">
      <c r="AA6024" s="217"/>
    </row>
    <row r="6025" spans="27:27">
      <c r="AA6025" s="217"/>
    </row>
    <row r="6026" spans="27:27">
      <c r="AA6026" s="217"/>
    </row>
    <row r="6027" spans="27:27">
      <c r="AA6027" s="217"/>
    </row>
    <row r="6028" spans="27:27">
      <c r="AA6028" s="217"/>
    </row>
    <row r="6029" spans="27:27">
      <c r="AA6029" s="217"/>
    </row>
    <row r="6030" spans="27:27">
      <c r="AA6030" s="217"/>
    </row>
    <row r="6031" spans="27:27">
      <c r="AA6031" s="217"/>
    </row>
    <row r="6032" spans="27:27">
      <c r="AA6032" s="217"/>
    </row>
    <row r="6033" spans="27:27">
      <c r="AA6033" s="217"/>
    </row>
    <row r="6034" spans="27:27">
      <c r="AA6034" s="217"/>
    </row>
    <row r="6035" spans="27:27">
      <c r="AA6035" s="217"/>
    </row>
    <row r="6036" spans="27:27">
      <c r="AA6036" s="217"/>
    </row>
    <row r="6037" spans="27:27">
      <c r="AA6037" s="217"/>
    </row>
    <row r="6038" spans="27:27">
      <c r="AA6038" s="217"/>
    </row>
    <row r="6039" spans="27:27">
      <c r="AA6039" s="217"/>
    </row>
    <row r="6040" spans="27:27">
      <c r="AA6040" s="217"/>
    </row>
    <row r="6041" spans="27:27">
      <c r="AA6041" s="217"/>
    </row>
    <row r="6042" spans="27:27">
      <c r="AA6042" s="217"/>
    </row>
    <row r="6043" spans="27:27">
      <c r="AA6043" s="217"/>
    </row>
    <row r="6044" spans="27:27">
      <c r="AA6044" s="217"/>
    </row>
    <row r="6045" spans="27:27">
      <c r="AA6045" s="217"/>
    </row>
    <row r="6046" spans="27:27">
      <c r="AA6046" s="217"/>
    </row>
    <row r="6047" spans="27:27">
      <c r="AA6047" s="217"/>
    </row>
    <row r="6048" spans="27:27">
      <c r="AA6048" s="217"/>
    </row>
    <row r="6049" spans="27:27">
      <c r="AA6049" s="217"/>
    </row>
    <row r="6050" spans="27:27">
      <c r="AA6050" s="217"/>
    </row>
    <row r="6051" spans="27:27">
      <c r="AA6051" s="217"/>
    </row>
    <row r="6052" spans="27:27">
      <c r="AA6052" s="217"/>
    </row>
    <row r="6053" spans="27:27">
      <c r="AA6053" s="217"/>
    </row>
    <row r="6054" spans="27:27">
      <c r="AA6054" s="217"/>
    </row>
    <row r="6055" spans="27:27">
      <c r="AA6055" s="217"/>
    </row>
    <row r="6056" spans="27:27">
      <c r="AA6056" s="217"/>
    </row>
    <row r="6057" spans="27:27">
      <c r="AA6057" s="217"/>
    </row>
    <row r="6058" spans="27:27">
      <c r="AA6058" s="217"/>
    </row>
    <row r="6059" spans="27:27">
      <c r="AA6059" s="217"/>
    </row>
    <row r="6060" spans="27:27">
      <c r="AA6060" s="217"/>
    </row>
    <row r="6061" spans="27:27">
      <c r="AA6061" s="217"/>
    </row>
    <row r="6062" spans="27:27">
      <c r="AA6062" s="217"/>
    </row>
    <row r="6063" spans="27:27">
      <c r="AA6063" s="217"/>
    </row>
    <row r="6064" spans="27:27">
      <c r="AA6064" s="217"/>
    </row>
    <row r="6065" spans="27:27">
      <c r="AA6065" s="217"/>
    </row>
    <row r="6066" spans="27:27">
      <c r="AA6066" s="217"/>
    </row>
    <row r="6067" spans="27:27">
      <c r="AA6067" s="217"/>
    </row>
    <row r="6068" spans="27:27">
      <c r="AA6068" s="217"/>
    </row>
    <row r="6069" spans="27:27">
      <c r="AA6069" s="217"/>
    </row>
    <row r="6070" spans="27:27">
      <c r="AA6070" s="217"/>
    </row>
    <row r="6071" spans="27:27">
      <c r="AA6071" s="217"/>
    </row>
    <row r="6072" spans="27:27">
      <c r="AA6072" s="217"/>
    </row>
    <row r="6073" spans="27:27">
      <c r="AA6073" s="217"/>
    </row>
    <row r="6074" spans="27:27">
      <c r="AA6074" s="217"/>
    </row>
    <row r="6075" spans="27:27">
      <c r="AA6075" s="217"/>
    </row>
    <row r="6076" spans="27:27">
      <c r="AA6076" s="217"/>
    </row>
  </sheetData>
  <sheetProtection algorithmName="SHA-512" hashValue="bRdg4zEF69biO8FWzZPIQ5LgVJAyLmrUpbyl/w+UjSADR0VTL1fKu72ORRy0mtO9vNZEuIkvO2kjvU2mwLe9Ww==" saltValue="eCYDKPo0IbLCcGDC5IpxcA==" spinCount="100000" sheet="1" autoFilter="0"/>
  <autoFilter ref="B5:AR4428" xr:uid="{00000000-0009-0000-0000-000005000000}"/>
  <sortState xmlns:xlrd2="http://schemas.microsoft.com/office/spreadsheetml/2017/richdata2" ref="D6:E403">
    <sortCondition ref="D6:D403"/>
  </sortState>
  <phoneticPr fontId="13" type="noConversion"/>
  <pageMargins left="0.26" right="0.27" top="0.35" bottom="0.48" header="0.28000000000000003" footer="0.3"/>
  <pageSetup scale="16" fitToHeight="0" orientation="landscape" r:id="rId1"/>
  <headerFooter alignWithMargins="0">
    <oddFooter>&amp;L&amp;8&amp;F&amp;C&amp;8page &amp;P of &amp;N&amp;R&amp;8&amp;A</oddFooter>
  </headerFooter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0"/>
  <sheetViews>
    <sheetView workbookViewId="0">
      <selection activeCell="A10" sqref="A10"/>
    </sheetView>
  </sheetViews>
  <sheetFormatPr defaultColWidth="8.85546875" defaultRowHeight="12.75"/>
  <sheetData>
    <row r="10" spans="1:1">
      <c r="A10" s="160" t="str">
        <f>IF(ISERROR(VLOOKUP(CODES!$AF6,Codes_CollegeCodesExceptions,2,FALSE)),VLOOKUP(MID(CODES!$AF6,5,4),Codes_CollegeCodesTree,2,FALSE),VLOOKUP(CODES!$AF6,Codes_CollegeCodesExceptions,2,FALSE))</f>
        <v>ALLOTHER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CD4C3071CCC4BB63F0906F52BE455" ma:contentTypeVersion="19" ma:contentTypeDescription="Create a new document." ma:contentTypeScope="" ma:versionID="b248713b5b2d10bb13119b1243e6b03b">
  <xsd:schema xmlns:xsd="http://www.w3.org/2001/XMLSchema" xmlns:xs="http://www.w3.org/2001/XMLSchema" xmlns:p="http://schemas.microsoft.com/office/2006/metadata/properties" xmlns:ns1="http://schemas.microsoft.com/sharepoint/v3" xmlns:ns2="4e361386-db3a-4b6e-a40e-cbc9df9c20e1" xmlns:ns3="c2ea9100-13f6-4768-a3ea-d573913720cc" targetNamespace="http://schemas.microsoft.com/office/2006/metadata/properties" ma:root="true" ma:fieldsID="3115659da9cc44470753a391f9f8a925" ns1:_="" ns2:_="" ns3:_="">
    <xsd:import namespace="http://schemas.microsoft.com/sharepoint/v3"/>
    <xsd:import namespace="4e361386-db3a-4b6e-a40e-cbc9df9c20e1"/>
    <xsd:import namespace="c2ea9100-13f6-4768-a3ea-d57391372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1:_ip_UnifiedCompliancePolicyProperties" minOccurs="0"/>
                <xsd:element ref="ns1:_ip_UnifiedCompliancePolicyUIActio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361386-db3a-4b6e-a40e-cbc9df9c20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70ae3a2-658d-42e2-b2b1-e7748017a60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ea9100-13f6-4768-a3ea-d573913720cc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4dd99b45-0d99-4913-8c7b-6ea09c5add2f}" ma:internalName="TaxCatchAll" ma:showField="CatchAllData" ma:web="c2ea9100-13f6-4768-a3ea-d573913720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c2ea9100-13f6-4768-a3ea-d573913720cc" xsi:nil="true"/>
    <lcf76f155ced4ddcb4097134ff3c332f xmlns="4e361386-db3a-4b6e-a40e-cbc9df9c20e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CE77B03-A01C-4A4D-94B4-02F5486345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78C8395-8578-45C3-A0AD-F5EA14692A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e361386-db3a-4b6e-a40e-cbc9df9c20e1"/>
    <ds:schemaRef ds:uri="c2ea9100-13f6-4768-a3ea-d57391372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F67482-61D4-41E3-977D-648A6B39FF2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c2ea9100-13f6-4768-a3ea-d573913720cc"/>
    <ds:schemaRef ds:uri="4e361386-db3a-4b6e-a40e-cbc9df9c20e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38</vt:i4>
      </vt:variant>
    </vt:vector>
  </HeadingPairs>
  <TitlesOfParts>
    <vt:vector size="45" baseType="lpstr">
      <vt:lpstr>Instructions</vt:lpstr>
      <vt:lpstr>Find Unit</vt:lpstr>
      <vt:lpstr>EXPENSE Transfer Form</vt:lpstr>
      <vt:lpstr>REVENUE Transfer Form</vt:lpstr>
      <vt:lpstr>Summary</vt:lpstr>
      <vt:lpstr>CODES</vt:lpstr>
      <vt:lpstr>Sheet1</vt:lpstr>
      <vt:lpstr>Codes_AllowedCFS</vt:lpstr>
      <vt:lpstr>Codes_AllowedFunds</vt:lpstr>
      <vt:lpstr>Codes_CfsDescription</vt:lpstr>
      <vt:lpstr>Codes_College</vt:lpstr>
      <vt:lpstr>Codes_CollegeCodesExceptions</vt:lpstr>
      <vt:lpstr>Codes_CollegeCodesTree</vt:lpstr>
      <vt:lpstr>Codes_Departments</vt:lpstr>
      <vt:lpstr>Codes_DepartmentsTable</vt:lpstr>
      <vt:lpstr>Codes_ExpenseAccounts</vt:lpstr>
      <vt:lpstr>Codes_ExpenseAccountsTable</vt:lpstr>
      <vt:lpstr>Codes_Funds</vt:lpstr>
      <vt:lpstr>Codes_FundsTable</vt:lpstr>
      <vt:lpstr>Codes_OrgCategoriesTable</vt:lpstr>
      <vt:lpstr>Codes_Programs</vt:lpstr>
      <vt:lpstr>Codes_ProgramsTable</vt:lpstr>
      <vt:lpstr>Codes_RevenueAccounts</vt:lpstr>
      <vt:lpstr>Codes_RevenueAccountsTable</vt:lpstr>
      <vt:lpstr>Codes_ValidCfsTable</vt:lpstr>
      <vt:lpstr>College_Unit</vt:lpstr>
      <vt:lpstr>Expense_accounts_table</vt:lpstr>
      <vt:lpstr>ExpenseData</vt:lpstr>
      <vt:lpstr>Fund</vt:lpstr>
      <vt:lpstr>Instructions_Codes</vt:lpstr>
      <vt:lpstr>Instructions_Contact</vt:lpstr>
      <vt:lpstr>Instructions_ExpenseForm</vt:lpstr>
      <vt:lpstr>Instructions_GeneralInformation</vt:lpstr>
      <vt:lpstr>Instructions_RevenueForm</vt:lpstr>
      <vt:lpstr>Instructions_Summary</vt:lpstr>
      <vt:lpstr>Instructions_Top</vt:lpstr>
      <vt:lpstr>'EXPENSE Transfer Form'!Print_Area</vt:lpstr>
      <vt:lpstr>Instructions!Print_Area</vt:lpstr>
      <vt:lpstr>'REVENUE Transfer Form'!Print_Area</vt:lpstr>
      <vt:lpstr>Summary!Print_Area</vt:lpstr>
      <vt:lpstr>'EXPENSE Transfer Form'!Print_Titles</vt:lpstr>
      <vt:lpstr>Instructions!Print_Titles</vt:lpstr>
      <vt:lpstr>'REVENUE Transfer Form'!Print_Titles</vt:lpstr>
      <vt:lpstr>Summary!Print_Titles</vt:lpstr>
      <vt:lpstr>RevenueData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etrandafir</dc:creator>
  <cp:lastModifiedBy>Michael Iavarone</cp:lastModifiedBy>
  <cp:lastPrinted>2014-10-28T15:40:26Z</cp:lastPrinted>
  <dcterms:created xsi:type="dcterms:W3CDTF">2010-10-01T17:09:47Z</dcterms:created>
  <dcterms:modified xsi:type="dcterms:W3CDTF">2023-11-07T20:06:53Z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0x01010069FCD4C3071CCC4BB63F0906F52BE455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