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540" tabRatio="555"/>
  </bookViews>
  <sheets>
    <sheet name="Cover" sheetId="37" r:id="rId1"/>
    <sheet name="Contents" sheetId="38" r:id="rId2"/>
    <sheet name="Definitions" sheetId="39" r:id="rId3"/>
    <sheet name="TABLE1" sheetId="20" r:id="rId4"/>
    <sheet name="TABLE2" sheetId="22" r:id="rId5"/>
    <sheet name="TABLE3" sheetId="23" r:id="rId6"/>
    <sheet name="TABLE4" sheetId="24" r:id="rId7"/>
    <sheet name="TABLE5" sheetId="34" r:id="rId8"/>
    <sheet name="TABLE6" sheetId="36" r:id="rId9"/>
    <sheet name="TABLE7" sheetId="40" r:id="rId10"/>
    <sheet name="TABLE8" sheetId="25" r:id="rId11"/>
    <sheet name="TABLE9" sheetId="26" r:id="rId12"/>
    <sheet name="TABLE10" sheetId="27" r:id="rId13"/>
    <sheet name="TABLE11" sheetId="28" r:id="rId14"/>
    <sheet name="TABLE12" sheetId="30" r:id="rId15"/>
    <sheet name="TABLE13" sheetId="29" r:id="rId16"/>
    <sheet name="TABLE14" sheetId="31" r:id="rId17"/>
    <sheet name="TABLE15" sheetId="32" r:id="rId18"/>
    <sheet name="TABLE16" sheetId="33" r:id="rId19"/>
  </sheets>
  <definedNames>
    <definedName name="OLE_LINK1" localSheetId="2">Definitions!$A$1</definedName>
    <definedName name="OLE_LINK3" localSheetId="2">Definitions!$A$2</definedName>
    <definedName name="_xlnm.Print_Area" localSheetId="1">Contents!$A$1:$A$36</definedName>
    <definedName name="_xlnm.Print_Area" localSheetId="3">TABLE1!$A$1:$M$47</definedName>
    <definedName name="_xlnm.Print_Area" localSheetId="4">TABLE2!$A$1:$M$47</definedName>
    <definedName name="_xlnm.Print_Area" localSheetId="5">TABLE3!$A$1:$M$47</definedName>
    <definedName name="Print_Area_MI">#REF!</definedName>
  </definedNames>
  <calcPr calcId="125725"/>
</workbook>
</file>

<file path=xl/calcChain.xml><?xml version="1.0" encoding="utf-8"?>
<calcChain xmlns="http://schemas.openxmlformats.org/spreadsheetml/2006/main">
  <c r="I39" i="40"/>
  <c r="I38"/>
  <c r="G32"/>
  <c r="F32"/>
  <c r="F34" s="1"/>
  <c r="F42" s="1"/>
  <c r="I30"/>
  <c r="I29"/>
  <c r="I28"/>
  <c r="I27"/>
  <c r="I26"/>
  <c r="I25"/>
  <c r="I24"/>
  <c r="I23"/>
  <c r="I22"/>
  <c r="I21"/>
  <c r="I20"/>
  <c r="G16"/>
  <c r="F16"/>
  <c r="I14"/>
  <c r="I13"/>
  <c r="I12"/>
  <c r="I11"/>
  <c r="G32" i="27"/>
  <c r="G34" s="1"/>
  <c r="G42" s="1"/>
  <c r="F32"/>
  <c r="F34" s="1"/>
  <c r="F42" s="1"/>
  <c r="I16" i="29"/>
  <c r="I34" s="1"/>
  <c r="I42" s="1"/>
  <c r="H32" i="24"/>
  <c r="H34" s="1"/>
  <c r="H42" s="1"/>
  <c r="H16"/>
  <c r="E17" i="36"/>
  <c r="E33" i="34"/>
  <c r="E16" s="1"/>
  <c r="E19" s="1"/>
  <c r="F33"/>
  <c r="F16" s="1"/>
  <c r="F19" s="1"/>
  <c r="G33"/>
  <c r="G16" s="1"/>
  <c r="H33"/>
  <c r="H16" s="1"/>
  <c r="H19" s="1"/>
  <c r="I32" i="29"/>
  <c r="L34" i="36"/>
  <c r="L17" s="1"/>
  <c r="L20" s="1"/>
  <c r="K34"/>
  <c r="K17" s="1"/>
  <c r="K20" s="1"/>
  <c r="J34"/>
  <c r="J17" s="1"/>
  <c r="J20" s="1"/>
  <c r="I34"/>
  <c r="I17" s="1"/>
  <c r="I20" s="1"/>
  <c r="H34"/>
  <c r="H17" s="1"/>
  <c r="H20" s="1"/>
  <c r="G34"/>
  <c r="G17" s="1"/>
  <c r="G20" s="1"/>
  <c r="F34"/>
  <c r="F17" s="1"/>
  <c r="E34"/>
  <c r="G16" i="25"/>
  <c r="G32" i="22"/>
  <c r="F32"/>
  <c r="F34" s="1"/>
  <c r="F42" s="1"/>
  <c r="F16"/>
  <c r="G16"/>
  <c r="I30"/>
  <c r="I29"/>
  <c r="I28"/>
  <c r="I27"/>
  <c r="I26"/>
  <c r="I25"/>
  <c r="I24"/>
  <c r="I23"/>
  <c r="I22"/>
  <c r="I21"/>
  <c r="I20"/>
  <c r="O32" i="36"/>
  <c r="N32"/>
  <c r="J31" i="34"/>
  <c r="H16" i="20"/>
  <c r="K16" s="1"/>
  <c r="L16" s="1"/>
  <c r="H32"/>
  <c r="K32" s="1"/>
  <c r="L32" s="1"/>
  <c r="F16"/>
  <c r="F32"/>
  <c r="K11" i="27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16"/>
  <c r="H34" s="1"/>
  <c r="H42" s="1"/>
  <c r="H32"/>
  <c r="G16"/>
  <c r="F16"/>
  <c r="I11" i="26"/>
  <c r="I12"/>
  <c r="I13"/>
  <c r="I14"/>
  <c r="I20"/>
  <c r="I21"/>
  <c r="I22"/>
  <c r="I23"/>
  <c r="I24"/>
  <c r="I25"/>
  <c r="I26"/>
  <c r="I27"/>
  <c r="I28"/>
  <c r="I29"/>
  <c r="I30"/>
  <c r="I38"/>
  <c r="I39"/>
  <c r="G16"/>
  <c r="G34" s="1"/>
  <c r="G42" s="1"/>
  <c r="G32"/>
  <c r="F16"/>
  <c r="F34" s="1"/>
  <c r="F42" s="1"/>
  <c r="F32"/>
  <c r="I11" i="25"/>
  <c r="I12"/>
  <c r="I13"/>
  <c r="I14"/>
  <c r="I20"/>
  <c r="I21"/>
  <c r="I22"/>
  <c r="I23"/>
  <c r="I24"/>
  <c r="I25"/>
  <c r="I26"/>
  <c r="I27"/>
  <c r="I28"/>
  <c r="I29"/>
  <c r="I30"/>
  <c r="I38"/>
  <c r="I39"/>
  <c r="G32"/>
  <c r="F16"/>
  <c r="F32"/>
  <c r="K11" i="24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G16"/>
  <c r="G32"/>
  <c r="F16"/>
  <c r="F32"/>
  <c r="J11" i="23"/>
  <c r="J12"/>
  <c r="J13"/>
  <c r="J14"/>
  <c r="J20"/>
  <c r="J21"/>
  <c r="J22"/>
  <c r="J23"/>
  <c r="J24"/>
  <c r="J25"/>
  <c r="J26"/>
  <c r="J27"/>
  <c r="J28"/>
  <c r="J29"/>
  <c r="J30"/>
  <c r="J38"/>
  <c r="J39"/>
  <c r="H16"/>
  <c r="H34" s="1"/>
  <c r="H42" s="1"/>
  <c r="H32"/>
  <c r="G16"/>
  <c r="G34" s="1"/>
  <c r="G42" s="1"/>
  <c r="G32"/>
  <c r="F16"/>
  <c r="F34" s="1"/>
  <c r="F42" s="1"/>
  <c r="F32"/>
  <c r="I11" i="22"/>
  <c r="I12"/>
  <c r="I13"/>
  <c r="I14"/>
  <c r="I38"/>
  <c r="I39"/>
  <c r="J11" i="33"/>
  <c r="J12"/>
  <c r="J13"/>
  <c r="J14"/>
  <c r="J20"/>
  <c r="J21"/>
  <c r="J22"/>
  <c r="J23"/>
  <c r="J24"/>
  <c r="J25"/>
  <c r="J26"/>
  <c r="J27"/>
  <c r="J32" s="1"/>
  <c r="J28"/>
  <c r="J29"/>
  <c r="J30"/>
  <c r="J38"/>
  <c r="H16"/>
  <c r="H34" s="1"/>
  <c r="H42" s="1"/>
  <c r="H32"/>
  <c r="G16"/>
  <c r="G32"/>
  <c r="F16"/>
  <c r="F32"/>
  <c r="K11" i="32"/>
  <c r="K12"/>
  <c r="K13"/>
  <c r="K14"/>
  <c r="K20"/>
  <c r="K21"/>
  <c r="K22"/>
  <c r="K23"/>
  <c r="K24"/>
  <c r="K25"/>
  <c r="K26"/>
  <c r="K27"/>
  <c r="K28"/>
  <c r="K29"/>
  <c r="K30"/>
  <c r="K38"/>
  <c r="K39"/>
  <c r="I16"/>
  <c r="I34" s="1"/>
  <c r="I42" s="1"/>
  <c r="I32"/>
  <c r="H16"/>
  <c r="H34" s="1"/>
  <c r="H42" s="1"/>
  <c r="H32"/>
  <c r="G16"/>
  <c r="G32"/>
  <c r="F16"/>
  <c r="F32"/>
  <c r="F34" s="1"/>
  <c r="F42" s="1"/>
  <c r="I11" i="31"/>
  <c r="I12"/>
  <c r="I13"/>
  <c r="I14"/>
  <c r="I20"/>
  <c r="I21"/>
  <c r="I22"/>
  <c r="I23"/>
  <c r="I24"/>
  <c r="I25"/>
  <c r="I26"/>
  <c r="I27"/>
  <c r="I28"/>
  <c r="I29"/>
  <c r="I30"/>
  <c r="I38"/>
  <c r="I39"/>
  <c r="G16"/>
  <c r="G32"/>
  <c r="F16"/>
  <c r="F34" s="1"/>
  <c r="F42" s="1"/>
  <c r="F32"/>
  <c r="O11" i="29"/>
  <c r="O12"/>
  <c r="O13"/>
  <c r="O14"/>
  <c r="O20"/>
  <c r="O21"/>
  <c r="O22"/>
  <c r="O23"/>
  <c r="O24"/>
  <c r="O25"/>
  <c r="O26"/>
  <c r="O27"/>
  <c r="O28"/>
  <c r="O29"/>
  <c r="O30"/>
  <c r="O38"/>
  <c r="O39"/>
  <c r="N16"/>
  <c r="N32"/>
  <c r="M16"/>
  <c r="M32"/>
  <c r="L16"/>
  <c r="L32"/>
  <c r="K16"/>
  <c r="K32"/>
  <c r="J16"/>
  <c r="J32"/>
  <c r="H16"/>
  <c r="H32"/>
  <c r="G16"/>
  <c r="G32"/>
  <c r="F16"/>
  <c r="F32"/>
  <c r="K11" i="30"/>
  <c r="K12"/>
  <c r="K13"/>
  <c r="K14"/>
  <c r="K20"/>
  <c r="K21"/>
  <c r="K22"/>
  <c r="K23"/>
  <c r="K24"/>
  <c r="K25"/>
  <c r="K26"/>
  <c r="K27"/>
  <c r="K28"/>
  <c r="K29"/>
  <c r="K30"/>
  <c r="K38"/>
  <c r="K39"/>
  <c r="I16"/>
  <c r="I34" s="1"/>
  <c r="I42" s="1"/>
  <c r="I32"/>
  <c r="H16"/>
  <c r="H34" s="1"/>
  <c r="H42" s="1"/>
  <c r="H32"/>
  <c r="G16"/>
  <c r="G34" s="1"/>
  <c r="G42" s="1"/>
  <c r="G32"/>
  <c r="F16"/>
  <c r="F32"/>
  <c r="K11" i="28"/>
  <c r="K16" s="1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16"/>
  <c r="H32"/>
  <c r="G16"/>
  <c r="G32"/>
  <c r="F16"/>
  <c r="F34" s="1"/>
  <c r="F42" s="1"/>
  <c r="F32"/>
  <c r="K13" i="20"/>
  <c r="L13" s="1"/>
  <c r="K25"/>
  <c r="L25" s="1"/>
  <c r="K24"/>
  <c r="L24" s="1"/>
  <c r="K23"/>
  <c r="L23" s="1"/>
  <c r="K21"/>
  <c r="L21" s="1"/>
  <c r="K39"/>
  <c r="L39" s="1"/>
  <c r="K14"/>
  <c r="L14" s="1"/>
  <c r="K38"/>
  <c r="L38" s="1"/>
  <c r="K12"/>
  <c r="L12" s="1"/>
  <c r="K11"/>
  <c r="L11" s="1"/>
  <c r="K30"/>
  <c r="L30" s="1"/>
  <c r="K29"/>
  <c r="L29" s="1"/>
  <c r="K28"/>
  <c r="L28" s="1"/>
  <c r="K27"/>
  <c r="L27" s="1"/>
  <c r="K26"/>
  <c r="L26" s="1"/>
  <c r="K22"/>
  <c r="L22" s="1"/>
  <c r="K20"/>
  <c r="L20" s="1"/>
  <c r="J39" i="33"/>
  <c r="J27" i="34"/>
  <c r="J12"/>
  <c r="J24"/>
  <c r="J25"/>
  <c r="J26"/>
  <c r="J28"/>
  <c r="J29"/>
  <c r="J30"/>
  <c r="J9"/>
  <c r="J10"/>
  <c r="J11"/>
  <c r="J13"/>
  <c r="J14"/>
  <c r="J15"/>
  <c r="J17"/>
  <c r="O28" i="36"/>
  <c r="N28"/>
  <c r="O13"/>
  <c r="O10"/>
  <c r="N13"/>
  <c r="O26"/>
  <c r="O27"/>
  <c r="O29"/>
  <c r="O30"/>
  <c r="O31"/>
  <c r="N26"/>
  <c r="N27"/>
  <c r="N29"/>
  <c r="N30"/>
  <c r="N31"/>
  <c r="O25"/>
  <c r="N25"/>
  <c r="O11"/>
  <c r="O12"/>
  <c r="O14"/>
  <c r="O15"/>
  <c r="O16"/>
  <c r="O18"/>
  <c r="N11"/>
  <c r="N12"/>
  <c r="N14"/>
  <c r="N15"/>
  <c r="N16"/>
  <c r="N18"/>
  <c r="N10"/>
  <c r="I32" i="26"/>
  <c r="G34" i="33"/>
  <c r="G42" s="1"/>
  <c r="F34"/>
  <c r="F42" s="1"/>
  <c r="J16"/>
  <c r="K34" i="29"/>
  <c r="K42" s="1"/>
  <c r="F34"/>
  <c r="F42" s="1"/>
  <c r="K32" i="30"/>
  <c r="F34"/>
  <c r="F42" s="1"/>
  <c r="K32" i="28"/>
  <c r="I34"/>
  <c r="I42" s="1"/>
  <c r="F34" i="20"/>
  <c r="I16" i="40" l="1"/>
  <c r="G34"/>
  <c r="G42" s="1"/>
  <c r="I32"/>
  <c r="O34" i="36"/>
  <c r="N17"/>
  <c r="N20" s="1"/>
  <c r="N34"/>
  <c r="O17"/>
  <c r="O20" s="1"/>
  <c r="F20"/>
  <c r="E20"/>
  <c r="J33" i="34"/>
  <c r="G19"/>
  <c r="J16"/>
  <c r="J19" s="1"/>
  <c r="I34" i="27"/>
  <c r="I42" s="1"/>
  <c r="K16"/>
  <c r="K32"/>
  <c r="K16" i="30"/>
  <c r="K34" s="1"/>
  <c r="K42" s="1"/>
  <c r="I16" i="26"/>
  <c r="I34" s="1"/>
  <c r="I42" s="1"/>
  <c r="J34" i="33"/>
  <c r="J42" s="1"/>
  <c r="G34" i="32"/>
  <c r="G42" s="1"/>
  <c r="K16"/>
  <c r="K32"/>
  <c r="G34" i="31"/>
  <c r="G42" s="1"/>
  <c r="I32"/>
  <c r="I16"/>
  <c r="L34" i="29"/>
  <c r="L42" s="1"/>
  <c r="N34"/>
  <c r="N42" s="1"/>
  <c r="G34"/>
  <c r="G42" s="1"/>
  <c r="J34"/>
  <c r="J42" s="1"/>
  <c r="H34"/>
  <c r="H42" s="1"/>
  <c r="M34"/>
  <c r="M42" s="1"/>
  <c r="O32"/>
  <c r="O16"/>
  <c r="G34" i="28"/>
  <c r="G42" s="1"/>
  <c r="H34"/>
  <c r="H42" s="1"/>
  <c r="K34"/>
  <c r="K42" s="1"/>
  <c r="G34" i="25"/>
  <c r="G42" s="1"/>
  <c r="I32"/>
  <c r="F34"/>
  <c r="F42" s="1"/>
  <c r="I16"/>
  <c r="I34" i="24"/>
  <c r="I42" s="1"/>
  <c r="G34"/>
  <c r="G42" s="1"/>
  <c r="K32"/>
  <c r="F34"/>
  <c r="F42" s="1"/>
  <c r="K16"/>
  <c r="J32" i="23"/>
  <c r="J16"/>
  <c r="G34" i="22"/>
  <c r="G42" s="1"/>
  <c r="I32"/>
  <c r="I16"/>
  <c r="H34" i="20"/>
  <c r="H42" s="1"/>
  <c r="F42"/>
  <c r="I34" i="40" l="1"/>
  <c r="I42" s="1"/>
  <c r="K34" i="27"/>
  <c r="K42" s="1"/>
  <c r="K34" i="32"/>
  <c r="K42" s="1"/>
  <c r="I34" i="31"/>
  <c r="I42" s="1"/>
  <c r="O34" i="29"/>
  <c r="O42" s="1"/>
  <c r="I34" i="25"/>
  <c r="I42" s="1"/>
  <c r="K34" i="24"/>
  <c r="K42" s="1"/>
  <c r="J34" i="23"/>
  <c r="J42" s="1"/>
  <c r="I34" i="22"/>
  <c r="I42" s="1"/>
  <c r="K34" i="20"/>
  <c r="L34" s="1"/>
  <c r="K42"/>
  <c r="L42" s="1"/>
</calcChain>
</file>

<file path=xl/sharedStrings.xml><?xml version="1.0" encoding="utf-8"?>
<sst xmlns="http://schemas.openxmlformats.org/spreadsheetml/2006/main" count="624" uniqueCount="137">
  <si>
    <t>TABLE 15</t>
  </si>
  <si>
    <t>TABLE 5</t>
  </si>
  <si>
    <t>TABLE 6</t>
  </si>
  <si>
    <t>TABLE 7</t>
  </si>
  <si>
    <t>TABLE 16</t>
  </si>
  <si>
    <t>ENVIRONMENT &amp; LIFE SCIENCES</t>
  </si>
  <si>
    <t>FINAL ENROLLMENT REPORT</t>
  </si>
  <si>
    <t>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</si>
  <si>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</si>
  <si>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</si>
  <si>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</si>
  <si>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</si>
  <si>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</si>
  <si>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</si>
  <si>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</si>
  <si>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</si>
  <si>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</si>
  <si>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HUMAN SCIENCE &amp; SERVICES</t>
  </si>
  <si>
    <t>NURSING</t>
  </si>
  <si>
    <t>UNIVERSITY COLLEGE</t>
  </si>
  <si>
    <t>CONTINUING EDUCATION</t>
  </si>
  <si>
    <t>UNIVERSITY COLLEGE ENROLLMENT PREFERENCES</t>
  </si>
  <si>
    <t>JUNIOR</t>
  </si>
  <si>
    <t>M</t>
  </si>
  <si>
    <t>F</t>
  </si>
  <si>
    <t>UNIVERSITY OF RHODE ISLAND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</si>
  <si>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</si>
  <si>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</si>
  <si>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</si>
  <si>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</si>
  <si>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</si>
  <si>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</si>
  <si>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</si>
  <si>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</si>
  <si>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</si>
  <si>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</si>
  <si>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</si>
  <si>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NON-RES</t>
  </si>
  <si>
    <t>RESID</t>
  </si>
  <si>
    <t>REGION</t>
  </si>
  <si>
    <t>FRESH</t>
  </si>
  <si>
    <t>SOPH</t>
  </si>
  <si>
    <t>CONT</t>
  </si>
  <si>
    <t>TRANS</t>
  </si>
  <si>
    <t>SENIOR+</t>
  </si>
  <si>
    <t>Percent</t>
  </si>
  <si>
    <t>CHANGE</t>
  </si>
  <si>
    <t>Number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</si>
  <si>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</si>
  <si>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NR-ALIEN</t>
  </si>
  <si>
    <t xml:space="preserve">TOTAL HEADCOUNT OF DEGREE-SEEKING TRANSFER STUDENTS BY ADMINISTRATIVE COLLEGE </t>
  </si>
  <si>
    <t>CERTIFICATE - FULL TIME</t>
  </si>
  <si>
    <t>CERTIFICATE - PART TIME</t>
  </si>
  <si>
    <t>NON-DEGREE - FULL TIME</t>
  </si>
  <si>
    <t>NON-DEGREE - PART TIME</t>
  </si>
  <si>
    <t>DEGREE - CONTINUOUS REGISTRATION</t>
  </si>
  <si>
    <t>MASTER'S DEGREE - FULL TIME</t>
  </si>
  <si>
    <t>MASTER'S DEGREE - PART TIME</t>
  </si>
  <si>
    <t>DOCTOR'S DEGREE - FULL TIME</t>
  </si>
  <si>
    <t>DOCTOR'S DEGREE - PART TIME</t>
  </si>
  <si>
    <t>DOCTOR'S DEGREE (PP) - PART TIME</t>
  </si>
  <si>
    <t>TOTAL GRADUATE</t>
  </si>
  <si>
    <t>OTHER STUDENTS</t>
  </si>
  <si>
    <t>BACHELOR'S DEGREE - FULL TIME</t>
  </si>
  <si>
    <t>BACHELOR'S DEGREE - PART TIME</t>
  </si>
  <si>
    <t>TOTAL UNDERGRADUATE</t>
  </si>
  <si>
    <t>NON-DEGREE CREDIT - FULL TIME</t>
  </si>
  <si>
    <t>NON-DEGREE CREDIT - PART TIME</t>
  </si>
  <si>
    <t>GRADUATE STUDENT CREDITS</t>
  </si>
  <si>
    <t>BLACK</t>
  </si>
  <si>
    <t>WHITE</t>
  </si>
  <si>
    <t>TWO+</t>
  </si>
  <si>
    <t>ASIAN</t>
  </si>
  <si>
    <t>NO-RPT</t>
  </si>
  <si>
    <t xml:space="preserve">    Full-time undergraduates are enrolled for 12 or more credits; full-time graduate students are enrolled for 9 or more credits (or 6 or more credits with assistantship).</t>
  </si>
  <si>
    <t>SUB-TOTAL FOR CREDIT-EARNING STUDENTS</t>
  </si>
  <si>
    <t>GRAND TOTAL</t>
  </si>
  <si>
    <t>BACHELOR'S DEGREE - OFF CAMPUS STUDY</t>
  </si>
  <si>
    <t>NON-DEGREE NON-CREDIT</t>
  </si>
  <si>
    <t xml:space="preserve">TOTAL HEADCOUNT OF ALL DEGREE-SEEKING UNDERGRADUATE AND PHARMACY PMD STUDENTS BY ADMINISTRATIVE COLLEGE </t>
  </si>
  <si>
    <t>TOTAL HEADCOUNT BY GENDER OF TRANSFER STUDENTS ADMITTED FOR THE FALL SEMESTER OF</t>
  </si>
  <si>
    <t>TOTAL HEADCOUNT BY GENDER OF NEW STUDENTS ADMITTED FOR THE FALL SEMESTER OF</t>
  </si>
  <si>
    <t>TOTAL HEADCOUNT BY RESIDENCY TYPE OF CONTINUING STUDENTS ENROLLED FOR THE FALL SEMESTER OF</t>
  </si>
  <si>
    <t>TOTAL HEADCOUNT BY RESIDENCY TYPE OF NEW STUDENTS ADMITTED FOR THE FALL SEMESTER OF</t>
  </si>
  <si>
    <t>TOTAL HEADCOUNT BY RESIDENCY TYPE OF TRANSFER STUDENTS ADMITTED FOR THE FALL SEMESTER OF</t>
  </si>
  <si>
    <t>OFFICE OF INSTITUTIONAL RESEARCH</t>
  </si>
  <si>
    <t>TABLE OF CONTENTS</t>
  </si>
  <si>
    <t xml:space="preserve"> </t>
  </si>
  <si>
    <t>TABLE 10   HEADCOUNT BY RESIDENCY TYPE - CONTINUING STUDENTS</t>
  </si>
  <si>
    <t>TABLE 11   HEADCOUNT BY RESIDENCY TYPE - NEW STUDENTS</t>
  </si>
  <si>
    <t>TABLE 12   HEADDCOUNT BY RESIDENCY TYPE - TRANSFER STUDENTS</t>
  </si>
  <si>
    <t>TABLE 13   HEADDCOUNT BY RACE/ETHNICITY - ALL STUDENTS</t>
  </si>
  <si>
    <t>TABLE 14   CREDIT COUNTS BY GENDER - ALL STUDENTS</t>
  </si>
  <si>
    <t>TABLE 15   CREDIT COUNTS BY RESIDENCY TYPE - ALL STUDENTS</t>
  </si>
  <si>
    <t>TABLE 16   CREDIT COUNTS BY ENTRY STATUS - ALL STUDENTS</t>
  </si>
  <si>
    <t>TABLE 9     HEADCOUNT BY GENDER - TRANSFER STUDENTS</t>
  </si>
  <si>
    <t>TABLE 8     HEADCOUNT BY GENDER - NEW STUDENTS</t>
  </si>
  <si>
    <t xml:space="preserve">                    PHARMACY PMD STUDENTS</t>
  </si>
  <si>
    <t xml:space="preserve">        PMD STUDENTS</t>
  </si>
  <si>
    <t xml:space="preserve">TABLE 5     HEADCOUNT BY COLLEGE AND CLASS YEAR - DEGREE-SEEKING UNDERGRADUATE AND PHARMACY </t>
  </si>
  <si>
    <t>TABLE 4     HEADCOUNT BY RESIDENCY TYPE - ALL STUDENTS</t>
  </si>
  <si>
    <t>TABLE 3     HEADCOUNT BY ENTRY STATUS - ALL STUDENTS</t>
  </si>
  <si>
    <t>TABLE 2     HEADCOUNT BY GENDER - ALL STUDENTS</t>
  </si>
  <si>
    <t>TABLE 1     HEADCOUNT COMPARING CURRENT AND PREVIOUS FALL TERMS</t>
  </si>
  <si>
    <t>DOCTOR'S DEGREE (PP) - FULL TIME</t>
  </si>
  <si>
    <t>NAT-AMER</t>
  </si>
  <si>
    <t>HISPANIC</t>
  </si>
  <si>
    <t>PACIFIC</t>
  </si>
  <si>
    <t xml:space="preserve">    Count based on first academic plan and including students studying off campus this semester.</t>
  </si>
  <si>
    <t>2013-14</t>
  </si>
  <si>
    <t xml:space="preserve">    Count based on first academic plan.  Excludes students studying off campus this semester.</t>
  </si>
  <si>
    <t>UNDERGRADUATE STUDENTS *</t>
  </si>
  <si>
    <t xml:space="preserve">   * Undergraduate excludes Pharmacy PMD which is classified as Doctoral Degree - Professional Practice (PP).</t>
  </si>
  <si>
    <t>* SENIOR+  includes undergraduate students expected to graduate during this academic year and Pharmacy PMD students in the fifth and sixth years.</t>
  </si>
  <si>
    <t>PHARMACY **</t>
  </si>
  <si>
    <t>** PHARMACY includes students int the six-year PMD academic plan as well as the four-year BSPS baccalaureate plan.</t>
  </si>
  <si>
    <t>FOREIGN</t>
  </si>
  <si>
    <t xml:space="preserve">    Foreign residency is independent of non-resident alien race/ethnicity status in table 13.</t>
  </si>
  <si>
    <t>UNDERGRADUATE STUDENT * CREDITS</t>
  </si>
  <si>
    <t>Fall 2014</t>
  </si>
  <si>
    <t>October 15, 2014</t>
  </si>
  <si>
    <t>TOTAL HEADCOUNT FOR THE FALL SEMESTER OF THE ACADEMIC YEAR 2013-14 COMPARED TO 2014-15, AS OF OCTOBER 15, 2014.</t>
  </si>
  <si>
    <t>TOTAL HEADCOUNT BY GENDER FOR THE FALL SEMESTER OF THE ACADEMIC YEAR 2014-15, AS OF OCTOBER 15, 2014.</t>
  </si>
  <si>
    <t>TOTAL HEADCOUNT BY ENTRY STATUS FOR THE FALL SEMESTER OF THE ACADEMIC YEAR 2014-15, AS OF OCTOBER 15, 2014.</t>
  </si>
  <si>
    <t>TOTAL HEADCOUNT BY RESIDENCY TYPE FOR THE FALL SEMESTER OF THE ACADEMIC YEAR 2014-15, AS OF OCTOBER 15, 2014.</t>
  </si>
  <si>
    <t>FOR THE FALL SEMESTER OF THE ACADEMIC YEAR 2014-15, AS OF OCTOBER 15, 2014.</t>
  </si>
  <si>
    <t>THE ACADEMIC YEAR 2014-15, AS OF OCTOBER 15, 2014.</t>
  </si>
  <si>
    <t>THE ACADEMIC YEAR2014-15, AS OF OCTOBER 15, 2014.</t>
  </si>
  <si>
    <t>TOTAL HEADCOUNT BY RACE/ETHNICITY FOR THE FALL SEMESTER OF THE ACADEMIC YEAR 2014-15, AS OF OCTOBER 15, 2014.</t>
  </si>
  <si>
    <t>CREDIT COUNTS BY GENDER FOR THE FALL SEMESTER OF THE ACADEMIC YEAR 2014-15, AS OF OCTOBER 15, 2014.</t>
  </si>
  <si>
    <t>CREDIT COUNTS BY RESIDENCY TYPE FOR THE FALL SEMESTER OF THE ACADEMIC YEAR 2014-15, AS OF OCTOBER 15, 2014.</t>
  </si>
  <si>
    <t>CREDIT COUNTS BY ENTRY STATUS FOR THE FALL SEMESTER OF THE ACADEMIC YEAR 2014-15, AS OF OCTOBER 15, 2014.</t>
  </si>
  <si>
    <t>2014-15</t>
  </si>
  <si>
    <t>UNDECLARED - UC, JA</t>
  </si>
  <si>
    <t>TOTAL HEADCOUNT BY GENDER OF CONTINUING STUDENTS ADMITTED FOR THE FALL SEMESTER OF</t>
  </si>
  <si>
    <t xml:space="preserve">TABLE 6     HEADCOUNT BY COLLEGE AND CLASS YEAR - TRANSFER DEGREE-SEEKING UNDERGRADUATE AND </t>
  </si>
  <si>
    <t>TABLE 7     HEADCOUNT BY GENDER - CONTINUING STUDENTS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</si>
</sst>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0.0%"/>
  </numFmts>
  <fonts count="3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sz val="24"/>
      <name val="Palatino"/>
    </font>
    <font>
      <sz val="20"/>
      <name val="Palatino"/>
    </font>
    <font>
      <sz val="14"/>
      <name val="Palatino"/>
    </font>
    <font>
      <sz val="8"/>
      <name val="Arial"/>
      <family val="2"/>
    </font>
    <font>
      <sz val="11"/>
      <name val="Palatino"/>
    </font>
    <font>
      <b/>
      <sz val="11"/>
      <name val="Palatino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164" fontId="2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164" fontId="6" fillId="0" borderId="0" xfId="1" applyFont="1"/>
    <xf numFmtId="164" fontId="6" fillId="0" borderId="0" xfId="1" applyFont="1" applyAlignment="1" applyProtection="1">
      <alignment horizontal="left" indent="1"/>
    </xf>
    <xf numFmtId="0" fontId="4" fillId="0" borderId="0" xfId="0" applyFont="1" applyAlignment="1">
      <alignment horizontal="centerContinuous"/>
    </xf>
    <xf numFmtId="164" fontId="6" fillId="0" borderId="0" xfId="1" applyFont="1" applyAlignment="1">
      <alignment horizontal="left" indent="1"/>
    </xf>
    <xf numFmtId="164" fontId="6" fillId="0" borderId="0" xfId="1" applyFont="1" applyAlignment="1" applyProtection="1">
      <alignment horizontal="left" indent="3"/>
    </xf>
    <xf numFmtId="164" fontId="6" fillId="0" borderId="0" xfId="1" applyFont="1" applyAlignment="1">
      <alignment horizontal="left" indent="2"/>
    </xf>
    <xf numFmtId="0" fontId="7" fillId="0" borderId="0" xfId="0" applyFont="1" applyAlignment="1">
      <alignment horizontal="centerContinuous"/>
    </xf>
    <xf numFmtId="0" fontId="4" fillId="0" borderId="1" xfId="0" applyFont="1" applyBorder="1"/>
    <xf numFmtId="0" fontId="4" fillId="0" borderId="0" xfId="0" applyFont="1" applyBorder="1"/>
    <xf numFmtId="164" fontId="6" fillId="0" borderId="0" xfId="1" applyFont="1" applyBorder="1" applyAlignment="1" applyProtection="1">
      <alignment horizontal="left" indent="3"/>
    </xf>
    <xf numFmtId="164" fontId="8" fillId="0" borderId="0" xfId="1" applyFont="1" applyAlignment="1" applyProtection="1">
      <alignment horizontal="centerContinuous"/>
    </xf>
    <xf numFmtId="164" fontId="8" fillId="0" borderId="0" xfId="1" applyFont="1" applyBorder="1" applyAlignment="1" applyProtection="1">
      <alignment horizontal="left" indent="1"/>
    </xf>
    <xf numFmtId="164" fontId="8" fillId="0" borderId="0" xfId="1" applyFont="1" applyAlignment="1" applyProtection="1">
      <alignment horizontal="left" indent="2"/>
    </xf>
    <xf numFmtId="0" fontId="4" fillId="0" borderId="0" xfId="0" applyFont="1" applyFill="1" applyBorder="1"/>
    <xf numFmtId="0" fontId="4" fillId="0" borderId="0" xfId="0" applyFont="1" applyAlignment="1"/>
    <xf numFmtId="0" fontId="7" fillId="0" borderId="0" xfId="0" applyFont="1" applyAlignment="1"/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/>
    </xf>
    <xf numFmtId="0" fontId="3" fillId="2" borderId="0" xfId="0" applyFont="1" applyFill="1"/>
    <xf numFmtId="0" fontId="6" fillId="0" borderId="0" xfId="0" applyFont="1" applyAlignment="1">
      <alignment horizontal="left" indent="1"/>
    </xf>
    <xf numFmtId="0" fontId="8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8" fillId="0" borderId="0" xfId="0" applyFont="1" applyAlignment="1">
      <alignment horizontal="centerContinuous"/>
    </xf>
    <xf numFmtId="0" fontId="5" fillId="0" borderId="0" xfId="0" applyFont="1" applyFill="1" applyBorder="1"/>
    <xf numFmtId="0" fontId="4" fillId="0" borderId="0" xfId="0" applyFont="1" applyBorder="1" applyAlignment="1">
      <alignment horizontal="left"/>
    </xf>
    <xf numFmtId="164" fontId="8" fillId="0" borderId="0" xfId="1" applyFont="1" applyBorder="1" applyAlignment="1" applyProtection="1">
      <alignment horizontal="centerContinuous"/>
    </xf>
    <xf numFmtId="0" fontId="4" fillId="0" borderId="0" xfId="0" applyFont="1" applyBorder="1" applyAlignment="1">
      <alignment horizontal="centerContinuous"/>
    </xf>
    <xf numFmtId="164" fontId="6" fillId="0" borderId="0" xfId="1" applyFont="1" applyBorder="1"/>
    <xf numFmtId="164" fontId="6" fillId="0" borderId="0" xfId="1" applyFont="1" applyBorder="1" applyAlignment="1">
      <alignment horizontal="left" indent="1"/>
    </xf>
    <xf numFmtId="0" fontId="12" fillId="0" borderId="0" xfId="0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64" fontId="6" fillId="0" borderId="0" xfId="2" applyFont="1"/>
    <xf numFmtId="0" fontId="8" fillId="0" borderId="0" xfId="0" applyFont="1" applyBorder="1" applyAlignment="1">
      <alignment horizontal="centerContinuous"/>
    </xf>
    <xf numFmtId="164" fontId="6" fillId="0" borderId="0" xfId="2" applyFont="1" applyAlignment="1" applyProtection="1">
      <alignment horizontal="left" indent="1"/>
    </xf>
    <xf numFmtId="164" fontId="8" fillId="0" borderId="0" xfId="2" applyFont="1" applyAlignment="1" applyProtection="1">
      <alignment horizontal="left" indent="1"/>
    </xf>
    <xf numFmtId="164" fontId="6" fillId="0" borderId="0" xfId="2" applyFont="1" applyAlignment="1">
      <alignment horizontal="left" indent="1"/>
    </xf>
    <xf numFmtId="164" fontId="8" fillId="0" borderId="1" xfId="1" applyFont="1" applyBorder="1" applyAlignment="1" applyProtection="1">
      <alignment horizontal="center"/>
    </xf>
    <xf numFmtId="0" fontId="11" fillId="0" borderId="0" xfId="0" applyNumberFormat="1" applyFont="1" applyBorder="1" applyAlignment="1"/>
    <xf numFmtId="0" fontId="11" fillId="0" borderId="0" xfId="1" applyNumberFormat="1" applyFont="1" applyBorder="1" applyAlignment="1" applyProtection="1">
      <protection locked="0"/>
    </xf>
    <xf numFmtId="0" fontId="11" fillId="0" borderId="0" xfId="0" applyNumberFormat="1" applyFont="1" applyBorder="1"/>
    <xf numFmtId="0" fontId="11" fillId="0" borderId="0" xfId="1" applyNumberFormat="1" applyFont="1" applyAlignment="1" applyProtection="1">
      <protection locked="0"/>
    </xf>
    <xf numFmtId="0" fontId="6" fillId="0" borderId="0" xfId="0" applyNumberFormat="1" applyFont="1" applyAlignment="1"/>
    <xf numFmtId="0" fontId="6" fillId="0" borderId="0" xfId="0" applyNumberFormat="1" applyFont="1" applyBorder="1" applyAlignment="1"/>
    <xf numFmtId="0" fontId="11" fillId="0" borderId="0" xfId="0" applyNumberFormat="1" applyFont="1" applyAlignment="1"/>
    <xf numFmtId="0" fontId="4" fillId="0" borderId="0" xfId="0" applyNumberFormat="1" applyFont="1" applyAlignment="1"/>
    <xf numFmtId="0" fontId="11" fillId="0" borderId="0" xfId="0" applyNumberFormat="1" applyFont="1" applyFill="1" applyBorder="1" applyAlignment="1"/>
    <xf numFmtId="0" fontId="4" fillId="0" borderId="0" xfId="0" applyNumberFormat="1" applyFont="1" applyBorder="1" applyAlignment="1"/>
    <xf numFmtId="0" fontId="6" fillId="0" borderId="0" xfId="0" applyNumberFormat="1" applyFont="1" applyBorder="1"/>
    <xf numFmtId="0" fontId="11" fillId="0" borderId="0" xfId="1" applyNumberFormat="1" applyFont="1" applyProtection="1">
      <protection locked="0"/>
    </xf>
    <xf numFmtId="0" fontId="6" fillId="0" borderId="0" xfId="0" applyNumberFormat="1" applyFont="1"/>
    <xf numFmtId="0" fontId="11" fillId="0" borderId="0" xfId="0" applyNumberFormat="1" applyFont="1"/>
    <xf numFmtId="0" fontId="13" fillId="0" borderId="0" xfId="0" applyNumberFormat="1" applyFont="1" applyBorder="1" applyAlignment="1"/>
    <xf numFmtId="0" fontId="13" fillId="0" borderId="0" xfId="0" applyFont="1" applyBorder="1"/>
    <xf numFmtId="0" fontId="13" fillId="0" borderId="0" xfId="0" applyNumberFormat="1" applyFont="1" applyBorder="1"/>
    <xf numFmtId="0" fontId="14" fillId="2" borderId="0" xfId="0" applyFont="1" applyFill="1"/>
    <xf numFmtId="0" fontId="16" fillId="0" borderId="0" xfId="0" applyFont="1"/>
    <xf numFmtId="0" fontId="17" fillId="0" borderId="0" xfId="1" applyNumberFormat="1" applyFont="1" applyAlignment="1" applyProtection="1">
      <protection locked="0"/>
    </xf>
    <xf numFmtId="0" fontId="17" fillId="0" borderId="0" xfId="0" applyNumberFormat="1" applyFont="1" applyAlignment="1"/>
    <xf numFmtId="0" fontId="17" fillId="0" borderId="0" xfId="0" applyNumberFormat="1" applyFont="1" applyBorder="1" applyAlignment="1"/>
    <xf numFmtId="0" fontId="18" fillId="0" borderId="0" xfId="0" applyNumberFormat="1" applyFont="1" applyBorder="1" applyAlignment="1"/>
    <xf numFmtId="0" fontId="19" fillId="0" borderId="0" xfId="0" applyFont="1"/>
    <xf numFmtId="0" fontId="16" fillId="0" borderId="0" xfId="0" applyFont="1" applyBorder="1"/>
    <xf numFmtId="0" fontId="18" fillId="0" borderId="0" xfId="0" applyFont="1" applyBorder="1"/>
    <xf numFmtId="0" fontId="18" fillId="0" borderId="0" xfId="0" applyFont="1"/>
    <xf numFmtId="164" fontId="18" fillId="0" borderId="0" xfId="1" applyFont="1" applyBorder="1"/>
    <xf numFmtId="0" fontId="15" fillId="0" borderId="1" xfId="0" applyFont="1" applyBorder="1"/>
    <xf numFmtId="0" fontId="15" fillId="0" borderId="0" xfId="0" applyFont="1"/>
    <xf numFmtId="0" fontId="15" fillId="0" borderId="0" xfId="0" applyFont="1" applyBorder="1"/>
    <xf numFmtId="0" fontId="18" fillId="0" borderId="0" xfId="0" applyNumberFormat="1" applyFont="1" applyAlignment="1"/>
    <xf numFmtId="164" fontId="8" fillId="0" borderId="0" xfId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164" fontId="8" fillId="0" borderId="1" xfId="1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164" fontId="8" fillId="0" borderId="1" xfId="1" applyFont="1" applyBorder="1" applyAlignment="1" applyProtection="1">
      <alignment horizontal="right"/>
    </xf>
    <xf numFmtId="0" fontId="20" fillId="0" borderId="1" xfId="0" applyFont="1" applyBorder="1" applyAlignment="1">
      <alignment horizontal="right"/>
    </xf>
    <xf numFmtId="0" fontId="13" fillId="0" borderId="0" xfId="0" applyNumberFormat="1" applyFont="1" applyAlignment="1"/>
    <xf numFmtId="0" fontId="7" fillId="0" borderId="0" xfId="0" applyNumberFormat="1" applyFont="1" applyAlignment="1"/>
    <xf numFmtId="164" fontId="21" fillId="0" borderId="0" xfId="2" applyFont="1" applyAlignment="1" applyProtection="1">
      <alignment horizontal="left" indent="1"/>
    </xf>
    <xf numFmtId="0" fontId="21" fillId="0" borderId="0" xfId="0" applyFont="1" applyBorder="1"/>
    <xf numFmtId="0" fontId="11" fillId="0" borderId="0" xfId="0" applyFont="1"/>
    <xf numFmtId="0" fontId="13" fillId="0" borderId="0" xfId="0" applyFont="1"/>
    <xf numFmtId="165" fontId="6" fillId="0" borderId="0" xfId="3" applyNumberFormat="1" applyFont="1" applyBorder="1"/>
    <xf numFmtId="0" fontId="11" fillId="0" borderId="0" xfId="0" applyFont="1" applyBorder="1"/>
    <xf numFmtId="0" fontId="5" fillId="0" borderId="1" xfId="0" applyFont="1" applyBorder="1" applyAlignment="1">
      <alignment horizontal="left"/>
    </xf>
    <xf numFmtId="164" fontId="8" fillId="0" borderId="0" xfId="1" applyFont="1" applyAlignment="1" applyProtection="1">
      <alignment horizontal="left"/>
    </xf>
    <xf numFmtId="164" fontId="22" fillId="0" borderId="1" xfId="1" applyFont="1" applyBorder="1" applyAlignment="1" applyProtection="1">
      <alignment horizontal="right"/>
      <protection locked="0"/>
    </xf>
    <xf numFmtId="0" fontId="22" fillId="0" borderId="1" xfId="0" applyFont="1" applyBorder="1" applyAlignment="1">
      <alignment horizontal="right"/>
    </xf>
    <xf numFmtId="165" fontId="13" fillId="0" borderId="0" xfId="3" applyNumberFormat="1" applyFont="1" applyBorder="1"/>
    <xf numFmtId="0" fontId="23" fillId="0" borderId="0" xfId="0" applyFont="1"/>
    <xf numFmtId="0" fontId="18" fillId="0" borderId="0" xfId="0" applyNumberFormat="1" applyFont="1" applyFill="1" applyBorder="1" applyAlignment="1"/>
    <xf numFmtId="0" fontId="6" fillId="0" borderId="0" xfId="1" applyNumberFormat="1" applyFont="1" applyAlignment="1" applyProtection="1">
      <protection locked="0"/>
    </xf>
    <xf numFmtId="0" fontId="24" fillId="0" borderId="0" xfId="0" applyFont="1"/>
    <xf numFmtId="0" fontId="7" fillId="0" borderId="0" xfId="0" applyFont="1"/>
    <xf numFmtId="0" fontId="13" fillId="0" borderId="0" xfId="1" applyNumberFormat="1" applyFont="1" applyAlignment="1" applyProtection="1">
      <protection locked="0"/>
    </xf>
    <xf numFmtId="0" fontId="6" fillId="0" borderId="0" xfId="0" applyFont="1" applyFill="1" applyBorder="1"/>
    <xf numFmtId="0" fontId="6" fillId="0" borderId="0" xfId="0" applyNumberFormat="1" applyFont="1" applyFill="1" applyBorder="1" applyAlignment="1"/>
    <xf numFmtId="0" fontId="6" fillId="0" borderId="0" xfId="1" applyNumberFormat="1" applyFont="1" applyProtection="1">
      <protection locked="0"/>
    </xf>
    <xf numFmtId="0" fontId="13" fillId="0" borderId="0" xfId="1" applyNumberFormat="1" applyFont="1" applyProtection="1">
      <protection locked="0"/>
    </xf>
    <xf numFmtId="0" fontId="13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left" indent="4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5" fontId="27" fillId="0" borderId="0" xfId="0" quotePrefix="1" applyNumberFormat="1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left" indent="4"/>
    </xf>
    <xf numFmtId="0" fontId="29" fillId="0" borderId="0" xfId="0" applyFont="1" applyAlignment="1">
      <alignment horizontal="left" indent="7"/>
    </xf>
    <xf numFmtId="0" fontId="29" fillId="0" borderId="0" xfId="0" applyFont="1" applyAlignment="1"/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_cFERTABLE1" xfId="1"/>
    <cellStyle name="Normal_cFERTABLE5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30"/>
  <sheetViews>
    <sheetView tabSelected="1" workbookViewId="0"/>
  </sheetViews>
  <sheetFormatPr defaultRowHeight="13.2"/>
  <cols>
    <col min="1" max="1" width="109.5546875" customWidth="1"/>
  </cols>
  <sheetData>
    <row r="20" spans="1:1" ht="30.6">
      <c r="A20" s="112" t="s">
        <v>6</v>
      </c>
    </row>
    <row r="22" spans="1:1" ht="25.2">
      <c r="A22" s="113" t="s">
        <v>119</v>
      </c>
    </row>
    <row r="28" spans="1:1" ht="18">
      <c r="A28" s="114" t="s">
        <v>85</v>
      </c>
    </row>
    <row r="30" spans="1:1" ht="18">
      <c r="A30" s="115" t="s">
        <v>120</v>
      </c>
    </row>
  </sheetData>
  <phoneticPr fontId="28" type="noConversion"/>
  <printOptions horizontalCentered="1" verticalCentered="1"/>
  <pageMargins left="0.5" right="0.5" top="0.5" bottom="0.5" header="0.5" footer="0.5"/>
  <pageSetup orientation="landscape" r:id="rId1"/>
  <headerFooter alignWithMargins="0"/>
  <legacyDrawing r:id="rId2"/>
  <oleObjects>
    <oleObject progId="Word.Document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zoomScaleNormal="100" workbookViewId="0">
      <selection activeCell="A3" sqref="A3"/>
    </sheetView>
  </sheetViews>
  <sheetFormatPr defaultRowHeight="13.2"/>
  <cols>
    <col min="1" max="13" width="9.109375" customWidth="1"/>
  </cols>
  <sheetData>
    <row r="1" spans="1:13" ht="25.2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21" t="s">
        <v>134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>
      <c r="A5" s="121" t="s">
        <v>126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2.6" customHeight="1">
      <c r="A6" s="3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124"/>
      <c r="L7" s="124"/>
      <c r="M7" s="21"/>
    </row>
    <row r="8" spans="1:13" ht="6" customHeight="1">
      <c r="A8" s="3"/>
      <c r="B8" s="2"/>
      <c r="C8" s="1"/>
      <c r="D8" s="1"/>
      <c r="E8" s="1"/>
      <c r="F8" s="1"/>
      <c r="G8" s="1"/>
      <c r="H8" s="1"/>
      <c r="I8" s="7"/>
      <c r="J8" s="7"/>
      <c r="K8" s="1"/>
      <c r="L8" s="1"/>
      <c r="M8" s="1"/>
    </row>
    <row r="9" spans="1:13">
      <c r="A9" s="3"/>
      <c r="B9" s="2"/>
      <c r="C9" s="1"/>
      <c r="D9" s="1"/>
      <c r="E9" s="1"/>
      <c r="F9" s="80" t="s">
        <v>10</v>
      </c>
      <c r="G9" s="81" t="s">
        <v>11</v>
      </c>
      <c r="H9" s="82"/>
      <c r="I9" s="80" t="s">
        <v>12</v>
      </c>
      <c r="J9" s="1"/>
      <c r="K9" s="1"/>
      <c r="L9" s="1"/>
      <c r="M9" s="1"/>
    </row>
    <row r="10" spans="1:13">
      <c r="A10" s="18" t="s">
        <v>111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1" t="s">
        <v>63</v>
      </c>
      <c r="B11" s="15"/>
      <c r="C11" s="15"/>
      <c r="D11" s="15"/>
      <c r="E11" s="15"/>
      <c r="F11" s="93">
        <v>3883</v>
      </c>
      <c r="G11" s="93">
        <v>4575</v>
      </c>
      <c r="H11" s="29"/>
      <c r="I11" s="61">
        <f>SUM(F11:G11)</f>
        <v>8458</v>
      </c>
      <c r="J11" s="28"/>
      <c r="K11" s="15"/>
      <c r="L11" s="15"/>
      <c r="M11" s="15"/>
    </row>
    <row r="12" spans="1:13">
      <c r="A12" s="11" t="s">
        <v>64</v>
      </c>
      <c r="B12" s="29"/>
      <c r="C12" s="29"/>
      <c r="D12" s="29"/>
      <c r="E12" s="29"/>
      <c r="F12" s="90">
        <v>495</v>
      </c>
      <c r="G12" s="90">
        <v>553</v>
      </c>
      <c r="H12" s="29"/>
      <c r="I12" s="61">
        <f>SUM(F12:G12)</f>
        <v>1048</v>
      </c>
      <c r="J12" s="29"/>
      <c r="K12" s="29"/>
      <c r="L12" s="29"/>
      <c r="M12" s="29"/>
    </row>
    <row r="13" spans="1:13">
      <c r="A13" s="11" t="s">
        <v>66</v>
      </c>
      <c r="B13" s="15"/>
      <c r="C13" s="15"/>
      <c r="D13" s="15"/>
      <c r="E13" s="15"/>
      <c r="F13" s="49">
        <v>22</v>
      </c>
      <c r="G13" s="54">
        <v>17</v>
      </c>
      <c r="H13" s="50"/>
      <c r="I13" s="61">
        <f>SUM(F13:G13)</f>
        <v>39</v>
      </c>
      <c r="J13" s="105"/>
      <c r="K13" s="15"/>
      <c r="L13" s="15"/>
      <c r="M13" s="15"/>
    </row>
    <row r="14" spans="1:13">
      <c r="A14" s="11" t="s">
        <v>67</v>
      </c>
      <c r="B14" s="15"/>
      <c r="C14" s="15"/>
      <c r="D14" s="15"/>
      <c r="E14" s="15"/>
      <c r="F14" s="49">
        <v>51</v>
      </c>
      <c r="G14" s="54">
        <v>62</v>
      </c>
      <c r="H14" s="50"/>
      <c r="I14" s="61">
        <f>SUM(F14:G14)</f>
        <v>113</v>
      </c>
      <c r="J14" s="105"/>
      <c r="K14" s="15"/>
      <c r="L14" s="15"/>
      <c r="M14" s="15"/>
    </row>
    <row r="15" spans="1:13">
      <c r="A15" s="1"/>
      <c r="B15" s="15"/>
      <c r="C15" s="15"/>
      <c r="D15" s="15"/>
      <c r="E15" s="15"/>
      <c r="F15" s="101"/>
      <c r="G15" s="106"/>
      <c r="H15" s="50"/>
      <c r="I15" s="60"/>
      <c r="J15" s="105"/>
      <c r="K15" s="15"/>
      <c r="L15" s="15"/>
      <c r="M15" s="15"/>
    </row>
    <row r="16" spans="1:13">
      <c r="A16" s="19" t="s">
        <v>65</v>
      </c>
      <c r="B16" s="15"/>
      <c r="C16" s="15"/>
      <c r="D16" s="15"/>
      <c r="E16" s="15"/>
      <c r="F16" s="104">
        <f>SUM(F11:F14)</f>
        <v>4451</v>
      </c>
      <c r="G16" s="104">
        <f>SUM(G11:G14)</f>
        <v>5207</v>
      </c>
      <c r="H16" s="50"/>
      <c r="I16" s="104">
        <f>SUM(I11:I14)</f>
        <v>9658</v>
      </c>
      <c r="J16" s="105"/>
      <c r="K16" s="15"/>
      <c r="L16" s="15"/>
      <c r="M16" s="15"/>
    </row>
    <row r="17" spans="1:13">
      <c r="A17" s="8"/>
      <c r="B17" s="15"/>
      <c r="C17" s="15"/>
      <c r="D17" s="15"/>
      <c r="E17" s="15"/>
      <c r="F17" s="101"/>
      <c r="G17" s="106"/>
      <c r="H17" s="50"/>
      <c r="I17" s="60"/>
      <c r="J17" s="105"/>
      <c r="K17" s="15"/>
      <c r="L17" s="15"/>
      <c r="M17" s="15"/>
    </row>
    <row r="18" spans="1:13">
      <c r="A18" s="8"/>
      <c r="B18" s="15"/>
      <c r="C18" s="15"/>
      <c r="D18" s="15"/>
      <c r="E18" s="15"/>
      <c r="F18" s="101"/>
      <c r="G18" s="106"/>
      <c r="H18" s="50"/>
      <c r="I18" s="60"/>
      <c r="J18" s="105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106"/>
      <c r="H19" s="50"/>
      <c r="I19" s="60"/>
      <c r="J19" s="105"/>
      <c r="K19" s="15"/>
      <c r="L19" s="15"/>
      <c r="M19" s="15"/>
    </row>
    <row r="20" spans="1:13">
      <c r="A20" s="16" t="s">
        <v>56</v>
      </c>
      <c r="B20" s="1"/>
      <c r="C20" s="1"/>
      <c r="D20" s="1"/>
      <c r="E20" s="1"/>
      <c r="F20" s="52">
        <v>100</v>
      </c>
      <c r="G20" s="52">
        <v>229</v>
      </c>
      <c r="H20" s="50"/>
      <c r="I20" s="61">
        <f t="shared" ref="I20:I30" si="0">SUM(F20:G20)</f>
        <v>329</v>
      </c>
      <c r="J20" s="29"/>
      <c r="K20" s="1"/>
      <c r="L20" s="1"/>
      <c r="M20" s="1"/>
    </row>
    <row r="21" spans="1:13">
      <c r="A21" s="16" t="s">
        <v>57</v>
      </c>
      <c r="B21" s="1"/>
      <c r="C21" s="1"/>
      <c r="D21" s="1"/>
      <c r="E21" s="15"/>
      <c r="F21" s="46">
        <v>200</v>
      </c>
      <c r="G21" s="46">
        <v>226</v>
      </c>
      <c r="H21" s="50"/>
      <c r="I21" s="61">
        <f t="shared" si="0"/>
        <v>426</v>
      </c>
      <c r="J21" s="28"/>
      <c r="K21" s="1"/>
      <c r="L21" s="1"/>
      <c r="M21" s="1"/>
    </row>
    <row r="22" spans="1:13">
      <c r="A22" s="16" t="s">
        <v>58</v>
      </c>
      <c r="B22" s="1"/>
      <c r="C22" s="1"/>
      <c r="D22" s="1"/>
      <c r="E22" s="1"/>
      <c r="F22" s="52">
        <v>177</v>
      </c>
      <c r="G22" s="52">
        <v>188</v>
      </c>
      <c r="H22" s="50"/>
      <c r="I22" s="61">
        <f t="shared" si="0"/>
        <v>365</v>
      </c>
      <c r="J22" s="29"/>
      <c r="K22" s="1"/>
      <c r="L22" s="1"/>
      <c r="M22" s="1"/>
    </row>
    <row r="23" spans="1:13">
      <c r="A23" s="16" t="s">
        <v>59</v>
      </c>
      <c r="B23" s="1"/>
      <c r="C23" s="1"/>
      <c r="D23" s="1"/>
      <c r="E23" s="1"/>
      <c r="F23" s="52">
        <v>68</v>
      </c>
      <c r="G23" s="52">
        <v>135</v>
      </c>
      <c r="H23" s="50"/>
      <c r="I23" s="61">
        <f t="shared" si="0"/>
        <v>203</v>
      </c>
      <c r="J23" s="29"/>
      <c r="K23" s="1"/>
      <c r="L23" s="1"/>
      <c r="M23" s="1"/>
    </row>
    <row r="24" spans="1:13">
      <c r="A24" s="16" t="s">
        <v>104</v>
      </c>
      <c r="B24" s="15"/>
      <c r="C24" s="15"/>
      <c r="D24" s="15"/>
      <c r="E24" s="15"/>
      <c r="F24" s="46">
        <v>221</v>
      </c>
      <c r="G24" s="46">
        <v>391</v>
      </c>
      <c r="H24" s="51"/>
      <c r="I24" s="61">
        <f t="shared" si="0"/>
        <v>612</v>
      </c>
      <c r="J24" s="28"/>
      <c r="K24" s="15"/>
      <c r="L24" s="15"/>
      <c r="M24" s="15"/>
    </row>
    <row r="25" spans="1:13">
      <c r="A25" s="16" t="s">
        <v>60</v>
      </c>
      <c r="B25" s="1"/>
      <c r="C25" s="1"/>
      <c r="D25" s="1"/>
      <c r="E25" s="1"/>
      <c r="F25" s="52">
        <v>0</v>
      </c>
      <c r="G25" s="52">
        <v>4</v>
      </c>
      <c r="H25" s="50"/>
      <c r="I25" s="61">
        <f t="shared" si="0"/>
        <v>4</v>
      </c>
      <c r="J25" s="29"/>
      <c r="K25" s="1"/>
      <c r="L25" s="1"/>
      <c r="M25" s="1"/>
    </row>
    <row r="26" spans="1:13">
      <c r="A26" s="16" t="s">
        <v>55</v>
      </c>
      <c r="B26" s="1"/>
      <c r="C26" s="1"/>
      <c r="D26" s="1"/>
      <c r="E26" s="1"/>
      <c r="F26" s="49">
        <v>10</v>
      </c>
      <c r="G26" s="46">
        <v>5</v>
      </c>
      <c r="H26" s="50"/>
      <c r="I26" s="61">
        <f t="shared" si="0"/>
        <v>15</v>
      </c>
      <c r="J26" s="28"/>
      <c r="K26" s="1"/>
      <c r="L26" s="1"/>
      <c r="M26" s="1"/>
    </row>
    <row r="27" spans="1:13">
      <c r="A27" s="16" t="s">
        <v>51</v>
      </c>
      <c r="B27" s="1"/>
      <c r="C27" s="1"/>
      <c r="D27" s="1"/>
      <c r="E27" s="1"/>
      <c r="F27" s="49">
        <v>5</v>
      </c>
      <c r="G27" s="46">
        <v>21</v>
      </c>
      <c r="H27" s="50"/>
      <c r="I27" s="61">
        <f t="shared" si="0"/>
        <v>26</v>
      </c>
      <c r="J27" s="28"/>
      <c r="K27" s="1"/>
      <c r="L27" s="1"/>
      <c r="M27" s="1"/>
    </row>
    <row r="28" spans="1:13">
      <c r="A28" s="16" t="s">
        <v>52</v>
      </c>
      <c r="B28" s="1"/>
      <c r="C28" s="1"/>
      <c r="D28" s="1"/>
      <c r="E28" s="1"/>
      <c r="F28" s="49">
        <v>11</v>
      </c>
      <c r="G28" s="46">
        <v>17</v>
      </c>
      <c r="H28" s="50"/>
      <c r="I28" s="61">
        <f t="shared" si="0"/>
        <v>28</v>
      </c>
      <c r="J28" s="28"/>
      <c r="K28" s="1"/>
      <c r="L28" s="1"/>
      <c r="M28" s="1"/>
    </row>
    <row r="29" spans="1:13">
      <c r="A29" s="16" t="s">
        <v>53</v>
      </c>
      <c r="B29" s="1"/>
      <c r="C29" s="1"/>
      <c r="D29" s="1"/>
      <c r="E29" s="1"/>
      <c r="F29" s="49">
        <v>1</v>
      </c>
      <c r="G29" s="46">
        <v>4</v>
      </c>
      <c r="H29" s="50"/>
      <c r="I29" s="61">
        <f t="shared" si="0"/>
        <v>5</v>
      </c>
      <c r="J29" s="28"/>
      <c r="K29" s="1"/>
      <c r="L29" s="1"/>
      <c r="M29" s="1"/>
    </row>
    <row r="30" spans="1:13">
      <c r="A30" s="16" t="s">
        <v>54</v>
      </c>
      <c r="B30" s="1"/>
      <c r="C30" s="1"/>
      <c r="D30" s="1"/>
      <c r="E30" s="1"/>
      <c r="F30" s="49">
        <v>44</v>
      </c>
      <c r="G30" s="46">
        <v>58</v>
      </c>
      <c r="H30" s="50"/>
      <c r="I30" s="61">
        <f t="shared" si="0"/>
        <v>102</v>
      </c>
      <c r="J30" s="28"/>
      <c r="K30" s="1"/>
      <c r="L30" s="1"/>
      <c r="M30" s="1"/>
    </row>
    <row r="31" spans="1:13">
      <c r="A31" s="12"/>
      <c r="B31" s="1"/>
      <c r="C31" s="1"/>
      <c r="D31" s="1"/>
      <c r="E31" s="1"/>
      <c r="F31" s="50"/>
      <c r="G31" s="50"/>
      <c r="H31" s="50"/>
      <c r="I31" s="86"/>
      <c r="J31" s="29"/>
      <c r="K31" s="1"/>
      <c r="L31" s="1"/>
      <c r="M31" s="1"/>
    </row>
    <row r="32" spans="1:13">
      <c r="A32" s="19" t="s">
        <v>61</v>
      </c>
      <c r="B32" s="1"/>
      <c r="C32" s="1"/>
      <c r="D32" s="1"/>
      <c r="E32" s="1"/>
      <c r="F32" s="60">
        <f>SUM(F20:F30)</f>
        <v>837</v>
      </c>
      <c r="G32" s="60">
        <f>SUM(G20:G30)</f>
        <v>1278</v>
      </c>
      <c r="H32" s="50"/>
      <c r="I32" s="60">
        <f>SUM(I20:I30)</f>
        <v>2115</v>
      </c>
      <c r="J32" s="29"/>
      <c r="K32" s="1"/>
      <c r="L32" s="1"/>
      <c r="M32" s="1"/>
    </row>
    <row r="33" spans="1:13">
      <c r="A33" s="10"/>
      <c r="B33" s="1"/>
      <c r="C33" s="1"/>
      <c r="D33" s="1"/>
      <c r="E33" s="1"/>
      <c r="F33" s="50"/>
      <c r="G33" s="50"/>
      <c r="H33" s="50"/>
      <c r="I33" s="86"/>
      <c r="J33" s="29"/>
      <c r="K33" s="1"/>
      <c r="L33" s="1"/>
      <c r="M33" s="1"/>
    </row>
    <row r="34" spans="1:13">
      <c r="A34" s="19" t="s">
        <v>75</v>
      </c>
      <c r="B34" s="1"/>
      <c r="C34" s="1"/>
      <c r="D34" s="1"/>
      <c r="E34" s="1"/>
      <c r="F34" s="86">
        <f>F16+F32</f>
        <v>5288</v>
      </c>
      <c r="G34" s="86">
        <f>G16+G32</f>
        <v>6485</v>
      </c>
      <c r="H34" s="50"/>
      <c r="I34" s="86">
        <f>I16+I32</f>
        <v>11773</v>
      </c>
      <c r="J34" s="29"/>
      <c r="K34" s="1"/>
      <c r="L34" s="1"/>
      <c r="M34" s="1"/>
    </row>
    <row r="35" spans="1:13">
      <c r="A35" s="19"/>
      <c r="B35" s="1"/>
      <c r="C35" s="1"/>
      <c r="D35" s="1"/>
      <c r="E35" s="1"/>
      <c r="F35" s="50"/>
      <c r="G35" s="50"/>
      <c r="H35" s="50"/>
      <c r="I35" s="86"/>
      <c r="J35" s="29"/>
      <c r="K35" s="1"/>
      <c r="L35" s="1"/>
      <c r="M35" s="1"/>
    </row>
    <row r="36" spans="1:13">
      <c r="A36" s="10"/>
      <c r="B36" s="1"/>
      <c r="C36" s="1"/>
      <c r="D36" s="1"/>
      <c r="E36" s="1"/>
      <c r="F36" s="50"/>
      <c r="G36" s="50"/>
      <c r="H36" s="50"/>
      <c r="I36" s="86"/>
      <c r="J36" s="29"/>
      <c r="K36" s="1"/>
      <c r="L36" s="1"/>
      <c r="M36" s="1"/>
    </row>
    <row r="37" spans="1:13">
      <c r="A37" s="18" t="s">
        <v>62</v>
      </c>
      <c r="B37" s="1"/>
      <c r="C37" s="1"/>
      <c r="D37" s="1"/>
      <c r="E37" s="1"/>
      <c r="F37" s="50"/>
      <c r="G37" s="50"/>
      <c r="H37" s="50"/>
      <c r="I37" s="86"/>
      <c r="J37" s="29"/>
      <c r="K37" s="1"/>
      <c r="L37" s="1"/>
      <c r="M37" s="1"/>
    </row>
    <row r="38" spans="1:13">
      <c r="A38" s="11" t="s">
        <v>77</v>
      </c>
      <c r="B38" s="29"/>
      <c r="C38" s="29"/>
      <c r="D38" s="29"/>
      <c r="E38" s="29"/>
      <c r="F38" s="52">
        <v>70</v>
      </c>
      <c r="G38" s="52">
        <v>105</v>
      </c>
      <c r="H38" s="50"/>
      <c r="I38" s="61">
        <f>SUM(F38:G38)</f>
        <v>175</v>
      </c>
      <c r="J38" s="29"/>
      <c r="K38" s="1"/>
      <c r="L38" s="1"/>
      <c r="M38" s="1"/>
    </row>
    <row r="39" spans="1:13">
      <c r="A39" s="11" t="s">
        <v>78</v>
      </c>
      <c r="B39" s="29"/>
      <c r="C39" s="29"/>
      <c r="D39" s="29"/>
      <c r="E39" s="29"/>
      <c r="F39" s="52">
        <v>4</v>
      </c>
      <c r="G39" s="52">
        <v>3</v>
      </c>
      <c r="H39" s="50"/>
      <c r="I39" s="61">
        <f>SUM(F39:G39)</f>
        <v>7</v>
      </c>
      <c r="J39" s="29"/>
      <c r="K39" s="1"/>
      <c r="L39" s="1"/>
      <c r="M39" s="1"/>
    </row>
    <row r="40" spans="1:13">
      <c r="A40" s="10"/>
      <c r="B40" s="1"/>
      <c r="C40" s="1"/>
      <c r="D40" s="1"/>
      <c r="E40" s="1"/>
      <c r="F40" s="50"/>
      <c r="G40" s="50"/>
      <c r="H40" s="50"/>
      <c r="I40" s="86"/>
      <c r="J40" s="29"/>
      <c r="K40" s="1"/>
      <c r="L40" s="1"/>
      <c r="M40" s="1"/>
    </row>
    <row r="41" spans="1:13">
      <c r="A41" s="10"/>
      <c r="B41" s="1"/>
      <c r="C41" s="1"/>
      <c r="D41" s="1"/>
      <c r="E41" s="1"/>
      <c r="F41" s="86"/>
      <c r="G41" s="86"/>
      <c r="H41" s="50"/>
      <c r="I41" s="86"/>
      <c r="J41" s="29"/>
      <c r="K41" s="1"/>
      <c r="L41" s="1"/>
      <c r="M41" s="1"/>
    </row>
    <row r="42" spans="1:13">
      <c r="A42" s="19" t="s">
        <v>76</v>
      </c>
      <c r="B42" s="1"/>
      <c r="C42" s="1"/>
      <c r="D42" s="1"/>
      <c r="E42" s="1"/>
      <c r="F42" s="86">
        <f>+F34+F38+F39</f>
        <v>5362</v>
      </c>
      <c r="G42" s="86">
        <f>+G34+G38+G39</f>
        <v>6593</v>
      </c>
      <c r="H42" s="50"/>
      <c r="I42" s="86">
        <f>+I34+I38+I39</f>
        <v>11955</v>
      </c>
      <c r="J42" s="29"/>
      <c r="K42" s="1"/>
      <c r="L42" s="1"/>
      <c r="M42" s="1"/>
    </row>
    <row r="43" spans="1:13">
      <c r="A43" s="10"/>
      <c r="B43" s="1"/>
      <c r="C43" s="1"/>
      <c r="D43" s="1"/>
      <c r="E43" s="1"/>
      <c r="F43" s="50"/>
      <c r="G43" s="50"/>
      <c r="H43" s="50"/>
      <c r="I43" s="50"/>
      <c r="J43" s="29"/>
      <c r="K43" s="1"/>
      <c r="L43" s="1"/>
      <c r="M43" s="1"/>
    </row>
    <row r="44" spans="1:13">
      <c r="A44" s="110" t="s">
        <v>112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10" t="s">
        <v>74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25" t="s">
        <v>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</v>
      </c>
    </row>
  </sheetData>
  <mergeCells count="3">
    <mergeCell ref="A4:M4"/>
    <mergeCell ref="A5:M5"/>
    <mergeCell ref="K7:L7"/>
  </mergeCells>
  <printOptions horizontalCentered="1" verticalCentered="1"/>
  <pageMargins left="0.5" right="0.5" top="0.5" bottom="0.5" header="0.5" footer="0.5"/>
  <pageSetup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121" t="s">
        <v>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4">
      <c r="A5" s="121" t="s">
        <v>126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4" ht="12.6" customHeight="1">
      <c r="A6" s="3"/>
      <c r="B6" s="2"/>
    </row>
    <row r="7" spans="1:14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124"/>
      <c r="L7" s="124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10</v>
      </c>
      <c r="G9" s="81" t="s">
        <v>11</v>
      </c>
      <c r="H9" s="82"/>
      <c r="I9" s="80" t="s">
        <v>12</v>
      </c>
    </row>
    <row r="10" spans="1:14">
      <c r="A10" s="18" t="s">
        <v>111</v>
      </c>
    </row>
    <row r="11" spans="1:14">
      <c r="A11" s="11" t="s">
        <v>63</v>
      </c>
      <c r="B11" s="15"/>
      <c r="C11" s="15"/>
      <c r="D11" s="15"/>
      <c r="E11" s="15"/>
      <c r="F11" s="93">
        <v>1422</v>
      </c>
      <c r="G11" s="93">
        <v>1701</v>
      </c>
      <c r="H11" s="29"/>
      <c r="I11" s="61">
        <f>SUM(F11:G11)</f>
        <v>3123</v>
      </c>
      <c r="J11" s="28"/>
      <c r="K11" s="15"/>
      <c r="L11" s="15"/>
      <c r="M11" s="15"/>
    </row>
    <row r="12" spans="1:14" s="29" customFormat="1" ht="13.2" customHeight="1">
      <c r="A12" s="11" t="s">
        <v>64</v>
      </c>
      <c r="F12" s="90">
        <v>9</v>
      </c>
      <c r="G12" s="90">
        <v>17</v>
      </c>
      <c r="I12" s="61">
        <f>SUM(F12:G12)</f>
        <v>26</v>
      </c>
    </row>
    <row r="13" spans="1:14">
      <c r="A13" s="11" t="s">
        <v>66</v>
      </c>
      <c r="B13" s="15"/>
      <c r="C13" s="15"/>
      <c r="D13" s="15"/>
      <c r="E13" s="15"/>
      <c r="F13" s="49">
        <v>30</v>
      </c>
      <c r="G13" s="54">
        <v>45</v>
      </c>
      <c r="H13" s="50"/>
      <c r="I13" s="61">
        <f>SUM(F13:G13)</f>
        <v>75</v>
      </c>
      <c r="J13" s="105"/>
      <c r="K13" s="15"/>
      <c r="L13" s="15"/>
      <c r="M13" s="15"/>
    </row>
    <row r="14" spans="1:14">
      <c r="A14" s="11" t="s">
        <v>67</v>
      </c>
      <c r="B14" s="15"/>
      <c r="C14" s="15"/>
      <c r="D14" s="15"/>
      <c r="E14" s="15"/>
      <c r="F14" s="49">
        <v>107</v>
      </c>
      <c r="G14" s="54">
        <v>50</v>
      </c>
      <c r="H14" s="50"/>
      <c r="I14" s="61">
        <f>SUM(F14:G14)</f>
        <v>157</v>
      </c>
      <c r="J14" s="105"/>
      <c r="K14" s="15"/>
      <c r="L14" s="15"/>
      <c r="M14" s="15"/>
    </row>
    <row r="15" spans="1:14">
      <c r="B15" s="15"/>
      <c r="C15" s="15"/>
      <c r="D15" s="15"/>
      <c r="E15" s="15"/>
      <c r="F15" s="101"/>
      <c r="G15" s="106"/>
      <c r="H15" s="50"/>
      <c r="I15" s="60"/>
      <c r="J15" s="105"/>
      <c r="K15" s="15"/>
      <c r="L15" s="15"/>
      <c r="M15" s="15"/>
    </row>
    <row r="16" spans="1:14">
      <c r="A16" s="19" t="s">
        <v>65</v>
      </c>
      <c r="B16" s="15"/>
      <c r="C16" s="15"/>
      <c r="D16" s="15"/>
      <c r="E16" s="15"/>
      <c r="F16" s="104">
        <f>SUM(F11:F14)</f>
        <v>1568</v>
      </c>
      <c r="G16" s="104">
        <f>SUM(G11:G14)</f>
        <v>1813</v>
      </c>
      <c r="H16" s="50"/>
      <c r="I16" s="104">
        <f>SUM(I11:I14)</f>
        <v>3381</v>
      </c>
      <c r="J16" s="105"/>
      <c r="K16" s="15"/>
      <c r="L16" s="15"/>
      <c r="M16" s="15"/>
    </row>
    <row r="17" spans="1:13">
      <c r="A17" s="8"/>
      <c r="B17" s="15"/>
      <c r="C17" s="15"/>
      <c r="D17" s="15"/>
      <c r="E17" s="15"/>
      <c r="F17" s="101"/>
      <c r="G17" s="106"/>
      <c r="H17" s="50"/>
      <c r="I17" s="60"/>
      <c r="J17" s="105"/>
      <c r="K17" s="15"/>
      <c r="L17" s="15"/>
      <c r="M17" s="15"/>
    </row>
    <row r="18" spans="1:13">
      <c r="A18" s="8"/>
      <c r="B18" s="15"/>
      <c r="C18" s="15"/>
      <c r="D18" s="15"/>
      <c r="E18" s="15"/>
      <c r="F18" s="101"/>
      <c r="G18" s="106"/>
      <c r="H18" s="50"/>
      <c r="I18" s="60"/>
      <c r="J18" s="105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106"/>
      <c r="H19" s="50"/>
      <c r="I19" s="60"/>
      <c r="J19" s="105"/>
      <c r="K19" s="15"/>
      <c r="L19" s="15"/>
      <c r="M19" s="15"/>
    </row>
    <row r="20" spans="1:13">
      <c r="A20" s="16" t="s">
        <v>56</v>
      </c>
      <c r="F20" s="52">
        <v>122</v>
      </c>
      <c r="G20" s="52">
        <v>151</v>
      </c>
      <c r="H20" s="50"/>
      <c r="I20" s="61">
        <f t="shared" ref="I20:I30" si="0">SUM(F20:G20)</f>
        <v>273</v>
      </c>
      <c r="J20" s="29"/>
    </row>
    <row r="21" spans="1:13">
      <c r="A21" s="16" t="s">
        <v>57</v>
      </c>
      <c r="E21" s="15"/>
      <c r="F21" s="46">
        <v>50</v>
      </c>
      <c r="G21" s="46">
        <v>69</v>
      </c>
      <c r="H21" s="50"/>
      <c r="I21" s="61">
        <f t="shared" si="0"/>
        <v>119</v>
      </c>
      <c r="J21" s="28"/>
    </row>
    <row r="22" spans="1:13">
      <c r="A22" s="16" t="s">
        <v>58</v>
      </c>
      <c r="F22" s="52">
        <v>41</v>
      </c>
      <c r="G22" s="52">
        <v>32</v>
      </c>
      <c r="H22" s="50"/>
      <c r="I22" s="61">
        <f t="shared" si="0"/>
        <v>73</v>
      </c>
      <c r="J22" s="29"/>
    </row>
    <row r="23" spans="1:13">
      <c r="A23" s="16" t="s">
        <v>59</v>
      </c>
      <c r="F23" s="52">
        <v>12</v>
      </c>
      <c r="G23" s="52">
        <v>17</v>
      </c>
      <c r="H23" s="50"/>
      <c r="I23" s="61">
        <f t="shared" si="0"/>
        <v>29</v>
      </c>
      <c r="J23" s="29"/>
    </row>
    <row r="24" spans="1:13">
      <c r="A24" s="16" t="s">
        <v>104</v>
      </c>
      <c r="B24" s="15"/>
      <c r="C24" s="15"/>
      <c r="D24" s="15"/>
      <c r="E24" s="15"/>
      <c r="F24" s="46">
        <v>49</v>
      </c>
      <c r="G24" s="46">
        <v>103</v>
      </c>
      <c r="H24" s="51"/>
      <c r="I24" s="61">
        <f t="shared" si="0"/>
        <v>152</v>
      </c>
      <c r="J24" s="28"/>
      <c r="K24" s="15"/>
      <c r="L24" s="15"/>
      <c r="M24" s="15"/>
    </row>
    <row r="25" spans="1:13">
      <c r="A25" s="16" t="s">
        <v>60</v>
      </c>
      <c r="F25" s="52">
        <v>1</v>
      </c>
      <c r="G25" s="52">
        <v>0</v>
      </c>
      <c r="H25" s="50"/>
      <c r="I25" s="61">
        <f t="shared" si="0"/>
        <v>1</v>
      </c>
      <c r="J25" s="29"/>
    </row>
    <row r="26" spans="1:13">
      <c r="A26" s="16" t="s">
        <v>55</v>
      </c>
      <c r="F26" s="49">
        <v>0</v>
      </c>
      <c r="G26" s="46">
        <v>0</v>
      </c>
      <c r="H26" s="50"/>
      <c r="I26" s="61">
        <f t="shared" si="0"/>
        <v>0</v>
      </c>
      <c r="J26" s="28"/>
    </row>
    <row r="27" spans="1:13">
      <c r="A27" s="16" t="s">
        <v>51</v>
      </c>
      <c r="F27" s="49">
        <v>15</v>
      </c>
      <c r="G27" s="46">
        <v>23</v>
      </c>
      <c r="H27" s="50"/>
      <c r="I27" s="61">
        <f t="shared" si="0"/>
        <v>38</v>
      </c>
      <c r="J27" s="28"/>
    </row>
    <row r="28" spans="1:13">
      <c r="A28" s="16" t="s">
        <v>52</v>
      </c>
      <c r="F28" s="49">
        <v>14</v>
      </c>
      <c r="G28" s="46">
        <v>15</v>
      </c>
      <c r="H28" s="50"/>
      <c r="I28" s="61">
        <f t="shared" si="0"/>
        <v>29</v>
      </c>
      <c r="J28" s="28"/>
    </row>
    <row r="29" spans="1:13">
      <c r="A29" s="16" t="s">
        <v>53</v>
      </c>
      <c r="F29" s="49">
        <v>8</v>
      </c>
      <c r="G29" s="46">
        <v>4</v>
      </c>
      <c r="H29" s="50"/>
      <c r="I29" s="61">
        <f t="shared" si="0"/>
        <v>12</v>
      </c>
      <c r="J29" s="28"/>
    </row>
    <row r="30" spans="1:13">
      <c r="A30" s="16" t="s">
        <v>54</v>
      </c>
      <c r="F30" s="49">
        <v>62</v>
      </c>
      <c r="G30" s="46">
        <v>79</v>
      </c>
      <c r="H30" s="50"/>
      <c r="I30" s="61">
        <f t="shared" si="0"/>
        <v>141</v>
      </c>
      <c r="J30" s="28"/>
    </row>
    <row r="31" spans="1:13">
      <c r="A31" s="12"/>
      <c r="F31" s="50"/>
      <c r="G31" s="50"/>
      <c r="H31" s="50"/>
      <c r="I31" s="86"/>
      <c r="J31" s="29"/>
    </row>
    <row r="32" spans="1:13">
      <c r="A32" s="19" t="s">
        <v>61</v>
      </c>
      <c r="F32" s="60">
        <f>SUM(F20:F30)</f>
        <v>374</v>
      </c>
      <c r="G32" s="60">
        <f>SUM(G20:G30)</f>
        <v>493</v>
      </c>
      <c r="H32" s="50"/>
      <c r="I32" s="60">
        <f>SUM(I20:I30)</f>
        <v>867</v>
      </c>
      <c r="J32" s="29"/>
    </row>
    <row r="33" spans="1:13">
      <c r="A33" s="10"/>
      <c r="F33" s="50"/>
      <c r="G33" s="50"/>
      <c r="H33" s="50"/>
      <c r="I33" s="86"/>
      <c r="J33" s="29"/>
    </row>
    <row r="34" spans="1:13">
      <c r="A34" s="19" t="s">
        <v>75</v>
      </c>
      <c r="F34" s="86">
        <f>F16+F32</f>
        <v>1942</v>
      </c>
      <c r="G34" s="86">
        <f>G16+G32</f>
        <v>2306</v>
      </c>
      <c r="H34" s="50"/>
      <c r="I34" s="86">
        <f>I16+I32</f>
        <v>4248</v>
      </c>
      <c r="J34" s="29"/>
    </row>
    <row r="35" spans="1:13">
      <c r="A35" s="19"/>
      <c r="F35" s="50"/>
      <c r="G35" s="50"/>
      <c r="H35" s="50"/>
      <c r="I35" s="86"/>
      <c r="J35" s="29"/>
    </row>
    <row r="36" spans="1:13">
      <c r="A36" s="10"/>
      <c r="F36" s="50"/>
      <c r="G36" s="50"/>
      <c r="H36" s="50"/>
      <c r="I36" s="86"/>
      <c r="J36" s="29"/>
    </row>
    <row r="37" spans="1:13">
      <c r="A37" s="18" t="s">
        <v>62</v>
      </c>
      <c r="F37" s="50"/>
      <c r="G37" s="50"/>
      <c r="H37" s="50"/>
      <c r="I37" s="86"/>
      <c r="J37" s="29"/>
    </row>
    <row r="38" spans="1:13">
      <c r="A38" s="11" t="s">
        <v>77</v>
      </c>
      <c r="B38" s="29"/>
      <c r="C38" s="29"/>
      <c r="D38" s="29"/>
      <c r="E38" s="29"/>
      <c r="F38" s="52">
        <v>0</v>
      </c>
      <c r="G38" s="52">
        <v>0</v>
      </c>
      <c r="H38" s="50"/>
      <c r="I38" s="61">
        <f>SUM(F38:G38)</f>
        <v>0</v>
      </c>
      <c r="J38" s="29"/>
    </row>
    <row r="39" spans="1:13">
      <c r="A39" s="11" t="s">
        <v>78</v>
      </c>
      <c r="B39" s="29"/>
      <c r="C39" s="29"/>
      <c r="D39" s="29"/>
      <c r="E39" s="29"/>
      <c r="F39" s="52">
        <v>7</v>
      </c>
      <c r="G39" s="52">
        <v>35</v>
      </c>
      <c r="H39" s="50"/>
      <c r="I39" s="61">
        <f>SUM(F39:G39)</f>
        <v>42</v>
      </c>
      <c r="J39" s="29"/>
    </row>
    <row r="40" spans="1:13">
      <c r="A40" s="10"/>
      <c r="F40" s="50"/>
      <c r="G40" s="50"/>
      <c r="H40" s="50"/>
      <c r="I40" s="86"/>
      <c r="J40" s="29"/>
    </row>
    <row r="41" spans="1:13">
      <c r="A41" s="10"/>
      <c r="F41" s="86"/>
      <c r="G41" s="86"/>
      <c r="H41" s="50"/>
      <c r="I41" s="86"/>
      <c r="J41" s="29"/>
    </row>
    <row r="42" spans="1:13">
      <c r="A42" s="19" t="s">
        <v>76</v>
      </c>
      <c r="F42" s="86">
        <f>+F34+F38+F39</f>
        <v>1949</v>
      </c>
      <c r="G42" s="86">
        <f>+G34+G38+G39</f>
        <v>2341</v>
      </c>
      <c r="H42" s="50"/>
      <c r="I42" s="86">
        <f>+I34+I38+I39</f>
        <v>4290</v>
      </c>
      <c r="J42" s="29"/>
    </row>
    <row r="43" spans="1:13">
      <c r="A43" s="10"/>
      <c r="F43" s="50"/>
      <c r="G43" s="50"/>
      <c r="H43" s="50"/>
      <c r="I43" s="50"/>
      <c r="J43" s="29"/>
    </row>
    <row r="44" spans="1:13">
      <c r="A44" s="110" t="s">
        <v>112</v>
      </c>
    </row>
    <row r="45" spans="1:13">
      <c r="A45" s="110" t="s">
        <v>74</v>
      </c>
    </row>
    <row r="47" spans="1:13">
      <c r="A47" s="25" t="s">
        <v>30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30</v>
      </c>
    </row>
  </sheetData>
  <mergeCells count="3">
    <mergeCell ref="K7:L7"/>
    <mergeCell ref="A4:M4"/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121" t="s">
        <v>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4">
      <c r="A5" s="121" t="s">
        <v>126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10</v>
      </c>
      <c r="G9" s="81" t="s">
        <v>11</v>
      </c>
      <c r="H9" s="82"/>
      <c r="I9" s="80" t="s">
        <v>12</v>
      </c>
    </row>
    <row r="10" spans="1:14">
      <c r="A10" s="18" t="s">
        <v>111</v>
      </c>
      <c r="B10" s="2"/>
      <c r="F10" s="78"/>
      <c r="G10" s="79"/>
      <c r="H10" s="76"/>
      <c r="I10" s="78"/>
    </row>
    <row r="11" spans="1:14">
      <c r="A11" s="11" t="s">
        <v>63</v>
      </c>
      <c r="F11" s="90">
        <v>234</v>
      </c>
      <c r="G11" s="90">
        <v>210</v>
      </c>
      <c r="H11" s="29"/>
      <c r="I11" s="91">
        <f>SUM(F11:G11)</f>
        <v>444</v>
      </c>
      <c r="J11" s="29"/>
    </row>
    <row r="12" spans="1:14">
      <c r="A12" s="11" t="s">
        <v>64</v>
      </c>
      <c r="F12" s="90">
        <v>30</v>
      </c>
      <c r="G12" s="90">
        <v>76</v>
      </c>
      <c r="H12" s="29"/>
      <c r="I12" s="91">
        <f>SUM(F12:G12)</f>
        <v>106</v>
      </c>
      <c r="J12" s="29"/>
      <c r="K12" s="15"/>
      <c r="L12" s="15"/>
      <c r="M12" s="15"/>
    </row>
    <row r="13" spans="1:14">
      <c r="A13" s="11" t="s">
        <v>66</v>
      </c>
      <c r="B13" s="15"/>
      <c r="C13" s="15"/>
      <c r="D13" s="15"/>
      <c r="E13" s="15"/>
      <c r="F13" s="49">
        <v>0</v>
      </c>
      <c r="G13" s="54">
        <v>0</v>
      </c>
      <c r="H13" s="50"/>
      <c r="I13" s="91">
        <f>SUM(F13:G13)</f>
        <v>0</v>
      </c>
      <c r="J13" s="29"/>
    </row>
    <row r="14" spans="1:14">
      <c r="A14" s="11" t="s">
        <v>67</v>
      </c>
      <c r="B14" s="15"/>
      <c r="C14" s="15"/>
      <c r="D14" s="15"/>
      <c r="E14" s="15"/>
      <c r="F14" s="49">
        <v>0</v>
      </c>
      <c r="G14" s="54">
        <v>0</v>
      </c>
      <c r="H14" s="50"/>
      <c r="I14" s="91">
        <f>SUM(F14:G14)</f>
        <v>0</v>
      </c>
      <c r="J14" s="29"/>
    </row>
    <row r="15" spans="1:14">
      <c r="B15" s="15"/>
      <c r="C15" s="15"/>
      <c r="D15" s="15"/>
      <c r="E15" s="15"/>
      <c r="F15" s="101"/>
      <c r="G15" s="106"/>
      <c r="H15" s="50"/>
      <c r="I15" s="60"/>
      <c r="J15" s="29"/>
    </row>
    <row r="16" spans="1:14">
      <c r="A16" s="19" t="s">
        <v>65</v>
      </c>
      <c r="B16" s="15"/>
      <c r="C16" s="15"/>
      <c r="D16" s="15"/>
      <c r="E16" s="15"/>
      <c r="F16" s="104">
        <f>SUM(F11:F14)</f>
        <v>264</v>
      </c>
      <c r="G16" s="104">
        <f>SUM(G11:G14)</f>
        <v>286</v>
      </c>
      <c r="H16" s="50"/>
      <c r="I16" s="104">
        <f>SUM(I11:I14)</f>
        <v>550</v>
      </c>
      <c r="J16" s="29"/>
    </row>
    <row r="17" spans="1:10">
      <c r="A17" s="8"/>
      <c r="B17" s="15"/>
      <c r="C17" s="15"/>
      <c r="D17" s="15"/>
      <c r="E17" s="15"/>
      <c r="F17" s="101"/>
      <c r="G17" s="106"/>
      <c r="H17" s="50"/>
      <c r="I17" s="60"/>
      <c r="J17" s="29"/>
    </row>
    <row r="18" spans="1:10">
      <c r="A18" s="8"/>
      <c r="B18" s="15"/>
      <c r="C18" s="15"/>
      <c r="D18" s="15"/>
      <c r="E18" s="15"/>
      <c r="F18" s="101"/>
      <c r="G18" s="106"/>
      <c r="H18" s="50"/>
      <c r="I18" s="60"/>
      <c r="J18" s="29"/>
    </row>
    <row r="19" spans="1:10">
      <c r="A19" s="18" t="s">
        <v>7</v>
      </c>
      <c r="B19" s="15"/>
      <c r="C19" s="15"/>
      <c r="D19" s="15"/>
      <c r="E19" s="15"/>
      <c r="F19" s="101"/>
      <c r="G19" s="106"/>
      <c r="H19" s="50"/>
      <c r="I19" s="60"/>
      <c r="J19" s="29"/>
    </row>
    <row r="20" spans="1:10">
      <c r="A20" s="16" t="s">
        <v>56</v>
      </c>
      <c r="F20" s="52">
        <v>0</v>
      </c>
      <c r="G20" s="52">
        <v>0</v>
      </c>
      <c r="H20" s="50"/>
      <c r="I20" s="91">
        <f t="shared" ref="I20:I30" si="0">SUM(F20:G20)</f>
        <v>0</v>
      </c>
      <c r="J20" s="29"/>
    </row>
    <row r="21" spans="1:10">
      <c r="A21" s="16" t="s">
        <v>57</v>
      </c>
      <c r="E21" s="15"/>
      <c r="F21" s="46">
        <v>0</v>
      </c>
      <c r="G21" s="46">
        <v>0</v>
      </c>
      <c r="H21" s="50"/>
      <c r="I21" s="91">
        <f t="shared" si="0"/>
        <v>0</v>
      </c>
      <c r="J21" s="29"/>
    </row>
    <row r="22" spans="1:10">
      <c r="A22" s="16" t="s">
        <v>58</v>
      </c>
      <c r="F22" s="90">
        <v>0</v>
      </c>
      <c r="G22" s="90">
        <v>0</v>
      </c>
      <c r="H22" s="29"/>
      <c r="I22" s="91">
        <f t="shared" si="0"/>
        <v>0</v>
      </c>
      <c r="J22" s="29"/>
    </row>
    <row r="23" spans="1:10">
      <c r="A23" s="16" t="s">
        <v>59</v>
      </c>
      <c r="F23" s="90">
        <v>0</v>
      </c>
      <c r="G23" s="90">
        <v>0</v>
      </c>
      <c r="H23" s="29"/>
      <c r="I23" s="91">
        <f t="shared" si="0"/>
        <v>0</v>
      </c>
      <c r="J23" s="29"/>
    </row>
    <row r="24" spans="1:10">
      <c r="A24" s="16" t="s">
        <v>104</v>
      </c>
      <c r="B24" s="15"/>
      <c r="C24" s="15"/>
      <c r="D24" s="15"/>
      <c r="E24" s="15"/>
      <c r="F24" s="93">
        <v>0</v>
      </c>
      <c r="G24" s="93">
        <v>0</v>
      </c>
      <c r="H24" s="28"/>
      <c r="I24" s="91">
        <f t="shared" si="0"/>
        <v>0</v>
      </c>
      <c r="J24" s="28"/>
    </row>
    <row r="25" spans="1:10">
      <c r="A25" s="16" t="s">
        <v>60</v>
      </c>
      <c r="F25" s="90">
        <v>0</v>
      </c>
      <c r="G25" s="90">
        <v>0</v>
      </c>
      <c r="H25" s="29"/>
      <c r="I25" s="91">
        <f t="shared" si="0"/>
        <v>0</v>
      </c>
      <c r="J25" s="29"/>
    </row>
    <row r="26" spans="1:10">
      <c r="A26" s="16" t="s">
        <v>55</v>
      </c>
      <c r="F26" s="57">
        <v>0</v>
      </c>
      <c r="G26" s="57">
        <v>0</v>
      </c>
      <c r="H26" s="58"/>
      <c r="I26" s="91">
        <f t="shared" si="0"/>
        <v>0</v>
      </c>
      <c r="J26" s="28"/>
    </row>
    <row r="27" spans="1:10">
      <c r="A27" s="16" t="s">
        <v>51</v>
      </c>
      <c r="F27" s="57">
        <v>0</v>
      </c>
      <c r="G27" s="57">
        <v>0</v>
      </c>
      <c r="H27" s="58"/>
      <c r="I27" s="91">
        <f t="shared" si="0"/>
        <v>0</v>
      </c>
      <c r="J27" s="28"/>
    </row>
    <row r="28" spans="1:10">
      <c r="A28" s="16" t="s">
        <v>52</v>
      </c>
      <c r="F28" s="57">
        <v>0</v>
      </c>
      <c r="G28" s="57">
        <v>0</v>
      </c>
      <c r="H28" s="58"/>
      <c r="I28" s="91">
        <f t="shared" si="0"/>
        <v>0</v>
      </c>
      <c r="J28" s="28"/>
    </row>
    <row r="29" spans="1:10">
      <c r="A29" s="16" t="s">
        <v>53</v>
      </c>
      <c r="F29" s="57">
        <v>0</v>
      </c>
      <c r="G29" s="57">
        <v>0</v>
      </c>
      <c r="H29" s="58"/>
      <c r="I29" s="91">
        <f t="shared" si="0"/>
        <v>0</v>
      </c>
      <c r="J29" s="28"/>
    </row>
    <row r="30" spans="1:10">
      <c r="A30" s="16" t="s">
        <v>54</v>
      </c>
      <c r="F30" s="57">
        <v>0</v>
      </c>
      <c r="G30" s="57">
        <v>0</v>
      </c>
      <c r="H30" s="58"/>
      <c r="I30" s="91">
        <f t="shared" si="0"/>
        <v>0</v>
      </c>
      <c r="J30" s="28"/>
    </row>
    <row r="31" spans="1:10">
      <c r="A31" s="12"/>
      <c r="F31" s="58"/>
      <c r="G31" s="58"/>
      <c r="H31" s="58"/>
      <c r="I31" s="58"/>
      <c r="J31" s="29"/>
    </row>
    <row r="32" spans="1:10">
      <c r="A32" s="19" t="s">
        <v>61</v>
      </c>
      <c r="F32" s="62">
        <f>SUM(F20:F30)</f>
        <v>0</v>
      </c>
      <c r="G32" s="62">
        <f>SUM(G20:G30)</f>
        <v>0</v>
      </c>
      <c r="H32" s="58"/>
      <c r="I32" s="62">
        <f>SUM(I20:I30)</f>
        <v>0</v>
      </c>
      <c r="J32" s="29"/>
    </row>
    <row r="33" spans="1:13">
      <c r="A33" s="10"/>
      <c r="F33" s="29"/>
      <c r="G33" s="29"/>
      <c r="H33" s="29"/>
      <c r="I33" s="29"/>
      <c r="J33" s="29"/>
    </row>
    <row r="34" spans="1:13">
      <c r="A34" s="19" t="s">
        <v>75</v>
      </c>
      <c r="F34" s="86">
        <f>F16+F32</f>
        <v>264</v>
      </c>
      <c r="G34" s="86">
        <f>G16+G32</f>
        <v>286</v>
      </c>
      <c r="H34" s="29"/>
      <c r="I34" s="86">
        <f>I16+I32</f>
        <v>550</v>
      </c>
      <c r="J34" s="29"/>
    </row>
    <row r="35" spans="1:13">
      <c r="A35" s="19"/>
      <c r="F35" s="29"/>
      <c r="G35" s="29"/>
      <c r="H35" s="29"/>
      <c r="I35" s="29"/>
      <c r="J35" s="29"/>
    </row>
    <row r="36" spans="1:13">
      <c r="A36" s="10"/>
      <c r="F36" s="29"/>
      <c r="G36" s="29"/>
      <c r="H36" s="29"/>
      <c r="I36" s="29"/>
      <c r="J36" s="29"/>
    </row>
    <row r="37" spans="1:13">
      <c r="A37" s="18" t="s">
        <v>62</v>
      </c>
      <c r="F37" s="29"/>
      <c r="G37" s="29"/>
      <c r="H37" s="29"/>
      <c r="I37" s="29"/>
      <c r="J37" s="29"/>
    </row>
    <row r="38" spans="1:13">
      <c r="A38" s="11" t="s">
        <v>77</v>
      </c>
      <c r="B38" s="29"/>
      <c r="C38" s="29"/>
      <c r="D38" s="29"/>
      <c r="E38" s="29"/>
      <c r="F38" s="90">
        <v>0</v>
      </c>
      <c r="G38" s="90">
        <v>0</v>
      </c>
      <c r="H38" s="29"/>
      <c r="I38" s="91">
        <f>SUM(F38:G38)</f>
        <v>0</v>
      </c>
      <c r="J38" s="29"/>
    </row>
    <row r="39" spans="1:13">
      <c r="A39" s="11" t="s">
        <v>78</v>
      </c>
      <c r="B39" s="29"/>
      <c r="C39" s="29"/>
      <c r="D39" s="29"/>
      <c r="E39" s="29"/>
      <c r="F39" s="90">
        <v>0</v>
      </c>
      <c r="G39" s="90">
        <v>0</v>
      </c>
      <c r="H39" s="29"/>
      <c r="I39" s="91">
        <f>SUM(F39:G39)</f>
        <v>0</v>
      </c>
      <c r="J39" s="29"/>
    </row>
    <row r="40" spans="1:13">
      <c r="A40" s="10"/>
      <c r="F40" s="29"/>
      <c r="G40" s="29"/>
      <c r="H40" s="29"/>
      <c r="I40" s="29"/>
      <c r="J40" s="29"/>
    </row>
    <row r="41" spans="1:13">
      <c r="A41" s="10"/>
      <c r="F41" s="91"/>
      <c r="G41" s="91"/>
      <c r="H41" s="29"/>
      <c r="I41" s="91"/>
      <c r="J41" s="29"/>
    </row>
    <row r="42" spans="1:13">
      <c r="A42" s="19" t="s">
        <v>76</v>
      </c>
      <c r="F42" s="86">
        <f>+F34+F38+F39</f>
        <v>264</v>
      </c>
      <c r="G42" s="86">
        <f>+G34+G38+G39</f>
        <v>286</v>
      </c>
      <c r="H42" s="29"/>
      <c r="I42" s="86">
        <f>+I34+I38+I39</f>
        <v>550</v>
      </c>
      <c r="J42" s="29"/>
    </row>
    <row r="43" spans="1:13">
      <c r="A43" s="10"/>
      <c r="F43" s="29"/>
      <c r="G43" s="29"/>
      <c r="H43" s="29"/>
      <c r="I43" s="29"/>
      <c r="J43" s="29"/>
    </row>
    <row r="44" spans="1:13">
      <c r="A44" s="110" t="s">
        <v>112</v>
      </c>
    </row>
    <row r="45" spans="1:13">
      <c r="A45" s="110" t="s">
        <v>74</v>
      </c>
    </row>
    <row r="47" spans="1:13">
      <c r="A47" s="25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31</v>
      </c>
    </row>
  </sheetData>
  <mergeCells count="2">
    <mergeCell ref="A4:M4"/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82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121" t="s">
        <v>126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38</v>
      </c>
      <c r="G9" s="81" t="s">
        <v>37</v>
      </c>
      <c r="H9" s="81" t="s">
        <v>116</v>
      </c>
      <c r="I9" s="80" t="s">
        <v>39</v>
      </c>
      <c r="J9" s="82"/>
      <c r="K9" s="85" t="s">
        <v>12</v>
      </c>
    </row>
    <row r="10" spans="1:14">
      <c r="A10" s="18" t="s">
        <v>111</v>
      </c>
      <c r="K10" s="75"/>
    </row>
    <row r="11" spans="1:14">
      <c r="A11" s="11" t="s">
        <v>63</v>
      </c>
      <c r="B11" s="15"/>
      <c r="C11" s="15"/>
      <c r="D11" s="15"/>
      <c r="E11" s="15"/>
      <c r="F11" s="93">
        <v>4762</v>
      </c>
      <c r="G11" s="90">
        <v>3318</v>
      </c>
      <c r="H11" s="90">
        <v>73</v>
      </c>
      <c r="I11" s="93">
        <v>305</v>
      </c>
      <c r="J11" s="28"/>
      <c r="K11" s="61">
        <f>SUM(F11:I11)</f>
        <v>8458</v>
      </c>
      <c r="L11" s="28"/>
      <c r="M11" s="15"/>
    </row>
    <row r="12" spans="1:14">
      <c r="A12" s="11" t="s">
        <v>64</v>
      </c>
      <c r="F12" s="90">
        <v>913</v>
      </c>
      <c r="G12" s="90">
        <v>114</v>
      </c>
      <c r="H12" s="90">
        <v>5</v>
      </c>
      <c r="I12" s="90">
        <v>16</v>
      </c>
      <c r="J12" s="29"/>
      <c r="K12" s="61">
        <f>SUM(F12:I12)</f>
        <v>1048</v>
      </c>
      <c r="L12" s="29"/>
    </row>
    <row r="13" spans="1:14">
      <c r="A13" s="11" t="s">
        <v>66</v>
      </c>
      <c r="B13" s="15"/>
      <c r="C13" s="15"/>
      <c r="D13" s="15"/>
      <c r="E13" s="15"/>
      <c r="F13" s="49">
        <v>15</v>
      </c>
      <c r="G13" s="52">
        <v>1</v>
      </c>
      <c r="H13" s="52">
        <v>23</v>
      </c>
      <c r="I13" s="46">
        <v>0</v>
      </c>
      <c r="J13" s="105"/>
      <c r="K13" s="61">
        <f>SUM(F13:I13)</f>
        <v>39</v>
      </c>
      <c r="L13" s="28"/>
      <c r="M13" s="15"/>
    </row>
    <row r="14" spans="1:14">
      <c r="A14" s="11" t="s">
        <v>67</v>
      </c>
      <c r="B14" s="15"/>
      <c r="C14" s="15"/>
      <c r="D14" s="15"/>
      <c r="E14" s="15"/>
      <c r="F14" s="49">
        <v>100</v>
      </c>
      <c r="G14" s="52">
        <v>6</v>
      </c>
      <c r="H14" s="52">
        <v>7</v>
      </c>
      <c r="I14" s="46">
        <v>0</v>
      </c>
      <c r="J14" s="105"/>
      <c r="K14" s="61">
        <f>SUM(F14:I14)</f>
        <v>113</v>
      </c>
      <c r="L14" s="28"/>
      <c r="M14" s="15"/>
    </row>
    <row r="15" spans="1:14">
      <c r="B15" s="15"/>
      <c r="C15" s="15"/>
      <c r="D15" s="15"/>
      <c r="E15" s="15"/>
      <c r="F15" s="101"/>
      <c r="G15" s="50"/>
      <c r="H15" s="50"/>
      <c r="I15" s="51"/>
      <c r="J15" s="105"/>
      <c r="K15" s="61"/>
      <c r="L15" s="28"/>
      <c r="M15" s="15"/>
    </row>
    <row r="16" spans="1:14">
      <c r="A16" s="19" t="s">
        <v>65</v>
      </c>
      <c r="B16" s="15"/>
      <c r="C16" s="15"/>
      <c r="D16" s="15"/>
      <c r="E16" s="15"/>
      <c r="F16" s="104">
        <f>SUM(F11:F14)</f>
        <v>5790</v>
      </c>
      <c r="G16" s="104">
        <f>SUM(G11:G14)</f>
        <v>3439</v>
      </c>
      <c r="H16" s="104">
        <f>SUM(H11:H14)</f>
        <v>108</v>
      </c>
      <c r="I16" s="104">
        <f>SUM(I11:I14)</f>
        <v>321</v>
      </c>
      <c r="J16" s="105"/>
      <c r="K16" s="104">
        <f>SUM(K11:K14)</f>
        <v>9658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50"/>
      <c r="H17" s="50"/>
      <c r="I17" s="5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50"/>
      <c r="H18" s="50"/>
      <c r="I18" s="51"/>
      <c r="J18" s="105"/>
      <c r="K18" s="61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50"/>
      <c r="H19" s="50"/>
      <c r="I19" s="51"/>
      <c r="J19" s="105"/>
      <c r="K19" s="61"/>
      <c r="L19" s="28"/>
      <c r="M19" s="15"/>
    </row>
    <row r="20" spans="1:13">
      <c r="A20" s="16" t="s">
        <v>56</v>
      </c>
      <c r="F20" s="52">
        <v>198</v>
      </c>
      <c r="G20" s="52">
        <v>95</v>
      </c>
      <c r="H20" s="52">
        <v>25</v>
      </c>
      <c r="I20" s="52">
        <v>11</v>
      </c>
      <c r="J20" s="29"/>
      <c r="K20" s="61">
        <f t="shared" ref="K20:K30" si="0">SUM(F20:I20)</f>
        <v>329</v>
      </c>
      <c r="L20" s="29"/>
    </row>
    <row r="21" spans="1:13">
      <c r="A21" s="16" t="s">
        <v>57</v>
      </c>
      <c r="E21" s="64"/>
      <c r="F21" s="46">
        <v>305</v>
      </c>
      <c r="G21" s="46">
        <v>79</v>
      </c>
      <c r="H21" s="46">
        <v>21</v>
      </c>
      <c r="I21" s="46">
        <v>21</v>
      </c>
      <c r="J21" s="29"/>
      <c r="K21" s="61">
        <f t="shared" si="0"/>
        <v>426</v>
      </c>
      <c r="L21" s="29"/>
    </row>
    <row r="22" spans="1:13">
      <c r="A22" s="16" t="s">
        <v>58</v>
      </c>
      <c r="F22" s="52">
        <v>93</v>
      </c>
      <c r="G22" s="52">
        <v>163</v>
      </c>
      <c r="H22" s="52">
        <v>107</v>
      </c>
      <c r="I22" s="52">
        <v>2</v>
      </c>
      <c r="J22" s="29"/>
      <c r="K22" s="61">
        <f t="shared" si="0"/>
        <v>365</v>
      </c>
      <c r="L22" s="29"/>
    </row>
    <row r="23" spans="1:13">
      <c r="A23" s="16" t="s">
        <v>59</v>
      </c>
      <c r="F23" s="52">
        <v>121</v>
      </c>
      <c r="G23" s="52">
        <v>61</v>
      </c>
      <c r="H23" s="52">
        <v>19</v>
      </c>
      <c r="I23" s="52">
        <v>2</v>
      </c>
      <c r="J23" s="29"/>
      <c r="K23" s="61">
        <f t="shared" si="0"/>
        <v>203</v>
      </c>
      <c r="L23" s="29"/>
    </row>
    <row r="24" spans="1:13">
      <c r="A24" s="16" t="s">
        <v>104</v>
      </c>
      <c r="B24" s="15"/>
      <c r="C24" s="15"/>
      <c r="D24" s="15"/>
      <c r="E24" s="15"/>
      <c r="F24" s="46">
        <v>249</v>
      </c>
      <c r="G24" s="46">
        <v>214</v>
      </c>
      <c r="H24" s="46">
        <v>30</v>
      </c>
      <c r="I24" s="46">
        <v>119</v>
      </c>
      <c r="J24" s="28"/>
      <c r="K24" s="61">
        <f t="shared" si="0"/>
        <v>612</v>
      </c>
      <c r="L24" s="28"/>
      <c r="M24" s="15"/>
    </row>
    <row r="25" spans="1:13">
      <c r="A25" s="16" t="s">
        <v>60</v>
      </c>
      <c r="F25" s="52">
        <v>4</v>
      </c>
      <c r="G25" s="52">
        <v>0</v>
      </c>
      <c r="H25" s="52">
        <v>0</v>
      </c>
      <c r="I25" s="52">
        <v>0</v>
      </c>
      <c r="J25" s="29"/>
      <c r="K25" s="61">
        <f t="shared" si="0"/>
        <v>4</v>
      </c>
      <c r="L25" s="29"/>
    </row>
    <row r="26" spans="1:13">
      <c r="A26" s="16" t="s">
        <v>55</v>
      </c>
      <c r="F26" s="49">
        <v>4</v>
      </c>
      <c r="G26" s="52">
        <v>9</v>
      </c>
      <c r="H26" s="52">
        <v>2</v>
      </c>
      <c r="I26" s="52">
        <v>0</v>
      </c>
      <c r="J26" s="28"/>
      <c r="K26" s="61">
        <f t="shared" si="0"/>
        <v>15</v>
      </c>
      <c r="L26" s="29"/>
    </row>
    <row r="27" spans="1:13">
      <c r="A27" s="16" t="s">
        <v>51</v>
      </c>
      <c r="F27" s="49">
        <v>18</v>
      </c>
      <c r="G27" s="52">
        <v>4</v>
      </c>
      <c r="H27" s="52">
        <v>3</v>
      </c>
      <c r="I27" s="52">
        <v>1</v>
      </c>
      <c r="J27" s="28"/>
      <c r="K27" s="61">
        <f t="shared" si="0"/>
        <v>26</v>
      </c>
      <c r="L27" s="29"/>
    </row>
    <row r="28" spans="1:13">
      <c r="A28" s="16" t="s">
        <v>52</v>
      </c>
      <c r="F28" s="49">
        <v>24</v>
      </c>
      <c r="G28" s="52">
        <v>4</v>
      </c>
      <c r="H28" s="52">
        <v>0</v>
      </c>
      <c r="I28" s="52">
        <v>0</v>
      </c>
      <c r="J28" s="29"/>
      <c r="K28" s="61">
        <f t="shared" si="0"/>
        <v>28</v>
      </c>
      <c r="L28" s="28"/>
    </row>
    <row r="29" spans="1:13">
      <c r="A29" s="16" t="s">
        <v>53</v>
      </c>
      <c r="F29" s="49">
        <v>5</v>
      </c>
      <c r="G29" s="52">
        <v>0</v>
      </c>
      <c r="H29" s="52">
        <v>0</v>
      </c>
      <c r="I29" s="52">
        <v>0</v>
      </c>
      <c r="J29" s="29"/>
      <c r="K29" s="61">
        <f t="shared" si="0"/>
        <v>5</v>
      </c>
      <c r="L29" s="28"/>
    </row>
    <row r="30" spans="1:13">
      <c r="A30" s="16" t="s">
        <v>54</v>
      </c>
      <c r="F30" s="49">
        <v>96</v>
      </c>
      <c r="G30" s="52">
        <v>6</v>
      </c>
      <c r="H30" s="52">
        <v>0</v>
      </c>
      <c r="I30" s="52">
        <v>0</v>
      </c>
      <c r="J30" s="29"/>
      <c r="K30" s="61">
        <f t="shared" si="0"/>
        <v>102</v>
      </c>
      <c r="L30" s="28"/>
    </row>
    <row r="31" spans="1:13">
      <c r="A31" s="12"/>
      <c r="F31" s="50"/>
      <c r="G31" s="50"/>
      <c r="H31" s="50"/>
      <c r="I31" s="50"/>
      <c r="J31" s="29"/>
      <c r="K31" s="91"/>
      <c r="L31" s="29"/>
    </row>
    <row r="32" spans="1:13">
      <c r="A32" s="19" t="s">
        <v>61</v>
      </c>
      <c r="E32" s="64"/>
      <c r="F32" s="60">
        <f>SUM(F20:F30)</f>
        <v>1117</v>
      </c>
      <c r="G32" s="60">
        <f>SUM(G20:G30)</f>
        <v>635</v>
      </c>
      <c r="H32" s="60">
        <f>SUM(H20:H30)</f>
        <v>207</v>
      </c>
      <c r="I32" s="60">
        <f>SUM(I20:I30)</f>
        <v>156</v>
      </c>
      <c r="J32" s="29"/>
      <c r="K32" s="60">
        <f>SUM(K20:K30)</f>
        <v>2115</v>
      </c>
      <c r="L32" s="29"/>
    </row>
    <row r="33" spans="1:13">
      <c r="A33" s="10"/>
      <c r="F33" s="50"/>
      <c r="G33" s="50"/>
      <c r="H33" s="50"/>
      <c r="I33" s="50"/>
      <c r="J33" s="29"/>
      <c r="K33" s="91"/>
      <c r="L33" s="29"/>
    </row>
    <row r="34" spans="1:13">
      <c r="A34" s="19" t="s">
        <v>75</v>
      </c>
      <c r="F34" s="86">
        <f>F16+F32</f>
        <v>6907</v>
      </c>
      <c r="G34" s="86">
        <f>G16+G32</f>
        <v>4074</v>
      </c>
      <c r="H34" s="86">
        <f>H16+H32</f>
        <v>315</v>
      </c>
      <c r="I34" s="86">
        <f>I16+I32</f>
        <v>477</v>
      </c>
      <c r="J34" s="29"/>
      <c r="K34" s="86">
        <f>K16+K32</f>
        <v>11773</v>
      </c>
      <c r="L34" s="29"/>
    </row>
    <row r="35" spans="1:13">
      <c r="A35" s="19"/>
      <c r="F35" s="50"/>
      <c r="G35" s="50"/>
      <c r="H35" s="50"/>
      <c r="I35" s="50"/>
      <c r="J35" s="29"/>
      <c r="K35" s="91"/>
      <c r="L35" s="29"/>
    </row>
    <row r="36" spans="1:13">
      <c r="A36" s="10"/>
      <c r="F36" s="50"/>
      <c r="G36" s="50"/>
      <c r="H36" s="50"/>
      <c r="I36" s="50"/>
      <c r="J36" s="29"/>
      <c r="K36" s="91"/>
      <c r="L36" s="29"/>
    </row>
    <row r="37" spans="1:13">
      <c r="A37" s="18" t="s">
        <v>62</v>
      </c>
      <c r="F37" s="50"/>
      <c r="G37" s="50"/>
      <c r="H37" s="50"/>
      <c r="I37" s="50"/>
      <c r="J37" s="29"/>
      <c r="K37" s="91"/>
      <c r="L37" s="29"/>
    </row>
    <row r="38" spans="1:13">
      <c r="A38" s="11" t="s">
        <v>77</v>
      </c>
      <c r="B38" s="29"/>
      <c r="C38" s="29"/>
      <c r="D38" s="29"/>
      <c r="E38" s="29"/>
      <c r="F38" s="52">
        <v>81</v>
      </c>
      <c r="G38" s="52">
        <v>77</v>
      </c>
      <c r="H38" s="52">
        <v>2</v>
      </c>
      <c r="I38" s="52">
        <v>15</v>
      </c>
      <c r="J38" s="29"/>
      <c r="K38" s="61">
        <f>SUM(F38:I38)</f>
        <v>175</v>
      </c>
      <c r="L38" s="29"/>
    </row>
    <row r="39" spans="1:13">
      <c r="A39" s="11" t="s">
        <v>78</v>
      </c>
      <c r="B39" s="29"/>
      <c r="C39" s="29"/>
      <c r="D39" s="29"/>
      <c r="E39" s="29"/>
      <c r="F39" s="52">
        <v>7</v>
      </c>
      <c r="G39" s="52">
        <v>0</v>
      </c>
      <c r="H39" s="52">
        <v>0</v>
      </c>
      <c r="I39" s="52">
        <v>0</v>
      </c>
      <c r="J39" s="29"/>
      <c r="K39" s="61">
        <f>SUM(F39:I39)</f>
        <v>7</v>
      </c>
      <c r="L39" s="29"/>
    </row>
    <row r="40" spans="1:13">
      <c r="A40" s="10"/>
      <c r="F40" s="50"/>
      <c r="G40" s="50"/>
      <c r="H40" s="50"/>
      <c r="I40" s="50"/>
      <c r="J40" s="29"/>
      <c r="K40" s="91"/>
      <c r="L40" s="29"/>
    </row>
    <row r="41" spans="1:13">
      <c r="A41" s="10"/>
      <c r="F41" s="86"/>
      <c r="G41" s="86"/>
      <c r="H41" s="86"/>
      <c r="I41" s="86"/>
      <c r="J41" s="29"/>
      <c r="K41" s="86"/>
      <c r="L41" s="29"/>
    </row>
    <row r="42" spans="1:13">
      <c r="A42" s="19" t="s">
        <v>76</v>
      </c>
      <c r="F42" s="86">
        <f>+F34+F38+F39</f>
        <v>6995</v>
      </c>
      <c r="G42" s="86">
        <f>+G34+G38+G39</f>
        <v>4151</v>
      </c>
      <c r="H42" s="86">
        <f>+H34+H38+H39</f>
        <v>317</v>
      </c>
      <c r="I42" s="86">
        <f>+I34+I38+I39</f>
        <v>492</v>
      </c>
      <c r="J42" s="29"/>
      <c r="K42" s="86">
        <f>+K34+K38+K39</f>
        <v>11955</v>
      </c>
      <c r="L42" s="29"/>
    </row>
    <row r="43" spans="1:13">
      <c r="A43" s="10"/>
      <c r="F43" s="50"/>
      <c r="G43" s="50"/>
      <c r="H43" s="50"/>
      <c r="I43" s="50"/>
      <c r="J43" s="29"/>
      <c r="K43" s="91"/>
      <c r="L43" s="29"/>
    </row>
    <row r="44" spans="1:13">
      <c r="A44" s="110" t="s">
        <v>112</v>
      </c>
      <c r="G44" s="29"/>
      <c r="H44" s="29"/>
    </row>
    <row r="45" spans="1:13">
      <c r="A45" s="110" t="s">
        <v>74</v>
      </c>
    </row>
    <row r="46" spans="1:13">
      <c r="A46" s="110" t="s">
        <v>117</v>
      </c>
    </row>
    <row r="47" spans="1:13">
      <c r="A47" s="110"/>
    </row>
    <row r="48" spans="1:13">
      <c r="A48" s="25" t="s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5" t="s">
        <v>32</v>
      </c>
    </row>
    <row r="49" spans="13:13">
      <c r="M49" s="69"/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83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121" t="s">
        <v>127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38</v>
      </c>
      <c r="G9" s="81" t="s">
        <v>37</v>
      </c>
      <c r="H9" s="81" t="s">
        <v>116</v>
      </c>
      <c r="I9" s="80" t="s">
        <v>39</v>
      </c>
      <c r="J9" s="83"/>
      <c r="K9" s="85" t="s">
        <v>12</v>
      </c>
    </row>
    <row r="10" spans="1:14">
      <c r="A10" s="18" t="s">
        <v>111</v>
      </c>
      <c r="K10" s="75"/>
    </row>
    <row r="11" spans="1:14">
      <c r="A11" s="11" t="s">
        <v>63</v>
      </c>
      <c r="B11" s="15"/>
      <c r="C11" s="15"/>
      <c r="D11" s="15"/>
      <c r="E11" s="15"/>
      <c r="F11" s="93">
        <v>1356</v>
      </c>
      <c r="G11" s="90">
        <v>1629</v>
      </c>
      <c r="H11" s="90">
        <v>36</v>
      </c>
      <c r="I11" s="93">
        <v>102</v>
      </c>
      <c r="J11" s="28"/>
      <c r="K11" s="61">
        <f>SUM(F11:I11)</f>
        <v>3123</v>
      </c>
      <c r="L11" s="28"/>
      <c r="M11" s="15"/>
    </row>
    <row r="12" spans="1:14">
      <c r="A12" s="11" t="s">
        <v>64</v>
      </c>
      <c r="F12" s="90">
        <v>14</v>
      </c>
      <c r="G12" s="90">
        <v>8</v>
      </c>
      <c r="H12" s="90">
        <v>2</v>
      </c>
      <c r="I12" s="90">
        <v>2</v>
      </c>
      <c r="J12" s="29"/>
      <c r="K12" s="61">
        <f>SUM(F12:I12)</f>
        <v>26</v>
      </c>
      <c r="L12" s="29"/>
    </row>
    <row r="13" spans="1:14">
      <c r="A13" s="11" t="s">
        <v>66</v>
      </c>
      <c r="B13" s="15"/>
      <c r="C13" s="15"/>
      <c r="D13" s="15"/>
      <c r="E13" s="15"/>
      <c r="F13" s="49">
        <v>8</v>
      </c>
      <c r="G13" s="52">
        <v>11</v>
      </c>
      <c r="H13" s="52">
        <v>56</v>
      </c>
      <c r="I13" s="46">
        <v>0</v>
      </c>
      <c r="J13" s="105"/>
      <c r="K13" s="61">
        <f>SUM(F13:I13)</f>
        <v>75</v>
      </c>
      <c r="L13" s="28"/>
      <c r="M13" s="15"/>
    </row>
    <row r="14" spans="1:14">
      <c r="A14" s="11" t="s">
        <v>67</v>
      </c>
      <c r="B14" s="15"/>
      <c r="C14" s="15"/>
      <c r="D14" s="15"/>
      <c r="E14" s="15"/>
      <c r="F14" s="49">
        <v>104</v>
      </c>
      <c r="G14" s="52">
        <v>9</v>
      </c>
      <c r="H14" s="52">
        <v>44</v>
      </c>
      <c r="I14" s="46">
        <v>0</v>
      </c>
      <c r="J14" s="105"/>
      <c r="K14" s="61">
        <f>SUM(F14:I14)</f>
        <v>157</v>
      </c>
      <c r="L14" s="28"/>
      <c r="M14" s="15"/>
    </row>
    <row r="15" spans="1:14">
      <c r="B15" s="15"/>
      <c r="C15" s="15"/>
      <c r="D15" s="15"/>
      <c r="E15" s="15"/>
      <c r="F15" s="101"/>
      <c r="G15" s="50"/>
      <c r="H15" s="50"/>
      <c r="I15" s="51"/>
      <c r="J15" s="105"/>
      <c r="K15" s="61"/>
      <c r="L15" s="28"/>
      <c r="M15" s="15"/>
    </row>
    <row r="16" spans="1:14">
      <c r="A16" s="19" t="s">
        <v>65</v>
      </c>
      <c r="B16" s="15"/>
      <c r="C16" s="15"/>
      <c r="D16" s="15"/>
      <c r="E16" s="15"/>
      <c r="F16" s="104">
        <f>SUM(F11:F14)</f>
        <v>1482</v>
      </c>
      <c r="G16" s="104">
        <f>SUM(G11:G14)</f>
        <v>1657</v>
      </c>
      <c r="H16" s="104">
        <f>SUM(H11:H14)</f>
        <v>138</v>
      </c>
      <c r="I16" s="104">
        <f>SUM(I11:I14)</f>
        <v>104</v>
      </c>
      <c r="J16" s="105"/>
      <c r="K16" s="104">
        <f>SUM(K11:K14)</f>
        <v>3381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50"/>
      <c r="H17" s="50"/>
      <c r="I17" s="5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50"/>
      <c r="H18" s="50"/>
      <c r="I18" s="51"/>
      <c r="J18" s="105"/>
      <c r="K18" s="61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50"/>
      <c r="H19" s="50"/>
      <c r="I19" s="51"/>
      <c r="J19" s="105"/>
      <c r="K19" s="61"/>
      <c r="L19" s="28"/>
      <c r="M19" s="15"/>
    </row>
    <row r="20" spans="1:13">
      <c r="A20" s="16" t="s">
        <v>56</v>
      </c>
      <c r="F20" s="52">
        <v>129</v>
      </c>
      <c r="G20" s="52">
        <v>96</v>
      </c>
      <c r="H20" s="52">
        <v>36</v>
      </c>
      <c r="I20" s="52">
        <v>12</v>
      </c>
      <c r="J20" s="29"/>
      <c r="K20" s="61">
        <f t="shared" ref="K20:K30" si="0">SUM(F20:I20)</f>
        <v>273</v>
      </c>
      <c r="L20" s="29"/>
    </row>
    <row r="21" spans="1:13">
      <c r="A21" s="16" t="s">
        <v>57</v>
      </c>
      <c r="F21" s="46">
        <v>84</v>
      </c>
      <c r="G21" s="46">
        <v>26</v>
      </c>
      <c r="H21" s="46">
        <v>2</v>
      </c>
      <c r="I21" s="46">
        <v>7</v>
      </c>
      <c r="J21" s="29"/>
      <c r="K21" s="61">
        <f t="shared" si="0"/>
        <v>119</v>
      </c>
      <c r="L21" s="29"/>
    </row>
    <row r="22" spans="1:13">
      <c r="A22" s="16" t="s">
        <v>58</v>
      </c>
      <c r="F22" s="52">
        <v>18</v>
      </c>
      <c r="G22" s="52">
        <v>31</v>
      </c>
      <c r="H22" s="52">
        <v>24</v>
      </c>
      <c r="I22" s="52">
        <v>0</v>
      </c>
      <c r="J22" s="29"/>
      <c r="K22" s="61">
        <f t="shared" si="0"/>
        <v>73</v>
      </c>
      <c r="L22" s="29"/>
    </row>
    <row r="23" spans="1:13">
      <c r="A23" s="16" t="s">
        <v>59</v>
      </c>
      <c r="F23" s="52">
        <v>25</v>
      </c>
      <c r="G23" s="52">
        <v>2</v>
      </c>
      <c r="H23" s="52">
        <v>2</v>
      </c>
      <c r="I23" s="52">
        <v>0</v>
      </c>
      <c r="J23" s="29"/>
      <c r="K23" s="61">
        <f t="shared" si="0"/>
        <v>29</v>
      </c>
      <c r="L23" s="29"/>
    </row>
    <row r="24" spans="1:13">
      <c r="A24" s="16" t="s">
        <v>104</v>
      </c>
      <c r="B24" s="15"/>
      <c r="C24" s="15"/>
      <c r="D24" s="15"/>
      <c r="E24" s="15"/>
      <c r="F24" s="46">
        <v>49</v>
      </c>
      <c r="G24" s="46">
        <v>96</v>
      </c>
      <c r="H24" s="46">
        <v>7</v>
      </c>
      <c r="I24" s="46">
        <v>0</v>
      </c>
      <c r="J24" s="28"/>
      <c r="K24" s="61">
        <f t="shared" si="0"/>
        <v>152</v>
      </c>
      <c r="L24" s="28"/>
      <c r="M24" s="15"/>
    </row>
    <row r="25" spans="1:13">
      <c r="A25" s="16" t="s">
        <v>60</v>
      </c>
      <c r="F25" s="52">
        <v>0</v>
      </c>
      <c r="G25" s="52">
        <v>0</v>
      </c>
      <c r="H25" s="52">
        <v>1</v>
      </c>
      <c r="I25" s="52">
        <v>0</v>
      </c>
      <c r="J25" s="29"/>
      <c r="K25" s="61">
        <f t="shared" si="0"/>
        <v>1</v>
      </c>
      <c r="L25" s="29"/>
    </row>
    <row r="26" spans="1:13">
      <c r="A26" s="16" t="s">
        <v>55</v>
      </c>
      <c r="F26" s="49">
        <v>0</v>
      </c>
      <c r="G26" s="52">
        <v>0</v>
      </c>
      <c r="H26" s="52">
        <v>0</v>
      </c>
      <c r="I26" s="52">
        <v>0</v>
      </c>
      <c r="J26" s="28"/>
      <c r="K26" s="61">
        <f t="shared" si="0"/>
        <v>0</v>
      </c>
      <c r="L26" s="29"/>
    </row>
    <row r="27" spans="1:13">
      <c r="A27" s="16" t="s">
        <v>51</v>
      </c>
      <c r="F27" s="49">
        <v>26</v>
      </c>
      <c r="G27" s="52">
        <v>9</v>
      </c>
      <c r="H27" s="52">
        <v>3</v>
      </c>
      <c r="I27" s="52">
        <v>0</v>
      </c>
      <c r="J27" s="28"/>
      <c r="K27" s="61">
        <f t="shared" si="0"/>
        <v>38</v>
      </c>
      <c r="L27" s="29"/>
    </row>
    <row r="28" spans="1:13">
      <c r="A28" s="16" t="s">
        <v>52</v>
      </c>
      <c r="F28" s="49">
        <v>21</v>
      </c>
      <c r="G28" s="52">
        <v>8</v>
      </c>
      <c r="H28" s="52">
        <v>0</v>
      </c>
      <c r="I28" s="52">
        <v>0</v>
      </c>
      <c r="J28" s="29"/>
      <c r="K28" s="61">
        <f t="shared" si="0"/>
        <v>29</v>
      </c>
      <c r="L28" s="28"/>
    </row>
    <row r="29" spans="1:13">
      <c r="A29" s="16" t="s">
        <v>53</v>
      </c>
      <c r="F29" s="49">
        <v>10</v>
      </c>
      <c r="G29" s="52">
        <v>2</v>
      </c>
      <c r="H29" s="52">
        <v>0</v>
      </c>
      <c r="I29" s="52">
        <v>0</v>
      </c>
      <c r="J29" s="29"/>
      <c r="K29" s="61">
        <f t="shared" si="0"/>
        <v>12</v>
      </c>
      <c r="L29" s="28"/>
    </row>
    <row r="30" spans="1:13">
      <c r="A30" s="16" t="s">
        <v>54</v>
      </c>
      <c r="F30" s="49">
        <v>122</v>
      </c>
      <c r="G30" s="52">
        <v>19</v>
      </c>
      <c r="H30" s="52">
        <v>0</v>
      </c>
      <c r="I30" s="52">
        <v>0</v>
      </c>
      <c r="J30" s="29"/>
      <c r="K30" s="61">
        <f t="shared" si="0"/>
        <v>141</v>
      </c>
      <c r="L30" s="28"/>
    </row>
    <row r="31" spans="1:13">
      <c r="A31" s="12"/>
      <c r="F31" s="50"/>
      <c r="G31" s="50"/>
      <c r="H31" s="50"/>
      <c r="I31" s="50"/>
      <c r="J31" s="29"/>
      <c r="K31" s="91"/>
      <c r="L31" s="29"/>
    </row>
    <row r="32" spans="1:13">
      <c r="A32" s="19" t="s">
        <v>61</v>
      </c>
      <c r="F32" s="60">
        <f>SUM(F20:F30)</f>
        <v>484</v>
      </c>
      <c r="G32" s="60">
        <f>SUM(G20:G30)</f>
        <v>289</v>
      </c>
      <c r="H32" s="60">
        <f>SUM(H20:H30)</f>
        <v>75</v>
      </c>
      <c r="I32" s="60">
        <f>SUM(I20:I30)</f>
        <v>19</v>
      </c>
      <c r="J32" s="29"/>
      <c r="K32" s="60">
        <f>SUM(K20:K30)</f>
        <v>867</v>
      </c>
      <c r="L32" s="29"/>
    </row>
    <row r="33" spans="1:13">
      <c r="A33" s="10"/>
      <c r="F33" s="50"/>
      <c r="G33" s="50"/>
      <c r="H33" s="50"/>
      <c r="I33" s="50"/>
      <c r="J33" s="29"/>
      <c r="K33" s="91"/>
      <c r="L33" s="29"/>
    </row>
    <row r="34" spans="1:13">
      <c r="A34" s="19" t="s">
        <v>75</v>
      </c>
      <c r="F34" s="86">
        <f>F16+F32</f>
        <v>1966</v>
      </c>
      <c r="G34" s="86">
        <f>G16+G32</f>
        <v>1946</v>
      </c>
      <c r="H34" s="86">
        <f>H16+H32</f>
        <v>213</v>
      </c>
      <c r="I34" s="86">
        <f>I16+I32</f>
        <v>123</v>
      </c>
      <c r="J34" s="29"/>
      <c r="K34" s="86">
        <f>K16+K32</f>
        <v>4248</v>
      </c>
      <c r="L34" s="29"/>
    </row>
    <row r="35" spans="1:13">
      <c r="A35" s="19"/>
      <c r="F35" s="86"/>
      <c r="G35" s="86"/>
      <c r="H35" s="86"/>
      <c r="I35" s="86"/>
      <c r="J35" s="29"/>
      <c r="K35" s="86"/>
      <c r="L35" s="29"/>
    </row>
    <row r="36" spans="1:13">
      <c r="A36" s="10"/>
      <c r="F36" s="50"/>
      <c r="G36" s="50"/>
      <c r="H36" s="50"/>
      <c r="I36" s="50"/>
      <c r="J36" s="29"/>
      <c r="K36" s="91"/>
      <c r="L36" s="29"/>
    </row>
    <row r="37" spans="1:13">
      <c r="A37" s="18" t="s">
        <v>62</v>
      </c>
      <c r="F37" s="50"/>
      <c r="G37" s="50"/>
      <c r="H37" s="50"/>
      <c r="I37" s="50"/>
      <c r="J37" s="29"/>
      <c r="K37" s="91"/>
      <c r="L37" s="29"/>
    </row>
    <row r="38" spans="1:13">
      <c r="A38" s="11" t="s">
        <v>77</v>
      </c>
      <c r="B38" s="29"/>
      <c r="C38" s="29"/>
      <c r="D38" s="29"/>
      <c r="E38" s="29"/>
      <c r="F38" s="52">
        <v>0</v>
      </c>
      <c r="G38" s="52">
        <v>0</v>
      </c>
      <c r="H38" s="52">
        <v>0</v>
      </c>
      <c r="I38" s="52">
        <v>0</v>
      </c>
      <c r="J38" s="29"/>
      <c r="K38" s="61">
        <f>SUM(F38:I38)</f>
        <v>0</v>
      </c>
      <c r="L38" s="29"/>
    </row>
    <row r="39" spans="1:13">
      <c r="A39" s="11" t="s">
        <v>78</v>
      </c>
      <c r="B39" s="29"/>
      <c r="C39" s="29"/>
      <c r="D39" s="29"/>
      <c r="E39" s="29"/>
      <c r="F39" s="52">
        <v>42</v>
      </c>
      <c r="G39" s="52">
        <v>0</v>
      </c>
      <c r="H39" s="52">
        <v>0</v>
      </c>
      <c r="I39" s="52">
        <v>0</v>
      </c>
      <c r="J39" s="29"/>
      <c r="K39" s="61">
        <f>SUM(F39:I39)</f>
        <v>42</v>
      </c>
      <c r="L39" s="29"/>
    </row>
    <row r="40" spans="1:13">
      <c r="A40" s="10"/>
      <c r="F40" s="50"/>
      <c r="G40" s="50"/>
      <c r="H40" s="50"/>
      <c r="I40" s="50"/>
      <c r="J40" s="29"/>
      <c r="K40" s="91"/>
      <c r="L40" s="29"/>
    </row>
    <row r="41" spans="1:13">
      <c r="A41" s="10"/>
      <c r="F41" s="86"/>
      <c r="G41" s="86"/>
      <c r="H41" s="86"/>
      <c r="I41" s="86"/>
      <c r="J41" s="29"/>
      <c r="K41" s="86"/>
      <c r="L41" s="29"/>
    </row>
    <row r="42" spans="1:13">
      <c r="A42" s="19" t="s">
        <v>76</v>
      </c>
      <c r="F42" s="86">
        <f>+F34+F38+F39</f>
        <v>2008</v>
      </c>
      <c r="G42" s="86">
        <f>+G34+G38+G39</f>
        <v>1946</v>
      </c>
      <c r="H42" s="86">
        <f>+H34+H38+H39</f>
        <v>213</v>
      </c>
      <c r="I42" s="86">
        <f>+I34+I38+I39</f>
        <v>123</v>
      </c>
      <c r="J42" s="29"/>
      <c r="K42" s="86">
        <f>+K34+K38+K39</f>
        <v>4290</v>
      </c>
      <c r="L42" s="29"/>
    </row>
    <row r="43" spans="1:13">
      <c r="A43" s="10"/>
      <c r="F43" s="50"/>
      <c r="G43" s="50"/>
      <c r="H43" s="50"/>
      <c r="I43" s="50"/>
      <c r="J43" s="29"/>
      <c r="K43" s="91"/>
      <c r="L43" s="29"/>
    </row>
    <row r="44" spans="1:13">
      <c r="A44" s="110" t="s">
        <v>112</v>
      </c>
    </row>
    <row r="45" spans="1:13">
      <c r="A45" s="110" t="s">
        <v>74</v>
      </c>
    </row>
    <row r="46" spans="1:13">
      <c r="A46" s="110" t="s">
        <v>117</v>
      </c>
    </row>
    <row r="47" spans="1:13">
      <c r="A47" s="25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33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84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121" t="s">
        <v>126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38</v>
      </c>
      <c r="G9" s="81" t="s">
        <v>37</v>
      </c>
      <c r="H9" s="81" t="s">
        <v>116</v>
      </c>
      <c r="I9" s="80" t="s">
        <v>39</v>
      </c>
      <c r="J9" s="74"/>
      <c r="K9" s="85" t="s">
        <v>12</v>
      </c>
    </row>
    <row r="10" spans="1:14">
      <c r="A10" s="18" t="s">
        <v>111</v>
      </c>
      <c r="K10" s="72"/>
    </row>
    <row r="11" spans="1:14">
      <c r="A11" s="11" t="s">
        <v>63</v>
      </c>
      <c r="B11" s="15"/>
      <c r="C11" s="15"/>
      <c r="D11" s="15"/>
      <c r="E11" s="15"/>
      <c r="F11" s="93">
        <v>329</v>
      </c>
      <c r="G11" s="90">
        <v>94</v>
      </c>
      <c r="H11" s="90">
        <v>16</v>
      </c>
      <c r="I11" s="93">
        <v>5</v>
      </c>
      <c r="J11" s="28"/>
      <c r="K11" s="61">
        <f>SUM(F11:I11)</f>
        <v>444</v>
      </c>
      <c r="L11" s="28"/>
      <c r="M11" s="15"/>
    </row>
    <row r="12" spans="1:14">
      <c r="A12" s="11" t="s">
        <v>64</v>
      </c>
      <c r="F12" s="90">
        <v>89</v>
      </c>
      <c r="G12" s="90">
        <v>17</v>
      </c>
      <c r="H12" s="90">
        <v>0</v>
      </c>
      <c r="I12" s="90">
        <v>0</v>
      </c>
      <c r="J12" s="29"/>
      <c r="K12" s="61">
        <f>SUM(F12:I12)</f>
        <v>106</v>
      </c>
      <c r="L12" s="29"/>
    </row>
    <row r="13" spans="1:14">
      <c r="A13" s="11" t="s">
        <v>66</v>
      </c>
      <c r="B13" s="15"/>
      <c r="C13" s="15"/>
      <c r="D13" s="15"/>
      <c r="E13" s="15"/>
      <c r="F13" s="49">
        <v>0</v>
      </c>
      <c r="G13" s="49">
        <v>0</v>
      </c>
      <c r="H13" s="49">
        <v>0</v>
      </c>
      <c r="I13" s="49">
        <v>0</v>
      </c>
      <c r="J13" s="105"/>
      <c r="K13" s="61">
        <f>SUM(F13:I13)</f>
        <v>0</v>
      </c>
      <c r="L13" s="28"/>
      <c r="M13" s="15"/>
    </row>
    <row r="14" spans="1:14">
      <c r="A14" s="11" t="s">
        <v>67</v>
      </c>
      <c r="B14" s="15"/>
      <c r="C14" s="15"/>
      <c r="D14" s="15"/>
      <c r="E14" s="15"/>
      <c r="F14" s="49">
        <v>0</v>
      </c>
      <c r="G14" s="49">
        <v>0</v>
      </c>
      <c r="H14" s="49">
        <v>0</v>
      </c>
      <c r="I14" s="49">
        <v>0</v>
      </c>
      <c r="J14" s="105"/>
      <c r="K14" s="61">
        <f>SUM(F14:I14)</f>
        <v>0</v>
      </c>
      <c r="L14" s="28"/>
      <c r="M14" s="15"/>
    </row>
    <row r="15" spans="1:14">
      <c r="B15" s="15"/>
      <c r="C15" s="15"/>
      <c r="D15" s="15"/>
      <c r="E15" s="15"/>
      <c r="F15" s="101"/>
      <c r="G15" s="101"/>
      <c r="H15" s="101"/>
      <c r="I15" s="101"/>
      <c r="J15" s="105"/>
      <c r="K15" s="61"/>
      <c r="L15" s="28"/>
      <c r="M15" s="15"/>
    </row>
    <row r="16" spans="1:14">
      <c r="A16" s="19" t="s">
        <v>65</v>
      </c>
      <c r="B16" s="15"/>
      <c r="C16" s="15"/>
      <c r="D16" s="15"/>
      <c r="E16" s="15"/>
      <c r="F16" s="104">
        <f>SUM(F11:F14)</f>
        <v>418</v>
      </c>
      <c r="G16" s="104">
        <f>SUM(G11:G14)</f>
        <v>111</v>
      </c>
      <c r="H16" s="104">
        <f>SUM(H11:H14)</f>
        <v>16</v>
      </c>
      <c r="I16" s="104">
        <f>SUM(I11:I14)</f>
        <v>5</v>
      </c>
      <c r="J16" s="105"/>
      <c r="K16" s="104">
        <f>SUM(K11:K14)</f>
        <v>550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101"/>
      <c r="H17" s="101"/>
      <c r="I17" s="10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101"/>
      <c r="H18" s="101"/>
      <c r="I18" s="101"/>
      <c r="J18" s="105"/>
      <c r="K18" s="61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101"/>
      <c r="H19" s="101"/>
      <c r="I19" s="101"/>
      <c r="J19" s="105"/>
      <c r="K19" s="61"/>
      <c r="L19" s="28"/>
      <c r="M19" s="15"/>
    </row>
    <row r="20" spans="1:13">
      <c r="A20" s="16" t="s">
        <v>56</v>
      </c>
      <c r="F20" s="52">
        <v>0</v>
      </c>
      <c r="G20" s="52">
        <v>0</v>
      </c>
      <c r="H20" s="52">
        <v>0</v>
      </c>
      <c r="I20" s="52">
        <v>0</v>
      </c>
      <c r="J20" s="29"/>
      <c r="K20" s="61">
        <f t="shared" ref="K20:K30" si="0">SUM(F20:I20)</f>
        <v>0</v>
      </c>
      <c r="L20" s="29"/>
    </row>
    <row r="21" spans="1:13">
      <c r="A21" s="16" t="s">
        <v>57</v>
      </c>
      <c r="F21" s="46">
        <v>0</v>
      </c>
      <c r="G21" s="46">
        <v>0</v>
      </c>
      <c r="H21" s="46">
        <v>0</v>
      </c>
      <c r="I21" s="46">
        <v>0</v>
      </c>
      <c r="J21" s="29"/>
      <c r="K21" s="61">
        <f t="shared" si="0"/>
        <v>0</v>
      </c>
      <c r="L21" s="29"/>
    </row>
    <row r="22" spans="1:13">
      <c r="A22" s="16" t="s">
        <v>58</v>
      </c>
      <c r="F22" s="52">
        <v>0</v>
      </c>
      <c r="G22" s="52">
        <v>0</v>
      </c>
      <c r="H22" s="52">
        <v>0</v>
      </c>
      <c r="I22" s="52">
        <v>0</v>
      </c>
      <c r="J22" s="29"/>
      <c r="K22" s="61">
        <f t="shared" si="0"/>
        <v>0</v>
      </c>
      <c r="L22" s="29"/>
    </row>
    <row r="23" spans="1:13">
      <c r="A23" s="16" t="s">
        <v>59</v>
      </c>
      <c r="F23" s="52">
        <v>0</v>
      </c>
      <c r="G23" s="52">
        <v>0</v>
      </c>
      <c r="H23" s="52">
        <v>0</v>
      </c>
      <c r="I23" s="52">
        <v>0</v>
      </c>
      <c r="J23" s="29"/>
      <c r="K23" s="61">
        <f t="shared" si="0"/>
        <v>0</v>
      </c>
      <c r="L23" s="29"/>
    </row>
    <row r="24" spans="1:13">
      <c r="A24" s="16" t="s">
        <v>104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1">
        <f t="shared" si="0"/>
        <v>0</v>
      </c>
      <c r="L24" s="28"/>
      <c r="M24" s="15"/>
    </row>
    <row r="25" spans="1:13">
      <c r="A25" s="16" t="s">
        <v>60</v>
      </c>
      <c r="F25" s="52">
        <v>0</v>
      </c>
      <c r="G25" s="52">
        <v>0</v>
      </c>
      <c r="H25" s="52">
        <v>0</v>
      </c>
      <c r="I25" s="52">
        <v>0</v>
      </c>
      <c r="J25" s="29"/>
      <c r="K25" s="61">
        <f t="shared" si="0"/>
        <v>0</v>
      </c>
      <c r="L25" s="29"/>
    </row>
    <row r="26" spans="1:13">
      <c r="A26" s="16" t="s">
        <v>55</v>
      </c>
      <c r="F26" s="49">
        <v>0</v>
      </c>
      <c r="G26" s="49">
        <v>0</v>
      </c>
      <c r="H26" s="49">
        <v>0</v>
      </c>
      <c r="I26" s="49">
        <v>0</v>
      </c>
      <c r="J26" s="28"/>
      <c r="K26" s="61">
        <f t="shared" si="0"/>
        <v>0</v>
      </c>
      <c r="L26" s="29"/>
    </row>
    <row r="27" spans="1:13">
      <c r="A27" s="16" t="s">
        <v>51</v>
      </c>
      <c r="F27" s="49">
        <v>0</v>
      </c>
      <c r="G27" s="49">
        <v>0</v>
      </c>
      <c r="H27" s="49">
        <v>0</v>
      </c>
      <c r="I27" s="49">
        <v>0</v>
      </c>
      <c r="J27" s="28"/>
      <c r="K27" s="61">
        <f t="shared" si="0"/>
        <v>0</v>
      </c>
      <c r="L27" s="29"/>
    </row>
    <row r="28" spans="1:13">
      <c r="A28" s="16" t="s">
        <v>52</v>
      </c>
      <c r="F28" s="49">
        <v>0</v>
      </c>
      <c r="G28" s="49">
        <v>0</v>
      </c>
      <c r="H28" s="49">
        <v>0</v>
      </c>
      <c r="I28" s="49">
        <v>0</v>
      </c>
      <c r="J28" s="29"/>
      <c r="K28" s="61">
        <f t="shared" si="0"/>
        <v>0</v>
      </c>
      <c r="L28" s="28"/>
    </row>
    <row r="29" spans="1:13">
      <c r="A29" s="16" t="s">
        <v>53</v>
      </c>
      <c r="F29" s="49">
        <v>0</v>
      </c>
      <c r="G29" s="49">
        <v>0</v>
      </c>
      <c r="H29" s="49">
        <v>0</v>
      </c>
      <c r="I29" s="49">
        <v>0</v>
      </c>
      <c r="J29" s="29"/>
      <c r="K29" s="61">
        <f t="shared" si="0"/>
        <v>0</v>
      </c>
      <c r="L29" s="28"/>
    </row>
    <row r="30" spans="1:13">
      <c r="A30" s="16" t="s">
        <v>54</v>
      </c>
      <c r="F30" s="49">
        <v>0</v>
      </c>
      <c r="G30" s="49">
        <v>0</v>
      </c>
      <c r="H30" s="49">
        <v>0</v>
      </c>
      <c r="I30" s="49">
        <v>0</v>
      </c>
      <c r="J30" s="29"/>
      <c r="K30" s="61">
        <f t="shared" si="0"/>
        <v>0</v>
      </c>
      <c r="L30" s="28"/>
    </row>
    <row r="31" spans="1:13">
      <c r="A31" s="12"/>
      <c r="F31" s="50"/>
      <c r="G31" s="50"/>
      <c r="H31" s="50"/>
      <c r="I31" s="50"/>
      <c r="J31" s="29"/>
      <c r="K31" s="91"/>
      <c r="L31" s="29"/>
    </row>
    <row r="32" spans="1:13">
      <c r="A32" s="19" t="s">
        <v>61</v>
      </c>
      <c r="F32" s="60">
        <f>SUM(F20:F30)</f>
        <v>0</v>
      </c>
      <c r="G32" s="60">
        <f>SUM(G20:G30)</f>
        <v>0</v>
      </c>
      <c r="H32" s="60">
        <f>SUM(H20:H30)</f>
        <v>0</v>
      </c>
      <c r="I32" s="60">
        <f>SUM(I20:I30)</f>
        <v>0</v>
      </c>
      <c r="J32" s="29"/>
      <c r="K32" s="60">
        <f>SUM(K20:K30)</f>
        <v>0</v>
      </c>
      <c r="L32" s="29"/>
    </row>
    <row r="33" spans="1:13">
      <c r="A33" s="10"/>
      <c r="F33" s="50"/>
      <c r="G33" s="50"/>
      <c r="H33" s="50"/>
      <c r="I33" s="50"/>
      <c r="J33" s="29"/>
      <c r="K33" s="91"/>
      <c r="L33" s="29"/>
    </row>
    <row r="34" spans="1:13">
      <c r="A34" s="19" t="s">
        <v>75</v>
      </c>
      <c r="F34" s="86">
        <f>F16+F32</f>
        <v>418</v>
      </c>
      <c r="G34" s="86">
        <f>G16+G32</f>
        <v>111</v>
      </c>
      <c r="H34" s="86">
        <f>H16+H32</f>
        <v>16</v>
      </c>
      <c r="I34" s="86">
        <f>I16+I32</f>
        <v>5</v>
      </c>
      <c r="J34" s="29"/>
      <c r="K34" s="86">
        <f>K16+K32</f>
        <v>550</v>
      </c>
      <c r="L34" s="29"/>
    </row>
    <row r="35" spans="1:13">
      <c r="A35" s="10"/>
      <c r="F35" s="50"/>
      <c r="G35" s="50"/>
      <c r="H35" s="50"/>
      <c r="I35" s="50"/>
      <c r="J35" s="29"/>
      <c r="K35" s="91"/>
      <c r="L35" s="29"/>
    </row>
    <row r="36" spans="1:13">
      <c r="A36" s="10"/>
      <c r="F36" s="50"/>
      <c r="G36" s="50"/>
      <c r="H36" s="50"/>
      <c r="I36" s="50"/>
      <c r="J36" s="29"/>
      <c r="K36" s="91"/>
      <c r="L36" s="29"/>
    </row>
    <row r="37" spans="1:13">
      <c r="A37" s="18" t="s">
        <v>62</v>
      </c>
      <c r="F37" s="50"/>
      <c r="G37" s="50"/>
      <c r="H37" s="50"/>
      <c r="I37" s="50"/>
      <c r="J37" s="29"/>
      <c r="K37" s="91"/>
      <c r="L37" s="29"/>
    </row>
    <row r="38" spans="1:13">
      <c r="A38" s="11" t="s">
        <v>77</v>
      </c>
      <c r="F38" s="52">
        <v>0</v>
      </c>
      <c r="G38" s="52">
        <v>0</v>
      </c>
      <c r="H38" s="52">
        <v>0</v>
      </c>
      <c r="I38" s="52">
        <v>0</v>
      </c>
      <c r="J38" s="29"/>
      <c r="K38" s="61">
        <f>SUM(F38:I38)</f>
        <v>0</v>
      </c>
      <c r="L38" s="29"/>
    </row>
    <row r="39" spans="1:13">
      <c r="A39" s="11" t="s">
        <v>78</v>
      </c>
      <c r="F39" s="52">
        <v>0</v>
      </c>
      <c r="G39" s="52">
        <v>0</v>
      </c>
      <c r="H39" s="52">
        <v>0</v>
      </c>
      <c r="I39" s="52">
        <v>0</v>
      </c>
      <c r="J39" s="29"/>
      <c r="K39" s="61">
        <f>SUM(F39:I39)</f>
        <v>0</v>
      </c>
      <c r="L39" s="29"/>
    </row>
    <row r="40" spans="1:13">
      <c r="A40" s="10"/>
      <c r="F40" s="50"/>
      <c r="G40" s="50"/>
      <c r="H40" s="50"/>
      <c r="I40" s="50"/>
      <c r="J40" s="29"/>
      <c r="K40" s="91"/>
      <c r="L40" s="29"/>
    </row>
    <row r="41" spans="1:13">
      <c r="A41" s="10"/>
      <c r="F41" s="86"/>
      <c r="G41" s="86"/>
      <c r="H41" s="86"/>
      <c r="I41" s="86"/>
      <c r="J41" s="29"/>
      <c r="K41" s="86"/>
      <c r="L41" s="29"/>
    </row>
    <row r="42" spans="1:13">
      <c r="A42" s="19" t="s">
        <v>76</v>
      </c>
      <c r="F42" s="86">
        <f>+F34+F38+F39</f>
        <v>418</v>
      </c>
      <c r="G42" s="86">
        <f>+G34+G38+G39</f>
        <v>111</v>
      </c>
      <c r="H42" s="86">
        <f>+H34+H38+H39</f>
        <v>16</v>
      </c>
      <c r="I42" s="86">
        <f>+I34+I38+I39</f>
        <v>5</v>
      </c>
      <c r="J42" s="29"/>
      <c r="K42" s="86">
        <f>+K34+K38+K39</f>
        <v>550</v>
      </c>
      <c r="L42" s="29"/>
    </row>
    <row r="43" spans="1:13">
      <c r="A43" s="10"/>
      <c r="F43" s="50"/>
      <c r="G43" s="50"/>
      <c r="H43" s="50"/>
      <c r="I43" s="50"/>
      <c r="J43" s="29"/>
      <c r="K43" s="91"/>
      <c r="L43" s="29"/>
    </row>
    <row r="44" spans="1:13">
      <c r="A44" s="110" t="s">
        <v>112</v>
      </c>
      <c r="G44" s="29"/>
      <c r="H44" s="29"/>
    </row>
    <row r="45" spans="1:13">
      <c r="A45" s="110" t="s">
        <v>74</v>
      </c>
    </row>
    <row r="46" spans="1:13">
      <c r="A46" s="110" t="s">
        <v>117</v>
      </c>
    </row>
    <row r="47" spans="1:13">
      <c r="A47" s="25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34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6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5"/>
      <c r="L1" s="4"/>
      <c r="M1" s="4"/>
      <c r="N1" s="4"/>
      <c r="O1" s="4"/>
    </row>
    <row r="2" spans="1:16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6"/>
      <c r="L2" s="4"/>
      <c r="M2" s="4"/>
      <c r="N2" s="4"/>
      <c r="O2" s="4"/>
    </row>
    <row r="4" spans="1:16">
      <c r="A4" s="30" t="s">
        <v>128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12.75" customHeight="1">
      <c r="A6" s="3"/>
      <c r="B6" s="2"/>
    </row>
    <row r="7" spans="1:16">
      <c r="A7" s="3"/>
      <c r="B7" s="2"/>
      <c r="C7" s="21"/>
      <c r="D7" s="21"/>
      <c r="E7" s="21"/>
      <c r="F7" s="21"/>
      <c r="I7" s="9"/>
      <c r="J7" s="95" t="s">
        <v>9</v>
      </c>
      <c r="K7" s="22"/>
      <c r="L7" s="21"/>
      <c r="M7" s="21"/>
      <c r="N7" s="21"/>
      <c r="O7" s="21"/>
      <c r="P7" s="21"/>
    </row>
    <row r="8" spans="1:16" ht="6" customHeight="1">
      <c r="A8" s="3"/>
      <c r="B8" s="2"/>
      <c r="J8" s="7"/>
      <c r="K8" s="7"/>
    </row>
    <row r="9" spans="1:16">
      <c r="A9" s="3"/>
      <c r="B9" s="2"/>
      <c r="F9" s="96" t="s">
        <v>49</v>
      </c>
      <c r="G9" s="96" t="s">
        <v>106</v>
      </c>
      <c r="H9" s="96" t="s">
        <v>72</v>
      </c>
      <c r="I9" s="96" t="s">
        <v>107</v>
      </c>
      <c r="J9" s="97" t="s">
        <v>69</v>
      </c>
      <c r="K9" s="97" t="s">
        <v>105</v>
      </c>
      <c r="L9" s="96" t="s">
        <v>70</v>
      </c>
      <c r="M9" s="96" t="s">
        <v>71</v>
      </c>
      <c r="N9" s="96" t="s">
        <v>73</v>
      </c>
      <c r="O9" s="96" t="s">
        <v>12</v>
      </c>
    </row>
    <row r="10" spans="1:16">
      <c r="A10" s="18" t="s">
        <v>111</v>
      </c>
      <c r="L10" s="72"/>
    </row>
    <row r="11" spans="1:16">
      <c r="A11" s="11" t="s">
        <v>63</v>
      </c>
      <c r="B11" s="15"/>
      <c r="C11" s="15"/>
      <c r="D11" s="15"/>
      <c r="E11" s="15"/>
      <c r="F11" s="93">
        <v>126</v>
      </c>
      <c r="G11" s="90">
        <v>1075</v>
      </c>
      <c r="H11" s="90">
        <v>357</v>
      </c>
      <c r="I11" s="90">
        <v>3</v>
      </c>
      <c r="J11" s="93">
        <v>602</v>
      </c>
      <c r="K11" s="93">
        <v>23</v>
      </c>
      <c r="L11" s="93">
        <v>8516</v>
      </c>
      <c r="M11" s="93">
        <v>346</v>
      </c>
      <c r="N11" s="93">
        <v>977</v>
      </c>
      <c r="O11" s="61">
        <f>SUM(F11:N11)</f>
        <v>12025</v>
      </c>
      <c r="P11" s="29"/>
    </row>
    <row r="12" spans="1:16">
      <c r="A12" s="11" t="s">
        <v>64</v>
      </c>
      <c r="F12" s="102">
        <v>8</v>
      </c>
      <c r="G12" s="90">
        <v>93</v>
      </c>
      <c r="H12" s="90">
        <v>36</v>
      </c>
      <c r="I12" s="90">
        <v>1</v>
      </c>
      <c r="J12" s="90">
        <v>75</v>
      </c>
      <c r="K12" s="90">
        <v>2</v>
      </c>
      <c r="L12" s="90">
        <v>780</v>
      </c>
      <c r="M12" s="90">
        <v>17</v>
      </c>
      <c r="N12" s="90">
        <v>168</v>
      </c>
      <c r="O12" s="61">
        <f>SUM(F12:N12)</f>
        <v>1180</v>
      </c>
      <c r="P12" s="29"/>
    </row>
    <row r="13" spans="1:16">
      <c r="A13" s="11" t="s">
        <v>66</v>
      </c>
      <c r="B13" s="15"/>
      <c r="C13" s="15"/>
      <c r="D13" s="15"/>
      <c r="E13" s="15"/>
      <c r="F13" s="49">
        <v>79</v>
      </c>
      <c r="G13" s="52">
        <v>0</v>
      </c>
      <c r="H13" s="52">
        <v>1</v>
      </c>
      <c r="I13" s="52">
        <v>1</v>
      </c>
      <c r="J13" s="46">
        <v>3</v>
      </c>
      <c r="K13" s="54">
        <v>0</v>
      </c>
      <c r="L13" s="93">
        <v>16</v>
      </c>
      <c r="M13" s="93">
        <v>1</v>
      </c>
      <c r="N13" s="93">
        <v>13</v>
      </c>
      <c r="O13" s="61">
        <f>SUM(F13:N13)</f>
        <v>114</v>
      </c>
      <c r="P13" s="29"/>
    </row>
    <row r="14" spans="1:16">
      <c r="A14" s="11" t="s">
        <v>67</v>
      </c>
      <c r="B14" s="15"/>
      <c r="C14" s="15"/>
      <c r="D14" s="15"/>
      <c r="E14" s="15"/>
      <c r="F14" s="49">
        <v>51</v>
      </c>
      <c r="G14" s="52">
        <v>22</v>
      </c>
      <c r="H14" s="52">
        <v>4</v>
      </c>
      <c r="I14" s="52">
        <v>0</v>
      </c>
      <c r="J14" s="46">
        <v>16</v>
      </c>
      <c r="K14" s="54">
        <v>3</v>
      </c>
      <c r="L14" s="93">
        <v>92</v>
      </c>
      <c r="M14" s="93">
        <v>0</v>
      </c>
      <c r="N14" s="93">
        <v>82</v>
      </c>
      <c r="O14" s="61">
        <f>SUM(F14:N14)</f>
        <v>270</v>
      </c>
      <c r="P14" s="29"/>
    </row>
    <row r="15" spans="1:16">
      <c r="B15" s="15"/>
      <c r="C15" s="15"/>
      <c r="D15" s="15"/>
      <c r="E15" s="15"/>
      <c r="F15" s="101"/>
      <c r="G15" s="50"/>
      <c r="H15" s="50"/>
      <c r="I15" s="50"/>
      <c r="J15" s="51"/>
      <c r="K15" s="106"/>
      <c r="L15" s="28"/>
      <c r="M15" s="28"/>
      <c r="N15" s="28"/>
      <c r="O15" s="61"/>
      <c r="P15" s="29"/>
    </row>
    <row r="16" spans="1:16">
      <c r="A16" s="19" t="s">
        <v>65</v>
      </c>
      <c r="B16" s="15"/>
      <c r="C16" s="15"/>
      <c r="D16" s="15"/>
      <c r="E16" s="15"/>
      <c r="F16" s="104">
        <f>SUM(F11:F14)</f>
        <v>264</v>
      </c>
      <c r="G16" s="104">
        <f t="shared" ref="G16:O16" si="0">SUM(G11:G14)</f>
        <v>1190</v>
      </c>
      <c r="H16" s="104">
        <f t="shared" si="0"/>
        <v>398</v>
      </c>
      <c r="I16" s="104">
        <f>SUM(I11:I15)</f>
        <v>5</v>
      </c>
      <c r="J16" s="104">
        <f t="shared" si="0"/>
        <v>696</v>
      </c>
      <c r="K16" s="104">
        <f t="shared" si="0"/>
        <v>28</v>
      </c>
      <c r="L16" s="104">
        <f t="shared" si="0"/>
        <v>9404</v>
      </c>
      <c r="M16" s="104">
        <f t="shared" si="0"/>
        <v>364</v>
      </c>
      <c r="N16" s="104">
        <f t="shared" si="0"/>
        <v>1240</v>
      </c>
      <c r="O16" s="104">
        <f t="shared" si="0"/>
        <v>13589</v>
      </c>
      <c r="P16" s="29"/>
    </row>
    <row r="17" spans="1:16">
      <c r="A17" s="8"/>
      <c r="B17" s="15"/>
      <c r="C17" s="15"/>
      <c r="D17" s="15"/>
      <c r="E17" s="15"/>
      <c r="F17" s="101"/>
      <c r="G17" s="50"/>
      <c r="H17" s="50"/>
      <c r="I17" s="50"/>
      <c r="J17" s="51"/>
      <c r="K17" s="106"/>
      <c r="L17" s="28"/>
      <c r="M17" s="28"/>
      <c r="N17" s="28"/>
      <c r="O17" s="61"/>
      <c r="P17" s="29"/>
    </row>
    <row r="18" spans="1:16">
      <c r="A18" s="8"/>
      <c r="B18" s="15"/>
      <c r="C18" s="15"/>
      <c r="D18" s="15"/>
      <c r="E18" s="15"/>
      <c r="F18" s="101"/>
      <c r="G18" s="50"/>
      <c r="H18" s="50"/>
      <c r="I18" s="50"/>
      <c r="J18" s="51"/>
      <c r="K18" s="106"/>
      <c r="L18" s="28"/>
      <c r="M18" s="28"/>
      <c r="N18" s="28"/>
      <c r="O18" s="61"/>
      <c r="P18" s="29"/>
    </row>
    <row r="19" spans="1:16">
      <c r="A19" s="18" t="s">
        <v>7</v>
      </c>
      <c r="B19" s="15"/>
      <c r="C19" s="15"/>
      <c r="D19" s="15"/>
      <c r="E19" s="15"/>
      <c r="F19" s="101"/>
      <c r="G19" s="50"/>
      <c r="H19" s="50"/>
      <c r="I19" s="50"/>
      <c r="J19" s="51"/>
      <c r="K19" s="106"/>
      <c r="L19" s="28"/>
      <c r="M19" s="28"/>
      <c r="N19" s="28"/>
      <c r="O19" s="61"/>
      <c r="P19" s="29"/>
    </row>
    <row r="20" spans="1:16">
      <c r="A20" s="16" t="s">
        <v>56</v>
      </c>
      <c r="F20" s="52">
        <v>61</v>
      </c>
      <c r="G20" s="52">
        <v>13</v>
      </c>
      <c r="H20" s="52">
        <v>13</v>
      </c>
      <c r="I20" s="52">
        <v>0</v>
      </c>
      <c r="J20" s="52">
        <v>31</v>
      </c>
      <c r="K20" s="90">
        <v>4</v>
      </c>
      <c r="L20" s="90">
        <v>426</v>
      </c>
      <c r="M20" s="90">
        <v>5</v>
      </c>
      <c r="N20" s="90">
        <v>49</v>
      </c>
      <c r="O20" s="61">
        <f t="shared" ref="O20:O30" si="1">SUM(F20:N20)</f>
        <v>602</v>
      </c>
      <c r="P20" s="29"/>
    </row>
    <row r="21" spans="1:16">
      <c r="A21" s="16" t="s">
        <v>57</v>
      </c>
      <c r="F21" s="46">
        <v>27</v>
      </c>
      <c r="G21" s="46">
        <v>18</v>
      </c>
      <c r="H21" s="46">
        <v>28</v>
      </c>
      <c r="I21" s="46">
        <v>0</v>
      </c>
      <c r="J21" s="46">
        <v>21</v>
      </c>
      <c r="K21" s="46">
        <v>7</v>
      </c>
      <c r="L21" s="46">
        <v>392</v>
      </c>
      <c r="M21" s="46">
        <v>5</v>
      </c>
      <c r="N21" s="46">
        <v>47</v>
      </c>
      <c r="O21" s="61">
        <f t="shared" si="1"/>
        <v>545</v>
      </c>
      <c r="P21" s="29"/>
    </row>
    <row r="22" spans="1:16">
      <c r="A22" s="16" t="s">
        <v>58</v>
      </c>
      <c r="F22" s="52">
        <v>132</v>
      </c>
      <c r="G22" s="52">
        <v>9</v>
      </c>
      <c r="H22" s="52">
        <v>8</v>
      </c>
      <c r="I22" s="52">
        <v>1</v>
      </c>
      <c r="J22" s="52">
        <v>11</v>
      </c>
      <c r="K22" s="90">
        <v>1</v>
      </c>
      <c r="L22" s="90">
        <v>217</v>
      </c>
      <c r="M22" s="90">
        <v>1</v>
      </c>
      <c r="N22" s="90">
        <v>58</v>
      </c>
      <c r="O22" s="61">
        <f t="shared" si="1"/>
        <v>438</v>
      </c>
      <c r="P22" s="29"/>
    </row>
    <row r="23" spans="1:16">
      <c r="A23" s="16" t="s">
        <v>59</v>
      </c>
      <c r="F23" s="52">
        <v>25</v>
      </c>
      <c r="G23" s="52">
        <v>6</v>
      </c>
      <c r="H23" s="52">
        <v>4</v>
      </c>
      <c r="I23" s="52">
        <v>0</v>
      </c>
      <c r="J23" s="52">
        <v>8</v>
      </c>
      <c r="K23" s="90">
        <v>0</v>
      </c>
      <c r="L23" s="90">
        <v>150</v>
      </c>
      <c r="M23" s="90">
        <v>4</v>
      </c>
      <c r="N23" s="90">
        <v>35</v>
      </c>
      <c r="O23" s="61">
        <f t="shared" si="1"/>
        <v>232</v>
      </c>
      <c r="P23" s="29"/>
    </row>
    <row r="24" spans="1:16">
      <c r="A24" s="16" t="s">
        <v>104</v>
      </c>
      <c r="B24" s="15"/>
      <c r="C24" s="15"/>
      <c r="D24" s="15"/>
      <c r="E24" s="15"/>
      <c r="F24" s="46">
        <v>38</v>
      </c>
      <c r="G24" s="46">
        <v>35</v>
      </c>
      <c r="H24" s="46">
        <v>69</v>
      </c>
      <c r="I24" s="46">
        <v>0</v>
      </c>
      <c r="J24" s="46">
        <v>19</v>
      </c>
      <c r="K24" s="93">
        <v>0</v>
      </c>
      <c r="L24" s="93">
        <v>541</v>
      </c>
      <c r="M24" s="93">
        <v>12</v>
      </c>
      <c r="N24" s="93">
        <v>50</v>
      </c>
      <c r="O24" s="61">
        <f t="shared" si="1"/>
        <v>764</v>
      </c>
      <c r="P24" s="29"/>
    </row>
    <row r="25" spans="1:16">
      <c r="A25" s="16" t="s">
        <v>60</v>
      </c>
      <c r="F25" s="52">
        <v>1</v>
      </c>
      <c r="G25" s="52">
        <v>0</v>
      </c>
      <c r="H25" s="52">
        <v>0</v>
      </c>
      <c r="I25" s="52">
        <v>0</v>
      </c>
      <c r="J25" s="52">
        <v>0</v>
      </c>
      <c r="K25" s="90">
        <v>0</v>
      </c>
      <c r="L25" s="90">
        <v>4</v>
      </c>
      <c r="M25" s="90">
        <v>0</v>
      </c>
      <c r="N25" s="90">
        <v>0</v>
      </c>
      <c r="O25" s="61">
        <f t="shared" si="1"/>
        <v>5</v>
      </c>
      <c r="P25" s="29"/>
    </row>
    <row r="26" spans="1:16">
      <c r="A26" s="16" t="s">
        <v>55</v>
      </c>
      <c r="F26" s="49">
        <v>2</v>
      </c>
      <c r="G26" s="52">
        <v>1</v>
      </c>
      <c r="H26" s="52">
        <v>0</v>
      </c>
      <c r="I26" s="52">
        <v>0</v>
      </c>
      <c r="J26" s="52">
        <v>0</v>
      </c>
      <c r="K26" s="46">
        <v>0</v>
      </c>
      <c r="L26" s="93">
        <v>9</v>
      </c>
      <c r="M26" s="90">
        <v>0</v>
      </c>
      <c r="N26" s="90">
        <v>3</v>
      </c>
      <c r="O26" s="61">
        <f t="shared" si="1"/>
        <v>15</v>
      </c>
      <c r="P26" s="29"/>
    </row>
    <row r="27" spans="1:16">
      <c r="A27" s="16" t="s">
        <v>51</v>
      </c>
      <c r="F27" s="49">
        <v>6</v>
      </c>
      <c r="G27" s="52">
        <v>0</v>
      </c>
      <c r="H27" s="52">
        <v>2</v>
      </c>
      <c r="I27" s="52">
        <v>0</v>
      </c>
      <c r="J27" s="52">
        <v>2</v>
      </c>
      <c r="K27" s="46">
        <v>1</v>
      </c>
      <c r="L27" s="93">
        <v>48</v>
      </c>
      <c r="M27" s="90">
        <v>0</v>
      </c>
      <c r="N27" s="90">
        <v>5</v>
      </c>
      <c r="O27" s="61">
        <f t="shared" si="1"/>
        <v>64</v>
      </c>
      <c r="P27" s="29"/>
    </row>
    <row r="28" spans="1:16">
      <c r="A28" s="16" t="s">
        <v>52</v>
      </c>
      <c r="F28" s="49">
        <v>0</v>
      </c>
      <c r="G28" s="52">
        <v>3</v>
      </c>
      <c r="H28" s="52">
        <v>2</v>
      </c>
      <c r="I28" s="52">
        <v>0</v>
      </c>
      <c r="J28" s="52">
        <v>5</v>
      </c>
      <c r="K28" s="52">
        <v>1</v>
      </c>
      <c r="L28" s="93">
        <v>41</v>
      </c>
      <c r="M28" s="93">
        <v>0</v>
      </c>
      <c r="N28" s="93">
        <v>5</v>
      </c>
      <c r="O28" s="61">
        <f t="shared" si="1"/>
        <v>57</v>
      </c>
      <c r="P28" s="29"/>
    </row>
    <row r="29" spans="1:16">
      <c r="A29" s="16" t="s">
        <v>53</v>
      </c>
      <c r="F29" s="49">
        <v>0</v>
      </c>
      <c r="G29" s="52">
        <v>1</v>
      </c>
      <c r="H29" s="52">
        <v>0</v>
      </c>
      <c r="I29" s="52">
        <v>0</v>
      </c>
      <c r="J29" s="52">
        <v>0</v>
      </c>
      <c r="K29" s="52">
        <v>0</v>
      </c>
      <c r="L29" s="93">
        <v>13</v>
      </c>
      <c r="M29" s="93">
        <v>0</v>
      </c>
      <c r="N29" s="93">
        <v>3</v>
      </c>
      <c r="O29" s="61">
        <f t="shared" si="1"/>
        <v>17</v>
      </c>
      <c r="P29" s="29"/>
    </row>
    <row r="30" spans="1:16">
      <c r="A30" s="16" t="s">
        <v>54</v>
      </c>
      <c r="F30" s="49">
        <v>2</v>
      </c>
      <c r="G30" s="52">
        <v>12</v>
      </c>
      <c r="H30" s="52">
        <v>10</v>
      </c>
      <c r="I30" s="52">
        <v>0</v>
      </c>
      <c r="J30" s="52">
        <v>10</v>
      </c>
      <c r="K30" s="52">
        <v>2</v>
      </c>
      <c r="L30" s="93">
        <v>151</v>
      </c>
      <c r="M30" s="93">
        <v>3</v>
      </c>
      <c r="N30" s="93">
        <v>53</v>
      </c>
      <c r="O30" s="61">
        <f t="shared" si="1"/>
        <v>243</v>
      </c>
      <c r="P30" s="29"/>
    </row>
    <row r="31" spans="1:16">
      <c r="A31" s="12"/>
      <c r="F31" s="50"/>
      <c r="G31" s="50"/>
      <c r="H31" s="50"/>
      <c r="I31" s="50"/>
      <c r="J31" s="50"/>
      <c r="K31" s="29"/>
      <c r="L31" s="91"/>
      <c r="M31" s="105"/>
      <c r="N31" s="105"/>
      <c r="O31" s="29"/>
      <c r="P31" s="29"/>
    </row>
    <row r="32" spans="1:16">
      <c r="A32" s="19" t="s">
        <v>61</v>
      </c>
      <c r="F32" s="60">
        <f>SUM(F20:F30)</f>
        <v>294</v>
      </c>
      <c r="G32" s="60">
        <f t="shared" ref="G32:O32" si="2">SUM(G20:G30)</f>
        <v>98</v>
      </c>
      <c r="H32" s="60">
        <f>SUM(H20:H30)</f>
        <v>136</v>
      </c>
      <c r="I32" s="60">
        <f>SUM(I20:I31)</f>
        <v>1</v>
      </c>
      <c r="J32" s="60">
        <f t="shared" si="2"/>
        <v>107</v>
      </c>
      <c r="K32" s="60">
        <f t="shared" si="2"/>
        <v>16</v>
      </c>
      <c r="L32" s="60">
        <f t="shared" si="2"/>
        <v>1992</v>
      </c>
      <c r="M32" s="60">
        <f t="shared" si="2"/>
        <v>30</v>
      </c>
      <c r="N32" s="60">
        <f t="shared" si="2"/>
        <v>308</v>
      </c>
      <c r="O32" s="60">
        <f t="shared" si="2"/>
        <v>2982</v>
      </c>
      <c r="P32" s="29"/>
    </row>
    <row r="33" spans="1:16">
      <c r="A33" s="10"/>
      <c r="F33" s="50"/>
      <c r="G33" s="50"/>
      <c r="H33" s="50"/>
      <c r="I33" s="50"/>
      <c r="J33" s="50"/>
      <c r="K33" s="29"/>
      <c r="L33" s="91"/>
      <c r="M33" s="29"/>
      <c r="N33" s="29"/>
      <c r="O33" s="29"/>
      <c r="P33" s="29"/>
    </row>
    <row r="34" spans="1:16">
      <c r="A34" s="19" t="s">
        <v>75</v>
      </c>
      <c r="F34" s="86">
        <f t="shared" ref="F34:O34" si="3">F16+F32</f>
        <v>558</v>
      </c>
      <c r="G34" s="86">
        <f t="shared" si="3"/>
        <v>1288</v>
      </c>
      <c r="H34" s="86">
        <f t="shared" si="3"/>
        <v>534</v>
      </c>
      <c r="I34" s="86">
        <f t="shared" si="3"/>
        <v>6</v>
      </c>
      <c r="J34" s="86">
        <f t="shared" si="3"/>
        <v>803</v>
      </c>
      <c r="K34" s="86">
        <f t="shared" si="3"/>
        <v>44</v>
      </c>
      <c r="L34" s="86">
        <f t="shared" si="3"/>
        <v>11396</v>
      </c>
      <c r="M34" s="86">
        <f t="shared" si="3"/>
        <v>394</v>
      </c>
      <c r="N34" s="86">
        <f t="shared" si="3"/>
        <v>1548</v>
      </c>
      <c r="O34" s="86">
        <f t="shared" si="3"/>
        <v>16571</v>
      </c>
      <c r="P34" s="29"/>
    </row>
    <row r="35" spans="1:16">
      <c r="A35" s="19"/>
      <c r="F35" s="50"/>
      <c r="G35" s="50"/>
      <c r="H35" s="50"/>
      <c r="I35" s="50"/>
      <c r="J35" s="50"/>
      <c r="K35" s="29"/>
      <c r="L35" s="91"/>
      <c r="M35" s="29"/>
      <c r="N35" s="29"/>
      <c r="O35" s="29"/>
      <c r="P35" s="29"/>
    </row>
    <row r="36" spans="1:16">
      <c r="A36" s="10"/>
      <c r="F36" s="50"/>
      <c r="G36" s="50"/>
      <c r="H36" s="50"/>
      <c r="I36" s="50"/>
      <c r="J36" s="50"/>
      <c r="K36" s="29"/>
      <c r="L36" s="91"/>
      <c r="M36" s="29"/>
      <c r="N36" s="29"/>
      <c r="O36" s="29"/>
      <c r="P36" s="29"/>
    </row>
    <row r="37" spans="1:16">
      <c r="A37" s="18" t="s">
        <v>62</v>
      </c>
      <c r="F37" s="50"/>
      <c r="G37" s="50"/>
      <c r="H37" s="50"/>
      <c r="I37" s="50"/>
      <c r="J37" s="50"/>
      <c r="K37" s="29"/>
      <c r="L37" s="91"/>
      <c r="M37" s="29"/>
      <c r="N37" s="29"/>
      <c r="O37" s="29"/>
      <c r="P37" s="29"/>
    </row>
    <row r="38" spans="1:16">
      <c r="A38" s="11" t="s">
        <v>77</v>
      </c>
      <c r="F38" s="52">
        <v>2</v>
      </c>
      <c r="G38" s="52">
        <v>22</v>
      </c>
      <c r="H38" s="52">
        <v>5</v>
      </c>
      <c r="I38" s="52">
        <v>0</v>
      </c>
      <c r="J38" s="52">
        <v>7</v>
      </c>
      <c r="K38" s="52">
        <v>0</v>
      </c>
      <c r="L38" s="93">
        <v>118</v>
      </c>
      <c r="M38" s="90">
        <v>2</v>
      </c>
      <c r="N38" s="90">
        <v>19</v>
      </c>
      <c r="O38" s="61">
        <f>SUM(F38:N38)</f>
        <v>175</v>
      </c>
      <c r="P38" s="29"/>
    </row>
    <row r="39" spans="1:16">
      <c r="A39" s="11" t="s">
        <v>78</v>
      </c>
      <c r="F39" s="52">
        <v>0</v>
      </c>
      <c r="G39" s="52">
        <v>5</v>
      </c>
      <c r="H39" s="52">
        <v>0</v>
      </c>
      <c r="I39" s="52">
        <v>0</v>
      </c>
      <c r="J39" s="52">
        <v>3</v>
      </c>
      <c r="K39" s="52">
        <v>0</v>
      </c>
      <c r="L39" s="93">
        <v>7</v>
      </c>
      <c r="M39" s="90">
        <v>0</v>
      </c>
      <c r="N39" s="90">
        <v>34</v>
      </c>
      <c r="O39" s="61">
        <f>SUM(F39:N39)</f>
        <v>49</v>
      </c>
      <c r="P39" s="29"/>
    </row>
    <row r="40" spans="1:16">
      <c r="A40" s="10"/>
      <c r="F40" s="50"/>
      <c r="G40" s="50"/>
      <c r="H40" s="50"/>
      <c r="I40" s="50"/>
      <c r="J40" s="50"/>
      <c r="K40" s="29"/>
      <c r="L40" s="91"/>
      <c r="M40" s="29"/>
      <c r="N40" s="29"/>
      <c r="O40" s="29"/>
      <c r="P40" s="29"/>
    </row>
    <row r="41" spans="1:16">
      <c r="A41" s="1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29"/>
    </row>
    <row r="42" spans="1:16">
      <c r="A42" s="19" t="s">
        <v>76</v>
      </c>
      <c r="F42" s="86">
        <f t="shared" ref="F42:O42" si="4">+F34+F38+F39</f>
        <v>560</v>
      </c>
      <c r="G42" s="86">
        <f t="shared" si="4"/>
        <v>1315</v>
      </c>
      <c r="H42" s="86">
        <f t="shared" si="4"/>
        <v>539</v>
      </c>
      <c r="I42" s="86">
        <f t="shared" si="4"/>
        <v>6</v>
      </c>
      <c r="J42" s="86">
        <f t="shared" si="4"/>
        <v>813</v>
      </c>
      <c r="K42" s="86">
        <f t="shared" si="4"/>
        <v>44</v>
      </c>
      <c r="L42" s="86">
        <f t="shared" si="4"/>
        <v>11521</v>
      </c>
      <c r="M42" s="86">
        <f t="shared" si="4"/>
        <v>396</v>
      </c>
      <c r="N42" s="86">
        <f t="shared" si="4"/>
        <v>1601</v>
      </c>
      <c r="O42" s="86">
        <f t="shared" si="4"/>
        <v>16795</v>
      </c>
      <c r="P42" s="29"/>
    </row>
    <row r="43" spans="1:16">
      <c r="A43" s="10"/>
      <c r="F43" s="50"/>
      <c r="G43" s="50"/>
      <c r="H43" s="50"/>
      <c r="I43" s="50"/>
      <c r="J43" s="50"/>
      <c r="K43" s="29"/>
      <c r="L43" s="91"/>
      <c r="M43" s="29"/>
      <c r="N43" s="29"/>
      <c r="O43" s="29"/>
      <c r="P43" s="29"/>
    </row>
    <row r="44" spans="1:16">
      <c r="A44" s="110" t="s">
        <v>112</v>
      </c>
      <c r="G44" s="29"/>
      <c r="H44" s="29"/>
      <c r="I44" s="29"/>
    </row>
    <row r="45" spans="1:16">
      <c r="A45" s="110" t="s">
        <v>74</v>
      </c>
    </row>
    <row r="47" spans="1:16">
      <c r="A47" s="25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5" t="s">
        <v>35</v>
      </c>
    </row>
  </sheetData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129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10</v>
      </c>
      <c r="G9" s="81" t="s">
        <v>11</v>
      </c>
      <c r="H9" s="81"/>
      <c r="I9" s="80" t="s">
        <v>12</v>
      </c>
    </row>
    <row r="10" spans="1:14">
      <c r="A10" s="18" t="s">
        <v>118</v>
      </c>
      <c r="B10" s="15"/>
      <c r="C10" s="15"/>
      <c r="D10" s="15"/>
      <c r="E10" s="15"/>
      <c r="F10" s="15"/>
      <c r="I10" s="15"/>
      <c r="J10" s="15"/>
      <c r="K10" s="15"/>
      <c r="L10" s="15"/>
      <c r="M10" s="15"/>
    </row>
    <row r="11" spans="1:14">
      <c r="A11" s="11" t="s">
        <v>63</v>
      </c>
      <c r="F11" s="90">
        <v>83640</v>
      </c>
      <c r="G11" s="90">
        <v>97966</v>
      </c>
      <c r="H11" s="29"/>
      <c r="I11" s="91">
        <f>SUM(F11:G11)</f>
        <v>181606</v>
      </c>
      <c r="J11" s="29"/>
    </row>
    <row r="12" spans="1:14">
      <c r="A12" s="11" t="s">
        <v>64</v>
      </c>
      <c r="B12" s="28"/>
      <c r="C12" s="28"/>
      <c r="D12" s="28"/>
      <c r="E12" s="15"/>
      <c r="F12" s="49">
        <v>3910</v>
      </c>
      <c r="G12" s="52">
        <v>4485</v>
      </c>
      <c r="H12" s="50"/>
      <c r="I12" s="91">
        <f>SUM(F12:G12)</f>
        <v>8395</v>
      </c>
      <c r="J12" s="105"/>
      <c r="K12" s="15"/>
      <c r="L12" s="15"/>
      <c r="M12" s="15"/>
    </row>
    <row r="13" spans="1:14">
      <c r="A13" s="11" t="s">
        <v>66</v>
      </c>
      <c r="B13" s="28"/>
      <c r="C13" s="28"/>
      <c r="D13" s="28"/>
      <c r="E13" s="15"/>
      <c r="F13" s="49">
        <v>681</v>
      </c>
      <c r="G13" s="52">
        <v>832</v>
      </c>
      <c r="H13" s="50"/>
      <c r="I13" s="91">
        <f>SUM(F13:G13)</f>
        <v>1513</v>
      </c>
      <c r="J13" s="105"/>
      <c r="K13" s="15"/>
      <c r="L13" s="15"/>
      <c r="M13" s="15"/>
    </row>
    <row r="14" spans="1:14">
      <c r="A14" s="11" t="s">
        <v>67</v>
      </c>
      <c r="B14" s="28"/>
      <c r="C14" s="28"/>
      <c r="D14" s="28"/>
      <c r="E14" s="15"/>
      <c r="F14" s="49">
        <v>693</v>
      </c>
      <c r="G14" s="52">
        <v>557</v>
      </c>
      <c r="H14" s="50"/>
      <c r="I14" s="91">
        <f>SUM(F14:G14)</f>
        <v>1250</v>
      </c>
      <c r="J14" s="105"/>
      <c r="K14" s="15"/>
      <c r="L14" s="15"/>
      <c r="M14" s="15"/>
    </row>
    <row r="15" spans="1:14">
      <c r="B15" s="15"/>
      <c r="C15" s="15"/>
      <c r="D15" s="15"/>
      <c r="E15" s="15"/>
      <c r="F15" s="107"/>
      <c r="G15" s="58"/>
      <c r="H15" s="58"/>
      <c r="I15" s="56"/>
      <c r="J15" s="105"/>
      <c r="K15" s="15"/>
      <c r="L15" s="15"/>
      <c r="M15" s="15"/>
    </row>
    <row r="16" spans="1:14">
      <c r="A16" s="19" t="s">
        <v>65</v>
      </c>
      <c r="B16" s="15"/>
      <c r="C16" s="15"/>
      <c r="D16" s="15"/>
      <c r="E16" s="15"/>
      <c r="F16" s="108">
        <f>SUM(F11:F14)</f>
        <v>88924</v>
      </c>
      <c r="G16" s="108">
        <f>SUM(G11:G14)</f>
        <v>103840</v>
      </c>
      <c r="H16" s="58"/>
      <c r="I16" s="108">
        <f>SUM(I11:I14)</f>
        <v>192764</v>
      </c>
      <c r="J16" s="105"/>
      <c r="K16" s="15"/>
      <c r="L16" s="15"/>
      <c r="M16" s="15"/>
    </row>
    <row r="17" spans="1:13">
      <c r="A17" s="8"/>
      <c r="B17" s="15"/>
      <c r="C17" s="15"/>
      <c r="D17" s="15"/>
      <c r="E17" s="15"/>
      <c r="F17" s="107"/>
      <c r="G17" s="58"/>
      <c r="H17" s="58"/>
      <c r="I17" s="56"/>
      <c r="J17" s="105"/>
      <c r="K17" s="15"/>
      <c r="L17" s="15"/>
      <c r="M17" s="15"/>
    </row>
    <row r="18" spans="1:13">
      <c r="A18" s="8"/>
      <c r="B18" s="15"/>
      <c r="C18" s="15"/>
      <c r="D18" s="15"/>
      <c r="E18" s="15"/>
      <c r="F18" s="107"/>
      <c r="G18" s="58"/>
      <c r="H18" s="58"/>
      <c r="I18" s="62"/>
      <c r="J18" s="105"/>
      <c r="K18" s="15"/>
      <c r="L18" s="15"/>
      <c r="M18" s="15"/>
    </row>
    <row r="19" spans="1:13">
      <c r="A19" s="18" t="s">
        <v>68</v>
      </c>
      <c r="B19" s="15"/>
      <c r="C19" s="15"/>
      <c r="D19" s="15"/>
      <c r="E19" s="15"/>
      <c r="F19" s="107"/>
      <c r="G19" s="58"/>
      <c r="H19" s="56"/>
      <c r="I19" s="62"/>
      <c r="J19" s="105"/>
      <c r="K19" s="15"/>
      <c r="L19" s="15"/>
      <c r="M19" s="15"/>
    </row>
    <row r="20" spans="1:13">
      <c r="A20" s="16" t="s">
        <v>56</v>
      </c>
      <c r="B20" s="15"/>
      <c r="C20" s="15"/>
      <c r="D20" s="15"/>
      <c r="E20" s="15"/>
      <c r="F20" s="57">
        <v>2431</v>
      </c>
      <c r="G20" s="59">
        <v>4078</v>
      </c>
      <c r="H20" s="56"/>
      <c r="I20" s="91">
        <f t="shared" ref="I20:I30" si="0">SUM(F20:G20)</f>
        <v>6509</v>
      </c>
      <c r="J20" s="105"/>
      <c r="K20" s="15"/>
      <c r="L20" s="15"/>
      <c r="M20" s="15"/>
    </row>
    <row r="21" spans="1:13">
      <c r="A21" s="16" t="s">
        <v>57</v>
      </c>
      <c r="B21" s="15"/>
      <c r="C21" s="15"/>
      <c r="D21" s="15"/>
      <c r="E21" s="15"/>
      <c r="F21" s="57">
        <v>1066.5</v>
      </c>
      <c r="G21" s="59">
        <v>1348.5</v>
      </c>
      <c r="H21" s="56"/>
      <c r="I21" s="91">
        <f t="shared" si="0"/>
        <v>2415</v>
      </c>
      <c r="J21" s="105"/>
      <c r="K21" s="15"/>
      <c r="L21" s="15"/>
      <c r="M21" s="15"/>
    </row>
    <row r="22" spans="1:13">
      <c r="A22" s="16" t="s">
        <v>58</v>
      </c>
      <c r="F22" s="59">
        <v>2322</v>
      </c>
      <c r="G22" s="59">
        <v>2572</v>
      </c>
      <c r="H22" s="56"/>
      <c r="I22" s="91">
        <f t="shared" si="0"/>
        <v>4894</v>
      </c>
      <c r="J22" s="29"/>
    </row>
    <row r="23" spans="1:13">
      <c r="A23" s="16" t="s">
        <v>59</v>
      </c>
      <c r="F23" s="48">
        <v>244.5</v>
      </c>
      <c r="G23" s="48">
        <v>474</v>
      </c>
      <c r="H23" s="56"/>
      <c r="I23" s="91">
        <f t="shared" si="0"/>
        <v>718.5</v>
      </c>
      <c r="J23" s="29"/>
    </row>
    <row r="24" spans="1:13">
      <c r="A24" s="16" t="s">
        <v>104</v>
      </c>
      <c r="F24" s="59">
        <v>4327</v>
      </c>
      <c r="G24" s="59">
        <v>7932</v>
      </c>
      <c r="H24" s="56"/>
      <c r="I24" s="91">
        <f t="shared" si="0"/>
        <v>12259</v>
      </c>
      <c r="J24" s="29"/>
    </row>
    <row r="25" spans="1:13">
      <c r="A25" s="16" t="s">
        <v>60</v>
      </c>
      <c r="B25" s="15"/>
      <c r="C25" s="15"/>
      <c r="D25" s="15"/>
      <c r="E25" s="15"/>
      <c r="F25" s="48">
        <v>11</v>
      </c>
      <c r="G25" s="48">
        <v>34</v>
      </c>
      <c r="H25" s="56"/>
      <c r="I25" s="91">
        <f t="shared" si="0"/>
        <v>45</v>
      </c>
      <c r="J25" s="28"/>
      <c r="K25" s="15"/>
      <c r="L25" s="15"/>
      <c r="M25" s="15"/>
    </row>
    <row r="26" spans="1:13">
      <c r="A26" s="16" t="s">
        <v>55</v>
      </c>
      <c r="F26" s="59">
        <v>0</v>
      </c>
      <c r="G26" s="59">
        <v>0</v>
      </c>
      <c r="H26" s="56"/>
      <c r="I26" s="91">
        <f t="shared" si="0"/>
        <v>0</v>
      </c>
      <c r="J26" s="29"/>
    </row>
    <row r="27" spans="1:13">
      <c r="A27" s="16" t="s">
        <v>51</v>
      </c>
      <c r="F27" s="57">
        <v>264</v>
      </c>
      <c r="G27" s="59">
        <v>525</v>
      </c>
      <c r="H27" s="58"/>
      <c r="I27" s="91">
        <f t="shared" si="0"/>
        <v>789</v>
      </c>
      <c r="J27" s="28"/>
    </row>
    <row r="28" spans="1:13">
      <c r="A28" s="16" t="s">
        <v>52</v>
      </c>
      <c r="F28" s="57">
        <v>114</v>
      </c>
      <c r="G28" s="59">
        <v>151</v>
      </c>
      <c r="H28" s="58"/>
      <c r="I28" s="91">
        <f t="shared" si="0"/>
        <v>265</v>
      </c>
      <c r="J28" s="28"/>
    </row>
    <row r="29" spans="1:13">
      <c r="A29" s="16" t="s">
        <v>53</v>
      </c>
      <c r="F29" s="57">
        <v>118</v>
      </c>
      <c r="G29" s="59">
        <v>89</v>
      </c>
      <c r="H29" s="58"/>
      <c r="I29" s="91">
        <f t="shared" si="0"/>
        <v>207</v>
      </c>
      <c r="J29" s="28"/>
    </row>
    <row r="30" spans="1:13">
      <c r="A30" s="16" t="s">
        <v>54</v>
      </c>
      <c r="F30" s="57">
        <v>411</v>
      </c>
      <c r="G30" s="59">
        <v>520</v>
      </c>
      <c r="H30" s="58"/>
      <c r="I30" s="91">
        <f t="shared" si="0"/>
        <v>931</v>
      </c>
      <c r="J30" s="28"/>
    </row>
    <row r="31" spans="1:13">
      <c r="A31" s="12"/>
      <c r="F31" s="107"/>
      <c r="G31" s="58"/>
      <c r="H31" s="56"/>
      <c r="I31" s="62"/>
      <c r="J31" s="28"/>
    </row>
    <row r="32" spans="1:13">
      <c r="A32" s="19" t="s">
        <v>61</v>
      </c>
      <c r="F32" s="109">
        <f>SUM(F20:F30)</f>
        <v>11309</v>
      </c>
      <c r="G32" s="109">
        <f>SUM(G20:G30)</f>
        <v>17723.5</v>
      </c>
      <c r="H32" s="56"/>
      <c r="I32" s="109">
        <f>SUM(I20:I30)</f>
        <v>29032.5</v>
      </c>
      <c r="J32" s="29"/>
    </row>
    <row r="33" spans="1:13">
      <c r="A33" s="10"/>
      <c r="F33" s="62"/>
      <c r="G33" s="62"/>
      <c r="H33" s="56"/>
      <c r="I33" s="62"/>
      <c r="J33" s="29"/>
    </row>
    <row r="34" spans="1:13">
      <c r="A34" s="19" t="s">
        <v>75</v>
      </c>
      <c r="F34" s="86">
        <f>F16+F32</f>
        <v>100233</v>
      </c>
      <c r="G34" s="86">
        <f>G16+G32</f>
        <v>121563.5</v>
      </c>
      <c r="H34" s="56"/>
      <c r="I34" s="86">
        <f>I16+I32</f>
        <v>221796.5</v>
      </c>
      <c r="J34" s="29"/>
    </row>
    <row r="35" spans="1:13">
      <c r="A35" s="19"/>
      <c r="F35" s="62"/>
      <c r="G35" s="62"/>
      <c r="H35" s="56"/>
      <c r="I35" s="62"/>
      <c r="J35" s="29"/>
    </row>
    <row r="36" spans="1:13">
      <c r="A36" s="10"/>
      <c r="F36" s="62"/>
      <c r="G36" s="62"/>
      <c r="H36" s="56"/>
      <c r="I36" s="62"/>
      <c r="J36" s="29"/>
    </row>
    <row r="37" spans="1:13">
      <c r="A37" s="18" t="s">
        <v>62</v>
      </c>
      <c r="F37" s="62"/>
      <c r="G37" s="62"/>
      <c r="H37" s="56"/>
      <c r="I37" s="62"/>
      <c r="J37" s="29"/>
    </row>
    <row r="38" spans="1:13">
      <c r="A38" s="11" t="s">
        <v>77</v>
      </c>
      <c r="F38" s="90">
        <v>0</v>
      </c>
      <c r="G38" s="90">
        <v>0</v>
      </c>
      <c r="H38" s="29"/>
      <c r="I38" s="91">
        <f>SUM(F38:G38)</f>
        <v>0</v>
      </c>
      <c r="J38" s="29"/>
    </row>
    <row r="39" spans="1:13">
      <c r="A39" s="11" t="s">
        <v>78</v>
      </c>
      <c r="F39" s="48">
        <v>0</v>
      </c>
      <c r="G39" s="48">
        <v>0</v>
      </c>
      <c r="H39" s="56"/>
      <c r="I39" s="91">
        <f>SUM(F39:G39)</f>
        <v>0</v>
      </c>
      <c r="J39" s="29"/>
    </row>
    <row r="40" spans="1:13">
      <c r="A40" s="10"/>
      <c r="F40" s="56"/>
      <c r="G40" s="56"/>
      <c r="H40" s="56"/>
      <c r="I40" s="62"/>
      <c r="J40" s="29"/>
    </row>
    <row r="41" spans="1:13">
      <c r="A41" s="10"/>
      <c r="F41" s="62"/>
      <c r="G41" s="62"/>
      <c r="H41" s="56"/>
      <c r="I41" s="62"/>
      <c r="J41" s="29"/>
    </row>
    <row r="42" spans="1:13">
      <c r="A42" s="19" t="s">
        <v>76</v>
      </c>
      <c r="F42" s="86">
        <f>+F34+F38+F39</f>
        <v>100233</v>
      </c>
      <c r="G42" s="86">
        <f>+G34+G38+G39</f>
        <v>121563.5</v>
      </c>
      <c r="H42" s="56"/>
      <c r="I42" s="86">
        <f>+I34+I38+I39</f>
        <v>221796.5</v>
      </c>
      <c r="J42" s="29"/>
    </row>
    <row r="43" spans="1:13">
      <c r="A43" s="8"/>
      <c r="F43" s="62"/>
      <c r="G43" s="62"/>
      <c r="H43" s="56"/>
      <c r="I43" s="62"/>
      <c r="J43" s="29"/>
    </row>
    <row r="44" spans="1:13">
      <c r="A44" s="110" t="s">
        <v>112</v>
      </c>
    </row>
    <row r="45" spans="1:13">
      <c r="A45" s="110" t="s">
        <v>74</v>
      </c>
    </row>
    <row r="46" spans="1:13">
      <c r="A46" s="26"/>
    </row>
    <row r="47" spans="1:13">
      <c r="A47" s="25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36</v>
      </c>
    </row>
  </sheetData>
  <phoneticPr fontId="0" type="noConversion"/>
  <printOptions horizontalCentered="1"/>
  <pageMargins left="0.5" right="0.5" top="0.5" bottom="0.5" header="0.5" footer="0.5"/>
  <pageSetup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spans="1:14">
      <c r="A3" s="15"/>
    </row>
    <row r="4" spans="1:14">
      <c r="A4" s="30" t="s">
        <v>130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38</v>
      </c>
      <c r="G9" s="81" t="s">
        <v>37</v>
      </c>
      <c r="H9" s="81" t="s">
        <v>116</v>
      </c>
      <c r="I9" s="80" t="s">
        <v>39</v>
      </c>
      <c r="J9" s="82"/>
      <c r="K9" s="85" t="s">
        <v>12</v>
      </c>
    </row>
    <row r="10" spans="1:14">
      <c r="A10" s="18" t="s">
        <v>118</v>
      </c>
      <c r="B10" s="15"/>
      <c r="C10" s="15"/>
      <c r="D10" s="15"/>
      <c r="E10" s="15"/>
      <c r="F10" s="15"/>
      <c r="I10" s="15"/>
      <c r="J10" s="15"/>
      <c r="K10" s="71"/>
      <c r="L10" s="15"/>
      <c r="M10" s="15"/>
    </row>
    <row r="11" spans="1:14">
      <c r="A11" s="11" t="s">
        <v>63</v>
      </c>
      <c r="F11" s="90">
        <v>96092</v>
      </c>
      <c r="G11" s="90">
        <v>77280</v>
      </c>
      <c r="H11" s="90">
        <v>1897</v>
      </c>
      <c r="I11" s="90">
        <v>6337</v>
      </c>
      <c r="J11" s="29"/>
      <c r="K11" s="91">
        <f>SUM(F11:I11)</f>
        <v>181606</v>
      </c>
      <c r="L11" s="29"/>
    </row>
    <row r="12" spans="1:14">
      <c r="A12" s="11" t="s">
        <v>64</v>
      </c>
      <c r="B12" s="15"/>
      <c r="C12" s="15"/>
      <c r="D12" s="15"/>
      <c r="E12" s="15"/>
      <c r="F12" s="49">
        <v>7192</v>
      </c>
      <c r="G12" s="52">
        <v>1012</v>
      </c>
      <c r="H12" s="52">
        <v>52</v>
      </c>
      <c r="I12" s="46">
        <v>139</v>
      </c>
      <c r="J12" s="105"/>
      <c r="K12" s="91">
        <f>SUM(F12:I12)</f>
        <v>8395</v>
      </c>
      <c r="L12" s="28"/>
      <c r="M12" s="15"/>
    </row>
    <row r="13" spans="1:14">
      <c r="A13" s="11" t="s">
        <v>66</v>
      </c>
      <c r="B13" s="15"/>
      <c r="C13" s="15"/>
      <c r="D13" s="15"/>
      <c r="E13" s="15"/>
      <c r="F13" s="49">
        <v>297</v>
      </c>
      <c r="G13" s="52">
        <v>167</v>
      </c>
      <c r="H13" s="52">
        <v>1049</v>
      </c>
      <c r="I13" s="46">
        <v>0</v>
      </c>
      <c r="J13" s="105"/>
      <c r="K13" s="91">
        <f>SUM(F13:I13)</f>
        <v>1513</v>
      </c>
      <c r="L13" s="28"/>
      <c r="M13" s="15"/>
    </row>
    <row r="14" spans="1:14">
      <c r="A14" s="11" t="s">
        <v>67</v>
      </c>
      <c r="B14" s="15"/>
      <c r="C14" s="15"/>
      <c r="D14" s="15"/>
      <c r="E14" s="15"/>
      <c r="F14" s="49">
        <v>1042</v>
      </c>
      <c r="G14" s="52">
        <v>82</v>
      </c>
      <c r="H14" s="52">
        <v>126</v>
      </c>
      <c r="I14" s="46">
        <v>0</v>
      </c>
      <c r="J14" s="106"/>
      <c r="K14" s="91">
        <f>SUM(F14:I14)</f>
        <v>1250</v>
      </c>
      <c r="L14" s="28"/>
      <c r="M14" s="15"/>
    </row>
    <row r="15" spans="1:14">
      <c r="B15" s="15"/>
      <c r="C15" s="15"/>
      <c r="D15" s="15"/>
      <c r="E15" s="15"/>
      <c r="F15" s="101"/>
      <c r="G15" s="50"/>
      <c r="H15" s="50"/>
      <c r="I15" s="51"/>
      <c r="J15" s="105"/>
      <c r="K15" s="61"/>
      <c r="L15" s="28"/>
      <c r="M15" s="15"/>
    </row>
    <row r="16" spans="1:14">
      <c r="A16" s="19" t="s">
        <v>65</v>
      </c>
      <c r="B16" s="15"/>
      <c r="C16" s="15"/>
      <c r="D16" s="15"/>
      <c r="E16" s="15"/>
      <c r="F16" s="104">
        <f>SUM(F11:F14)</f>
        <v>104623</v>
      </c>
      <c r="G16" s="104">
        <f>SUM(G11:G14)</f>
        <v>78541</v>
      </c>
      <c r="H16" s="104">
        <f>SUM(H11:H14)</f>
        <v>3124</v>
      </c>
      <c r="I16" s="104">
        <f>SUM(I11:I14)</f>
        <v>6476</v>
      </c>
      <c r="J16" s="105"/>
      <c r="K16" s="104">
        <f>SUM(K11:K14)</f>
        <v>192764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50"/>
      <c r="H17" s="50"/>
      <c r="I17" s="5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50"/>
      <c r="H18" s="50"/>
      <c r="I18" s="51"/>
      <c r="J18" s="105"/>
      <c r="K18" s="61"/>
      <c r="L18" s="28"/>
      <c r="M18" s="15"/>
    </row>
    <row r="19" spans="1:13">
      <c r="A19" s="18" t="s">
        <v>68</v>
      </c>
      <c r="B19" s="15"/>
      <c r="C19" s="15"/>
      <c r="D19" s="15"/>
      <c r="E19" s="15"/>
      <c r="F19" s="101"/>
      <c r="G19" s="50"/>
      <c r="H19" s="50"/>
      <c r="I19" s="51"/>
      <c r="J19" s="105"/>
      <c r="K19" s="61"/>
      <c r="L19" s="28"/>
      <c r="M19" s="15"/>
    </row>
    <row r="20" spans="1:13">
      <c r="A20" s="16" t="s">
        <v>56</v>
      </c>
      <c r="B20" s="15"/>
      <c r="C20" s="15"/>
      <c r="D20" s="15"/>
      <c r="E20" s="15"/>
      <c r="F20" s="49">
        <v>3481</v>
      </c>
      <c r="G20" s="52">
        <v>2103</v>
      </c>
      <c r="H20" s="52">
        <v>692</v>
      </c>
      <c r="I20" s="46">
        <v>233</v>
      </c>
      <c r="J20" s="105"/>
      <c r="K20" s="91">
        <f t="shared" ref="K20:K30" si="0">SUM(F20:I20)</f>
        <v>6509</v>
      </c>
      <c r="L20" s="28"/>
      <c r="M20" s="15"/>
    </row>
    <row r="21" spans="1:13">
      <c r="A21" s="16" t="s">
        <v>57</v>
      </c>
      <c r="B21" s="15"/>
      <c r="C21" s="15"/>
      <c r="D21" s="15"/>
      <c r="E21" s="15"/>
      <c r="F21" s="49">
        <v>1712.5</v>
      </c>
      <c r="G21" s="52">
        <v>517.5</v>
      </c>
      <c r="H21" s="52">
        <v>65</v>
      </c>
      <c r="I21" s="46">
        <v>120</v>
      </c>
      <c r="J21" s="105"/>
      <c r="K21" s="91">
        <f t="shared" si="0"/>
        <v>2415</v>
      </c>
      <c r="L21" s="28"/>
      <c r="M21" s="15"/>
    </row>
    <row r="22" spans="1:13">
      <c r="A22" s="16" t="s">
        <v>58</v>
      </c>
      <c r="F22" s="52">
        <v>1402</v>
      </c>
      <c r="G22" s="52">
        <v>2195</v>
      </c>
      <c r="H22" s="52">
        <v>1278</v>
      </c>
      <c r="I22" s="52">
        <v>19</v>
      </c>
      <c r="J22" s="29"/>
      <c r="K22" s="91">
        <f t="shared" si="0"/>
        <v>4894</v>
      </c>
      <c r="L22" s="29"/>
    </row>
    <row r="23" spans="1:13">
      <c r="A23" s="16" t="s">
        <v>59</v>
      </c>
      <c r="F23" s="46">
        <v>512.5</v>
      </c>
      <c r="G23" s="46">
        <v>161</v>
      </c>
      <c r="H23" s="46">
        <v>40</v>
      </c>
      <c r="I23" s="46">
        <v>5</v>
      </c>
      <c r="J23" s="29"/>
      <c r="K23" s="91">
        <f t="shared" si="0"/>
        <v>718.5</v>
      </c>
      <c r="L23" s="29"/>
    </row>
    <row r="24" spans="1:13">
      <c r="A24" s="16" t="s">
        <v>104</v>
      </c>
      <c r="F24" s="52">
        <v>4773</v>
      </c>
      <c r="G24" s="52">
        <v>4865</v>
      </c>
      <c r="H24" s="52">
        <v>611</v>
      </c>
      <c r="I24" s="52">
        <v>2010</v>
      </c>
      <c r="J24" s="29"/>
      <c r="K24" s="91">
        <f t="shared" si="0"/>
        <v>12259</v>
      </c>
      <c r="L24" s="29"/>
    </row>
    <row r="25" spans="1:13">
      <c r="A25" s="16" t="s">
        <v>60</v>
      </c>
      <c r="B25" s="15"/>
      <c r="C25" s="15"/>
      <c r="D25" s="15"/>
      <c r="E25" s="15"/>
      <c r="F25" s="46">
        <v>34</v>
      </c>
      <c r="G25" s="46">
        <v>0</v>
      </c>
      <c r="H25" s="46">
        <v>11</v>
      </c>
      <c r="I25" s="46">
        <v>0</v>
      </c>
      <c r="J25" s="28"/>
      <c r="K25" s="91">
        <f t="shared" si="0"/>
        <v>45</v>
      </c>
      <c r="L25" s="28"/>
      <c r="M25" s="15"/>
    </row>
    <row r="26" spans="1:13">
      <c r="A26" s="16" t="s">
        <v>55</v>
      </c>
      <c r="F26" s="52">
        <v>0</v>
      </c>
      <c r="G26" s="52">
        <v>0</v>
      </c>
      <c r="H26" s="52">
        <v>0</v>
      </c>
      <c r="I26" s="52">
        <v>0</v>
      </c>
      <c r="J26" s="29"/>
      <c r="K26" s="91">
        <f t="shared" si="0"/>
        <v>0</v>
      </c>
      <c r="L26" s="29"/>
    </row>
    <row r="27" spans="1:13">
      <c r="A27" s="16" t="s">
        <v>51</v>
      </c>
      <c r="F27" s="49">
        <v>541</v>
      </c>
      <c r="G27" s="52">
        <v>165</v>
      </c>
      <c r="H27" s="52">
        <v>74</v>
      </c>
      <c r="I27" s="52">
        <v>9</v>
      </c>
      <c r="J27" s="28"/>
      <c r="K27" s="91">
        <f t="shared" si="0"/>
        <v>789</v>
      </c>
      <c r="L27" s="29"/>
    </row>
    <row r="28" spans="1:13">
      <c r="A28" s="16" t="s">
        <v>52</v>
      </c>
      <c r="F28" s="49">
        <v>217</v>
      </c>
      <c r="G28" s="52">
        <v>48</v>
      </c>
      <c r="H28" s="52">
        <v>0</v>
      </c>
      <c r="I28" s="52">
        <v>0</v>
      </c>
      <c r="J28" s="28"/>
      <c r="K28" s="91">
        <f t="shared" si="0"/>
        <v>265</v>
      </c>
      <c r="L28" s="29"/>
    </row>
    <row r="29" spans="1:13">
      <c r="A29" s="16" t="s">
        <v>53</v>
      </c>
      <c r="F29" s="49">
        <v>181</v>
      </c>
      <c r="G29" s="52">
        <v>26</v>
      </c>
      <c r="H29" s="52">
        <v>0</v>
      </c>
      <c r="I29" s="52">
        <v>0</v>
      </c>
      <c r="J29" s="28"/>
      <c r="K29" s="91">
        <f t="shared" si="0"/>
        <v>207</v>
      </c>
      <c r="L29" s="28"/>
    </row>
    <row r="30" spans="1:13">
      <c r="A30" s="16" t="s">
        <v>54</v>
      </c>
      <c r="F30" s="49">
        <v>837</v>
      </c>
      <c r="G30" s="52">
        <v>94</v>
      </c>
      <c r="H30" s="52">
        <v>0</v>
      </c>
      <c r="I30" s="52">
        <v>0</v>
      </c>
      <c r="J30" s="28"/>
      <c r="K30" s="91">
        <f t="shared" si="0"/>
        <v>931</v>
      </c>
      <c r="L30" s="29"/>
    </row>
    <row r="31" spans="1:13">
      <c r="A31" s="12"/>
      <c r="F31" s="101"/>
      <c r="G31" s="50"/>
      <c r="H31" s="50"/>
      <c r="I31" s="50"/>
      <c r="J31" s="29"/>
      <c r="K31" s="61"/>
      <c r="L31" s="28"/>
    </row>
    <row r="32" spans="1:13">
      <c r="A32" s="19" t="s">
        <v>61</v>
      </c>
      <c r="F32" s="86">
        <f>SUM(F20:F30)</f>
        <v>13691</v>
      </c>
      <c r="G32" s="86">
        <f>SUM(G20:G30)</f>
        <v>10174.5</v>
      </c>
      <c r="H32" s="86">
        <f>SUM(H20:H30)</f>
        <v>2771</v>
      </c>
      <c r="I32" s="86">
        <f>SUM(I20:I30)</f>
        <v>2396</v>
      </c>
      <c r="J32" s="29"/>
      <c r="K32" s="86">
        <f>SUM(K20:K30)</f>
        <v>29032.5</v>
      </c>
      <c r="L32" s="29"/>
    </row>
    <row r="33" spans="1:13">
      <c r="A33" s="10"/>
      <c r="F33" s="60"/>
      <c r="G33" s="60"/>
      <c r="H33" s="60"/>
      <c r="I33" s="60"/>
      <c r="J33" s="29"/>
      <c r="K33" s="61"/>
      <c r="L33" s="29"/>
    </row>
    <row r="34" spans="1:13">
      <c r="A34" s="19" t="s">
        <v>75</v>
      </c>
      <c r="F34" s="86">
        <f>F16+F32</f>
        <v>118314</v>
      </c>
      <c r="G34" s="86">
        <f>G16+G32</f>
        <v>88715.5</v>
      </c>
      <c r="H34" s="86">
        <f>H16+H32</f>
        <v>5895</v>
      </c>
      <c r="I34" s="86">
        <f>I16+I32</f>
        <v>8872</v>
      </c>
      <c r="J34" s="29"/>
      <c r="K34" s="86">
        <f>K16+K32</f>
        <v>221796.5</v>
      </c>
      <c r="L34" s="29"/>
    </row>
    <row r="35" spans="1:13">
      <c r="A35" s="19"/>
      <c r="F35" s="60"/>
      <c r="G35" s="60"/>
      <c r="H35" s="60"/>
      <c r="I35" s="60"/>
      <c r="J35" s="29"/>
      <c r="K35" s="61"/>
      <c r="L35" s="29"/>
    </row>
    <row r="36" spans="1:13">
      <c r="A36" s="10"/>
      <c r="F36" s="60"/>
      <c r="G36" s="60"/>
      <c r="H36" s="60"/>
      <c r="I36" s="60"/>
      <c r="J36" s="29"/>
      <c r="K36" s="61"/>
      <c r="L36" s="29"/>
    </row>
    <row r="37" spans="1:13">
      <c r="A37" s="18" t="s">
        <v>62</v>
      </c>
      <c r="F37" s="62"/>
      <c r="G37" s="62"/>
      <c r="H37" s="56"/>
      <c r="I37" s="62"/>
      <c r="J37" s="29"/>
      <c r="K37" s="61"/>
      <c r="L37" s="29"/>
    </row>
    <row r="38" spans="1:13">
      <c r="A38" s="11" t="s">
        <v>77</v>
      </c>
      <c r="F38" s="90">
        <v>0</v>
      </c>
      <c r="G38" s="90">
        <v>0</v>
      </c>
      <c r="H38" s="90">
        <v>0</v>
      </c>
      <c r="I38" s="90">
        <v>0</v>
      </c>
      <c r="J38" s="29"/>
      <c r="K38" s="91">
        <f>SUM(F38:I38)</f>
        <v>0</v>
      </c>
      <c r="L38" s="29"/>
    </row>
    <row r="39" spans="1:13">
      <c r="A39" s="11" t="s">
        <v>78</v>
      </c>
      <c r="F39" s="48">
        <v>0</v>
      </c>
      <c r="G39" s="48">
        <v>0</v>
      </c>
      <c r="H39" s="48">
        <v>0</v>
      </c>
      <c r="I39" s="48">
        <v>0</v>
      </c>
      <c r="J39" s="29"/>
      <c r="K39" s="91">
        <f>SUM(F39:I39)</f>
        <v>0</v>
      </c>
      <c r="L39" s="29"/>
    </row>
    <row r="40" spans="1:13">
      <c r="A40" s="10"/>
      <c r="F40" s="56"/>
      <c r="G40" s="56"/>
      <c r="H40" s="56"/>
      <c r="I40" s="56"/>
      <c r="J40" s="29"/>
      <c r="K40" s="61"/>
      <c r="L40" s="29"/>
    </row>
    <row r="41" spans="1:13">
      <c r="A41" s="10"/>
      <c r="F41" s="62"/>
      <c r="G41" s="62"/>
      <c r="H41" s="56"/>
      <c r="I41" s="62"/>
      <c r="J41" s="29"/>
      <c r="K41" s="61"/>
      <c r="L41" s="29"/>
    </row>
    <row r="42" spans="1:13">
      <c r="A42" s="19" t="s">
        <v>76</v>
      </c>
      <c r="F42" s="86">
        <f>+F34+F38+F39</f>
        <v>118314</v>
      </c>
      <c r="G42" s="86">
        <f>+G34+G38+G39</f>
        <v>88715.5</v>
      </c>
      <c r="H42" s="86">
        <f>+H34+H38+H39</f>
        <v>5895</v>
      </c>
      <c r="I42" s="86">
        <f>+I34+I38+I39</f>
        <v>8872</v>
      </c>
      <c r="J42" s="29"/>
      <c r="K42" s="86">
        <f>+K34+K38+K39</f>
        <v>221796.5</v>
      </c>
      <c r="L42" s="29"/>
    </row>
    <row r="43" spans="1:13">
      <c r="A43" s="8"/>
      <c r="F43" s="60"/>
      <c r="G43" s="60"/>
      <c r="H43" s="60"/>
      <c r="I43" s="60"/>
      <c r="J43" s="29"/>
      <c r="K43" s="61"/>
      <c r="L43" s="29"/>
    </row>
    <row r="44" spans="1:13">
      <c r="A44" s="110" t="s">
        <v>112</v>
      </c>
      <c r="F44" s="29"/>
      <c r="G44" s="29"/>
      <c r="H44" s="29"/>
      <c r="I44" s="29"/>
      <c r="J44" s="29"/>
      <c r="K44" s="29"/>
      <c r="L44" s="29"/>
    </row>
    <row r="45" spans="1:13">
      <c r="A45" s="110" t="s">
        <v>74</v>
      </c>
    </row>
    <row r="47" spans="1:13">
      <c r="A47" s="25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0</v>
      </c>
    </row>
  </sheetData>
  <phoneticPr fontId="0" type="noConversion"/>
  <printOptions horizontalCentered="1"/>
  <pageMargins left="0.5" right="0.5" top="0.5" bottom="0.5" header="0.5" footer="0.5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42</v>
      </c>
      <c r="G9" s="81" t="s">
        <v>13</v>
      </c>
      <c r="H9" s="80" t="s">
        <v>43</v>
      </c>
      <c r="I9" s="82"/>
      <c r="J9" s="85" t="s">
        <v>12</v>
      </c>
    </row>
    <row r="10" spans="1:14">
      <c r="A10" s="18" t="s">
        <v>118</v>
      </c>
      <c r="B10" s="15"/>
      <c r="C10" s="15"/>
      <c r="D10" s="15"/>
      <c r="E10" s="15"/>
      <c r="F10" s="15"/>
      <c r="H10" s="15"/>
      <c r="I10" s="15"/>
      <c r="J10" s="71"/>
      <c r="K10" s="15"/>
      <c r="M10" s="15"/>
    </row>
    <row r="11" spans="1:14">
      <c r="A11" s="11" t="s">
        <v>63</v>
      </c>
      <c r="F11" s="90">
        <v>126375</v>
      </c>
      <c r="G11" s="90">
        <v>48709</v>
      </c>
      <c r="H11" s="90">
        <v>6522</v>
      </c>
      <c r="J11" s="71">
        <f>SUM(F11:H11)</f>
        <v>181606</v>
      </c>
    </row>
    <row r="12" spans="1:14">
      <c r="A12" s="11" t="s">
        <v>64</v>
      </c>
      <c r="B12" s="15"/>
      <c r="C12" s="15"/>
      <c r="D12" s="15"/>
      <c r="E12" s="15"/>
      <c r="F12" s="49">
        <v>7387</v>
      </c>
      <c r="G12" s="52">
        <v>255</v>
      </c>
      <c r="H12" s="46">
        <v>753</v>
      </c>
      <c r="I12" s="20"/>
      <c r="J12" s="71">
        <f>SUM(F12:H12)</f>
        <v>8395</v>
      </c>
      <c r="K12" s="15"/>
      <c r="M12" s="15"/>
    </row>
    <row r="13" spans="1:14">
      <c r="A13" s="11" t="s">
        <v>66</v>
      </c>
      <c r="B13" s="15"/>
      <c r="C13" s="15"/>
      <c r="D13" s="15"/>
      <c r="E13" s="15"/>
      <c r="F13" s="49">
        <v>501</v>
      </c>
      <c r="G13" s="52">
        <v>1012</v>
      </c>
      <c r="H13" s="46">
        <v>0</v>
      </c>
      <c r="I13" s="20"/>
      <c r="J13" s="71">
        <f>SUM(F13:H13)</f>
        <v>1513</v>
      </c>
      <c r="K13" s="15"/>
      <c r="M13" s="15"/>
    </row>
    <row r="14" spans="1:14">
      <c r="A14" s="11" t="s">
        <v>67</v>
      </c>
      <c r="B14" s="15"/>
      <c r="C14" s="15"/>
      <c r="D14" s="15"/>
      <c r="E14" s="15"/>
      <c r="F14" s="49">
        <v>643.5</v>
      </c>
      <c r="G14" s="52">
        <v>606.5</v>
      </c>
      <c r="H14" s="46">
        <v>0</v>
      </c>
      <c r="I14" s="20"/>
      <c r="J14" s="71">
        <f>SUM(F14:H14)</f>
        <v>1250</v>
      </c>
      <c r="K14" s="15"/>
      <c r="M14" s="15"/>
    </row>
    <row r="15" spans="1:14">
      <c r="B15" s="15"/>
      <c r="C15" s="15"/>
      <c r="D15" s="15"/>
      <c r="E15" s="15"/>
      <c r="F15" s="65"/>
      <c r="G15" s="66"/>
      <c r="H15" s="67"/>
      <c r="I15" s="20"/>
      <c r="J15" s="71"/>
      <c r="K15" s="15"/>
      <c r="M15" s="15"/>
    </row>
    <row r="16" spans="1:14">
      <c r="A16" s="19" t="s">
        <v>65</v>
      </c>
      <c r="B16" s="15"/>
      <c r="C16" s="15"/>
      <c r="D16" s="15"/>
      <c r="E16" s="15"/>
      <c r="F16" s="71">
        <f>SUM(F11:F14)</f>
        <v>134906.5</v>
      </c>
      <c r="G16" s="71">
        <f>SUM(G11:G14)</f>
        <v>50582.5</v>
      </c>
      <c r="H16" s="71">
        <f>SUM(H11:H14)</f>
        <v>7275</v>
      </c>
      <c r="I16" s="20"/>
      <c r="J16" s="71">
        <f>SUM(J11:J14)</f>
        <v>192764</v>
      </c>
      <c r="K16" s="15"/>
      <c r="M16" s="15"/>
    </row>
    <row r="17" spans="1:13">
      <c r="A17" s="8"/>
      <c r="B17" s="15"/>
      <c r="C17" s="15"/>
      <c r="D17" s="15"/>
      <c r="E17" s="15"/>
      <c r="F17" s="65"/>
      <c r="G17" s="66"/>
      <c r="H17" s="67"/>
      <c r="I17" s="20"/>
      <c r="J17" s="71"/>
      <c r="K17" s="15"/>
      <c r="M17" s="15"/>
    </row>
    <row r="18" spans="1:13">
      <c r="A18" s="8"/>
      <c r="B18" s="15"/>
      <c r="C18" s="15"/>
      <c r="D18" s="15"/>
      <c r="E18" s="15"/>
      <c r="F18" s="65"/>
      <c r="G18" s="66"/>
      <c r="H18" s="67"/>
      <c r="I18" s="20"/>
      <c r="J18" s="71"/>
      <c r="K18" s="15"/>
      <c r="M18" s="15"/>
    </row>
    <row r="19" spans="1:13">
      <c r="A19" s="18" t="s">
        <v>68</v>
      </c>
      <c r="B19" s="15"/>
      <c r="C19" s="15"/>
      <c r="D19" s="15"/>
      <c r="E19" s="15"/>
      <c r="F19" s="65"/>
      <c r="G19" s="66"/>
      <c r="H19" s="67"/>
      <c r="I19" s="20"/>
      <c r="J19" s="71"/>
      <c r="K19" s="15"/>
      <c r="M19" s="15"/>
    </row>
    <row r="20" spans="1:13">
      <c r="A20" s="16" t="s">
        <v>56</v>
      </c>
      <c r="B20" s="15"/>
      <c r="C20" s="15"/>
      <c r="D20" s="15"/>
      <c r="E20" s="15"/>
      <c r="F20" s="49">
        <v>3337</v>
      </c>
      <c r="G20" s="52">
        <v>3172</v>
      </c>
      <c r="H20" s="46">
        <v>0</v>
      </c>
      <c r="I20" s="105"/>
      <c r="J20" s="71">
        <f t="shared" ref="J20:J30" si="0">SUM(F20:H20)</f>
        <v>6509</v>
      </c>
      <c r="K20" s="15"/>
      <c r="M20" s="15"/>
    </row>
    <row r="21" spans="1:13">
      <c r="A21" s="16" t="s">
        <v>57</v>
      </c>
      <c r="B21" s="15"/>
      <c r="C21" s="15"/>
      <c r="D21" s="15"/>
      <c r="E21" s="15"/>
      <c r="F21" s="49">
        <v>1809</v>
      </c>
      <c r="G21" s="52">
        <v>606</v>
      </c>
      <c r="H21" s="46">
        <v>0</v>
      </c>
      <c r="I21" s="105"/>
      <c r="J21" s="71">
        <f t="shared" si="0"/>
        <v>2415</v>
      </c>
      <c r="K21" s="15"/>
      <c r="M21" s="15"/>
    </row>
    <row r="22" spans="1:13">
      <c r="A22" s="16" t="s">
        <v>58</v>
      </c>
      <c r="F22" s="52">
        <v>4153</v>
      </c>
      <c r="G22" s="52">
        <v>741</v>
      </c>
      <c r="H22" s="52">
        <v>0</v>
      </c>
      <c r="I22" s="29"/>
      <c r="J22" s="71">
        <f t="shared" si="0"/>
        <v>4894</v>
      </c>
    </row>
    <row r="23" spans="1:13">
      <c r="A23" s="16" t="s">
        <v>59</v>
      </c>
      <c r="F23" s="46">
        <v>571.5</v>
      </c>
      <c r="G23" s="46">
        <v>147</v>
      </c>
      <c r="H23" s="46">
        <v>0</v>
      </c>
      <c r="I23" s="29"/>
      <c r="J23" s="71">
        <f t="shared" si="0"/>
        <v>718.5</v>
      </c>
    </row>
    <row r="24" spans="1:13">
      <c r="A24" s="16" t="s">
        <v>104</v>
      </c>
      <c r="F24" s="52">
        <v>10002</v>
      </c>
      <c r="G24" s="52">
        <v>2257</v>
      </c>
      <c r="H24" s="52">
        <v>0</v>
      </c>
      <c r="I24" s="29"/>
      <c r="J24" s="71">
        <f t="shared" si="0"/>
        <v>12259</v>
      </c>
    </row>
    <row r="25" spans="1:13">
      <c r="A25" s="16" t="s">
        <v>60</v>
      </c>
      <c r="B25" s="15"/>
      <c r="C25" s="15"/>
      <c r="D25" s="15"/>
      <c r="E25" s="15"/>
      <c r="F25" s="46">
        <v>34</v>
      </c>
      <c r="G25" s="46">
        <v>11</v>
      </c>
      <c r="H25" s="46">
        <v>0</v>
      </c>
      <c r="I25" s="28"/>
      <c r="J25" s="71">
        <f t="shared" si="0"/>
        <v>45</v>
      </c>
      <c r="K25" s="15"/>
      <c r="M25" s="15"/>
    </row>
    <row r="26" spans="1:13">
      <c r="A26" s="16" t="s">
        <v>55</v>
      </c>
      <c r="F26" s="52">
        <v>0</v>
      </c>
      <c r="G26" s="52">
        <v>0</v>
      </c>
      <c r="H26" s="52">
        <v>0</v>
      </c>
      <c r="I26" s="29"/>
      <c r="J26" s="71">
        <f t="shared" si="0"/>
        <v>0</v>
      </c>
    </row>
    <row r="27" spans="1:13">
      <c r="A27" s="16" t="s">
        <v>51</v>
      </c>
      <c r="F27" s="49">
        <v>304</v>
      </c>
      <c r="G27" s="52">
        <v>485</v>
      </c>
      <c r="H27" s="52">
        <v>0</v>
      </c>
      <c r="I27" s="28"/>
      <c r="J27" s="71">
        <f t="shared" si="0"/>
        <v>789</v>
      </c>
    </row>
    <row r="28" spans="1:13">
      <c r="A28" s="16" t="s">
        <v>52</v>
      </c>
      <c r="F28" s="49">
        <v>117</v>
      </c>
      <c r="G28" s="52">
        <v>148</v>
      </c>
      <c r="H28" s="52">
        <v>0</v>
      </c>
      <c r="I28" s="28"/>
      <c r="J28" s="71">
        <f t="shared" si="0"/>
        <v>265</v>
      </c>
    </row>
    <row r="29" spans="1:13">
      <c r="A29" s="16" t="s">
        <v>53</v>
      </c>
      <c r="F29" s="49">
        <v>60</v>
      </c>
      <c r="G29" s="52">
        <v>147</v>
      </c>
      <c r="H29" s="52">
        <v>0</v>
      </c>
      <c r="I29" s="28"/>
      <c r="J29" s="71">
        <f t="shared" si="0"/>
        <v>207</v>
      </c>
      <c r="K29" s="15"/>
    </row>
    <row r="30" spans="1:13">
      <c r="A30" s="16" t="s">
        <v>54</v>
      </c>
      <c r="F30" s="49">
        <v>388</v>
      </c>
      <c r="G30" s="52">
        <v>543</v>
      </c>
      <c r="H30" s="52">
        <v>0</v>
      </c>
      <c r="I30" s="28"/>
      <c r="J30" s="71">
        <f t="shared" si="0"/>
        <v>931</v>
      </c>
    </row>
    <row r="31" spans="1:13">
      <c r="A31" s="12"/>
      <c r="F31" s="65"/>
      <c r="G31" s="66"/>
      <c r="H31" s="66"/>
      <c r="J31" s="71"/>
      <c r="K31" s="15"/>
    </row>
    <row r="32" spans="1:13">
      <c r="A32" s="19" t="s">
        <v>61</v>
      </c>
      <c r="F32" s="72">
        <f>SUM(F20:F30)</f>
        <v>20775.5</v>
      </c>
      <c r="G32" s="72">
        <f>SUM(G20:G30)</f>
        <v>8257</v>
      </c>
      <c r="H32" s="72">
        <f>SUM(H20:H30)</f>
        <v>0</v>
      </c>
      <c r="J32" s="72">
        <f>SUM(J20:J30)</f>
        <v>29032.5</v>
      </c>
    </row>
    <row r="33" spans="1:13">
      <c r="A33" s="10"/>
      <c r="F33" s="68"/>
      <c r="G33" s="68"/>
      <c r="H33" s="68"/>
      <c r="J33" s="71"/>
    </row>
    <row r="34" spans="1:13">
      <c r="A34" s="19" t="s">
        <v>75</v>
      </c>
      <c r="F34" s="86">
        <f>F16+F32</f>
        <v>155682</v>
      </c>
      <c r="G34" s="86">
        <f>G16+G32</f>
        <v>58839.5</v>
      </c>
      <c r="H34" s="86">
        <f>H16+H32</f>
        <v>7275</v>
      </c>
      <c r="J34" s="86">
        <f>J16+J32</f>
        <v>221796.5</v>
      </c>
    </row>
    <row r="35" spans="1:13">
      <c r="A35" s="19"/>
      <c r="F35" s="68"/>
      <c r="G35" s="68"/>
      <c r="H35" s="68"/>
      <c r="J35" s="71"/>
    </row>
    <row r="36" spans="1:13">
      <c r="A36" s="10"/>
      <c r="F36" s="68"/>
      <c r="G36" s="68"/>
      <c r="H36" s="68"/>
      <c r="J36" s="71"/>
    </row>
    <row r="37" spans="1:13">
      <c r="A37" s="18" t="s">
        <v>62</v>
      </c>
      <c r="F37" s="62"/>
      <c r="G37" s="62"/>
      <c r="H37" s="56"/>
      <c r="I37" s="62"/>
      <c r="J37" s="71"/>
    </row>
    <row r="38" spans="1:13">
      <c r="A38" s="11" t="s">
        <v>77</v>
      </c>
      <c r="F38" s="48">
        <v>0</v>
      </c>
      <c r="G38" s="48">
        <v>0</v>
      </c>
      <c r="H38" s="48">
        <v>0</v>
      </c>
      <c r="I38" s="62"/>
      <c r="J38" s="71">
        <f>SUM(E39:H39)</f>
        <v>0</v>
      </c>
    </row>
    <row r="39" spans="1:13">
      <c r="A39" s="11" t="s">
        <v>78</v>
      </c>
      <c r="F39" s="48">
        <v>0</v>
      </c>
      <c r="G39" s="48">
        <v>0</v>
      </c>
      <c r="H39" s="48">
        <v>0</v>
      </c>
      <c r="I39" s="62"/>
      <c r="J39" s="71">
        <f>SUM(E40:H40)</f>
        <v>0</v>
      </c>
    </row>
    <row r="40" spans="1:13">
      <c r="A40" s="10"/>
      <c r="F40" s="48"/>
      <c r="G40" s="48"/>
      <c r="H40" s="48"/>
      <c r="I40" s="62"/>
    </row>
    <row r="41" spans="1:13">
      <c r="A41" s="10"/>
    </row>
    <row r="42" spans="1:13">
      <c r="A42" s="19" t="s">
        <v>76</v>
      </c>
      <c r="F42" s="86">
        <f>+F34+F38+F39</f>
        <v>155682</v>
      </c>
      <c r="G42" s="86">
        <f>+G34+G38+G39</f>
        <v>58839.5</v>
      </c>
      <c r="H42" s="86">
        <f>+H34+H38+H39</f>
        <v>7275</v>
      </c>
      <c r="I42" s="62"/>
      <c r="J42" s="86">
        <f>+J34+J38+J39</f>
        <v>221796.5</v>
      </c>
    </row>
    <row r="43" spans="1:13">
      <c r="A43" s="8"/>
      <c r="F43" s="68"/>
      <c r="G43" s="68"/>
      <c r="H43" s="68"/>
      <c r="J43" s="71"/>
    </row>
    <row r="44" spans="1:13">
      <c r="A44" s="110" t="s">
        <v>112</v>
      </c>
      <c r="F44" s="68"/>
      <c r="G44" s="68"/>
      <c r="H44" s="68"/>
      <c r="J44" s="71"/>
    </row>
    <row r="45" spans="1:13">
      <c r="A45" s="110" t="s">
        <v>74</v>
      </c>
    </row>
    <row r="47" spans="1:13">
      <c r="A47" s="25" t="s">
        <v>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4</v>
      </c>
    </row>
  </sheetData>
  <phoneticPr fontId="0" type="noConversion"/>
  <printOptions horizontalCentered="1"/>
  <pageMargins left="0.5" right="0.5" top="0.5" bottom="0.5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Normal="100" workbookViewId="0"/>
  </sheetViews>
  <sheetFormatPr defaultRowHeight="13.2"/>
  <cols>
    <col min="1" max="1" width="122.44140625" customWidth="1"/>
  </cols>
  <sheetData>
    <row r="1" spans="1:2" ht="13.8">
      <c r="A1" s="120" t="s">
        <v>86</v>
      </c>
    </row>
    <row r="2" spans="1:2" ht="13.8">
      <c r="A2" s="120"/>
    </row>
    <row r="4" spans="1:2" ht="13.8">
      <c r="A4" s="116" t="s">
        <v>103</v>
      </c>
      <c r="B4" s="116"/>
    </row>
    <row r="5" spans="1:2" ht="13.8">
      <c r="A5" s="116"/>
    </row>
    <row r="6" spans="1:2" ht="13.8">
      <c r="A6" s="116" t="s">
        <v>102</v>
      </c>
      <c r="B6" s="116"/>
    </row>
    <row r="7" spans="1:2" ht="13.8">
      <c r="A7" s="116"/>
    </row>
    <row r="8" spans="1:2" ht="13.8">
      <c r="A8" s="116" t="s">
        <v>101</v>
      </c>
      <c r="B8" s="116"/>
    </row>
    <row r="9" spans="1:2" ht="13.8">
      <c r="A9" s="116"/>
    </row>
    <row r="10" spans="1:2" ht="13.8">
      <c r="A10" s="116" t="s">
        <v>100</v>
      </c>
      <c r="B10" s="116"/>
    </row>
    <row r="11" spans="1:2" ht="13.8">
      <c r="A11" s="116"/>
    </row>
    <row r="12" spans="1:2" ht="13.8">
      <c r="A12" s="116" t="s">
        <v>99</v>
      </c>
      <c r="B12" s="116"/>
    </row>
    <row r="13" spans="1:2" ht="13.8">
      <c r="A13" s="117" t="s">
        <v>98</v>
      </c>
    </row>
    <row r="14" spans="1:2" ht="13.8">
      <c r="A14" s="116"/>
    </row>
    <row r="15" spans="1:2" ht="13.8">
      <c r="A15" s="119" t="s">
        <v>135</v>
      </c>
      <c r="B15" s="116" t="s">
        <v>87</v>
      </c>
    </row>
    <row r="16" spans="1:2" ht="13.8">
      <c r="A16" s="119" t="s">
        <v>97</v>
      </c>
      <c r="B16" s="116"/>
    </row>
    <row r="17" spans="1:2" ht="13.8">
      <c r="A17" s="118"/>
    </row>
    <row r="18" spans="1:2" ht="13.8">
      <c r="A18" s="116" t="s">
        <v>136</v>
      </c>
      <c r="B18" s="118"/>
    </row>
    <row r="19" spans="1:2" ht="13.8">
      <c r="A19" s="116"/>
    </row>
    <row r="20" spans="1:2" ht="13.8">
      <c r="A20" s="116" t="s">
        <v>96</v>
      </c>
      <c r="B20" s="116"/>
    </row>
    <row r="21" spans="1:2" ht="13.8">
      <c r="A21" s="116"/>
    </row>
    <row r="22" spans="1:2" ht="13.8">
      <c r="A22" s="116" t="s">
        <v>95</v>
      </c>
      <c r="B22" s="116"/>
    </row>
    <row r="23" spans="1:2" ht="13.8">
      <c r="A23" s="116"/>
    </row>
    <row r="24" spans="1:2" ht="13.8">
      <c r="A24" s="116" t="s">
        <v>88</v>
      </c>
      <c r="B24" s="116"/>
    </row>
    <row r="25" spans="1:2" ht="13.8">
      <c r="A25" s="116"/>
    </row>
    <row r="26" spans="1:2" ht="13.8">
      <c r="A26" s="116" t="s">
        <v>89</v>
      </c>
      <c r="B26" s="116"/>
    </row>
    <row r="27" spans="1:2" ht="13.8">
      <c r="A27" s="116"/>
    </row>
    <row r="28" spans="1:2" ht="13.8">
      <c r="A28" s="116" t="s">
        <v>90</v>
      </c>
      <c r="B28" s="116"/>
    </row>
    <row r="29" spans="1:2" ht="13.8">
      <c r="A29" s="116"/>
    </row>
    <row r="30" spans="1:2" ht="13.8">
      <c r="A30" s="116" t="s">
        <v>91</v>
      </c>
      <c r="B30" s="116"/>
    </row>
    <row r="31" spans="1:2" ht="13.8">
      <c r="A31" s="116"/>
    </row>
    <row r="32" spans="1:2" ht="13.8">
      <c r="A32" s="116" t="s">
        <v>92</v>
      </c>
      <c r="B32" s="116"/>
    </row>
    <row r="33" spans="1:2" ht="13.8">
      <c r="A33" s="116"/>
    </row>
    <row r="34" spans="1:2" ht="13.8">
      <c r="A34" s="116" t="s">
        <v>93</v>
      </c>
      <c r="B34" s="116"/>
    </row>
    <row r="35" spans="1:2" ht="13.8">
      <c r="A35" s="116"/>
    </row>
    <row r="36" spans="1:2" ht="13.8">
      <c r="A36" s="116" t="s">
        <v>94</v>
      </c>
      <c r="B36" s="116"/>
    </row>
  </sheetData>
  <phoneticPr fontId="28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7" sqref="O17"/>
    </sheetView>
  </sheetViews>
  <sheetFormatPr defaultRowHeight="13.2"/>
  <sheetData/>
  <phoneticPr fontId="28" type="noConversion"/>
  <printOptions horizontalCentered="1" verticalCentered="1"/>
  <pageMargins left="0.25" right="0.25" top="0.5" bottom="0.25" header="0.5" footer="0.25"/>
  <pageSetup orientation="landscape" r:id="rId1"/>
  <headerFooter alignWithMargins="0"/>
  <legacyDrawing r:id="rId2"/>
  <oleObjects>
    <oleObject progId="Word.Document.12" shapeId="2058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121" t="s">
        <v>121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121" t="s">
        <v>46</v>
      </c>
      <c r="L7" s="121"/>
      <c r="N7" s="21"/>
    </row>
    <row r="8" spans="1:14" ht="6" customHeight="1">
      <c r="A8" s="3"/>
      <c r="B8" s="2"/>
      <c r="I8" s="7"/>
      <c r="J8" s="7"/>
      <c r="K8" s="99"/>
      <c r="L8" s="99"/>
    </row>
    <row r="9" spans="1:14">
      <c r="A9" s="3"/>
      <c r="B9" s="2"/>
      <c r="F9" s="80" t="s">
        <v>109</v>
      </c>
      <c r="G9" s="74"/>
      <c r="H9" s="80" t="s">
        <v>132</v>
      </c>
      <c r="K9" s="81" t="s">
        <v>47</v>
      </c>
      <c r="L9" s="81" t="s">
        <v>45</v>
      </c>
    </row>
    <row r="10" spans="1:14">
      <c r="A10" s="18" t="s">
        <v>111</v>
      </c>
      <c r="B10" s="15"/>
      <c r="C10" s="15"/>
      <c r="D10" s="15"/>
      <c r="E10" s="15"/>
      <c r="F10" s="51"/>
      <c r="G10" s="51"/>
      <c r="H10" s="51"/>
      <c r="J10" s="15"/>
      <c r="K10" s="28"/>
      <c r="L10" s="92"/>
    </row>
    <row r="11" spans="1:14">
      <c r="A11" s="11" t="s">
        <v>63</v>
      </c>
      <c r="F11" s="52">
        <v>11728</v>
      </c>
      <c r="G11" s="50"/>
      <c r="H11" s="52">
        <v>12025</v>
      </c>
      <c r="J11" s="15"/>
      <c r="K11" s="61">
        <f>H11-F11</f>
        <v>297</v>
      </c>
      <c r="L11" s="98">
        <f>K11/F11</f>
        <v>2.5324010914051842E-2</v>
      </c>
    </row>
    <row r="12" spans="1:14">
      <c r="A12" s="11" t="s">
        <v>64</v>
      </c>
      <c r="F12" s="52">
        <v>1280</v>
      </c>
      <c r="G12" s="50"/>
      <c r="H12" s="52">
        <v>1180</v>
      </c>
      <c r="J12" s="15"/>
      <c r="K12" s="61">
        <f>H12-F12</f>
        <v>-100</v>
      </c>
      <c r="L12" s="98">
        <f>K12/F12</f>
        <v>-7.8125E-2</v>
      </c>
    </row>
    <row r="13" spans="1:14">
      <c r="A13" s="11" t="s">
        <v>66</v>
      </c>
      <c r="F13" s="52">
        <v>101</v>
      </c>
      <c r="G13" s="50"/>
      <c r="H13" s="52">
        <v>114</v>
      </c>
      <c r="J13" s="15"/>
      <c r="K13" s="61">
        <f>H13-F13</f>
        <v>13</v>
      </c>
      <c r="L13" s="98">
        <f>K13/F13</f>
        <v>0.12871287128712872</v>
      </c>
    </row>
    <row r="14" spans="1:14">
      <c r="A14" s="11" t="s">
        <v>67</v>
      </c>
      <c r="F14" s="52">
        <v>245</v>
      </c>
      <c r="G14" s="50"/>
      <c r="H14" s="52">
        <v>270</v>
      </c>
      <c r="J14" s="15"/>
      <c r="K14" s="61">
        <f>H14-F14</f>
        <v>25</v>
      </c>
      <c r="L14" s="98">
        <f>K14/F14</f>
        <v>0.10204081632653061</v>
      </c>
    </row>
    <row r="16" spans="1:14">
      <c r="A16" s="19" t="s">
        <v>65</v>
      </c>
      <c r="F16" s="60">
        <f>SUM(F11:F14)</f>
        <v>13354</v>
      </c>
      <c r="G16" s="51"/>
      <c r="H16" s="60">
        <f>SUM(H11:H14)</f>
        <v>13589</v>
      </c>
      <c r="K16" s="61">
        <f>H16-F16</f>
        <v>235</v>
      </c>
      <c r="L16" s="98">
        <f>K16/F16</f>
        <v>1.7597723528530777E-2</v>
      </c>
    </row>
    <row r="17" spans="1:12">
      <c r="A17" s="8"/>
      <c r="F17" s="55"/>
      <c r="G17" s="55"/>
      <c r="H17" s="55"/>
      <c r="K17" s="28"/>
      <c r="L17" s="92"/>
    </row>
    <row r="18" spans="1:12">
      <c r="A18" s="8"/>
      <c r="F18" s="55"/>
      <c r="G18" s="55"/>
      <c r="H18" s="55"/>
      <c r="K18" s="28"/>
      <c r="L18" s="92"/>
    </row>
    <row r="19" spans="1:12">
      <c r="A19" s="18" t="s">
        <v>7</v>
      </c>
      <c r="B19" s="15"/>
      <c r="C19" s="15"/>
      <c r="D19" s="15"/>
      <c r="E19" s="15"/>
      <c r="F19" s="15"/>
      <c r="H19" s="15"/>
      <c r="J19" s="15"/>
      <c r="K19" s="15"/>
      <c r="L19" s="15"/>
    </row>
    <row r="20" spans="1:12">
      <c r="A20" s="16" t="s">
        <v>56</v>
      </c>
      <c r="B20" s="15"/>
      <c r="C20" s="15"/>
      <c r="D20" s="15"/>
      <c r="E20" s="15"/>
      <c r="F20" s="46">
        <v>626</v>
      </c>
      <c r="G20" s="50"/>
      <c r="H20" s="46">
        <v>602</v>
      </c>
      <c r="J20" s="20"/>
      <c r="K20" s="61">
        <f t="shared" ref="K20:K30" si="0">H20-F20</f>
        <v>-24</v>
      </c>
      <c r="L20" s="98">
        <f t="shared" ref="L20:L30" si="1">K20/F20</f>
        <v>-3.8338658146964855E-2</v>
      </c>
    </row>
    <row r="21" spans="1:12">
      <c r="A21" s="16" t="s">
        <v>57</v>
      </c>
      <c r="B21" s="15"/>
      <c r="C21" s="15"/>
      <c r="D21" s="15"/>
      <c r="E21" s="15"/>
      <c r="F21" s="46">
        <v>629</v>
      </c>
      <c r="G21" s="50"/>
      <c r="H21" s="46">
        <v>545</v>
      </c>
      <c r="J21" s="20"/>
      <c r="K21" s="61">
        <f t="shared" si="0"/>
        <v>-84</v>
      </c>
      <c r="L21" s="98">
        <f t="shared" si="1"/>
        <v>-0.13354531001589826</v>
      </c>
    </row>
    <row r="22" spans="1:12">
      <c r="A22" s="16" t="s">
        <v>58</v>
      </c>
      <c r="B22" s="15"/>
      <c r="C22" s="15"/>
      <c r="D22" s="15"/>
      <c r="E22" s="15"/>
      <c r="F22" s="46">
        <v>423</v>
      </c>
      <c r="G22" s="50"/>
      <c r="H22" s="46">
        <v>438</v>
      </c>
      <c r="J22" s="20"/>
      <c r="K22" s="61">
        <f t="shared" si="0"/>
        <v>15</v>
      </c>
      <c r="L22" s="98">
        <f t="shared" si="1"/>
        <v>3.5460992907801421E-2</v>
      </c>
    </row>
    <row r="23" spans="1:12">
      <c r="A23" s="16" t="s">
        <v>59</v>
      </c>
      <c r="B23" s="15"/>
      <c r="C23" s="15"/>
      <c r="D23" s="15"/>
      <c r="E23" s="15"/>
      <c r="F23" s="46">
        <v>217</v>
      </c>
      <c r="G23" s="50"/>
      <c r="H23" s="46">
        <v>232</v>
      </c>
      <c r="J23" s="20"/>
      <c r="K23" s="61">
        <f t="shared" si="0"/>
        <v>15</v>
      </c>
      <c r="L23" s="98">
        <f t="shared" si="1"/>
        <v>6.9124423963133647E-2</v>
      </c>
    </row>
    <row r="24" spans="1:12">
      <c r="A24" s="16" t="s">
        <v>104</v>
      </c>
      <c r="B24" s="15"/>
      <c r="C24" s="15"/>
      <c r="D24" s="15"/>
      <c r="E24" s="15"/>
      <c r="F24" s="46">
        <v>726</v>
      </c>
      <c r="G24" s="50"/>
      <c r="H24" s="46">
        <v>764</v>
      </c>
      <c r="J24" s="20"/>
      <c r="K24" s="61">
        <f t="shared" si="0"/>
        <v>38</v>
      </c>
      <c r="L24" s="98">
        <f t="shared" si="1"/>
        <v>5.2341597796143252E-2</v>
      </c>
    </row>
    <row r="25" spans="1:12">
      <c r="A25" s="16" t="s">
        <v>60</v>
      </c>
      <c r="B25" s="15"/>
      <c r="C25" s="15"/>
      <c r="D25" s="15"/>
      <c r="E25" s="15"/>
      <c r="F25" s="46">
        <v>1</v>
      </c>
      <c r="G25" s="50"/>
      <c r="H25" s="46">
        <v>5</v>
      </c>
      <c r="J25" s="20"/>
      <c r="K25" s="61">
        <f t="shared" si="0"/>
        <v>4</v>
      </c>
      <c r="L25" s="98">
        <f t="shared" si="1"/>
        <v>4</v>
      </c>
    </row>
    <row r="26" spans="1:12">
      <c r="A26" s="16" t="s">
        <v>55</v>
      </c>
      <c r="B26" s="15"/>
      <c r="C26" s="15"/>
      <c r="D26" s="15"/>
      <c r="E26" s="15"/>
      <c r="F26" s="46">
        <v>11</v>
      </c>
      <c r="G26" s="50"/>
      <c r="H26" s="46">
        <v>15</v>
      </c>
      <c r="J26" s="20"/>
      <c r="K26" s="61">
        <f t="shared" si="0"/>
        <v>4</v>
      </c>
      <c r="L26" s="98">
        <f t="shared" si="1"/>
        <v>0.36363636363636365</v>
      </c>
    </row>
    <row r="27" spans="1:12">
      <c r="A27" s="16" t="s">
        <v>51</v>
      </c>
      <c r="B27" s="15"/>
      <c r="C27" s="15"/>
      <c r="D27" s="15"/>
      <c r="E27" s="15"/>
      <c r="F27" s="46">
        <v>42</v>
      </c>
      <c r="G27" s="50"/>
      <c r="H27" s="46">
        <v>64</v>
      </c>
      <c r="J27" s="20"/>
      <c r="K27" s="61">
        <f t="shared" si="0"/>
        <v>22</v>
      </c>
      <c r="L27" s="98">
        <f t="shared" si="1"/>
        <v>0.52380952380952384</v>
      </c>
    </row>
    <row r="28" spans="1:12">
      <c r="A28" s="16" t="s">
        <v>52</v>
      </c>
      <c r="B28" s="15"/>
      <c r="C28" s="15"/>
      <c r="D28" s="15"/>
      <c r="E28" s="15"/>
      <c r="F28" s="46">
        <v>54</v>
      </c>
      <c r="G28" s="50"/>
      <c r="H28" s="46">
        <v>57</v>
      </c>
      <c r="J28" s="20"/>
      <c r="K28" s="61">
        <f t="shared" si="0"/>
        <v>3</v>
      </c>
      <c r="L28" s="98">
        <f t="shared" si="1"/>
        <v>5.5555555555555552E-2</v>
      </c>
    </row>
    <row r="29" spans="1:12">
      <c r="A29" s="16" t="s">
        <v>53</v>
      </c>
      <c r="B29" s="15"/>
      <c r="C29" s="15"/>
      <c r="D29" s="15"/>
      <c r="E29" s="15"/>
      <c r="F29" s="46">
        <v>16</v>
      </c>
      <c r="G29" s="50"/>
      <c r="H29" s="46">
        <v>17</v>
      </c>
      <c r="J29" s="20"/>
      <c r="K29" s="61">
        <f t="shared" si="0"/>
        <v>1</v>
      </c>
      <c r="L29" s="98">
        <f t="shared" si="1"/>
        <v>6.25E-2</v>
      </c>
    </row>
    <row r="30" spans="1:12">
      <c r="A30" s="16" t="s">
        <v>54</v>
      </c>
      <c r="B30" s="15"/>
      <c r="C30" s="15"/>
      <c r="D30" s="15"/>
      <c r="E30" s="15"/>
      <c r="F30" s="46">
        <v>288</v>
      </c>
      <c r="G30" s="50"/>
      <c r="H30" s="46">
        <v>243</v>
      </c>
      <c r="J30" s="20"/>
      <c r="K30" s="61">
        <f t="shared" si="0"/>
        <v>-45</v>
      </c>
      <c r="L30" s="98">
        <f t="shared" si="1"/>
        <v>-0.15625</v>
      </c>
    </row>
    <row r="31" spans="1:12">
      <c r="A31" s="12"/>
      <c r="F31" s="50"/>
      <c r="G31" s="50"/>
      <c r="H31" s="50"/>
      <c r="K31" s="28"/>
      <c r="L31" s="92"/>
    </row>
    <row r="32" spans="1:12">
      <c r="A32" s="19" t="s">
        <v>61</v>
      </c>
      <c r="F32" s="60">
        <f>SUM(F20:F30)</f>
        <v>3033</v>
      </c>
      <c r="G32" s="51"/>
      <c r="H32" s="60">
        <f>SUM(H20:H30)</f>
        <v>2982</v>
      </c>
      <c r="K32" s="61">
        <f>H32-F32</f>
        <v>-51</v>
      </c>
      <c r="L32" s="98">
        <f>K32/F32</f>
        <v>-1.6815034619188922E-2</v>
      </c>
    </row>
    <row r="33" spans="1:13">
      <c r="A33" s="10"/>
      <c r="F33" s="50"/>
      <c r="G33" s="50"/>
      <c r="H33" s="50"/>
      <c r="K33" s="28"/>
      <c r="L33" s="92"/>
    </row>
    <row r="34" spans="1:13">
      <c r="A34" s="19" t="s">
        <v>75</v>
      </c>
      <c r="F34" s="86">
        <f>F16+F32</f>
        <v>16387</v>
      </c>
      <c r="G34" s="50"/>
      <c r="H34" s="86">
        <f>H16+H32</f>
        <v>16571</v>
      </c>
      <c r="K34" s="61">
        <f>H34-F34</f>
        <v>184</v>
      </c>
      <c r="L34" s="98">
        <f>K34/F34</f>
        <v>1.1228412766217123E-2</v>
      </c>
    </row>
    <row r="35" spans="1:13">
      <c r="A35" s="19"/>
      <c r="F35" s="50"/>
      <c r="G35" s="50"/>
      <c r="H35" s="50"/>
      <c r="K35" s="28"/>
      <c r="L35" s="92"/>
    </row>
    <row r="36" spans="1:13">
      <c r="A36" s="10"/>
      <c r="F36" s="50"/>
      <c r="G36" s="50"/>
      <c r="H36" s="50"/>
      <c r="K36" s="28"/>
      <c r="L36" s="92"/>
    </row>
    <row r="37" spans="1:13">
      <c r="A37" s="18" t="s">
        <v>62</v>
      </c>
      <c r="F37" s="50"/>
      <c r="G37" s="50"/>
      <c r="H37" s="50"/>
      <c r="K37" s="28"/>
      <c r="L37" s="92"/>
    </row>
    <row r="38" spans="1:13">
      <c r="A38" s="11" t="s">
        <v>77</v>
      </c>
      <c r="F38" s="52">
        <v>174</v>
      </c>
      <c r="G38" s="15"/>
      <c r="H38" s="52">
        <v>175</v>
      </c>
      <c r="J38" s="15"/>
      <c r="K38" s="61">
        <f>H38-F38</f>
        <v>1</v>
      </c>
      <c r="L38" s="98">
        <f>K38/F38</f>
        <v>5.7471264367816091E-3</v>
      </c>
    </row>
    <row r="39" spans="1:13">
      <c r="A39" s="11" t="s">
        <v>78</v>
      </c>
      <c r="F39" s="52">
        <v>76</v>
      </c>
      <c r="G39" s="15"/>
      <c r="H39" s="52">
        <v>49</v>
      </c>
      <c r="J39" s="15"/>
      <c r="K39" s="61">
        <f>H39-F39</f>
        <v>-27</v>
      </c>
      <c r="L39" s="98">
        <f>K39/F39</f>
        <v>-0.35526315789473684</v>
      </c>
    </row>
    <row r="40" spans="1:13">
      <c r="A40" s="10"/>
      <c r="F40" s="50"/>
      <c r="G40" s="50"/>
      <c r="H40" s="50"/>
      <c r="K40" s="28"/>
      <c r="L40" s="92"/>
    </row>
    <row r="41" spans="1:13">
      <c r="A41" s="10"/>
      <c r="F41" s="55"/>
      <c r="G41" s="55"/>
      <c r="H41" s="55"/>
      <c r="K41" s="28"/>
      <c r="L41" s="92"/>
    </row>
    <row r="42" spans="1:13">
      <c r="A42" s="19" t="s">
        <v>76</v>
      </c>
      <c r="F42" s="86">
        <f>+F34+F38+F39</f>
        <v>16637</v>
      </c>
      <c r="G42" s="55"/>
      <c r="H42" s="86">
        <f>+H34+H38+H39</f>
        <v>16795</v>
      </c>
      <c r="K42" s="61">
        <f>H42-F42</f>
        <v>158</v>
      </c>
      <c r="L42" s="98">
        <f>K42/F42</f>
        <v>9.4969044899921862E-3</v>
      </c>
    </row>
    <row r="44" spans="1:13">
      <c r="A44" s="110" t="s">
        <v>112</v>
      </c>
    </row>
    <row r="45" spans="1:13">
      <c r="A45" s="110" t="s">
        <v>74</v>
      </c>
    </row>
    <row r="47" spans="1:13">
      <c r="A47" s="25" t="s">
        <v>26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3" t="s">
        <v>26</v>
      </c>
    </row>
    <row r="49" spans="1:1">
      <c r="A49" s="111"/>
    </row>
    <row r="50" spans="1:1">
      <c r="A50" s="110"/>
    </row>
    <row r="52" spans="1:1">
      <c r="A52" s="110"/>
    </row>
  </sheetData>
  <mergeCells count="2">
    <mergeCell ref="A4:M4"/>
    <mergeCell ref="K7:L7"/>
  </mergeCells>
  <phoneticPr fontId="0" type="noConversion"/>
  <printOptions horizontalCentered="1"/>
  <pageMargins left="0.5" right="0.5" top="0.5" bottom="0.5" header="0.5" footer="0.5"/>
  <pageSetup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10</v>
      </c>
      <c r="G9" s="81" t="s">
        <v>11</v>
      </c>
      <c r="H9" s="82"/>
      <c r="I9" s="80" t="s">
        <v>12</v>
      </c>
    </row>
    <row r="10" spans="1:14">
      <c r="A10" s="18" t="s">
        <v>111</v>
      </c>
      <c r="I10" s="68"/>
    </row>
    <row r="11" spans="1:14">
      <c r="A11" s="11" t="s">
        <v>63</v>
      </c>
      <c r="B11" s="15"/>
      <c r="C11" s="15"/>
      <c r="D11" s="15"/>
      <c r="E11" s="15"/>
      <c r="F11" s="93">
        <v>5539</v>
      </c>
      <c r="G11" s="93">
        <v>6486</v>
      </c>
      <c r="I11" s="68">
        <f>SUM(F11:G11)</f>
        <v>12025</v>
      </c>
      <c r="J11" s="15"/>
      <c r="K11" s="15"/>
      <c r="L11" s="15"/>
      <c r="M11" s="15"/>
    </row>
    <row r="12" spans="1:14" s="29" customFormat="1" ht="12">
      <c r="A12" s="11" t="s">
        <v>64</v>
      </c>
      <c r="F12" s="90">
        <v>534</v>
      </c>
      <c r="G12" s="90">
        <v>646</v>
      </c>
      <c r="I12" s="68">
        <f>SUM(F12:G12)</f>
        <v>1180</v>
      </c>
    </row>
    <row r="13" spans="1:14" s="29" customFormat="1" ht="12">
      <c r="A13" s="11" t="s">
        <v>66</v>
      </c>
      <c r="F13" s="90">
        <v>52</v>
      </c>
      <c r="G13" s="90">
        <v>62</v>
      </c>
      <c r="I13" s="68">
        <f>SUM(F13:G13)</f>
        <v>114</v>
      </c>
    </row>
    <row r="14" spans="1:14">
      <c r="A14" s="11" t="s">
        <v>67</v>
      </c>
      <c r="B14" s="15"/>
      <c r="C14" s="15"/>
      <c r="D14" s="15"/>
      <c r="E14" s="15"/>
      <c r="F14" s="49">
        <v>158</v>
      </c>
      <c r="G14" s="54">
        <v>112</v>
      </c>
      <c r="H14" s="50"/>
      <c r="I14" s="68">
        <f>SUM(F14:G14)</f>
        <v>270</v>
      </c>
      <c r="J14" s="20"/>
      <c r="K14" s="15"/>
      <c r="L14" s="15"/>
      <c r="M14" s="15"/>
    </row>
    <row r="15" spans="1:14">
      <c r="B15" s="15"/>
      <c r="C15" s="15"/>
      <c r="D15" s="15"/>
      <c r="E15" s="15"/>
      <c r="F15" s="100"/>
      <c r="G15" s="100"/>
      <c r="H15" s="50"/>
      <c r="I15" s="100"/>
      <c r="J15" s="20"/>
      <c r="K15" s="15"/>
      <c r="L15" s="15"/>
      <c r="M15" s="15"/>
    </row>
    <row r="16" spans="1:14">
      <c r="A16" s="19" t="s">
        <v>65</v>
      </c>
      <c r="B16" s="15"/>
      <c r="C16" s="15"/>
      <c r="D16" s="15"/>
      <c r="E16" s="15"/>
      <c r="F16" s="100">
        <f>SUM(F11:F14)</f>
        <v>6283</v>
      </c>
      <c r="G16" s="100">
        <f>SUM(G11:G14)</f>
        <v>7306</v>
      </c>
      <c r="H16" s="50"/>
      <c r="I16" s="100">
        <f>SUM(I11:I14)</f>
        <v>13589</v>
      </c>
      <c r="J16" s="20"/>
      <c r="K16" s="15"/>
      <c r="L16" s="15"/>
      <c r="M16" s="15"/>
    </row>
    <row r="17" spans="1:13">
      <c r="A17" s="8"/>
      <c r="B17" s="15"/>
      <c r="C17" s="15"/>
      <c r="D17" s="15"/>
      <c r="E17" s="15"/>
      <c r="F17" s="49"/>
      <c r="G17" s="54"/>
      <c r="H17" s="50"/>
      <c r="J17" s="20"/>
      <c r="K17" s="15"/>
      <c r="L17" s="15"/>
      <c r="M17" s="15"/>
    </row>
    <row r="18" spans="1:13">
      <c r="A18" s="8"/>
      <c r="B18" s="15"/>
      <c r="C18" s="15"/>
      <c r="D18" s="15"/>
      <c r="E18" s="15"/>
      <c r="F18" s="49"/>
      <c r="G18" s="54"/>
      <c r="H18" s="50"/>
      <c r="J18" s="20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49"/>
      <c r="G19" s="54"/>
      <c r="H19" s="50"/>
      <c r="I19" s="68"/>
      <c r="J19" s="20"/>
      <c r="K19" s="15"/>
      <c r="L19" s="15"/>
      <c r="M19" s="15"/>
    </row>
    <row r="20" spans="1:13">
      <c r="A20" s="16" t="s">
        <v>56</v>
      </c>
      <c r="B20" s="15"/>
      <c r="C20" s="15"/>
      <c r="D20" s="15"/>
      <c r="F20" s="49">
        <v>222</v>
      </c>
      <c r="G20" s="52">
        <v>380</v>
      </c>
      <c r="I20" s="68">
        <f>SUM(F20:G20)</f>
        <v>602</v>
      </c>
      <c r="J20" s="20"/>
      <c r="L20" s="15"/>
      <c r="M20" s="15"/>
    </row>
    <row r="21" spans="1:13">
      <c r="A21" s="16" t="s">
        <v>57</v>
      </c>
      <c r="F21" s="52">
        <v>250</v>
      </c>
      <c r="G21" s="52">
        <v>295</v>
      </c>
      <c r="I21" s="68">
        <f t="shared" ref="I21:I30" si="0">SUM(F21:G21)</f>
        <v>545</v>
      </c>
    </row>
    <row r="22" spans="1:13">
      <c r="A22" s="16" t="s">
        <v>58</v>
      </c>
      <c r="F22" s="46">
        <v>218</v>
      </c>
      <c r="G22" s="52">
        <v>220</v>
      </c>
      <c r="I22" s="68">
        <f t="shared" si="0"/>
        <v>438</v>
      </c>
      <c r="J22" s="15"/>
    </row>
    <row r="23" spans="1:13">
      <c r="A23" s="16" t="s">
        <v>59</v>
      </c>
      <c r="F23" s="49">
        <v>80</v>
      </c>
      <c r="G23" s="52">
        <v>152</v>
      </c>
      <c r="I23" s="68">
        <f t="shared" si="0"/>
        <v>232</v>
      </c>
    </row>
    <row r="24" spans="1:13">
      <c r="A24" s="16" t="s">
        <v>104</v>
      </c>
      <c r="F24" s="49">
        <v>270</v>
      </c>
      <c r="G24" s="52">
        <v>494</v>
      </c>
      <c r="I24" s="68">
        <f t="shared" si="0"/>
        <v>764</v>
      </c>
    </row>
    <row r="25" spans="1:13">
      <c r="A25" s="16" t="s">
        <v>60</v>
      </c>
      <c r="B25" s="15"/>
      <c r="C25" s="15"/>
      <c r="D25" s="15"/>
      <c r="F25" s="49">
        <v>1</v>
      </c>
      <c r="G25" s="46">
        <v>4</v>
      </c>
      <c r="I25" s="68">
        <f t="shared" si="0"/>
        <v>5</v>
      </c>
      <c r="J25" s="15"/>
      <c r="L25" s="15"/>
      <c r="M25" s="15"/>
    </row>
    <row r="26" spans="1:13">
      <c r="A26" s="16" t="s">
        <v>55</v>
      </c>
      <c r="F26" s="49">
        <v>10</v>
      </c>
      <c r="G26" s="54">
        <v>5</v>
      </c>
      <c r="I26" s="68">
        <f t="shared" si="0"/>
        <v>15</v>
      </c>
    </row>
    <row r="27" spans="1:13">
      <c r="A27" s="16" t="s">
        <v>51</v>
      </c>
      <c r="F27" s="49">
        <v>20</v>
      </c>
      <c r="G27" s="52">
        <v>44</v>
      </c>
      <c r="I27" s="68">
        <f t="shared" si="0"/>
        <v>64</v>
      </c>
      <c r="J27" s="15"/>
    </row>
    <row r="28" spans="1:13">
      <c r="A28" s="16" t="s">
        <v>52</v>
      </c>
      <c r="F28" s="49">
        <v>25</v>
      </c>
      <c r="G28" s="52">
        <v>32</v>
      </c>
      <c r="I28" s="68">
        <f t="shared" si="0"/>
        <v>57</v>
      </c>
      <c r="J28" s="15"/>
    </row>
    <row r="29" spans="1:13">
      <c r="A29" s="16" t="s">
        <v>53</v>
      </c>
      <c r="F29" s="49">
        <v>9</v>
      </c>
      <c r="G29" s="52">
        <v>8</v>
      </c>
      <c r="I29" s="68">
        <f t="shared" si="0"/>
        <v>17</v>
      </c>
      <c r="J29" s="15"/>
    </row>
    <row r="30" spans="1:13">
      <c r="A30" s="16" t="s">
        <v>54</v>
      </c>
      <c r="F30" s="49">
        <v>106</v>
      </c>
      <c r="G30" s="52">
        <v>137</v>
      </c>
      <c r="I30" s="68">
        <f t="shared" si="0"/>
        <v>243</v>
      </c>
      <c r="J30" s="15"/>
    </row>
    <row r="31" spans="1:13">
      <c r="A31" s="12"/>
      <c r="F31" s="68"/>
      <c r="G31" s="68"/>
      <c r="H31" s="50"/>
      <c r="I31" s="68"/>
      <c r="J31" s="15"/>
    </row>
    <row r="32" spans="1:13">
      <c r="A32" s="19" t="s">
        <v>61</v>
      </c>
      <c r="F32" s="68">
        <f>SUM(F20:F30)</f>
        <v>1211</v>
      </c>
      <c r="G32" s="68">
        <f>SUM(G20:G30)</f>
        <v>1771</v>
      </c>
      <c r="H32" s="50"/>
      <c r="I32" s="68">
        <f>SUM(I20:I30)</f>
        <v>2982</v>
      </c>
    </row>
    <row r="33" spans="1:13">
      <c r="A33" s="10"/>
      <c r="F33" s="60"/>
      <c r="G33" s="60"/>
      <c r="H33" s="50"/>
      <c r="I33" s="68"/>
    </row>
    <row r="34" spans="1:13">
      <c r="A34" s="19" t="s">
        <v>75</v>
      </c>
      <c r="F34" s="86">
        <f>F16+F32</f>
        <v>7494</v>
      </c>
      <c r="G34" s="86">
        <f>G16+G32</f>
        <v>9077</v>
      </c>
      <c r="H34" s="50"/>
      <c r="I34" s="86">
        <f>I16+I32</f>
        <v>16571</v>
      </c>
    </row>
    <row r="35" spans="1:13">
      <c r="A35" s="19"/>
      <c r="F35" s="60"/>
      <c r="G35" s="60"/>
      <c r="H35" s="50"/>
      <c r="I35" s="68"/>
    </row>
    <row r="36" spans="1:13">
      <c r="A36" s="10"/>
      <c r="F36" s="50"/>
      <c r="G36" s="50"/>
      <c r="H36" s="50"/>
      <c r="I36" s="68"/>
    </row>
    <row r="37" spans="1:13">
      <c r="A37" s="18" t="s">
        <v>62</v>
      </c>
      <c r="F37" s="50"/>
      <c r="G37" s="50"/>
      <c r="H37" s="50"/>
      <c r="I37" s="68"/>
    </row>
    <row r="38" spans="1:13">
      <c r="A38" s="11" t="s">
        <v>77</v>
      </c>
      <c r="F38" s="52">
        <v>70</v>
      </c>
      <c r="G38" s="52">
        <v>105</v>
      </c>
      <c r="H38" s="50"/>
      <c r="I38" s="68">
        <f>SUM(F38:G38)</f>
        <v>175</v>
      </c>
    </row>
    <row r="39" spans="1:13">
      <c r="A39" s="11" t="s">
        <v>78</v>
      </c>
      <c r="F39" s="52">
        <v>11</v>
      </c>
      <c r="G39" s="52">
        <v>38</v>
      </c>
      <c r="H39" s="50"/>
      <c r="I39" s="68">
        <f>SUM(F39:G39)</f>
        <v>49</v>
      </c>
    </row>
    <row r="40" spans="1:13">
      <c r="A40" s="10"/>
      <c r="F40" s="52"/>
      <c r="G40" s="52"/>
      <c r="H40" s="50"/>
    </row>
    <row r="41" spans="1:13">
      <c r="A41" s="10"/>
      <c r="F41" s="50"/>
      <c r="G41" s="50"/>
      <c r="H41" s="50"/>
      <c r="I41" s="68"/>
    </row>
    <row r="42" spans="1:13">
      <c r="A42" s="19" t="s">
        <v>76</v>
      </c>
      <c r="F42" s="86">
        <f>+F34+F38+F39</f>
        <v>7575</v>
      </c>
      <c r="G42" s="86">
        <f>+G34+G38+G39</f>
        <v>9220</v>
      </c>
      <c r="H42" s="50"/>
      <c r="I42" s="86">
        <f>+I34+I38+I39</f>
        <v>16795</v>
      </c>
    </row>
    <row r="44" spans="1:13">
      <c r="A44" s="110" t="s">
        <v>112</v>
      </c>
    </row>
    <row r="45" spans="1:13">
      <c r="A45" s="110" t="s">
        <v>74</v>
      </c>
    </row>
    <row r="47" spans="1:13">
      <c r="A47" s="25" t="s">
        <v>27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27</v>
      </c>
    </row>
  </sheetData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  <rowBreaks count="1" manualBreakCount="1">
    <brk id="4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122" t="s">
        <v>25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4" ht="21" customHeight="1">
      <c r="A2" s="4"/>
      <c r="B2" s="123" t="s">
        <v>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4" spans="1:14">
      <c r="A4" s="30" t="s">
        <v>123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42</v>
      </c>
      <c r="G9" s="81" t="s">
        <v>13</v>
      </c>
      <c r="H9" s="80" t="s">
        <v>43</v>
      </c>
      <c r="I9" s="82"/>
      <c r="J9" s="85" t="s">
        <v>12</v>
      </c>
    </row>
    <row r="10" spans="1:14">
      <c r="A10" s="18" t="s">
        <v>111</v>
      </c>
      <c r="B10" s="15"/>
      <c r="C10" s="15"/>
      <c r="D10" s="15"/>
      <c r="E10" s="15"/>
      <c r="F10" s="15"/>
      <c r="H10" s="15"/>
      <c r="I10" s="15"/>
      <c r="J10" s="70"/>
      <c r="K10" s="15"/>
      <c r="M10" s="15"/>
    </row>
    <row r="11" spans="1:14">
      <c r="A11" s="11" t="s">
        <v>63</v>
      </c>
      <c r="F11" s="90">
        <v>8458</v>
      </c>
      <c r="G11" s="90">
        <v>3123</v>
      </c>
      <c r="H11" s="90">
        <v>444</v>
      </c>
      <c r="J11" s="91">
        <f>SUM(F11:H11)</f>
        <v>12025</v>
      </c>
    </row>
    <row r="12" spans="1:14">
      <c r="A12" s="11" t="s">
        <v>64</v>
      </c>
      <c r="B12" s="15"/>
      <c r="C12" s="15"/>
      <c r="D12" s="15"/>
      <c r="E12" s="15"/>
      <c r="F12" s="49">
        <v>1048</v>
      </c>
      <c r="G12" s="52">
        <v>26</v>
      </c>
      <c r="H12" s="46">
        <v>106</v>
      </c>
      <c r="I12" s="20"/>
      <c r="J12" s="91">
        <f>SUM(F12:H12)</f>
        <v>1180</v>
      </c>
      <c r="K12" s="15"/>
      <c r="M12" s="15"/>
    </row>
    <row r="13" spans="1:14">
      <c r="A13" s="11" t="s">
        <v>66</v>
      </c>
      <c r="B13" s="15"/>
      <c r="C13" s="15"/>
      <c r="D13" s="15"/>
      <c r="E13" s="15"/>
      <c r="F13" s="49">
        <v>39</v>
      </c>
      <c r="G13" s="52">
        <v>75</v>
      </c>
      <c r="H13" s="46">
        <v>0</v>
      </c>
      <c r="I13" s="20"/>
      <c r="J13" s="91">
        <f>SUM(F13:H13)</f>
        <v>114</v>
      </c>
      <c r="K13" s="15"/>
      <c r="M13" s="15"/>
    </row>
    <row r="14" spans="1:14">
      <c r="A14" s="11" t="s">
        <v>67</v>
      </c>
      <c r="B14" s="15"/>
      <c r="C14" s="15"/>
      <c r="D14" s="15"/>
      <c r="E14" s="15"/>
      <c r="F14" s="49">
        <v>113</v>
      </c>
      <c r="G14" s="52">
        <v>157</v>
      </c>
      <c r="H14" s="46">
        <v>0</v>
      </c>
      <c r="I14" s="20"/>
      <c r="J14" s="91">
        <f>SUM(F14:H14)</f>
        <v>270</v>
      </c>
      <c r="K14" s="15"/>
      <c r="M14" s="15"/>
    </row>
    <row r="15" spans="1:14">
      <c r="B15" s="15"/>
      <c r="C15" s="15"/>
      <c r="D15" s="15"/>
      <c r="E15" s="15"/>
      <c r="F15" s="49"/>
      <c r="G15" s="52"/>
      <c r="H15" s="46"/>
      <c r="I15" s="20"/>
      <c r="J15" s="61"/>
      <c r="K15" s="15"/>
      <c r="M15" s="15"/>
    </row>
    <row r="16" spans="1:14">
      <c r="A16" s="19" t="s">
        <v>65</v>
      </c>
      <c r="B16" s="15"/>
      <c r="C16" s="15"/>
      <c r="D16" s="15"/>
      <c r="E16" s="15"/>
      <c r="F16" s="104">
        <f>SUM(F11:F14)</f>
        <v>9658</v>
      </c>
      <c r="G16" s="104">
        <f>SUM(G11:G14)</f>
        <v>3381</v>
      </c>
      <c r="H16" s="104">
        <f>SUM(H11:H14)</f>
        <v>550</v>
      </c>
      <c r="I16" s="20"/>
      <c r="J16" s="104">
        <f>SUM(J11:J14)</f>
        <v>13589</v>
      </c>
      <c r="K16" s="15"/>
      <c r="M16" s="15"/>
    </row>
    <row r="17" spans="1:13">
      <c r="A17" s="8"/>
      <c r="B17" s="15"/>
      <c r="C17" s="15"/>
      <c r="D17" s="15"/>
      <c r="E17" s="15"/>
      <c r="F17" s="49"/>
      <c r="G17" s="52"/>
      <c r="H17" s="46"/>
      <c r="I17" s="20"/>
      <c r="J17" s="61"/>
      <c r="K17" s="15"/>
      <c r="M17" s="15"/>
    </row>
    <row r="18" spans="1:13">
      <c r="A18" s="8"/>
      <c r="B18" s="15"/>
      <c r="C18" s="15"/>
      <c r="D18" s="15"/>
      <c r="E18" s="15"/>
      <c r="F18" s="49"/>
      <c r="G18" s="52"/>
      <c r="H18" s="46"/>
      <c r="I18" s="20"/>
      <c r="J18" s="61"/>
      <c r="K18" s="15"/>
      <c r="M18" s="15"/>
    </row>
    <row r="19" spans="1:13">
      <c r="A19" s="18" t="s">
        <v>7</v>
      </c>
      <c r="F19" s="53"/>
      <c r="G19" s="53"/>
      <c r="H19" s="53"/>
      <c r="J19" s="91"/>
    </row>
    <row r="20" spans="1:13">
      <c r="A20" s="16" t="s">
        <v>56</v>
      </c>
      <c r="E20" s="64"/>
      <c r="F20" s="46">
        <v>329</v>
      </c>
      <c r="G20" s="46">
        <v>273</v>
      </c>
      <c r="H20" s="46">
        <v>0</v>
      </c>
      <c r="J20" s="91">
        <f t="shared" ref="J20:J30" si="0">SUM(F20:H20)</f>
        <v>602</v>
      </c>
    </row>
    <row r="21" spans="1:13">
      <c r="A21" s="16" t="s">
        <v>57</v>
      </c>
      <c r="F21" s="52">
        <v>426</v>
      </c>
      <c r="G21" s="52">
        <v>119</v>
      </c>
      <c r="H21" s="52">
        <v>0</v>
      </c>
      <c r="J21" s="91">
        <f t="shared" si="0"/>
        <v>545</v>
      </c>
    </row>
    <row r="22" spans="1:13">
      <c r="A22" s="16" t="s">
        <v>58</v>
      </c>
      <c r="F22" s="52">
        <v>365</v>
      </c>
      <c r="G22" s="52">
        <v>73</v>
      </c>
      <c r="H22" s="52">
        <v>0</v>
      </c>
      <c r="J22" s="91">
        <f t="shared" si="0"/>
        <v>438</v>
      </c>
    </row>
    <row r="23" spans="1:13">
      <c r="A23" s="16" t="s">
        <v>59</v>
      </c>
      <c r="B23" s="15"/>
      <c r="C23" s="15"/>
      <c r="D23" s="15"/>
      <c r="E23" s="15"/>
      <c r="F23" s="46">
        <v>203</v>
      </c>
      <c r="G23" s="46">
        <v>29</v>
      </c>
      <c r="H23" s="46">
        <v>0</v>
      </c>
      <c r="I23" s="15"/>
      <c r="J23" s="91">
        <f t="shared" si="0"/>
        <v>232</v>
      </c>
      <c r="K23" s="15"/>
      <c r="M23" s="15"/>
    </row>
    <row r="24" spans="1:13">
      <c r="A24" s="16" t="s">
        <v>104</v>
      </c>
      <c r="F24" s="52">
        <v>612</v>
      </c>
      <c r="G24" s="52">
        <v>152</v>
      </c>
      <c r="H24" s="52">
        <v>0</v>
      </c>
      <c r="J24" s="91">
        <f t="shared" si="0"/>
        <v>764</v>
      </c>
    </row>
    <row r="25" spans="1:13">
      <c r="A25" s="16" t="s">
        <v>60</v>
      </c>
      <c r="F25" s="49">
        <v>4</v>
      </c>
      <c r="G25" s="52">
        <v>1</v>
      </c>
      <c r="H25" s="52">
        <v>0</v>
      </c>
      <c r="I25" s="15"/>
      <c r="J25" s="91">
        <f t="shared" si="0"/>
        <v>5</v>
      </c>
    </row>
    <row r="26" spans="1:13">
      <c r="A26" s="16" t="s">
        <v>55</v>
      </c>
      <c r="F26" s="49">
        <v>15</v>
      </c>
      <c r="G26" s="52">
        <v>0</v>
      </c>
      <c r="H26" s="52">
        <v>0</v>
      </c>
      <c r="I26" s="15"/>
      <c r="J26" s="91">
        <f t="shared" si="0"/>
        <v>15</v>
      </c>
    </row>
    <row r="27" spans="1:13">
      <c r="A27" s="16" t="s">
        <v>51</v>
      </c>
      <c r="F27" s="49">
        <v>26</v>
      </c>
      <c r="G27" s="52">
        <v>38</v>
      </c>
      <c r="H27" s="52">
        <v>0</v>
      </c>
      <c r="J27" s="91">
        <f t="shared" si="0"/>
        <v>64</v>
      </c>
      <c r="K27" s="15"/>
    </row>
    <row r="28" spans="1:13">
      <c r="A28" s="16" t="s">
        <v>52</v>
      </c>
      <c r="F28" s="49">
        <v>28</v>
      </c>
      <c r="G28" s="52">
        <v>29</v>
      </c>
      <c r="H28" s="52">
        <v>0</v>
      </c>
      <c r="J28" s="91">
        <f t="shared" si="0"/>
        <v>57</v>
      </c>
      <c r="K28" s="15"/>
    </row>
    <row r="29" spans="1:13">
      <c r="A29" s="16" t="s">
        <v>53</v>
      </c>
      <c r="F29" s="49">
        <v>5</v>
      </c>
      <c r="G29" s="52">
        <v>12</v>
      </c>
      <c r="H29" s="52">
        <v>0</v>
      </c>
      <c r="J29" s="91">
        <f t="shared" si="0"/>
        <v>17</v>
      </c>
      <c r="K29" s="15"/>
    </row>
    <row r="30" spans="1:13">
      <c r="A30" s="16" t="s">
        <v>54</v>
      </c>
      <c r="F30" s="52">
        <v>102</v>
      </c>
      <c r="G30" s="52">
        <v>141</v>
      </c>
      <c r="H30" s="52">
        <v>0</v>
      </c>
      <c r="J30" s="91">
        <f t="shared" si="0"/>
        <v>243</v>
      </c>
    </row>
    <row r="31" spans="1:13">
      <c r="A31" s="12"/>
      <c r="E31" s="64"/>
      <c r="F31" s="60"/>
      <c r="G31" s="60"/>
      <c r="H31" s="60"/>
      <c r="J31" s="61"/>
    </row>
    <row r="32" spans="1:13">
      <c r="A32" s="19" t="s">
        <v>61</v>
      </c>
      <c r="E32" s="64"/>
      <c r="F32" s="60">
        <f>SUM(F20:F30)</f>
        <v>2115</v>
      </c>
      <c r="G32" s="60">
        <f>SUM(G20:G30)</f>
        <v>867</v>
      </c>
      <c r="H32" s="60">
        <f>SUM(H20:H30)</f>
        <v>0</v>
      </c>
      <c r="J32" s="60">
        <f>SUM(J20:J30)</f>
        <v>2982</v>
      </c>
    </row>
    <row r="33" spans="1:13">
      <c r="A33" s="10"/>
      <c r="E33" s="64"/>
      <c r="F33" s="60"/>
      <c r="G33" s="60"/>
      <c r="H33" s="60"/>
      <c r="J33" s="61"/>
    </row>
    <row r="34" spans="1:13">
      <c r="A34" s="19" t="s">
        <v>75</v>
      </c>
      <c r="E34" s="64"/>
      <c r="F34" s="86">
        <f>F16+F32</f>
        <v>11773</v>
      </c>
      <c r="G34" s="86">
        <f>G16+G32</f>
        <v>4248</v>
      </c>
      <c r="H34" s="86">
        <f>H16+H32</f>
        <v>550</v>
      </c>
      <c r="J34" s="86">
        <f>J16+J32</f>
        <v>16571</v>
      </c>
    </row>
    <row r="35" spans="1:13">
      <c r="A35" s="19"/>
      <c r="E35" s="64"/>
      <c r="F35" s="60"/>
      <c r="G35" s="60"/>
      <c r="H35" s="60"/>
      <c r="J35" s="61"/>
    </row>
    <row r="36" spans="1:13">
      <c r="A36" s="10"/>
      <c r="E36" s="64"/>
      <c r="F36" s="60"/>
      <c r="G36" s="60"/>
      <c r="H36" s="60"/>
      <c r="J36" s="61"/>
    </row>
    <row r="37" spans="1:13">
      <c r="A37" s="18" t="s">
        <v>62</v>
      </c>
      <c r="E37" s="64"/>
      <c r="F37" s="46"/>
      <c r="G37" s="46"/>
      <c r="H37" s="46"/>
      <c r="J37" s="61"/>
    </row>
    <row r="38" spans="1:13">
      <c r="A38" s="11" t="s">
        <v>77</v>
      </c>
      <c r="E38" s="64"/>
      <c r="F38" s="46">
        <v>175</v>
      </c>
      <c r="G38" s="46">
        <v>0</v>
      </c>
      <c r="H38" s="46">
        <v>0</v>
      </c>
      <c r="J38" s="91">
        <f>SUM(F38:H38)</f>
        <v>175</v>
      </c>
    </row>
    <row r="39" spans="1:13">
      <c r="A39" s="11" t="s">
        <v>78</v>
      </c>
      <c r="E39" s="64"/>
      <c r="F39" s="46">
        <v>7</v>
      </c>
      <c r="G39" s="46">
        <v>42</v>
      </c>
      <c r="H39" s="46">
        <v>0</v>
      </c>
      <c r="J39" s="91">
        <f>SUM(F39:H39)</f>
        <v>49</v>
      </c>
    </row>
    <row r="40" spans="1:13">
      <c r="A40" s="10"/>
      <c r="E40" s="64"/>
      <c r="F40" s="60"/>
      <c r="G40" s="60"/>
      <c r="H40" s="60"/>
      <c r="J40" s="60"/>
    </row>
    <row r="41" spans="1:13">
      <c r="A41" s="10"/>
      <c r="F41" s="53"/>
      <c r="G41" s="50"/>
      <c r="H41" s="53"/>
      <c r="J41" s="91"/>
    </row>
    <row r="42" spans="1:13">
      <c r="A42" s="19" t="s">
        <v>76</v>
      </c>
      <c r="F42" s="86">
        <f>+F34+F38+F39</f>
        <v>11955</v>
      </c>
      <c r="G42" s="86">
        <f>+G34+G38+G39</f>
        <v>4290</v>
      </c>
      <c r="H42" s="86">
        <f>+H34+H38+H39</f>
        <v>550</v>
      </c>
      <c r="J42" s="86">
        <f>+J34+J38+J39</f>
        <v>16795</v>
      </c>
    </row>
    <row r="43" spans="1:13">
      <c r="A43" s="19"/>
      <c r="E43" s="64"/>
      <c r="F43" s="60"/>
      <c r="G43" s="60"/>
      <c r="H43" s="60"/>
      <c r="J43" s="60"/>
    </row>
    <row r="44" spans="1:13">
      <c r="A44" s="110" t="s">
        <v>112</v>
      </c>
      <c r="G44" s="29"/>
    </row>
    <row r="45" spans="1:13">
      <c r="A45" s="110" t="s">
        <v>74</v>
      </c>
    </row>
    <row r="47" spans="1:13">
      <c r="A47" s="25" t="s">
        <v>28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28</v>
      </c>
    </row>
  </sheetData>
  <mergeCells count="2">
    <mergeCell ref="B1:M1"/>
    <mergeCell ref="B2:M2"/>
  </mergeCells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124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38</v>
      </c>
      <c r="G9" s="81" t="s">
        <v>37</v>
      </c>
      <c r="H9" s="81" t="s">
        <v>116</v>
      </c>
      <c r="I9" s="80" t="s">
        <v>39</v>
      </c>
      <c r="J9" s="82"/>
      <c r="K9" s="85" t="s">
        <v>12</v>
      </c>
    </row>
    <row r="10" spans="1:14">
      <c r="A10" s="18" t="s">
        <v>111</v>
      </c>
      <c r="K10" s="64"/>
    </row>
    <row r="11" spans="1:14">
      <c r="A11" s="11" t="s">
        <v>63</v>
      </c>
      <c r="B11" s="15"/>
      <c r="C11" s="15"/>
      <c r="D11" s="15"/>
      <c r="E11" s="15"/>
      <c r="F11" s="93">
        <v>6447</v>
      </c>
      <c r="G11" s="90">
        <v>5041</v>
      </c>
      <c r="H11" s="90">
        <v>125</v>
      </c>
      <c r="I11" s="93">
        <v>412</v>
      </c>
      <c r="J11" s="15"/>
      <c r="K11" s="61">
        <f>SUM(F11:I11)</f>
        <v>12025</v>
      </c>
      <c r="L11" s="15"/>
      <c r="M11" s="15"/>
    </row>
    <row r="12" spans="1:14">
      <c r="A12" s="11" t="s">
        <v>64</v>
      </c>
      <c r="F12" s="90">
        <v>1016</v>
      </c>
      <c r="G12" s="90">
        <v>139</v>
      </c>
      <c r="H12" s="90">
        <v>7</v>
      </c>
      <c r="I12" s="90">
        <v>18</v>
      </c>
      <c r="K12" s="61">
        <f>SUM(F12:I12)</f>
        <v>1180</v>
      </c>
    </row>
    <row r="13" spans="1:14">
      <c r="A13" s="11" t="s">
        <v>66</v>
      </c>
      <c r="B13" s="15"/>
      <c r="C13" s="15"/>
      <c r="D13" s="15"/>
      <c r="E13" s="15"/>
      <c r="F13" s="49">
        <v>23</v>
      </c>
      <c r="G13" s="52">
        <v>12</v>
      </c>
      <c r="H13" s="52">
        <v>79</v>
      </c>
      <c r="I13" s="46">
        <v>0</v>
      </c>
      <c r="J13" s="20"/>
      <c r="K13" s="61">
        <f>SUM(F13:I13)</f>
        <v>114</v>
      </c>
      <c r="L13" s="15"/>
      <c r="M13" s="15"/>
    </row>
    <row r="14" spans="1:14">
      <c r="A14" s="11" t="s">
        <v>67</v>
      </c>
      <c r="B14" s="15"/>
      <c r="C14" s="15"/>
      <c r="D14" s="15"/>
      <c r="E14" s="15"/>
      <c r="F14" s="49">
        <v>204</v>
      </c>
      <c r="G14" s="52">
        <v>15</v>
      </c>
      <c r="H14" s="52">
        <v>51</v>
      </c>
      <c r="I14" s="46">
        <v>0</v>
      </c>
      <c r="J14" s="20"/>
      <c r="K14" s="61">
        <f>SUM(F14:I14)</f>
        <v>270</v>
      </c>
      <c r="L14" s="15"/>
      <c r="M14" s="15"/>
    </row>
    <row r="15" spans="1:14">
      <c r="B15" s="15"/>
      <c r="C15" s="15"/>
      <c r="D15" s="15"/>
      <c r="E15" s="15"/>
      <c r="F15" s="49"/>
      <c r="G15" s="52"/>
      <c r="H15" s="52"/>
      <c r="I15" s="46"/>
      <c r="J15" s="20"/>
      <c r="K15" s="61"/>
      <c r="L15" s="15"/>
      <c r="M15" s="15"/>
    </row>
    <row r="16" spans="1:14">
      <c r="A16" s="19" t="s">
        <v>65</v>
      </c>
      <c r="B16" s="15"/>
      <c r="C16" s="15"/>
      <c r="D16" s="15"/>
      <c r="E16" s="15"/>
      <c r="F16" s="104">
        <f>SUM(F11:F14)</f>
        <v>7690</v>
      </c>
      <c r="G16" s="104">
        <f>SUM(G11:G14)</f>
        <v>5207</v>
      </c>
      <c r="H16" s="104">
        <f>SUM(H11:H14)</f>
        <v>262</v>
      </c>
      <c r="I16" s="104">
        <f>SUM(I11:I14)</f>
        <v>430</v>
      </c>
      <c r="J16" s="20"/>
      <c r="K16" s="104">
        <f>SUM(K11:K14)</f>
        <v>13589</v>
      </c>
      <c r="L16" s="15"/>
      <c r="M16" s="15"/>
    </row>
    <row r="17" spans="1:13">
      <c r="A17" s="8"/>
      <c r="B17" s="15"/>
      <c r="C17" s="15"/>
      <c r="D17" s="15"/>
      <c r="E17" s="15"/>
      <c r="F17" s="49"/>
      <c r="G17" s="52"/>
      <c r="H17" s="52"/>
      <c r="I17" s="46"/>
      <c r="J17" s="20"/>
      <c r="K17" s="61"/>
      <c r="L17" s="15"/>
      <c r="M17" s="15"/>
    </row>
    <row r="18" spans="1:13">
      <c r="A18" s="8"/>
      <c r="B18" s="15"/>
      <c r="C18" s="15"/>
      <c r="D18" s="15"/>
      <c r="E18" s="15"/>
      <c r="F18" s="49"/>
      <c r="G18" s="52"/>
      <c r="H18" s="52"/>
      <c r="I18" s="46"/>
      <c r="J18" s="20"/>
      <c r="K18" s="61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49"/>
      <c r="G19" s="52"/>
      <c r="H19" s="52"/>
      <c r="I19" s="46"/>
      <c r="J19" s="20"/>
      <c r="K19" s="61"/>
      <c r="L19" s="15"/>
      <c r="M19" s="15"/>
    </row>
    <row r="20" spans="1:13">
      <c r="A20" s="16" t="s">
        <v>56</v>
      </c>
      <c r="F20" s="52">
        <v>327</v>
      </c>
      <c r="G20" s="52">
        <v>191</v>
      </c>
      <c r="H20" s="52">
        <v>61</v>
      </c>
      <c r="I20" s="52">
        <v>23</v>
      </c>
      <c r="K20" s="61">
        <f t="shared" ref="K20:K30" si="0">SUM(F20:I20)</f>
        <v>602</v>
      </c>
    </row>
    <row r="21" spans="1:13">
      <c r="A21" s="16" t="s">
        <v>57</v>
      </c>
      <c r="E21" s="64"/>
      <c r="F21" s="46">
        <v>389</v>
      </c>
      <c r="G21" s="46">
        <v>105</v>
      </c>
      <c r="H21" s="46">
        <v>23</v>
      </c>
      <c r="I21" s="46">
        <v>28</v>
      </c>
      <c r="K21" s="61">
        <f t="shared" si="0"/>
        <v>545</v>
      </c>
    </row>
    <row r="22" spans="1:13">
      <c r="A22" s="16" t="s">
        <v>58</v>
      </c>
      <c r="F22" s="52">
        <v>111</v>
      </c>
      <c r="G22" s="52">
        <v>194</v>
      </c>
      <c r="H22" s="52">
        <v>131</v>
      </c>
      <c r="I22" s="52">
        <v>2</v>
      </c>
      <c r="K22" s="61">
        <f t="shared" si="0"/>
        <v>438</v>
      </c>
    </row>
    <row r="23" spans="1:13">
      <c r="A23" s="16" t="s">
        <v>59</v>
      </c>
      <c r="F23" s="52">
        <v>146</v>
      </c>
      <c r="G23" s="52">
        <v>63</v>
      </c>
      <c r="H23" s="52">
        <v>21</v>
      </c>
      <c r="I23" s="52">
        <v>2</v>
      </c>
      <c r="K23" s="61">
        <f t="shared" si="0"/>
        <v>232</v>
      </c>
    </row>
    <row r="24" spans="1:13">
      <c r="A24" s="16" t="s">
        <v>104</v>
      </c>
      <c r="B24" s="15"/>
      <c r="C24" s="15"/>
      <c r="D24" s="15"/>
      <c r="E24" s="15"/>
      <c r="F24" s="46">
        <v>298</v>
      </c>
      <c r="G24" s="46">
        <v>310</v>
      </c>
      <c r="H24" s="46">
        <v>37</v>
      </c>
      <c r="I24" s="46">
        <v>119</v>
      </c>
      <c r="J24" s="15"/>
      <c r="K24" s="61">
        <f t="shared" si="0"/>
        <v>764</v>
      </c>
      <c r="L24" s="15"/>
      <c r="M24" s="15"/>
    </row>
    <row r="25" spans="1:13">
      <c r="A25" s="16" t="s">
        <v>60</v>
      </c>
      <c r="F25" s="52">
        <v>4</v>
      </c>
      <c r="G25" s="52">
        <v>0</v>
      </c>
      <c r="H25" s="52">
        <v>1</v>
      </c>
      <c r="I25" s="52">
        <v>0</v>
      </c>
      <c r="K25" s="61">
        <f t="shared" si="0"/>
        <v>5</v>
      </c>
    </row>
    <row r="26" spans="1:13">
      <c r="A26" s="16" t="s">
        <v>55</v>
      </c>
      <c r="F26" s="49">
        <v>4</v>
      </c>
      <c r="G26" s="52">
        <v>9</v>
      </c>
      <c r="H26" s="52">
        <v>2</v>
      </c>
      <c r="I26" s="52">
        <v>0</v>
      </c>
      <c r="J26" s="15"/>
      <c r="K26" s="61">
        <f t="shared" si="0"/>
        <v>15</v>
      </c>
    </row>
    <row r="27" spans="1:13">
      <c r="A27" s="16" t="s">
        <v>51</v>
      </c>
      <c r="F27" s="49">
        <v>44</v>
      </c>
      <c r="G27" s="52">
        <v>13</v>
      </c>
      <c r="H27" s="52">
        <v>6</v>
      </c>
      <c r="I27" s="52">
        <v>1</v>
      </c>
      <c r="J27" s="15"/>
      <c r="K27" s="61">
        <f t="shared" si="0"/>
        <v>64</v>
      </c>
    </row>
    <row r="28" spans="1:13">
      <c r="A28" s="16" t="s">
        <v>52</v>
      </c>
      <c r="F28" s="49">
        <v>45</v>
      </c>
      <c r="G28" s="52">
        <v>12</v>
      </c>
      <c r="H28" s="52">
        <v>0</v>
      </c>
      <c r="I28" s="52">
        <v>0</v>
      </c>
      <c r="K28" s="61">
        <f t="shared" si="0"/>
        <v>57</v>
      </c>
      <c r="L28" s="15"/>
    </row>
    <row r="29" spans="1:13">
      <c r="A29" s="16" t="s">
        <v>53</v>
      </c>
      <c r="F29" s="49">
        <v>15</v>
      </c>
      <c r="G29" s="52">
        <v>2</v>
      </c>
      <c r="H29" s="52">
        <v>0</v>
      </c>
      <c r="I29" s="52">
        <v>0</v>
      </c>
      <c r="K29" s="61">
        <f t="shared" si="0"/>
        <v>17</v>
      </c>
      <c r="L29" s="15"/>
    </row>
    <row r="30" spans="1:13">
      <c r="A30" s="16" t="s">
        <v>54</v>
      </c>
      <c r="F30" s="49">
        <v>218</v>
      </c>
      <c r="G30" s="52">
        <v>25</v>
      </c>
      <c r="H30" s="52">
        <v>0</v>
      </c>
      <c r="I30" s="52">
        <v>0</v>
      </c>
      <c r="K30" s="61">
        <f t="shared" si="0"/>
        <v>243</v>
      </c>
      <c r="L30" s="15"/>
    </row>
    <row r="31" spans="1:13">
      <c r="A31" s="12"/>
      <c r="F31" s="53"/>
      <c r="G31" s="53"/>
      <c r="H31" s="53"/>
      <c r="I31" s="52"/>
      <c r="K31" s="91"/>
    </row>
    <row r="32" spans="1:13">
      <c r="A32" s="19" t="s">
        <v>61</v>
      </c>
      <c r="E32" s="64"/>
      <c r="F32" s="60">
        <f>SUM(F20:F30)</f>
        <v>1601</v>
      </c>
      <c r="G32" s="60">
        <f>SUM(G20:G30)</f>
        <v>924</v>
      </c>
      <c r="H32" s="60">
        <f>SUM(H20:H30)</f>
        <v>282</v>
      </c>
      <c r="I32" s="60">
        <f>SUM(I20:I30)</f>
        <v>175</v>
      </c>
      <c r="K32" s="60">
        <f>SUM(K20:K30)</f>
        <v>2982</v>
      </c>
    </row>
    <row r="33" spans="1:13">
      <c r="A33" s="10"/>
      <c r="F33" s="53"/>
      <c r="G33" s="50"/>
      <c r="H33" s="50"/>
      <c r="I33" s="53"/>
      <c r="K33" s="91"/>
    </row>
    <row r="34" spans="1:13">
      <c r="A34" s="19" t="s">
        <v>75</v>
      </c>
      <c r="F34" s="86">
        <f>F16+F32</f>
        <v>9291</v>
      </c>
      <c r="G34" s="86">
        <f>G16+G32</f>
        <v>6131</v>
      </c>
      <c r="H34" s="86">
        <f>H16+H32</f>
        <v>544</v>
      </c>
      <c r="I34" s="86">
        <f>I16+I32</f>
        <v>605</v>
      </c>
      <c r="K34" s="86">
        <f>K16+K32</f>
        <v>16571</v>
      </c>
    </row>
    <row r="35" spans="1:13">
      <c r="A35" s="19"/>
      <c r="F35" s="53"/>
      <c r="G35" s="50"/>
      <c r="H35" s="50"/>
      <c r="I35" s="53"/>
      <c r="K35" s="91"/>
    </row>
    <row r="36" spans="1:13">
      <c r="A36" s="10"/>
      <c r="F36" s="53"/>
      <c r="G36" s="50"/>
      <c r="H36" s="50"/>
      <c r="I36" s="53"/>
      <c r="K36" s="91"/>
    </row>
    <row r="37" spans="1:13">
      <c r="A37" s="18" t="s">
        <v>62</v>
      </c>
      <c r="F37" s="53"/>
      <c r="G37" s="50"/>
      <c r="H37" s="50"/>
      <c r="I37" s="53"/>
      <c r="K37" s="91"/>
    </row>
    <row r="38" spans="1:13">
      <c r="A38" s="11" t="s">
        <v>77</v>
      </c>
      <c r="F38" s="52">
        <v>81</v>
      </c>
      <c r="G38" s="52">
        <v>77</v>
      </c>
      <c r="H38" s="52">
        <v>2</v>
      </c>
      <c r="I38" s="52">
        <v>15</v>
      </c>
      <c r="K38" s="61">
        <f>SUM(F38:I38)</f>
        <v>175</v>
      </c>
    </row>
    <row r="39" spans="1:13">
      <c r="A39" s="11" t="s">
        <v>78</v>
      </c>
      <c r="F39" s="52">
        <v>49</v>
      </c>
      <c r="G39" s="52">
        <v>0</v>
      </c>
      <c r="H39" s="52">
        <v>0</v>
      </c>
      <c r="I39" s="52">
        <v>0</v>
      </c>
      <c r="K39" s="61">
        <f>SUM(F39:I39)</f>
        <v>49</v>
      </c>
    </row>
    <row r="40" spans="1:13">
      <c r="A40" s="10"/>
      <c r="F40" s="53"/>
      <c r="G40" s="50"/>
      <c r="H40" s="50"/>
      <c r="I40" s="53"/>
      <c r="K40" s="91"/>
    </row>
    <row r="41" spans="1:13">
      <c r="A41" s="10"/>
      <c r="F41" s="87"/>
      <c r="G41" s="87"/>
      <c r="H41" s="87"/>
      <c r="I41" s="87"/>
      <c r="K41" s="87"/>
    </row>
    <row r="42" spans="1:13">
      <c r="A42" s="19" t="s">
        <v>76</v>
      </c>
      <c r="F42" s="86">
        <f>+F34+F38+F39</f>
        <v>9421</v>
      </c>
      <c r="G42" s="86">
        <f>+G34+G38+G39</f>
        <v>6208</v>
      </c>
      <c r="H42" s="86">
        <f>+H34+H38+H39</f>
        <v>546</v>
      </c>
      <c r="I42" s="86">
        <f>+I34+I38+I39</f>
        <v>620</v>
      </c>
      <c r="K42" s="86">
        <f>+K34+K38+K39</f>
        <v>16795</v>
      </c>
      <c r="L42" s="103"/>
    </row>
    <row r="43" spans="1:13">
      <c r="A43" s="10"/>
      <c r="F43" s="53"/>
      <c r="G43" s="50"/>
      <c r="H43" s="50"/>
      <c r="I43" s="53"/>
      <c r="K43" s="72"/>
    </row>
    <row r="44" spans="1:13">
      <c r="A44" s="110" t="s">
        <v>112</v>
      </c>
      <c r="G44" s="29"/>
      <c r="H44" s="29"/>
    </row>
    <row r="45" spans="1:13">
      <c r="A45" s="110" t="s">
        <v>74</v>
      </c>
    </row>
    <row r="46" spans="1:13">
      <c r="A46" s="110" t="s">
        <v>117</v>
      </c>
    </row>
    <row r="47" spans="1:13">
      <c r="A47" s="110"/>
    </row>
    <row r="48" spans="1:13">
      <c r="A48" s="25" t="s">
        <v>29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5" t="s">
        <v>29</v>
      </c>
    </row>
  </sheetData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79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>
      <c r="A7" s="37"/>
      <c r="B7" s="38"/>
      <c r="C7" s="39"/>
      <c r="D7" s="39"/>
      <c r="E7" s="81" t="s">
        <v>40</v>
      </c>
      <c r="F7" s="81" t="s">
        <v>41</v>
      </c>
      <c r="G7" s="84" t="s">
        <v>22</v>
      </c>
      <c r="H7" s="81" t="s">
        <v>44</v>
      </c>
      <c r="I7" s="94" t="s">
        <v>8</v>
      </c>
      <c r="J7" s="85" t="s">
        <v>12</v>
      </c>
      <c r="L7" s="39"/>
      <c r="M7" s="39"/>
      <c r="N7" s="21"/>
    </row>
    <row r="8" spans="1:14" ht="6" customHeight="1">
      <c r="A8" s="37"/>
      <c r="B8" s="38"/>
      <c r="C8" s="28"/>
      <c r="D8" s="28"/>
      <c r="E8" s="28"/>
      <c r="F8" s="28"/>
      <c r="G8" s="28"/>
      <c r="H8" s="28"/>
      <c r="I8" s="35"/>
      <c r="J8" s="73"/>
      <c r="L8" s="28"/>
      <c r="M8" s="28"/>
    </row>
    <row r="9" spans="1:14">
      <c r="A9" s="42" t="s">
        <v>14</v>
      </c>
      <c r="B9" s="38"/>
      <c r="C9" s="28"/>
      <c r="D9" s="28"/>
      <c r="E9" s="46">
        <v>23</v>
      </c>
      <c r="F9" s="47">
        <v>453</v>
      </c>
      <c r="G9" s="46">
        <v>840</v>
      </c>
      <c r="H9" s="46">
        <v>975</v>
      </c>
      <c r="I9" s="47"/>
      <c r="J9" s="71">
        <f t="shared" ref="J9:J17" si="0">SUM(E9:I9)</f>
        <v>2291</v>
      </c>
      <c r="L9" s="28"/>
      <c r="M9" s="28"/>
    </row>
    <row r="10" spans="1:14">
      <c r="A10" s="42" t="s">
        <v>15</v>
      </c>
      <c r="B10" s="28"/>
      <c r="C10" s="28"/>
      <c r="D10" s="28"/>
      <c r="E10" s="46">
        <v>0</v>
      </c>
      <c r="F10" s="46">
        <v>78</v>
      </c>
      <c r="G10" s="46">
        <v>335</v>
      </c>
      <c r="H10" s="46">
        <v>336</v>
      </c>
      <c r="I10" s="46"/>
      <c r="J10" s="71">
        <f t="shared" si="0"/>
        <v>749</v>
      </c>
      <c r="L10" s="28"/>
      <c r="M10" s="28"/>
    </row>
    <row r="11" spans="1:14">
      <c r="A11" s="42" t="s">
        <v>16</v>
      </c>
      <c r="B11" s="28"/>
      <c r="C11" s="28"/>
      <c r="D11" s="28"/>
      <c r="E11" s="46">
        <v>5</v>
      </c>
      <c r="F11" s="46">
        <v>207</v>
      </c>
      <c r="G11" s="46">
        <v>269</v>
      </c>
      <c r="H11" s="46">
        <v>378</v>
      </c>
      <c r="I11" s="46"/>
      <c r="J11" s="71">
        <f t="shared" si="0"/>
        <v>859</v>
      </c>
      <c r="L11" s="28"/>
      <c r="M11" s="28"/>
    </row>
    <row r="12" spans="1:14">
      <c r="A12" s="42" t="s">
        <v>5</v>
      </c>
      <c r="B12" s="38"/>
      <c r="C12" s="28"/>
      <c r="D12" s="28"/>
      <c r="E12" s="46">
        <v>2</v>
      </c>
      <c r="F12" s="47">
        <v>274</v>
      </c>
      <c r="G12" s="46">
        <v>435</v>
      </c>
      <c r="H12" s="46">
        <v>504</v>
      </c>
      <c r="I12" s="47"/>
      <c r="J12" s="71">
        <f t="shared" si="0"/>
        <v>1215</v>
      </c>
      <c r="L12" s="28"/>
      <c r="M12" s="28"/>
    </row>
    <row r="13" spans="1:14">
      <c r="A13" s="42" t="s">
        <v>17</v>
      </c>
      <c r="B13" s="28"/>
      <c r="C13" s="28"/>
      <c r="D13" s="28"/>
      <c r="E13" s="46">
        <v>44</v>
      </c>
      <c r="F13" s="46">
        <v>269</v>
      </c>
      <c r="G13" s="46">
        <v>483</v>
      </c>
      <c r="H13" s="46">
        <v>514</v>
      </c>
      <c r="I13" s="46"/>
      <c r="J13" s="71">
        <f t="shared" si="0"/>
        <v>1310</v>
      </c>
      <c r="L13" s="28"/>
      <c r="M13" s="28"/>
    </row>
    <row r="14" spans="1:14">
      <c r="A14" s="42" t="s">
        <v>18</v>
      </c>
      <c r="B14" s="28"/>
      <c r="C14" s="28"/>
      <c r="D14" s="28"/>
      <c r="E14" s="46">
        <v>1</v>
      </c>
      <c r="F14" s="47">
        <v>120</v>
      </c>
      <c r="G14" s="46">
        <v>173</v>
      </c>
      <c r="H14" s="46">
        <v>276</v>
      </c>
      <c r="I14" s="46"/>
      <c r="J14" s="71">
        <f t="shared" si="0"/>
        <v>570</v>
      </c>
      <c r="L14" s="28"/>
      <c r="M14" s="28"/>
    </row>
    <row r="15" spans="1:14">
      <c r="A15" s="42" t="s">
        <v>114</v>
      </c>
      <c r="B15" s="28"/>
      <c r="C15" s="28"/>
      <c r="D15" s="28"/>
      <c r="E15" s="46">
        <v>0</v>
      </c>
      <c r="F15" s="47">
        <v>3</v>
      </c>
      <c r="G15" s="46">
        <v>131</v>
      </c>
      <c r="H15" s="46">
        <v>423</v>
      </c>
      <c r="I15" s="46"/>
      <c r="J15" s="71">
        <f t="shared" si="0"/>
        <v>557</v>
      </c>
      <c r="L15" s="28"/>
      <c r="M15" s="28"/>
    </row>
    <row r="16" spans="1:14">
      <c r="A16" s="42" t="s">
        <v>19</v>
      </c>
      <c r="B16" s="28"/>
      <c r="C16" s="28"/>
      <c r="D16" s="28"/>
      <c r="E16" s="46">
        <f>E33</f>
        <v>3948</v>
      </c>
      <c r="F16" s="46">
        <f>F33</f>
        <v>1794</v>
      </c>
      <c r="G16" s="46">
        <f>G33</f>
        <v>528</v>
      </c>
      <c r="H16" s="46">
        <f>H33</f>
        <v>68</v>
      </c>
      <c r="I16" s="46"/>
      <c r="J16" s="71">
        <f t="shared" si="0"/>
        <v>6338</v>
      </c>
      <c r="L16" s="28"/>
      <c r="M16" s="28"/>
    </row>
    <row r="17" spans="1:13">
      <c r="A17" s="42" t="s">
        <v>20</v>
      </c>
      <c r="B17" s="28"/>
      <c r="C17" s="28"/>
      <c r="D17" s="28"/>
      <c r="E17" s="46">
        <v>43</v>
      </c>
      <c r="F17" s="47">
        <v>43</v>
      </c>
      <c r="G17" s="46">
        <v>86</v>
      </c>
      <c r="H17" s="46">
        <v>88</v>
      </c>
      <c r="I17" s="46"/>
      <c r="J17" s="71">
        <f t="shared" si="0"/>
        <v>260</v>
      </c>
      <c r="L17" s="28"/>
      <c r="M17" s="28"/>
    </row>
    <row r="18" spans="1:13">
      <c r="A18" s="40"/>
      <c r="B18" s="28"/>
      <c r="C18" s="28"/>
      <c r="D18" s="28"/>
      <c r="E18" s="28"/>
      <c r="F18" s="28"/>
      <c r="G18" s="28"/>
      <c r="H18" s="28"/>
      <c r="I18" s="28"/>
      <c r="J18" s="71"/>
      <c r="L18" s="28"/>
      <c r="M18" s="28"/>
    </row>
    <row r="19" spans="1:13">
      <c r="A19" s="43" t="s">
        <v>12</v>
      </c>
      <c r="B19" s="28"/>
      <c r="C19" s="28"/>
      <c r="D19" s="28"/>
      <c r="E19" s="61">
        <f>SUM(E9:E17)</f>
        <v>4066</v>
      </c>
      <c r="F19" s="61">
        <f>SUM(F9:F17)</f>
        <v>3241</v>
      </c>
      <c r="G19" s="61">
        <f>SUM(G9:G17)</f>
        <v>3280</v>
      </c>
      <c r="H19" s="61">
        <f>SUM(H9:H17)</f>
        <v>3562</v>
      </c>
      <c r="I19" s="61"/>
      <c r="J19" s="71">
        <f>SUM(J9:J17)</f>
        <v>14149</v>
      </c>
      <c r="L19" s="28"/>
      <c r="M19" s="28"/>
    </row>
    <row r="20" spans="1:13">
      <c r="A20" s="36"/>
      <c r="B20" s="28"/>
      <c r="C20" s="28"/>
      <c r="D20" s="28"/>
      <c r="E20" s="28"/>
      <c r="F20" s="28"/>
      <c r="G20" s="28"/>
      <c r="H20" s="28"/>
      <c r="I20" s="28"/>
      <c r="J20" s="71"/>
      <c r="L20" s="28"/>
      <c r="M20" s="28"/>
    </row>
    <row r="21" spans="1:13">
      <c r="A21" s="29"/>
      <c r="B21" s="28"/>
      <c r="C21" s="28"/>
      <c r="D21" s="28"/>
      <c r="E21" s="28"/>
      <c r="F21" s="28"/>
      <c r="G21" s="28"/>
      <c r="H21" s="28"/>
      <c r="I21" s="28"/>
      <c r="J21" s="71"/>
      <c r="L21" s="28"/>
      <c r="M21" s="28"/>
    </row>
    <row r="22" spans="1:13">
      <c r="A22" s="43" t="s">
        <v>21</v>
      </c>
      <c r="B22" s="28"/>
      <c r="C22" s="28"/>
      <c r="D22" s="28"/>
      <c r="E22" s="28"/>
      <c r="F22" s="28"/>
      <c r="G22" s="28"/>
      <c r="H22" s="28"/>
      <c r="I22" s="28"/>
      <c r="J22" s="71"/>
      <c r="L22" s="28"/>
      <c r="M22" s="28"/>
    </row>
    <row r="23" spans="1:13">
      <c r="A23" s="26"/>
      <c r="B23" s="28"/>
      <c r="C23" s="28"/>
      <c r="D23" s="28"/>
      <c r="E23" s="28"/>
      <c r="F23" s="28"/>
      <c r="G23" s="28"/>
      <c r="H23" s="28"/>
      <c r="I23" s="28"/>
      <c r="J23" s="71"/>
      <c r="L23" s="28"/>
      <c r="M23" s="28"/>
    </row>
    <row r="24" spans="1:13">
      <c r="A24" s="42" t="s">
        <v>14</v>
      </c>
      <c r="B24" s="28"/>
      <c r="C24" s="28"/>
      <c r="D24" s="28"/>
      <c r="E24" s="46">
        <v>818</v>
      </c>
      <c r="F24" s="47">
        <v>397</v>
      </c>
      <c r="G24" s="46">
        <v>207</v>
      </c>
      <c r="H24" s="46">
        <v>21</v>
      </c>
      <c r="I24" s="46"/>
      <c r="J24" s="71">
        <f t="shared" ref="J24:J31" si="1">SUM(E24:I24)</f>
        <v>1443</v>
      </c>
      <c r="L24" s="28"/>
      <c r="M24" s="28"/>
    </row>
    <row r="25" spans="1:13">
      <c r="A25" s="42" t="s">
        <v>15</v>
      </c>
      <c r="B25" s="28"/>
      <c r="C25" s="28"/>
      <c r="D25" s="28"/>
      <c r="E25" s="46">
        <v>551</v>
      </c>
      <c r="F25" s="47">
        <v>253</v>
      </c>
      <c r="G25" s="46">
        <v>18</v>
      </c>
      <c r="H25" s="46">
        <v>1</v>
      </c>
      <c r="I25" s="46"/>
      <c r="J25" s="71">
        <f t="shared" si="1"/>
        <v>823</v>
      </c>
      <c r="L25" s="28"/>
      <c r="M25" s="28"/>
    </row>
    <row r="26" spans="1:13">
      <c r="A26" s="42" t="s">
        <v>16</v>
      </c>
      <c r="B26" s="28"/>
      <c r="C26" s="28"/>
      <c r="D26" s="28"/>
      <c r="E26" s="46">
        <v>448</v>
      </c>
      <c r="F26" s="47">
        <v>90</v>
      </c>
      <c r="G26" s="46">
        <v>25</v>
      </c>
      <c r="H26" s="46">
        <v>8</v>
      </c>
      <c r="I26" s="46"/>
      <c r="J26" s="71">
        <f t="shared" si="1"/>
        <v>571</v>
      </c>
      <c r="L26" s="28"/>
      <c r="M26" s="28"/>
    </row>
    <row r="27" spans="1:13">
      <c r="A27" s="42" t="s">
        <v>5</v>
      </c>
      <c r="B27" s="28"/>
      <c r="C27" s="28"/>
      <c r="D27" s="28"/>
      <c r="E27" s="46">
        <v>565</v>
      </c>
      <c r="F27" s="47">
        <v>210</v>
      </c>
      <c r="G27" s="46">
        <v>85</v>
      </c>
      <c r="H27" s="46">
        <v>14</v>
      </c>
      <c r="I27" s="46"/>
      <c r="J27" s="71">
        <f t="shared" si="1"/>
        <v>874</v>
      </c>
      <c r="L27" s="28"/>
      <c r="M27" s="28"/>
    </row>
    <row r="28" spans="1:13">
      <c r="A28" s="42" t="s">
        <v>17</v>
      </c>
      <c r="B28" s="28"/>
      <c r="C28" s="28"/>
      <c r="D28" s="28"/>
      <c r="E28" s="46">
        <v>513</v>
      </c>
      <c r="F28" s="47">
        <v>324</v>
      </c>
      <c r="G28" s="46">
        <v>108</v>
      </c>
      <c r="H28" s="46">
        <v>19</v>
      </c>
      <c r="I28" s="46"/>
      <c r="J28" s="71">
        <f t="shared" si="1"/>
        <v>964</v>
      </c>
      <c r="L28" s="28"/>
      <c r="M28" s="28"/>
    </row>
    <row r="29" spans="1:13">
      <c r="A29" s="42" t="s">
        <v>18</v>
      </c>
      <c r="B29" s="28"/>
      <c r="C29" s="28"/>
      <c r="D29" s="28"/>
      <c r="E29" s="46">
        <v>203</v>
      </c>
      <c r="F29" s="47">
        <v>74</v>
      </c>
      <c r="G29" s="46">
        <v>1</v>
      </c>
      <c r="H29" s="46">
        <v>0</v>
      </c>
      <c r="I29" s="46"/>
      <c r="J29" s="71">
        <f t="shared" si="1"/>
        <v>278</v>
      </c>
      <c r="L29" s="28"/>
      <c r="M29" s="28"/>
    </row>
    <row r="30" spans="1:13">
      <c r="A30" s="42" t="s">
        <v>114</v>
      </c>
      <c r="B30" s="28"/>
      <c r="C30" s="28"/>
      <c r="D30" s="28"/>
      <c r="E30" s="46">
        <v>201</v>
      </c>
      <c r="F30" s="46">
        <v>137</v>
      </c>
      <c r="G30" s="46">
        <v>41</v>
      </c>
      <c r="H30" s="46">
        <v>3</v>
      </c>
      <c r="I30" s="46"/>
      <c r="J30" s="71">
        <f t="shared" si="1"/>
        <v>382</v>
      </c>
      <c r="L30" s="28"/>
      <c r="M30" s="28"/>
    </row>
    <row r="31" spans="1:13">
      <c r="A31" s="42" t="s">
        <v>133</v>
      </c>
      <c r="B31" s="28"/>
      <c r="C31" s="28"/>
      <c r="D31" s="28"/>
      <c r="E31" s="46">
        <v>649</v>
      </c>
      <c r="F31" s="46">
        <v>309</v>
      </c>
      <c r="G31" s="46">
        <v>43</v>
      </c>
      <c r="H31" s="46">
        <v>2</v>
      </c>
      <c r="I31" s="46"/>
      <c r="J31" s="71">
        <f t="shared" si="1"/>
        <v>1003</v>
      </c>
      <c r="L31" s="28"/>
      <c r="M31" s="28"/>
    </row>
    <row r="32" spans="1:13">
      <c r="A32" s="44"/>
      <c r="B32" s="28"/>
      <c r="C32" s="28"/>
      <c r="D32" s="28"/>
      <c r="E32" s="28"/>
      <c r="F32" s="28"/>
      <c r="G32" s="28"/>
      <c r="H32" s="28"/>
      <c r="I32" s="28"/>
      <c r="J32" s="71"/>
      <c r="L32" s="28"/>
      <c r="M32" s="28"/>
    </row>
    <row r="33" spans="1:13">
      <c r="A33" s="43" t="s">
        <v>12</v>
      </c>
      <c r="B33" s="28"/>
      <c r="C33" s="28"/>
      <c r="D33" s="28"/>
      <c r="E33" s="61">
        <f>SUM(E24:E31)</f>
        <v>3948</v>
      </c>
      <c r="F33" s="61">
        <f>SUM(F24:F31)</f>
        <v>1794</v>
      </c>
      <c r="G33" s="61">
        <f>SUM(G24:G31)</f>
        <v>528</v>
      </c>
      <c r="H33" s="61">
        <f>SUM(H24:H31)</f>
        <v>68</v>
      </c>
      <c r="I33" s="61"/>
      <c r="J33" s="71">
        <f>SUM(J24:J31)</f>
        <v>6338</v>
      </c>
      <c r="L33" s="28"/>
      <c r="M33" s="28"/>
    </row>
    <row r="34" spans="1:13">
      <c r="A34" s="28"/>
      <c r="B34" s="28"/>
      <c r="C34" s="28"/>
      <c r="D34" s="28"/>
      <c r="E34" s="28"/>
      <c r="F34" s="28"/>
      <c r="G34" s="28"/>
      <c r="H34" s="28"/>
      <c r="I34" s="28"/>
      <c r="J34" s="28"/>
      <c r="L34" s="28"/>
      <c r="M34" s="28"/>
    </row>
    <row r="35" spans="1:13">
      <c r="A35" s="28"/>
      <c r="B35" s="28"/>
      <c r="C35" s="28"/>
      <c r="D35" s="28"/>
      <c r="E35" s="28"/>
      <c r="F35" s="28"/>
      <c r="G35" s="28"/>
      <c r="H35" s="28"/>
      <c r="I35" s="28"/>
      <c r="J35" s="28"/>
      <c r="L35" s="28"/>
      <c r="M35" s="28"/>
    </row>
    <row r="36" spans="1:1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>
      <c r="A37" s="88" t="s">
        <v>113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>
      <c r="A38" s="88" t="s">
        <v>115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>
      <c r="A39" s="89" t="s">
        <v>110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>
      <c r="A41" s="25" t="s">
        <v>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5" t="s">
        <v>1</v>
      </c>
    </row>
  </sheetData>
  <phoneticPr fontId="0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A3" sqref="A3"/>
    </sheetView>
  </sheetViews>
  <sheetFormatPr defaultColWidth="9.109375" defaultRowHeight="13.2"/>
  <cols>
    <col min="1" max="4" width="9.109375" style="1" customWidth="1"/>
    <col min="5" max="12" width="5" style="1" customWidth="1"/>
    <col min="13" max="13" width="9.109375" style="1" customWidth="1"/>
    <col min="14" max="14" width="5" style="1" customWidth="1"/>
    <col min="15" max="15" width="4.88671875" style="1" customWidth="1"/>
    <col min="16" max="16384" width="9.109375" style="1"/>
  </cols>
  <sheetData>
    <row r="1" spans="1:18" ht="25.5" customHeight="1">
      <c r="A1" s="4"/>
      <c r="B1" s="4"/>
      <c r="C1" s="4"/>
      <c r="D1" s="4"/>
      <c r="E1" s="23" t="s">
        <v>25</v>
      </c>
      <c r="F1" s="23"/>
      <c r="G1" s="5"/>
      <c r="H1" s="5"/>
      <c r="I1" s="5"/>
      <c r="J1" s="5"/>
      <c r="K1" s="5"/>
      <c r="L1" s="5"/>
      <c r="M1" s="5"/>
      <c r="N1" s="5"/>
      <c r="O1" s="4"/>
      <c r="P1" s="4"/>
      <c r="Q1" s="4"/>
    </row>
    <row r="2" spans="1:18" ht="21" customHeight="1">
      <c r="A2" s="4"/>
      <c r="B2" s="4"/>
      <c r="C2" s="4"/>
      <c r="D2" s="4"/>
      <c r="E2" s="24" t="s">
        <v>6</v>
      </c>
      <c r="F2" s="24"/>
      <c r="G2" s="6"/>
      <c r="H2" s="6"/>
      <c r="I2" s="6"/>
      <c r="J2" s="6"/>
      <c r="K2" s="6"/>
      <c r="L2" s="6"/>
      <c r="M2" s="6"/>
      <c r="N2" s="6"/>
      <c r="O2" s="4"/>
      <c r="P2" s="4"/>
      <c r="Q2" s="4"/>
    </row>
    <row r="4" spans="1:18">
      <c r="A4" s="30" t="s">
        <v>50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>
      <c r="A5" s="30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8">
      <c r="A7" s="37"/>
      <c r="B7" s="38"/>
      <c r="C7" s="39"/>
      <c r="D7" s="39"/>
      <c r="E7" s="41" t="s">
        <v>40</v>
      </c>
      <c r="F7" s="41"/>
      <c r="G7" s="41" t="s">
        <v>41</v>
      </c>
      <c r="H7" s="41"/>
      <c r="I7" s="33" t="s">
        <v>22</v>
      </c>
      <c r="J7" s="33"/>
      <c r="K7" s="41" t="s">
        <v>48</v>
      </c>
      <c r="L7" s="41"/>
      <c r="N7" s="41" t="s">
        <v>12</v>
      </c>
      <c r="O7" s="34"/>
      <c r="P7" s="39"/>
      <c r="Q7" s="39"/>
      <c r="R7" s="21"/>
    </row>
    <row r="8" spans="1:18">
      <c r="A8" s="37"/>
      <c r="B8" s="38"/>
      <c r="C8" s="39"/>
      <c r="D8" s="39"/>
      <c r="E8" s="27" t="s">
        <v>23</v>
      </c>
      <c r="F8" s="27" t="s">
        <v>24</v>
      </c>
      <c r="G8" s="27" t="s">
        <v>23</v>
      </c>
      <c r="H8" s="27" t="s">
        <v>24</v>
      </c>
      <c r="I8" s="45" t="s">
        <v>23</v>
      </c>
      <c r="J8" s="45" t="s">
        <v>24</v>
      </c>
      <c r="K8" s="27" t="s">
        <v>23</v>
      </c>
      <c r="L8" s="27" t="s">
        <v>24</v>
      </c>
      <c r="M8" s="14"/>
      <c r="N8" s="27" t="s">
        <v>23</v>
      </c>
      <c r="O8" s="27" t="s">
        <v>24</v>
      </c>
      <c r="P8" s="39"/>
      <c r="Q8" s="39"/>
      <c r="R8" s="21"/>
    </row>
    <row r="9" spans="1:18" ht="6" customHeight="1">
      <c r="A9" s="37"/>
      <c r="B9" s="38"/>
      <c r="C9" s="28"/>
      <c r="D9" s="28"/>
      <c r="E9" s="28"/>
      <c r="F9" s="28"/>
      <c r="G9" s="28"/>
      <c r="H9" s="28"/>
      <c r="I9" s="28"/>
      <c r="J9" s="28"/>
      <c r="K9" s="28"/>
      <c r="L9" s="28"/>
      <c r="O9" s="35"/>
      <c r="P9" s="28"/>
      <c r="Q9" s="28"/>
    </row>
    <row r="10" spans="1:18" ht="12.9" customHeight="1">
      <c r="A10" s="42" t="s">
        <v>14</v>
      </c>
      <c r="B10" s="38"/>
      <c r="C10" s="28"/>
      <c r="D10" s="28"/>
      <c r="E10" s="46">
        <v>0</v>
      </c>
      <c r="F10" s="46">
        <v>0</v>
      </c>
      <c r="G10" s="47">
        <v>2</v>
      </c>
      <c r="H10" s="47">
        <v>4</v>
      </c>
      <c r="I10" s="46">
        <v>8</v>
      </c>
      <c r="J10" s="46">
        <v>3</v>
      </c>
      <c r="K10" s="46">
        <v>2</v>
      </c>
      <c r="L10" s="46">
        <v>0</v>
      </c>
      <c r="M10" s="53"/>
      <c r="N10" s="60">
        <f>E10+G10+I10+K10</f>
        <v>12</v>
      </c>
      <c r="O10" s="60">
        <f>F10+H10+J10+L10</f>
        <v>7</v>
      </c>
      <c r="P10" s="28"/>
      <c r="Q10" s="28"/>
    </row>
    <row r="11" spans="1:18">
      <c r="A11" s="42" t="s">
        <v>15</v>
      </c>
      <c r="B11" s="28"/>
      <c r="C11" s="28"/>
      <c r="D11" s="28"/>
      <c r="E11" s="46">
        <v>0</v>
      </c>
      <c r="F11" s="46">
        <v>0</v>
      </c>
      <c r="G11" s="46">
        <v>5</v>
      </c>
      <c r="H11" s="46">
        <v>0</v>
      </c>
      <c r="I11" s="46">
        <v>7</v>
      </c>
      <c r="J11" s="46">
        <v>11</v>
      </c>
      <c r="K11" s="46">
        <v>0</v>
      </c>
      <c r="L11" s="46">
        <v>0</v>
      </c>
      <c r="M11" s="53"/>
      <c r="N11" s="60">
        <f t="shared" ref="N11:N18" si="0">E11+G11+I11+K11</f>
        <v>12</v>
      </c>
      <c r="O11" s="60">
        <f t="shared" ref="O11:O18" si="1">F11+H11+J11+L11</f>
        <v>11</v>
      </c>
      <c r="P11" s="28"/>
      <c r="Q11" s="28"/>
    </row>
    <row r="12" spans="1:18">
      <c r="A12" s="42" t="s">
        <v>16</v>
      </c>
      <c r="B12" s="28"/>
      <c r="C12" s="28"/>
      <c r="D12" s="28"/>
      <c r="E12" s="46">
        <v>0</v>
      </c>
      <c r="F12" s="46">
        <v>0</v>
      </c>
      <c r="G12" s="46">
        <v>0</v>
      </c>
      <c r="H12" s="46">
        <v>0</v>
      </c>
      <c r="I12" s="46">
        <v>5</v>
      </c>
      <c r="J12" s="46">
        <v>0</v>
      </c>
      <c r="K12" s="46">
        <v>0</v>
      </c>
      <c r="L12" s="46">
        <v>0</v>
      </c>
      <c r="M12" s="53"/>
      <c r="N12" s="60">
        <f t="shared" si="0"/>
        <v>5</v>
      </c>
      <c r="O12" s="60">
        <f t="shared" si="1"/>
        <v>0</v>
      </c>
      <c r="P12" s="28"/>
      <c r="Q12" s="28"/>
    </row>
    <row r="13" spans="1:18">
      <c r="A13" s="42" t="s">
        <v>5</v>
      </c>
      <c r="B13" s="38"/>
      <c r="C13" s="28"/>
      <c r="D13" s="28"/>
      <c r="E13" s="46">
        <v>0</v>
      </c>
      <c r="F13" s="46">
        <v>0</v>
      </c>
      <c r="G13" s="47">
        <v>5</v>
      </c>
      <c r="H13" s="47">
        <v>5</v>
      </c>
      <c r="I13" s="46">
        <v>4</v>
      </c>
      <c r="J13" s="46">
        <v>11</v>
      </c>
      <c r="K13" s="46">
        <v>1</v>
      </c>
      <c r="L13" s="46">
        <v>0</v>
      </c>
      <c r="M13" s="53"/>
      <c r="N13" s="60">
        <f>E13+G13+I13+K13</f>
        <v>10</v>
      </c>
      <c r="O13" s="60">
        <f>F13+H13+J13+L13</f>
        <v>16</v>
      </c>
      <c r="P13" s="28"/>
      <c r="Q13" s="28"/>
    </row>
    <row r="14" spans="1:18">
      <c r="A14" s="42" t="s">
        <v>17</v>
      </c>
      <c r="B14" s="28"/>
      <c r="C14" s="28"/>
      <c r="D14" s="28"/>
      <c r="E14" s="46">
        <v>0</v>
      </c>
      <c r="F14" s="46">
        <v>0</v>
      </c>
      <c r="G14" s="46">
        <v>1</v>
      </c>
      <c r="H14" s="46">
        <v>0</v>
      </c>
      <c r="I14" s="46">
        <v>1</v>
      </c>
      <c r="J14" s="46">
        <v>4</v>
      </c>
      <c r="K14" s="46">
        <v>0</v>
      </c>
      <c r="L14" s="46">
        <v>0</v>
      </c>
      <c r="M14" s="53"/>
      <c r="N14" s="60">
        <f t="shared" si="0"/>
        <v>2</v>
      </c>
      <c r="O14" s="60">
        <f t="shared" si="1"/>
        <v>4</v>
      </c>
      <c r="P14" s="28"/>
      <c r="Q14" s="28"/>
    </row>
    <row r="15" spans="1:18">
      <c r="A15" s="42" t="s">
        <v>18</v>
      </c>
      <c r="B15" s="28"/>
      <c r="C15" s="28"/>
      <c r="D15" s="28"/>
      <c r="E15" s="46">
        <v>0</v>
      </c>
      <c r="F15" s="46">
        <v>1</v>
      </c>
      <c r="G15" s="47">
        <v>0</v>
      </c>
      <c r="H15" s="47">
        <v>1</v>
      </c>
      <c r="I15" s="46">
        <v>3</v>
      </c>
      <c r="J15" s="46">
        <v>15</v>
      </c>
      <c r="K15" s="46">
        <v>2</v>
      </c>
      <c r="L15" s="46">
        <v>25</v>
      </c>
      <c r="M15" s="53"/>
      <c r="N15" s="60">
        <f t="shared" si="0"/>
        <v>5</v>
      </c>
      <c r="O15" s="60">
        <f t="shared" si="1"/>
        <v>42</v>
      </c>
      <c r="P15" s="28"/>
      <c r="Q15" s="28"/>
    </row>
    <row r="16" spans="1:18">
      <c r="A16" s="42" t="s">
        <v>114</v>
      </c>
      <c r="B16" s="28"/>
      <c r="C16" s="28"/>
      <c r="D16" s="28"/>
      <c r="E16" s="46">
        <v>0</v>
      </c>
      <c r="F16" s="46">
        <v>0</v>
      </c>
      <c r="G16" s="47">
        <v>0</v>
      </c>
      <c r="H16" s="47">
        <v>0</v>
      </c>
      <c r="I16" s="46">
        <v>0</v>
      </c>
      <c r="J16" s="46">
        <v>0</v>
      </c>
      <c r="K16" s="46">
        <v>0</v>
      </c>
      <c r="L16" s="46">
        <v>0</v>
      </c>
      <c r="M16" s="53"/>
      <c r="N16" s="60">
        <f t="shared" si="0"/>
        <v>0</v>
      </c>
      <c r="O16" s="60">
        <f t="shared" si="1"/>
        <v>0</v>
      </c>
      <c r="P16" s="28"/>
      <c r="Q16" s="28"/>
    </row>
    <row r="17" spans="1:17">
      <c r="A17" s="42" t="s">
        <v>19</v>
      </c>
      <c r="B17" s="28"/>
      <c r="C17" s="28"/>
      <c r="D17" s="28"/>
      <c r="E17" s="46">
        <f>E34</f>
        <v>74</v>
      </c>
      <c r="F17" s="46">
        <f t="shared" ref="F17:L17" si="2">F34</f>
        <v>46</v>
      </c>
      <c r="G17" s="46">
        <f t="shared" si="2"/>
        <v>78</v>
      </c>
      <c r="H17" s="46">
        <f t="shared" si="2"/>
        <v>92</v>
      </c>
      <c r="I17" s="46">
        <f t="shared" si="2"/>
        <v>47</v>
      </c>
      <c r="J17" s="46">
        <f t="shared" si="2"/>
        <v>49</v>
      </c>
      <c r="K17" s="46">
        <f t="shared" si="2"/>
        <v>7</v>
      </c>
      <c r="L17" s="46">
        <f t="shared" si="2"/>
        <v>1</v>
      </c>
      <c r="M17" s="53"/>
      <c r="N17" s="60">
        <f t="shared" si="0"/>
        <v>206</v>
      </c>
      <c r="O17" s="60">
        <f t="shared" si="1"/>
        <v>188</v>
      </c>
      <c r="P17" s="28"/>
      <c r="Q17" s="28"/>
    </row>
    <row r="18" spans="1:17">
      <c r="A18" s="42" t="s">
        <v>20</v>
      </c>
      <c r="B18" s="28"/>
      <c r="C18" s="28"/>
      <c r="D18" s="28"/>
      <c r="E18" s="46">
        <v>10</v>
      </c>
      <c r="F18" s="46">
        <v>9</v>
      </c>
      <c r="G18" s="47">
        <v>2</v>
      </c>
      <c r="H18" s="47">
        <v>4</v>
      </c>
      <c r="I18" s="46">
        <v>0</v>
      </c>
      <c r="J18" s="46">
        <v>3</v>
      </c>
      <c r="K18" s="46">
        <v>0</v>
      </c>
      <c r="L18" s="46">
        <v>2</v>
      </c>
      <c r="M18" s="53"/>
      <c r="N18" s="60">
        <f t="shared" si="0"/>
        <v>12</v>
      </c>
      <c r="O18" s="60">
        <f t="shared" si="1"/>
        <v>18</v>
      </c>
      <c r="P18" s="28"/>
      <c r="Q18" s="28"/>
    </row>
    <row r="19" spans="1:17">
      <c r="A19" s="40"/>
      <c r="B19" s="28"/>
      <c r="C19" s="28"/>
      <c r="D19" s="28"/>
      <c r="E19" s="51"/>
      <c r="F19" s="51"/>
      <c r="G19" s="51"/>
      <c r="H19" s="51"/>
      <c r="I19" s="51"/>
      <c r="J19" s="51"/>
      <c r="K19" s="51"/>
      <c r="L19" s="51"/>
      <c r="M19" s="53"/>
      <c r="N19" s="53"/>
      <c r="O19" s="51"/>
      <c r="P19" s="28"/>
      <c r="Q19" s="28"/>
    </row>
    <row r="20" spans="1:17">
      <c r="A20" s="43" t="s">
        <v>12</v>
      </c>
      <c r="B20" s="28"/>
      <c r="C20" s="28"/>
      <c r="D20" s="28"/>
      <c r="E20" s="60">
        <f>SUM(E10:E18)</f>
        <v>84</v>
      </c>
      <c r="F20" s="60">
        <f t="shared" ref="F20:L20" si="3">SUM(F10:F18)</f>
        <v>56</v>
      </c>
      <c r="G20" s="60">
        <f t="shared" si="3"/>
        <v>93</v>
      </c>
      <c r="H20" s="60">
        <f t="shared" si="3"/>
        <v>106</v>
      </c>
      <c r="I20" s="60">
        <f t="shared" si="3"/>
        <v>75</v>
      </c>
      <c r="J20" s="60">
        <f t="shared" si="3"/>
        <v>96</v>
      </c>
      <c r="K20" s="60">
        <f t="shared" si="3"/>
        <v>12</v>
      </c>
      <c r="L20" s="60">
        <f t="shared" si="3"/>
        <v>28</v>
      </c>
      <c r="M20" s="53"/>
      <c r="N20" s="60">
        <f>SUM(N10:N18)</f>
        <v>264</v>
      </c>
      <c r="O20" s="60">
        <f>SUM(O10:O18)</f>
        <v>286</v>
      </c>
      <c r="P20" s="28"/>
      <c r="Q20" s="28"/>
    </row>
    <row r="21" spans="1:17">
      <c r="A21" s="36"/>
      <c r="B21" s="28"/>
      <c r="C21" s="28"/>
      <c r="D21" s="28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28"/>
      <c r="Q21" s="28"/>
    </row>
    <row r="22" spans="1:17">
      <c r="A22" s="29"/>
      <c r="B22" s="28"/>
      <c r="C22" s="28"/>
      <c r="D22" s="28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8"/>
      <c r="Q22" s="28"/>
    </row>
    <row r="23" spans="1:17">
      <c r="A23" s="43" t="s">
        <v>21</v>
      </c>
      <c r="B23" s="28"/>
      <c r="C23" s="28"/>
      <c r="D23" s="28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28"/>
      <c r="Q23" s="28"/>
    </row>
    <row r="24" spans="1:17">
      <c r="A24" s="26"/>
      <c r="B24" s="28"/>
      <c r="C24" s="28"/>
      <c r="D24" s="28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28"/>
      <c r="Q24" s="28"/>
    </row>
    <row r="25" spans="1:17">
      <c r="A25" s="42" t="s">
        <v>14</v>
      </c>
      <c r="B25" s="28"/>
      <c r="C25" s="28"/>
      <c r="D25" s="28"/>
      <c r="E25" s="46">
        <v>27</v>
      </c>
      <c r="F25" s="46">
        <v>13</v>
      </c>
      <c r="G25" s="47">
        <v>34</v>
      </c>
      <c r="H25" s="47">
        <v>25</v>
      </c>
      <c r="I25" s="46">
        <v>26</v>
      </c>
      <c r="J25" s="46">
        <v>23</v>
      </c>
      <c r="K25" s="46">
        <v>3</v>
      </c>
      <c r="L25" s="46">
        <v>1</v>
      </c>
      <c r="M25" s="53"/>
      <c r="N25" s="60">
        <f>E25+G25+I25+K25</f>
        <v>90</v>
      </c>
      <c r="O25" s="60">
        <f>F25+H25+J25+L25</f>
        <v>62</v>
      </c>
      <c r="P25" s="28"/>
      <c r="Q25" s="28"/>
    </row>
    <row r="26" spans="1:17">
      <c r="A26" s="42" t="s">
        <v>15</v>
      </c>
      <c r="B26" s="28"/>
      <c r="C26" s="28"/>
      <c r="D26" s="28"/>
      <c r="E26" s="46">
        <v>9</v>
      </c>
      <c r="F26" s="46">
        <v>3</v>
      </c>
      <c r="G26" s="47">
        <v>9</v>
      </c>
      <c r="H26" s="47">
        <v>4</v>
      </c>
      <c r="I26" s="46">
        <v>5</v>
      </c>
      <c r="J26" s="46">
        <v>0</v>
      </c>
      <c r="K26" s="46">
        <v>0</v>
      </c>
      <c r="L26" s="46">
        <v>0</v>
      </c>
      <c r="M26" s="53"/>
      <c r="N26" s="60">
        <f t="shared" ref="N26:N31" si="4">E26+G26+I26+K26</f>
        <v>23</v>
      </c>
      <c r="O26" s="60">
        <f t="shared" ref="O26:O31" si="5">F26+H26+J26+L26</f>
        <v>7</v>
      </c>
      <c r="P26" s="28"/>
      <c r="Q26" s="28"/>
    </row>
    <row r="27" spans="1:17">
      <c r="A27" s="42" t="s">
        <v>16</v>
      </c>
      <c r="B27" s="28"/>
      <c r="C27" s="28"/>
      <c r="D27" s="28"/>
      <c r="E27" s="46">
        <v>3</v>
      </c>
      <c r="F27" s="46">
        <v>4</v>
      </c>
      <c r="G27" s="47">
        <v>4</v>
      </c>
      <c r="H27" s="47">
        <v>1</v>
      </c>
      <c r="I27" s="46">
        <v>5</v>
      </c>
      <c r="J27" s="46">
        <v>1</v>
      </c>
      <c r="K27" s="46">
        <v>1</v>
      </c>
      <c r="L27" s="46">
        <v>0</v>
      </c>
      <c r="M27" s="53"/>
      <c r="N27" s="60">
        <f t="shared" si="4"/>
        <v>13</v>
      </c>
      <c r="O27" s="60">
        <f t="shared" si="5"/>
        <v>6</v>
      </c>
      <c r="P27" s="28"/>
      <c r="Q27" s="28"/>
    </row>
    <row r="28" spans="1:17">
      <c r="A28" s="42" t="s">
        <v>5</v>
      </c>
      <c r="B28" s="28"/>
      <c r="C28" s="28"/>
      <c r="D28" s="28"/>
      <c r="E28" s="46">
        <v>7</v>
      </c>
      <c r="F28" s="46">
        <v>11</v>
      </c>
      <c r="G28" s="47">
        <v>14</v>
      </c>
      <c r="H28" s="47">
        <v>16</v>
      </c>
      <c r="I28" s="46">
        <v>5</v>
      </c>
      <c r="J28" s="46">
        <v>16</v>
      </c>
      <c r="K28" s="46">
        <v>3</v>
      </c>
      <c r="L28" s="46">
        <v>0</v>
      </c>
      <c r="M28" s="53"/>
      <c r="N28" s="60">
        <f>E28+G28+I28+K28</f>
        <v>29</v>
      </c>
      <c r="O28" s="60">
        <f>F28+H28+J28+L28</f>
        <v>43</v>
      </c>
      <c r="P28" s="28"/>
      <c r="Q28" s="28"/>
    </row>
    <row r="29" spans="1:17">
      <c r="A29" s="42" t="s">
        <v>17</v>
      </c>
      <c r="B29" s="28"/>
      <c r="C29" s="28"/>
      <c r="D29" s="28"/>
      <c r="E29" s="46">
        <v>5</v>
      </c>
      <c r="F29" s="46">
        <v>6</v>
      </c>
      <c r="G29" s="47">
        <v>8</v>
      </c>
      <c r="H29" s="47">
        <v>39</v>
      </c>
      <c r="I29" s="46">
        <v>2</v>
      </c>
      <c r="J29" s="46">
        <v>8</v>
      </c>
      <c r="K29" s="46">
        <v>0</v>
      </c>
      <c r="L29" s="46">
        <v>0</v>
      </c>
      <c r="M29" s="53"/>
      <c r="N29" s="60">
        <f t="shared" si="4"/>
        <v>15</v>
      </c>
      <c r="O29" s="60">
        <f t="shared" si="5"/>
        <v>53</v>
      </c>
      <c r="P29" s="28"/>
      <c r="Q29" s="28"/>
    </row>
    <row r="30" spans="1:17">
      <c r="A30" s="42" t="s">
        <v>18</v>
      </c>
      <c r="B30" s="28"/>
      <c r="C30" s="28"/>
      <c r="D30" s="28"/>
      <c r="E30" s="46">
        <v>0</v>
      </c>
      <c r="F30" s="46">
        <v>0</v>
      </c>
      <c r="G30" s="47">
        <v>0</v>
      </c>
      <c r="H30" s="47">
        <v>2</v>
      </c>
      <c r="I30" s="46">
        <v>0</v>
      </c>
      <c r="J30" s="46">
        <v>0</v>
      </c>
      <c r="K30" s="46">
        <v>0</v>
      </c>
      <c r="L30" s="46">
        <v>0</v>
      </c>
      <c r="M30" s="53"/>
      <c r="N30" s="60">
        <f t="shared" si="4"/>
        <v>0</v>
      </c>
      <c r="O30" s="60">
        <f t="shared" si="5"/>
        <v>2</v>
      </c>
      <c r="P30" s="28"/>
      <c r="Q30" s="28"/>
    </row>
    <row r="31" spans="1:17">
      <c r="A31" s="42" t="s">
        <v>114</v>
      </c>
      <c r="B31" s="28"/>
      <c r="C31" s="28"/>
      <c r="D31" s="28"/>
      <c r="E31" s="46">
        <v>0</v>
      </c>
      <c r="F31" s="46">
        <v>1</v>
      </c>
      <c r="G31" s="46">
        <v>0</v>
      </c>
      <c r="H31" s="46">
        <v>0</v>
      </c>
      <c r="I31" s="46">
        <v>1</v>
      </c>
      <c r="J31" s="46">
        <v>0</v>
      </c>
      <c r="K31" s="46">
        <v>0</v>
      </c>
      <c r="L31" s="46">
        <v>0</v>
      </c>
      <c r="M31" s="53"/>
      <c r="N31" s="60">
        <f t="shared" si="4"/>
        <v>1</v>
      </c>
      <c r="O31" s="60">
        <f t="shared" si="5"/>
        <v>1</v>
      </c>
      <c r="P31" s="28"/>
      <c r="Q31" s="28"/>
    </row>
    <row r="32" spans="1:17">
      <c r="A32" s="42" t="s">
        <v>133</v>
      </c>
      <c r="B32" s="28"/>
      <c r="C32" s="28"/>
      <c r="D32" s="28"/>
      <c r="E32" s="46">
        <v>23</v>
      </c>
      <c r="F32" s="46">
        <v>8</v>
      </c>
      <c r="G32" s="46">
        <v>9</v>
      </c>
      <c r="H32" s="46">
        <v>5</v>
      </c>
      <c r="I32" s="46">
        <v>3</v>
      </c>
      <c r="J32" s="46">
        <v>1</v>
      </c>
      <c r="K32" s="46">
        <v>0</v>
      </c>
      <c r="L32" s="46">
        <v>0</v>
      </c>
      <c r="M32" s="53"/>
      <c r="N32" s="60">
        <f>E32+G32+I32+K32</f>
        <v>35</v>
      </c>
      <c r="O32" s="60">
        <f>F32+H32+J32+L32</f>
        <v>14</v>
      </c>
      <c r="P32" s="28"/>
      <c r="Q32" s="28"/>
    </row>
    <row r="33" spans="1:17">
      <c r="A33" s="44"/>
      <c r="B33" s="28"/>
      <c r="C33" s="28"/>
      <c r="D33" s="28"/>
      <c r="E33" s="51"/>
      <c r="F33" s="51"/>
      <c r="G33" s="51"/>
      <c r="H33" s="51"/>
      <c r="I33" s="51"/>
      <c r="J33" s="51"/>
      <c r="K33" s="51"/>
      <c r="L33" s="51"/>
      <c r="M33" s="53"/>
      <c r="N33" s="60"/>
      <c r="O33" s="60"/>
      <c r="P33" s="28"/>
      <c r="Q33" s="28"/>
    </row>
    <row r="34" spans="1:17">
      <c r="A34" s="43" t="s">
        <v>12</v>
      </c>
      <c r="B34" s="28"/>
      <c r="C34" s="28"/>
      <c r="D34" s="28"/>
      <c r="E34" s="60">
        <f t="shared" ref="E34:L34" si="6">SUM(E25:E32)</f>
        <v>74</v>
      </c>
      <c r="F34" s="60">
        <f t="shared" si="6"/>
        <v>46</v>
      </c>
      <c r="G34" s="60">
        <f t="shared" si="6"/>
        <v>78</v>
      </c>
      <c r="H34" s="60">
        <f t="shared" si="6"/>
        <v>92</v>
      </c>
      <c r="I34" s="60">
        <f t="shared" si="6"/>
        <v>47</v>
      </c>
      <c r="J34" s="60">
        <f t="shared" si="6"/>
        <v>49</v>
      </c>
      <c r="K34" s="60">
        <f t="shared" si="6"/>
        <v>7</v>
      </c>
      <c r="L34" s="60">
        <f t="shared" si="6"/>
        <v>1</v>
      </c>
      <c r="M34" s="53"/>
      <c r="N34" s="77">
        <f>SUM(N25:N32)</f>
        <v>206</v>
      </c>
      <c r="O34" s="68">
        <f>SUM(O25:O32)</f>
        <v>188</v>
      </c>
      <c r="P34" s="28"/>
      <c r="Q34" s="28"/>
    </row>
    <row r="35" spans="1:17">
      <c r="A35" s="43"/>
      <c r="B35" s="28"/>
      <c r="C35" s="28"/>
      <c r="D35" s="28"/>
      <c r="E35" s="60"/>
      <c r="F35" s="60"/>
      <c r="G35" s="60"/>
      <c r="H35" s="60"/>
      <c r="I35" s="60"/>
      <c r="J35" s="60"/>
      <c r="K35" s="60"/>
      <c r="L35" s="60"/>
      <c r="M35" s="53"/>
      <c r="N35" s="77"/>
      <c r="O35" s="68"/>
      <c r="P35" s="28"/>
      <c r="Q35" s="28"/>
    </row>
    <row r="36" spans="1:17">
      <c r="A36" s="43"/>
      <c r="B36" s="28"/>
      <c r="C36" s="28"/>
      <c r="D36" s="28"/>
      <c r="E36" s="60"/>
      <c r="F36" s="60"/>
      <c r="G36" s="60"/>
      <c r="H36" s="60"/>
      <c r="I36" s="60"/>
      <c r="J36" s="60"/>
      <c r="K36" s="60"/>
      <c r="L36" s="60"/>
      <c r="M36" s="53"/>
      <c r="N36" s="77"/>
      <c r="O36" s="68"/>
      <c r="P36" s="28"/>
      <c r="Q36" s="28"/>
    </row>
    <row r="37" spans="1:17">
      <c r="A37" s="88" t="s">
        <v>113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>
      <c r="A38" s="88" t="s">
        <v>115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>
      <c r="A39" s="89" t="s">
        <v>108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>
      <c r="A41" s="25" t="s">
        <v>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5" t="s">
        <v>2</v>
      </c>
    </row>
  </sheetData>
  <phoneticPr fontId="0" type="noConversion"/>
  <printOptions horizontalCentered="1"/>
  <pageMargins left="0.5" right="0.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6</vt:i4>
      </vt:variant>
    </vt:vector>
  </HeadingPairs>
  <TitlesOfParts>
    <vt:vector size="25" baseType="lpstr">
      <vt:lpstr>Cover</vt:lpstr>
      <vt:lpstr>Contents</vt:lpstr>
      <vt:lpstr>Definitions</vt:lpstr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</vt:lpstr>
      <vt:lpstr>TABLE10</vt:lpstr>
      <vt:lpstr>TABLE11</vt:lpstr>
      <vt:lpstr>TABLE12</vt:lpstr>
      <vt:lpstr>TABLE13</vt:lpstr>
      <vt:lpstr>TABLE14</vt:lpstr>
      <vt:lpstr>TABLE15</vt:lpstr>
      <vt:lpstr>TABLE16</vt:lpstr>
      <vt:lpstr>Definitions!OLE_LINK1</vt:lpstr>
      <vt:lpstr>Definitions!OLE_LINK3</vt:lpstr>
      <vt:lpstr>Contents!Print_Area</vt:lpstr>
      <vt:lpstr>TABLE1!Print_Area</vt:lpstr>
      <vt:lpstr>TABLE2!Print_Area</vt:lpstr>
      <vt:lpstr>TABLE3!Print_Area</vt:lpstr>
    </vt:vector>
  </TitlesOfParts>
  <Company>University of Rhode Island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Gboden</cp:lastModifiedBy>
  <cp:lastPrinted>2014-10-16T17:56:51Z</cp:lastPrinted>
  <dcterms:created xsi:type="dcterms:W3CDTF">1998-11-10T14:33:53Z</dcterms:created>
  <dcterms:modified xsi:type="dcterms:W3CDTF">2014-10-16T17:58:35Z</dcterms:modified>
</cp:coreProperties>
</file>