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540" tabRatio="570"/>
  </bookViews>
  <sheets>
    <sheet name="Cover" sheetId="37" r:id="rId1"/>
    <sheet name="Contents" sheetId="38" r:id="rId2"/>
    <sheet name="Definitions" sheetId="39" r:id="rId3"/>
    <sheet name="TABLE1" sheetId="20" r:id="rId4"/>
    <sheet name="TABLE2" sheetId="22" r:id="rId5"/>
    <sheet name="TABLE3" sheetId="23" r:id="rId6"/>
    <sheet name="TABLE4" sheetId="24" r:id="rId7"/>
    <sheet name="TABLE5" sheetId="34" r:id="rId8"/>
    <sheet name="TABLE6" sheetId="36" r:id="rId9"/>
    <sheet name="TABLE7" sheetId="40" r:id="rId10"/>
    <sheet name="TABLE8" sheetId="25" r:id="rId11"/>
    <sheet name="TABLE9" sheetId="26" r:id="rId12"/>
    <sheet name="TABLE10" sheetId="27" r:id="rId13"/>
    <sheet name="TABLE11" sheetId="28" r:id="rId14"/>
    <sheet name="TABLE12" sheetId="30" r:id="rId15"/>
    <sheet name="TABLE13" sheetId="29" r:id="rId16"/>
    <sheet name="TABLE14" sheetId="31" r:id="rId17"/>
    <sheet name="TABLE15" sheetId="32" r:id="rId18"/>
    <sheet name="TABLE16" sheetId="33" r:id="rId19"/>
    <sheet name="TABLE17" sheetId="41" r:id="rId20"/>
    <sheet name="TABLE18" sheetId="42" r:id="rId21"/>
  </sheets>
  <definedNames>
    <definedName name="OLE_LINK1" localSheetId="2">Definitions!$A$1</definedName>
    <definedName name="OLE_LINK3" localSheetId="2">Definitions!$A$2</definedName>
    <definedName name="_xlnm.Print_Area" localSheetId="1">Contents!$A$1:$A$42</definedName>
    <definedName name="_xlnm.Print_Area" localSheetId="3">TABLE1!$A$1:$M$49</definedName>
    <definedName name="_xlnm.Print_Area" localSheetId="4">TABLE2!$A$1:$M$50</definedName>
    <definedName name="_xlnm.Print_Area" localSheetId="5">TABLE3!$A$1:$M$50</definedName>
    <definedName name="Print_Area_MI">#REF!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N18" i="42"/>
  <c r="N17"/>
  <c r="N11"/>
  <c r="N10"/>
  <c r="M20"/>
  <c r="M13"/>
  <c r="H20"/>
  <c r="H13"/>
  <c r="E20"/>
  <c r="E13"/>
  <c r="L20"/>
  <c r="K20"/>
  <c r="J20"/>
  <c r="I20"/>
  <c r="G20"/>
  <c r="F20"/>
  <c r="L13"/>
  <c r="K13"/>
  <c r="J13"/>
  <c r="I13"/>
  <c r="G13"/>
  <c r="F13"/>
  <c r="N18" i="41"/>
  <c r="N17"/>
  <c r="N11"/>
  <c r="N10"/>
  <c r="L20"/>
  <c r="L23" s="1"/>
  <c r="K20"/>
  <c r="J20"/>
  <c r="I20"/>
  <c r="L13"/>
  <c r="K13"/>
  <c r="J13"/>
  <c r="I13"/>
  <c r="G20"/>
  <c r="F20"/>
  <c r="F23" s="1"/>
  <c r="G13"/>
  <c r="F13"/>
  <c r="G16" i="33"/>
  <c r="H16" i="27"/>
  <c r="Q28" i="36"/>
  <c r="P28"/>
  <c r="Q12"/>
  <c r="P12"/>
  <c r="Q18"/>
  <c r="P18"/>
  <c r="K23" i="42" l="1"/>
  <c r="H23"/>
  <c r="M23"/>
  <c r="J23"/>
  <c r="N13"/>
  <c r="N20"/>
  <c r="L23"/>
  <c r="E23"/>
  <c r="I23"/>
  <c r="F23"/>
  <c r="G23"/>
  <c r="J23" i="41"/>
  <c r="K23"/>
  <c r="I23"/>
  <c r="N20"/>
  <c r="G23"/>
  <c r="N13"/>
  <c r="K17" i="34"/>
  <c r="K27"/>
  <c r="K11"/>
  <c r="G32" i="20"/>
  <c r="G34" s="1"/>
  <c r="G42" s="1"/>
  <c r="G16"/>
  <c r="L21"/>
  <c r="M21" s="1"/>
  <c r="I32"/>
  <c r="L12"/>
  <c r="M12" s="1"/>
  <c r="J32"/>
  <c r="J34" s="1"/>
  <c r="J42" s="1"/>
  <c r="J16"/>
  <c r="F16" i="33"/>
  <c r="G16" i="28"/>
  <c r="N16" i="29"/>
  <c r="G32" i="24"/>
  <c r="F32"/>
  <c r="I39" i="40"/>
  <c r="I38"/>
  <c r="G32"/>
  <c r="F32"/>
  <c r="I30"/>
  <c r="I29"/>
  <c r="I28"/>
  <c r="I27"/>
  <c r="I26"/>
  <c r="I25"/>
  <c r="I24"/>
  <c r="I23"/>
  <c r="I22"/>
  <c r="I21"/>
  <c r="I20"/>
  <c r="G16"/>
  <c r="F16"/>
  <c r="I14"/>
  <c r="I13"/>
  <c r="I12"/>
  <c r="I11"/>
  <c r="G32" i="27"/>
  <c r="F32"/>
  <c r="I16" i="29"/>
  <c r="H32" i="24"/>
  <c r="H16"/>
  <c r="F35" i="34"/>
  <c r="F18" s="1"/>
  <c r="F20" s="1"/>
  <c r="G35"/>
  <c r="G18" s="1"/>
  <c r="G20" s="1"/>
  <c r="H35"/>
  <c r="H18" s="1"/>
  <c r="I35"/>
  <c r="I18" s="1"/>
  <c r="I20" s="1"/>
  <c r="I32" i="29"/>
  <c r="N36" i="36"/>
  <c r="N19" s="1"/>
  <c r="N21" s="1"/>
  <c r="M36"/>
  <c r="M19" s="1"/>
  <c r="M21" s="1"/>
  <c r="L36"/>
  <c r="L19" s="1"/>
  <c r="L21" s="1"/>
  <c r="K36"/>
  <c r="K19" s="1"/>
  <c r="K21" s="1"/>
  <c r="J36"/>
  <c r="J19" s="1"/>
  <c r="J21" s="1"/>
  <c r="I36"/>
  <c r="I19" s="1"/>
  <c r="I21" s="1"/>
  <c r="H36"/>
  <c r="H19" s="1"/>
  <c r="G36"/>
  <c r="G19" s="1"/>
  <c r="G16" i="25"/>
  <c r="G32" i="22"/>
  <c r="F32"/>
  <c r="F16"/>
  <c r="G16"/>
  <c r="I30"/>
  <c r="I29"/>
  <c r="I28"/>
  <c r="I27"/>
  <c r="I26"/>
  <c r="I25"/>
  <c r="I24"/>
  <c r="I23"/>
  <c r="I22"/>
  <c r="I21"/>
  <c r="I20"/>
  <c r="Q34" i="36"/>
  <c r="P34"/>
  <c r="K33" i="34"/>
  <c r="F16" i="20"/>
  <c r="F32"/>
  <c r="K11" i="27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32"/>
  <c r="G16"/>
  <c r="F16"/>
  <c r="I11" i="26"/>
  <c r="I12"/>
  <c r="I13"/>
  <c r="I14"/>
  <c r="I20"/>
  <c r="I21"/>
  <c r="I22"/>
  <c r="I23"/>
  <c r="I24"/>
  <c r="I25"/>
  <c r="I26"/>
  <c r="I27"/>
  <c r="I28"/>
  <c r="I29"/>
  <c r="I30"/>
  <c r="I38"/>
  <c r="I39"/>
  <c r="G16"/>
  <c r="G34" s="1"/>
  <c r="G42" s="1"/>
  <c r="G32"/>
  <c r="F16"/>
  <c r="F34" s="1"/>
  <c r="F42" s="1"/>
  <c r="F32"/>
  <c r="I11" i="25"/>
  <c r="I12"/>
  <c r="I13"/>
  <c r="I14"/>
  <c r="I20"/>
  <c r="I21"/>
  <c r="I22"/>
  <c r="I23"/>
  <c r="I24"/>
  <c r="I25"/>
  <c r="I26"/>
  <c r="I27"/>
  <c r="I28"/>
  <c r="I29"/>
  <c r="I30"/>
  <c r="I38"/>
  <c r="I39"/>
  <c r="G32"/>
  <c r="F16"/>
  <c r="F32"/>
  <c r="K11" i="24"/>
  <c r="K12"/>
  <c r="K13"/>
  <c r="K14"/>
  <c r="K20"/>
  <c r="K21"/>
  <c r="K22"/>
  <c r="K23"/>
  <c r="K24"/>
  <c r="K25"/>
  <c r="K26"/>
  <c r="K27"/>
  <c r="K28"/>
  <c r="K29"/>
  <c r="K30"/>
  <c r="K39"/>
  <c r="K40"/>
  <c r="I16"/>
  <c r="I32"/>
  <c r="G16"/>
  <c r="F16"/>
  <c r="J11" i="23"/>
  <c r="J12"/>
  <c r="J13"/>
  <c r="J14"/>
  <c r="J20"/>
  <c r="J21"/>
  <c r="J22"/>
  <c r="J23"/>
  <c r="J24"/>
  <c r="J25"/>
  <c r="J26"/>
  <c r="J27"/>
  <c r="J28"/>
  <c r="J29"/>
  <c r="J30"/>
  <c r="J39"/>
  <c r="J40"/>
  <c r="H16"/>
  <c r="H32"/>
  <c r="G16"/>
  <c r="G32"/>
  <c r="F16"/>
  <c r="F32"/>
  <c r="I11" i="22"/>
  <c r="I12"/>
  <c r="I13"/>
  <c r="I14"/>
  <c r="I39"/>
  <c r="I40"/>
  <c r="J11" i="33"/>
  <c r="J12"/>
  <c r="J13"/>
  <c r="J14"/>
  <c r="J20"/>
  <c r="J21"/>
  <c r="J22"/>
  <c r="J23"/>
  <c r="J24"/>
  <c r="J25"/>
  <c r="J26"/>
  <c r="J27"/>
  <c r="J28"/>
  <c r="J29"/>
  <c r="J30"/>
  <c r="J38"/>
  <c r="H16"/>
  <c r="H34" s="1"/>
  <c r="H42" s="1"/>
  <c r="H32"/>
  <c r="G32"/>
  <c r="G34" s="1"/>
  <c r="G42" s="1"/>
  <c r="F32"/>
  <c r="K11" i="32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16"/>
  <c r="G32"/>
  <c r="F16"/>
  <c r="F32"/>
  <c r="I11" i="31"/>
  <c r="I12"/>
  <c r="I13"/>
  <c r="I14"/>
  <c r="I20"/>
  <c r="I21"/>
  <c r="I22"/>
  <c r="I23"/>
  <c r="I24"/>
  <c r="I25"/>
  <c r="I26"/>
  <c r="I27"/>
  <c r="I28"/>
  <c r="I29"/>
  <c r="I30"/>
  <c r="I38"/>
  <c r="I39"/>
  <c r="G16"/>
  <c r="G32"/>
  <c r="F16"/>
  <c r="F32"/>
  <c r="O11" i="29"/>
  <c r="O12"/>
  <c r="O13"/>
  <c r="O14"/>
  <c r="O20"/>
  <c r="O21"/>
  <c r="O22"/>
  <c r="O23"/>
  <c r="O24"/>
  <c r="O25"/>
  <c r="O26"/>
  <c r="O27"/>
  <c r="O28"/>
  <c r="O29"/>
  <c r="O30"/>
  <c r="O38"/>
  <c r="O39"/>
  <c r="N32"/>
  <c r="M16"/>
  <c r="M32"/>
  <c r="L16"/>
  <c r="L32"/>
  <c r="K16"/>
  <c r="K32"/>
  <c r="J16"/>
  <c r="J32"/>
  <c r="H16"/>
  <c r="H32"/>
  <c r="G16"/>
  <c r="G32"/>
  <c r="F16"/>
  <c r="F32"/>
  <c r="K11" i="30"/>
  <c r="K12"/>
  <c r="K13"/>
  <c r="K14"/>
  <c r="K20"/>
  <c r="K21"/>
  <c r="K22"/>
  <c r="K23"/>
  <c r="K24"/>
  <c r="K25"/>
  <c r="K26"/>
  <c r="K27"/>
  <c r="K28"/>
  <c r="K29"/>
  <c r="K30"/>
  <c r="K38"/>
  <c r="K39"/>
  <c r="I16"/>
  <c r="I34" s="1"/>
  <c r="I42" s="1"/>
  <c r="I32"/>
  <c r="H16"/>
  <c r="H34" s="1"/>
  <c r="H42" s="1"/>
  <c r="H32"/>
  <c r="G16"/>
  <c r="G34" s="1"/>
  <c r="G42" s="1"/>
  <c r="G32"/>
  <c r="F16"/>
  <c r="F34" s="1"/>
  <c r="F42" s="1"/>
  <c r="F32"/>
  <c r="K11" i="28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32"/>
  <c r="F16"/>
  <c r="F32"/>
  <c r="L13" i="20"/>
  <c r="M13" s="1"/>
  <c r="L25"/>
  <c r="M25" s="1"/>
  <c r="L24"/>
  <c r="M24" s="1"/>
  <c r="L23"/>
  <c r="M23" s="1"/>
  <c r="L39"/>
  <c r="M39" s="1"/>
  <c r="L14"/>
  <c r="M14" s="1"/>
  <c r="L38"/>
  <c r="M38" s="1"/>
  <c r="L30"/>
  <c r="M30" s="1"/>
  <c r="L29"/>
  <c r="M29" s="1"/>
  <c r="L28"/>
  <c r="M28" s="1"/>
  <c r="L27"/>
  <c r="M27" s="1"/>
  <c r="L26"/>
  <c r="M26" s="1"/>
  <c r="L22"/>
  <c r="M22" s="1"/>
  <c r="J39" i="33"/>
  <c r="K29" i="34"/>
  <c r="K13"/>
  <c r="K25"/>
  <c r="K26"/>
  <c r="K28"/>
  <c r="K30"/>
  <c r="K31"/>
  <c r="K32"/>
  <c r="K9"/>
  <c r="K10"/>
  <c r="K12"/>
  <c r="K14"/>
  <c r="K15"/>
  <c r="K16"/>
  <c r="Q30" i="36"/>
  <c r="P30"/>
  <c r="Q14"/>
  <c r="Q10"/>
  <c r="P14"/>
  <c r="Q27"/>
  <c r="Q29"/>
  <c r="Q31"/>
  <c r="Q32"/>
  <c r="Q33"/>
  <c r="P27"/>
  <c r="P29"/>
  <c r="P31"/>
  <c r="P32"/>
  <c r="P33"/>
  <c r="Q26"/>
  <c r="P26"/>
  <c r="Q11"/>
  <c r="Q13"/>
  <c r="Q15"/>
  <c r="Q16"/>
  <c r="Q17"/>
  <c r="P11"/>
  <c r="P13"/>
  <c r="P15"/>
  <c r="P16"/>
  <c r="P17"/>
  <c r="P10"/>
  <c r="I32" i="26"/>
  <c r="K32" i="30"/>
  <c r="N23" i="42" l="1"/>
  <c r="N23" i="41"/>
  <c r="F34" i="33"/>
  <c r="F42" s="1"/>
  <c r="F34" i="31"/>
  <c r="F42" s="1"/>
  <c r="H35" i="24"/>
  <c r="H43" s="1"/>
  <c r="F35"/>
  <c r="F43" s="1"/>
  <c r="H35" i="23"/>
  <c r="H43" s="1"/>
  <c r="L32" i="20"/>
  <c r="M32" s="1"/>
  <c r="L20"/>
  <c r="M20" s="1"/>
  <c r="I16"/>
  <c r="I34" s="1"/>
  <c r="I42" s="1"/>
  <c r="L11"/>
  <c r="M11" s="1"/>
  <c r="F34" i="29"/>
  <c r="F42" s="1"/>
  <c r="J16" i="33"/>
  <c r="I34" i="32"/>
  <c r="I42" s="1"/>
  <c r="I34" i="28"/>
  <c r="I42" s="1"/>
  <c r="K32"/>
  <c r="K16"/>
  <c r="H34" i="27"/>
  <c r="H42" s="1"/>
  <c r="F34" i="40"/>
  <c r="F42" s="1"/>
  <c r="K34" i="29"/>
  <c r="K42" s="1"/>
  <c r="G35" i="23"/>
  <c r="F35"/>
  <c r="F35" i="22"/>
  <c r="G34" i="27"/>
  <c r="G42" s="1"/>
  <c r="F34"/>
  <c r="F42" s="1"/>
  <c r="F34" i="28"/>
  <c r="F42" s="1"/>
  <c r="I34" i="29"/>
  <c r="I42" s="1"/>
  <c r="H34" i="32"/>
  <c r="H42" s="1"/>
  <c r="F34"/>
  <c r="F42" s="1"/>
  <c r="J32" i="33"/>
  <c r="F34" i="20"/>
  <c r="F42" s="1"/>
  <c r="I16" i="40"/>
  <c r="G34"/>
  <c r="G42" s="1"/>
  <c r="I32"/>
  <c r="Q36" i="36"/>
  <c r="P19"/>
  <c r="P21" s="1"/>
  <c r="P36"/>
  <c r="Q19"/>
  <c r="Q21" s="1"/>
  <c r="H21"/>
  <c r="G21"/>
  <c r="K35" i="34"/>
  <c r="H20"/>
  <c r="K18"/>
  <c r="K20" s="1"/>
  <c r="I34" i="27"/>
  <c r="I42" s="1"/>
  <c r="K16"/>
  <c r="K32"/>
  <c r="K16" i="30"/>
  <c r="K34" s="1"/>
  <c r="K42" s="1"/>
  <c r="I16" i="26"/>
  <c r="I34" s="1"/>
  <c r="I42" s="1"/>
  <c r="G34" i="32"/>
  <c r="G42" s="1"/>
  <c r="K16"/>
  <c r="K32"/>
  <c r="G34" i="31"/>
  <c r="G42" s="1"/>
  <c r="I32"/>
  <c r="I16"/>
  <c r="L34" i="29"/>
  <c r="L42" s="1"/>
  <c r="N34"/>
  <c r="N42" s="1"/>
  <c r="G34"/>
  <c r="G42" s="1"/>
  <c r="J34"/>
  <c r="J42" s="1"/>
  <c r="H34"/>
  <c r="H42" s="1"/>
  <c r="M34"/>
  <c r="M42" s="1"/>
  <c r="O32"/>
  <c r="O16"/>
  <c r="G34" i="28"/>
  <c r="G42" s="1"/>
  <c r="H34"/>
  <c r="H42" s="1"/>
  <c r="G34" i="25"/>
  <c r="G42" s="1"/>
  <c r="I32"/>
  <c r="F34"/>
  <c r="F42" s="1"/>
  <c r="I16"/>
  <c r="I35" i="24"/>
  <c r="G35"/>
  <c r="K32"/>
  <c r="K16"/>
  <c r="J32" i="23"/>
  <c r="J16"/>
  <c r="F17" s="1"/>
  <c r="G35" i="22"/>
  <c r="I32"/>
  <c r="G33" s="1"/>
  <c r="I16"/>
  <c r="F33" l="1"/>
  <c r="L16" i="20"/>
  <c r="M16" s="1"/>
  <c r="G33" i="23"/>
  <c r="H33"/>
  <c r="F33"/>
  <c r="F43"/>
  <c r="G17"/>
  <c r="H17"/>
  <c r="G43"/>
  <c r="F33" i="24"/>
  <c r="H33"/>
  <c r="G33"/>
  <c r="I33"/>
  <c r="G43"/>
  <c r="I43"/>
  <c r="J34" i="33"/>
  <c r="J42" s="1"/>
  <c r="F43" i="22"/>
  <c r="G43"/>
  <c r="G17"/>
  <c r="F17"/>
  <c r="F17" i="24"/>
  <c r="G17"/>
  <c r="H17"/>
  <c r="I17"/>
  <c r="K34" i="28"/>
  <c r="K42" s="1"/>
  <c r="I34" i="40"/>
  <c r="I42" s="1"/>
  <c r="K34" i="27"/>
  <c r="K42" s="1"/>
  <c r="K34" i="32"/>
  <c r="K42" s="1"/>
  <c r="I34" i="31"/>
  <c r="I42" s="1"/>
  <c r="O34" i="29"/>
  <c r="O42" s="1"/>
  <c r="I34" i="25"/>
  <c r="I42" s="1"/>
  <c r="K35" i="24"/>
  <c r="I36" s="1"/>
  <c r="J35" i="23"/>
  <c r="G36" s="1"/>
  <c r="I35" i="22"/>
  <c r="I43" s="1"/>
  <c r="L34" i="20"/>
  <c r="M34" s="1"/>
  <c r="L42"/>
  <c r="M42" s="1"/>
  <c r="F36" i="23" l="1"/>
  <c r="F36" i="22"/>
  <c r="F44"/>
  <c r="G44"/>
  <c r="G36"/>
  <c r="J43" i="23"/>
  <c r="H44" s="1"/>
  <c r="H36"/>
  <c r="G36" i="24"/>
  <c r="K43"/>
  <c r="G44" s="1"/>
  <c r="H36"/>
  <c r="F36"/>
  <c r="I44" l="1"/>
  <c r="F44" i="23"/>
  <c r="G44"/>
  <c r="F44" i="24"/>
  <c r="H44"/>
</calcChain>
</file>

<file path=xl/sharedStrings.xml><?xml version="1.0" encoding="utf-8"?>
<sst xmlns="http://schemas.openxmlformats.org/spreadsheetml/2006/main" count="702" uniqueCount="159">
  <si>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</si>
  <si>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</si>
  <si>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</si>
  <si>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</si>
  <si>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</si>
  <si>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</si>
  <si>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</si>
  <si>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</si>
  <si>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</si>
  <si>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</si>
  <si>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</si>
  <si>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</si>
  <si>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</si>
  <si>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</si>
  <si>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</si>
  <si>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</si>
  <si>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</si>
  <si>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NURSING</t>
  </si>
  <si>
    <t>UNIVERSITY COLLEGE</t>
  </si>
  <si>
    <t>UNIVERSITY COLLEGE ENROLLMENT PREFERENCES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</si>
  <si>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</si>
  <si>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</si>
  <si>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</si>
  <si>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</si>
  <si>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</si>
  <si>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</si>
  <si>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</si>
  <si>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</si>
  <si>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</si>
  <si>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</si>
  <si>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</si>
  <si>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</si>
  <si>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</si>
  <si>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</si>
  <si>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</si>
  <si>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</si>
  <si>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</si>
  <si>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</si>
  <si>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</si>
  <si>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</si>
  <si>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</si>
  <si>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</si>
  <si>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</si>
  <si>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</si>
  <si>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</si>
  <si>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</si>
  <si>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</si>
  <si>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</si>
  <si>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</si>
  <si>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</si>
  <si>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</si>
  <si>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</si>
  <si>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</si>
  <si>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</si>
  <si>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</si>
  <si>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</si>
  <si>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</si>
  <si>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</si>
  <si>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</si>
  <si>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</si>
  <si>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</si>
  <si>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</si>
  <si>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</si>
  <si>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</si>
  <si>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</si>
  <si>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</si>
  <si>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</si>
  <si>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</si>
  <si>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</si>
  <si>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</si>
  <si>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</si>
  <si>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</si>
  <si>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</si>
  <si>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</si>
  <si>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</si>
  <si>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</si>
  <si>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</si>
  <si>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 xml:space="preserve">TOTAL HEADCOUNT OF ALL DEGREE-SEEKING UNDERGRADUATE AND PHARMACY PMD STUDENTS BY ADMINISTRATIVE COLLEGE </t>
  </si>
  <si>
    <t>TOTAL HEADCOUNT BY RESIDENCY TYPE OF CONTINUING STUDENTS ENROLLED FOR THE FALL SEMESTER OF</t>
  </si>
  <si>
    <t>TOTAL HEADCOUNT BY RESIDENCY TYPE OF NEW STUDENTS ADMITTED FOR THE FALL SEMESTER OF</t>
  </si>
  <si>
    <t>TOTAL HEADCOUNT BY RESIDENCY TYPE OF TRANSFER STUDENTS ADMITTED FOR THE FALL SEMESTER OF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</si>
  <si>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</si>
  <si>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</si>
  <si>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</si>
  <si>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</si>
  <si>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</si>
  <si>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</si>
  <si>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</si>
  <si>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15   CREDIT COUNTS BY RESIDENCY TYPE - ALL STUDENTS</t>
  </si>
  <si>
    <t>TABLE 16   CREDIT COUNTS BY ENTRY STATUS - ALL STUDENTS</t>
  </si>
  <si>
    <t xml:space="preserve">                    PHARMACY PMD STUDENTS</t>
  </si>
  <si>
    <t xml:space="preserve">        PMD STUDENTS</t>
  </si>
  <si>
    <t xml:space="preserve">TABLE 5     HEADCOUNT BY COLLEGE AND CLASS YEAR - DEGREE-SEEKING UNDERGRADUATE AND PHARMACY </t>
  </si>
  <si>
    <t>TABLE 3     HEADCOUNT BY ENTRY STATUS - ALL STUDENTS</t>
  </si>
  <si>
    <t>TABLE 1     HEADCOUNT COMPARING CURRENT AND PREVIOUS FALL TERMS</t>
  </si>
  <si>
    <t>DOCTOR'S DEGREE (PP) - FULL TIME</t>
  </si>
  <si>
    <t>NAT-AMER</t>
  </si>
  <si>
    <t>HISPANIC</t>
  </si>
  <si>
    <t>PACIFIC</t>
  </si>
  <si>
    <t xml:space="preserve">    Count based on first academic plan and including students studying off campus this semester.</t>
  </si>
  <si>
    <t>UNDERGRADUATE STUDENTS *</t>
  </si>
  <si>
    <t xml:space="preserve">   * Undergraduate excludes Pharmacy PMD which is classified as Doctoral Degree - Professional Practice (PP).</t>
  </si>
  <si>
    <t>* SENIOR+  includes undergraduate students expected to graduate during this academic year and Pharmacy PMD students in the fifth and sixth years.</t>
  </si>
  <si>
    <t>PHARMACY **</t>
  </si>
  <si>
    <t>** PHARMACY includes students int the six-year PMD academic plan as well as the four-year BSPS baccalaureate plan.</t>
  </si>
  <si>
    <t>FOREIGN</t>
  </si>
  <si>
    <t xml:space="preserve">    Foreign residency is independent of non-resident alien race/ethnicity status in table 13.</t>
  </si>
  <si>
    <t>UNDERGRADUATE STUDENT * CREDITS</t>
  </si>
  <si>
    <t>UNDECLARED - UC, JA</t>
  </si>
  <si>
    <t xml:space="preserve">TABLE 6     HEADCOUNT BY COLLEGE AND CLASS YEAR - TRANSFER DEGREE-SEEKING UNDERGRADUATE AND </t>
  </si>
  <si>
    <t>2015-16</t>
  </si>
  <si>
    <t>TABLE 4     HEADCOUNT BY TUITION RESIDENCY TYPE - ALL STUDENTS</t>
  </si>
  <si>
    <t xml:space="preserve">    International tuition residency is independent of non-resident alien race/ethnicity status in table 13.</t>
  </si>
  <si>
    <t>Fall 2016</t>
  </si>
  <si>
    <t>October 15, 2016</t>
  </si>
  <si>
    <t>2016-17</t>
  </si>
  <si>
    <t>TOTAL HEADCOUNT BY ENTRY STATUS FOR THE FALL SEMESTER OF THE ACADEMIC YEAR 2016-17, AS OF OCTOBER 15, 2016.</t>
  </si>
  <si>
    <t>TOTAL HEADCOUNT BY TUITION RESIDENCY TYPE FOR THE FALL SEMESTER OF THE ACADEMIC YEAR 2016-17, AS OF OCTOBER 15, 2016.</t>
  </si>
  <si>
    <t>FOR THE FALL SEMESTER OF THE ACADEMIC YEAR 2016-17, AS OF OCTOBER 15, 2016.</t>
  </si>
  <si>
    <t>THE ACADEMIC YEAR 2016-17, AS OF OCTOBER 15, 2016.</t>
  </si>
  <si>
    <t>TOTAL HEADCOUNT BY RACE/ETHNICITY FOR THE FALL SEMESTER OF THE ACADEMIC YEAR 2016-17, AS OF OCTOBER 15, 2016.</t>
  </si>
  <si>
    <t>CREDIT COUNTS BY RESIDENCY TYPE FOR THE FALL SEMESTER OF THE ACADEMIC YEAR 2016-17, AS OF OCTOBER 15, 2016.</t>
  </si>
  <si>
    <t>CREDIT COUNTS BY ENTRY STATUS FOR THE FALL SEMESTER OF THE ACADEMIC YEAR 2016-17, AS OF OCTOBER 15, 2016.</t>
  </si>
  <si>
    <t>TOTAL HEADCOUNT FOR THE FALL SEMESTER OF THE PREVIOUS ACADEMIC YEAR COMPARED TO 2016-17, AS OF OCTOBER 15, 2016.</t>
  </si>
  <si>
    <t>Online**</t>
  </si>
  <si>
    <t>Notes:</t>
  </si>
  <si>
    <t xml:space="preserve">    Includes students enrolled in exclusively online programs.</t>
  </si>
  <si>
    <t xml:space="preserve">    ** Online column denotes students who are enrolled in two new exclusively distance learning programs.  These number are included in the annual columns.</t>
  </si>
  <si>
    <t>Beginning this year, two new and exclusively online academic programs are included in the tables.</t>
  </si>
  <si>
    <t xml:space="preserve">2. Some undergraduate non-degree data for dual and concurrent enrollment of high school students was missing in 2015-16 at census date.  These numbers are from end of term. </t>
  </si>
  <si>
    <t>1. Master's program EDUCAT-TCP had been counted as a certificate program in the past.  Data for 2015-16 is corrected in the appropriate categories.</t>
  </si>
  <si>
    <t>EDUCATION &amp; PROFESSIONAL STUDIES</t>
  </si>
  <si>
    <t>HEALTH STUDIES</t>
  </si>
  <si>
    <t xml:space="preserve">    Includes students enrolled in exclusively online undergraduate programs.</t>
  </si>
  <si>
    <t xml:space="preserve">    Categorized by first academic plan.  Includes students studying off campus this semester.</t>
  </si>
  <si>
    <t>SCHOOL OF PROFESSIONAL &amp; CONTINUING STUDIES</t>
  </si>
  <si>
    <t>NURSING RN TO BS - FULL TIME</t>
  </si>
  <si>
    <t>NURSING RN TO BS - PART TIME</t>
  </si>
  <si>
    <t>DIETETICS MASTER'S - FULL TIME</t>
  </si>
  <si>
    <t>DIETETICS MASTER'S - PART TIME</t>
  </si>
  <si>
    <t>UNDERGRADUATE STUDENTS</t>
  </si>
  <si>
    <t>TABLE 17</t>
  </si>
  <si>
    <t>TOTAL HEADCOUNT BY SEX FOR THE FALL SEMESTER OF THE ACADEMIC YEAR 2016-17, AS OF OCTOBER 15, 2016.</t>
  </si>
  <si>
    <t>TOTAL HEADCOUNT BY SEX OF CONTINUING STUDENTS ADMITTED FOR THE FALL SEMESTER OF</t>
  </si>
  <si>
    <t>TOTAL HEADCOUNT BY SEX OF NEW STUDENTS ADMITTED FOR THE FALL SEMESTER OF</t>
  </si>
  <si>
    <t>TABLE 2     HEADCOUNT BY SEX - ALL STUDENTS</t>
  </si>
  <si>
    <t>TABLE 7     HEADCOUNT BY SEX - CONTINUING STUDENTS</t>
  </si>
  <si>
    <t>TABLE 8     HEADCOUNT BY SEX - NEW STUDENTS</t>
  </si>
  <si>
    <t>TABLE 9     HEADCOUNT BY SEX - TRANSFER STUDENTS</t>
  </si>
  <si>
    <t>TABLE 14   CREDIT COUNTS BY SEX - ALL STUDENTS</t>
  </si>
  <si>
    <t>TABLE 18</t>
  </si>
  <si>
    <t>TOTAL HEADCOUNT BY SEX OF TRANSFER STUDENTS ADMITTED FOR THE FALL SEMESTER OF</t>
  </si>
  <si>
    <t>CREDIT COUNTS BY SEX FOR THE FALL SEMESTER OF THE ACADEMIC YEAR 2016-17, AS OF OCTOBER 15, 2016.</t>
  </si>
  <si>
    <t>TOTAL HEADCOUNT BY SEX AND BY RESIDENCY FOR STUDENTS IN EXCLUSIVELY ONLINE PROGRAMS</t>
  </si>
  <si>
    <t>IN THE FALL OF THE ACADEMIC YEAR 2016-17, AS OF OCTOBER 15, 2016.</t>
  </si>
  <si>
    <t>TOTAL HEADCOUNT BY RACE/ETHNICITY FOR STUDENTS IN EXCLUSIVELY ONLINE PROGRAMS</t>
  </si>
  <si>
    <t>TABLE 17   HEADCOUNT BY SEX AND BY RESIDENCY - ALL STUDENTS IN EXCLUSIVELY ONLINE PROGRAMS</t>
  </si>
  <si>
    <t>TABLE 18   HEADCOUNT BY RACE/ETHNICITY - ALL STUDENTS IN EXCLUSIVELY ONLINE PROGRAMS</t>
  </si>
  <si>
    <t xml:space="preserve">    Undergraduate non-degree credit data for 2015-16 is from end-of-term to be comparable to 2016-17 due to late data entry last year.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</si>
</sst>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0.0%"/>
  </numFmts>
  <fonts count="3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</font>
    <font>
      <sz val="20"/>
      <name val="Palatino"/>
    </font>
    <font>
      <sz val="14"/>
      <name val="Palatino"/>
    </font>
    <font>
      <sz val="8"/>
      <name val="Arial"/>
      <family val="2"/>
    </font>
    <font>
      <sz val="11"/>
      <name val="Palatino"/>
    </font>
    <font>
      <b/>
      <sz val="11"/>
      <name val="Palatino"/>
    </font>
    <font>
      <sz val="9"/>
      <color rgb="FF3333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6" fillId="0" borderId="0" xfId="1" applyFont="1"/>
    <xf numFmtId="164" fontId="6" fillId="0" borderId="0" xfId="1" applyFont="1" applyAlignment="1" applyProtection="1">
      <alignment horizontal="left" indent="1"/>
    </xf>
    <xf numFmtId="0" fontId="4" fillId="0" borderId="0" xfId="0" applyFont="1" applyAlignment="1">
      <alignment horizontal="centerContinuous"/>
    </xf>
    <xf numFmtId="164" fontId="6" fillId="0" borderId="0" xfId="1" applyFont="1" applyAlignment="1">
      <alignment horizontal="left" indent="1"/>
    </xf>
    <xf numFmtId="164" fontId="6" fillId="0" borderId="0" xfId="1" applyFont="1" applyAlignment="1" applyProtection="1">
      <alignment horizontal="left" indent="3"/>
    </xf>
    <xf numFmtId="164" fontId="6" fillId="0" borderId="0" xfId="1" applyFont="1" applyAlignment="1">
      <alignment horizontal="left" indent="2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 applyBorder="1"/>
    <xf numFmtId="164" fontId="6" fillId="0" borderId="0" xfId="1" applyFont="1" applyBorder="1" applyAlignment="1" applyProtection="1">
      <alignment horizontal="left" indent="3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left" indent="1"/>
    </xf>
    <xf numFmtId="164" fontId="8" fillId="0" borderId="0" xfId="1" applyFont="1" applyAlignment="1" applyProtection="1">
      <alignment horizontal="left" indent="2"/>
    </xf>
    <xf numFmtId="0" fontId="4" fillId="0" borderId="0" xfId="0" applyFont="1" applyFill="1" applyBorder="1"/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3" fillId="2" borderId="0" xfId="0" applyFont="1" applyFill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4" fontId="8" fillId="0" borderId="0" xfId="1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4" fontId="6" fillId="0" borderId="0" xfId="1" applyFont="1" applyBorder="1"/>
    <xf numFmtId="164" fontId="6" fillId="0" borderId="0" xfId="1" applyFont="1" applyBorder="1" applyAlignment="1">
      <alignment horizontal="left" indent="1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2" applyFont="1"/>
    <xf numFmtId="0" fontId="8" fillId="0" borderId="0" xfId="0" applyFont="1" applyBorder="1" applyAlignment="1">
      <alignment horizontal="centerContinuous"/>
    </xf>
    <xf numFmtId="164" fontId="6" fillId="0" borderId="0" xfId="2" applyFont="1" applyAlignment="1" applyProtection="1">
      <alignment horizontal="left" indent="1"/>
    </xf>
    <xf numFmtId="164" fontId="8" fillId="0" borderId="0" xfId="2" applyFont="1" applyAlignment="1" applyProtection="1">
      <alignment horizontal="left" indent="1"/>
    </xf>
    <xf numFmtId="164" fontId="6" fillId="0" borderId="0" xfId="2" applyFont="1" applyAlignment="1">
      <alignment horizontal="left" indent="1"/>
    </xf>
    <xf numFmtId="164" fontId="8" fillId="0" borderId="1" xfId="1" applyFont="1" applyBorder="1" applyAlignment="1" applyProtection="1">
      <alignment horizontal="center"/>
    </xf>
    <xf numFmtId="0" fontId="11" fillId="0" borderId="0" xfId="0" applyNumberFormat="1" applyFont="1" applyBorder="1" applyAlignment="1"/>
    <xf numFmtId="0" fontId="11" fillId="0" borderId="0" xfId="1" applyNumberFormat="1" applyFont="1" applyBorder="1" applyAlignment="1" applyProtection="1">
      <protection locked="0"/>
    </xf>
    <xf numFmtId="0" fontId="11" fillId="0" borderId="0" xfId="0" applyNumberFormat="1" applyFont="1" applyBorder="1"/>
    <xf numFmtId="0" fontId="11" fillId="0" borderId="0" xfId="1" applyNumberFormat="1" applyFont="1" applyAlignment="1" applyProtection="1">
      <protection locked="0"/>
    </xf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6" fillId="0" borderId="0" xfId="0" applyNumberFormat="1" applyFont="1" applyBorder="1"/>
    <xf numFmtId="0" fontId="11" fillId="0" borderId="0" xfId="1" applyNumberFormat="1" applyFont="1" applyProtection="1">
      <protection locked="0"/>
    </xf>
    <xf numFmtId="0" fontId="6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0" applyNumberFormat="1" applyFont="1" applyBorder="1"/>
    <xf numFmtId="0" fontId="14" fillId="2" borderId="0" xfId="0" applyFont="1" applyFill="1"/>
    <xf numFmtId="0" fontId="16" fillId="0" borderId="0" xfId="0" applyFont="1"/>
    <xf numFmtId="0" fontId="17" fillId="0" borderId="0" xfId="1" applyNumberFormat="1" applyFont="1" applyAlignment="1" applyProtection="1">
      <protection locked="0"/>
    </xf>
    <xf numFmtId="0" fontId="17" fillId="0" borderId="0" xfId="0" applyNumberFormat="1" applyFont="1" applyAlignment="1"/>
    <xf numFmtId="0" fontId="17" fillId="0" borderId="0" xfId="0" applyNumberFormat="1" applyFont="1" applyBorder="1" applyAlignment="1"/>
    <xf numFmtId="0" fontId="18" fillId="0" borderId="0" xfId="0" applyNumberFormat="1" applyFont="1" applyBorder="1" applyAlignment="1"/>
    <xf numFmtId="0" fontId="19" fillId="0" borderId="0" xfId="0" applyFont="1"/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164" fontId="18" fillId="0" borderId="0" xfId="1" applyFont="1" applyBorder="1"/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8" fillId="0" borderId="0" xfId="0" applyNumberFormat="1" applyFont="1" applyAlignment="1"/>
    <xf numFmtId="164" fontId="8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8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8" fillId="0" borderId="1" xfId="1" applyFont="1" applyBorder="1" applyAlignment="1" applyProtection="1">
      <alignment horizontal="right"/>
    </xf>
    <xf numFmtId="0" fontId="20" fillId="0" borderId="1" xfId="0" applyFont="1" applyBorder="1" applyAlignment="1">
      <alignment horizontal="right"/>
    </xf>
    <xf numFmtId="0" fontId="13" fillId="0" borderId="0" xfId="0" applyNumberFormat="1" applyFont="1" applyAlignment="1"/>
    <xf numFmtId="0" fontId="7" fillId="0" borderId="0" xfId="0" applyNumberFormat="1" applyFont="1" applyAlignment="1"/>
    <xf numFmtId="164" fontId="21" fillId="0" borderId="0" xfId="2" applyFont="1" applyAlignment="1" applyProtection="1">
      <alignment horizontal="left" indent="1"/>
    </xf>
    <xf numFmtId="0" fontId="21" fillId="0" borderId="0" xfId="0" applyFont="1" applyBorder="1"/>
    <xf numFmtId="0" fontId="11" fillId="0" borderId="0" xfId="0" applyFont="1"/>
    <xf numFmtId="0" fontId="13" fillId="0" borderId="0" xfId="0" applyFont="1"/>
    <xf numFmtId="165" fontId="6" fillId="0" borderId="0" xfId="3" applyNumberFormat="1" applyFont="1" applyBorder="1"/>
    <xf numFmtId="0" fontId="11" fillId="0" borderId="0" xfId="0" applyFont="1" applyBorder="1"/>
    <xf numFmtId="0" fontId="5" fillId="0" borderId="1" xfId="0" applyFont="1" applyBorder="1" applyAlignment="1">
      <alignment horizontal="left"/>
    </xf>
    <xf numFmtId="164" fontId="8" fillId="0" borderId="0" xfId="1" applyFont="1" applyAlignment="1" applyProtection="1">
      <alignment horizontal="left"/>
    </xf>
    <xf numFmtId="164" fontId="22" fillId="0" borderId="1" xfId="1" applyFont="1" applyBorder="1" applyAlignment="1" applyProtection="1">
      <alignment horizontal="right"/>
      <protection locked="0"/>
    </xf>
    <xf numFmtId="0" fontId="22" fillId="0" borderId="1" xfId="0" applyFont="1" applyBorder="1" applyAlignment="1">
      <alignment horizontal="right"/>
    </xf>
    <xf numFmtId="165" fontId="13" fillId="0" borderId="0" xfId="3" applyNumberFormat="1" applyFont="1" applyBorder="1"/>
    <xf numFmtId="0" fontId="23" fillId="0" borderId="0" xfId="0" applyFont="1"/>
    <xf numFmtId="0" fontId="18" fillId="0" borderId="0" xfId="0" applyNumberFormat="1" applyFont="1" applyFill="1" applyBorder="1" applyAlignment="1"/>
    <xf numFmtId="0" fontId="6" fillId="0" borderId="0" xfId="1" applyNumberFormat="1" applyFont="1" applyAlignment="1" applyProtection="1">
      <protection locked="0"/>
    </xf>
    <xf numFmtId="0" fontId="24" fillId="0" borderId="0" xfId="0" applyFont="1"/>
    <xf numFmtId="0" fontId="7" fillId="0" borderId="0" xfId="0" applyFont="1"/>
    <xf numFmtId="0" fontId="13" fillId="0" borderId="0" xfId="1" applyNumberFormat="1" applyFont="1" applyAlignment="1" applyProtection="1">
      <protection locked="0"/>
    </xf>
    <xf numFmtId="0" fontId="6" fillId="0" borderId="0" xfId="0" applyFont="1" applyFill="1" applyBorder="1"/>
    <xf numFmtId="0" fontId="6" fillId="0" borderId="0" xfId="0" applyNumberFormat="1" applyFont="1" applyFill="1" applyBorder="1" applyAlignment="1"/>
    <xf numFmtId="0" fontId="6" fillId="0" borderId="0" xfId="1" applyNumberFormat="1" applyFont="1" applyProtection="1">
      <protection locked="0"/>
    </xf>
    <xf numFmtId="0" fontId="13" fillId="0" borderId="0" xfId="1" applyNumberFormat="1" applyFont="1" applyProtection="1">
      <protection locked="0"/>
    </xf>
    <xf numFmtId="0" fontId="13" fillId="0" borderId="0" xfId="0" applyNumberFormat="1" applyFont="1"/>
    <xf numFmtId="0" fontId="21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5" fontId="27" fillId="0" borderId="0" xfId="0" quotePrefix="1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left" indent="4"/>
    </xf>
    <xf numFmtId="0" fontId="29" fillId="0" borderId="0" xfId="0" applyFont="1" applyAlignment="1">
      <alignment horizontal="left" indent="7"/>
    </xf>
    <xf numFmtId="0" fontId="29" fillId="0" borderId="0" xfId="0" applyFont="1" applyAlignment="1"/>
    <xf numFmtId="0" fontId="30" fillId="0" borderId="0" xfId="0" applyFont="1" applyAlignment="1">
      <alignment horizontal="center"/>
    </xf>
    <xf numFmtId="165" fontId="6" fillId="0" borderId="0" xfId="3" applyNumberFormat="1" applyFont="1" applyAlignment="1" applyProtection="1">
      <protection locked="0"/>
    </xf>
    <xf numFmtId="0" fontId="1" fillId="0" borderId="0" xfId="0" applyFont="1"/>
    <xf numFmtId="0" fontId="21" fillId="0" borderId="0" xfId="0" applyFont="1" applyAlignment="1">
      <alignment horizontal="left"/>
    </xf>
    <xf numFmtId="0" fontId="13" fillId="3" borderId="1" xfId="0" applyFont="1" applyFill="1" applyBorder="1" applyAlignment="1">
      <alignment horizontal="right"/>
    </xf>
    <xf numFmtId="0" fontId="6" fillId="3" borderId="0" xfId="0" applyNumberFormat="1" applyFont="1" applyFill="1" applyBorder="1" applyAlignment="1"/>
    <xf numFmtId="0" fontId="11" fillId="3" borderId="0" xfId="0" applyNumberFormat="1" applyFont="1" applyFill="1" applyAlignment="1"/>
    <xf numFmtId="0" fontId="6" fillId="3" borderId="0" xfId="0" applyNumberFormat="1" applyFont="1" applyFill="1" applyAlignment="1"/>
    <xf numFmtId="0" fontId="4" fillId="3" borderId="0" xfId="0" applyFont="1" applyFill="1"/>
    <xf numFmtId="0" fontId="13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13" fillId="3" borderId="0" xfId="0" applyNumberFormat="1" applyFont="1" applyFill="1" applyAlignment="1"/>
    <xf numFmtId="0" fontId="4" fillId="3" borderId="0" xfId="0" applyFont="1" applyFill="1" applyBorder="1"/>
    <xf numFmtId="0" fontId="31" fillId="3" borderId="0" xfId="0" applyFont="1" applyFill="1"/>
    <xf numFmtId="0" fontId="21" fillId="3" borderId="0" xfId="0" applyFont="1" applyFill="1"/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1" applyFont="1" applyBorder="1" applyAlignment="1" applyProtection="1">
      <alignment horizontal="right"/>
      <protection locked="0"/>
    </xf>
    <xf numFmtId="0" fontId="31" fillId="0" borderId="0" xfId="0" applyFont="1"/>
    <xf numFmtId="0" fontId="31" fillId="0" borderId="0" xfId="0" applyFont="1" applyFill="1" applyBorder="1"/>
    <xf numFmtId="0" fontId="31" fillId="0" borderId="0" xfId="0" applyNumberFormat="1" applyFont="1"/>
    <xf numFmtId="0" fontId="31" fillId="0" borderId="0" xfId="0" applyFont="1" applyBorder="1"/>
    <xf numFmtId="0" fontId="8" fillId="0" borderId="0" xfId="0" applyFont="1" applyAlignment="1">
      <alignment horizontal="center"/>
    </xf>
    <xf numFmtId="164" fontId="8" fillId="0" borderId="0" xfId="1" applyFont="1" applyAlignment="1" applyProtection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_cFERTABLE1" xfId="1"/>
    <cellStyle name="Normal_cFERTABLE5" xfId="2"/>
    <cellStyle name="Percent" xfId="3" builtinId="5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tabSelected="1" workbookViewId="0"/>
  </sheetViews>
  <sheetFormatPr defaultRowHeight="13.2"/>
  <cols>
    <col min="1" max="1" width="109.5546875" customWidth="1"/>
  </cols>
  <sheetData>
    <row r="20" spans="1:1" ht="30.6">
      <c r="A20" s="111" t="s">
        <v>6</v>
      </c>
    </row>
    <row r="22" spans="1:1" ht="25.2">
      <c r="A22" s="112" t="s">
        <v>113</v>
      </c>
    </row>
    <row r="28" spans="1:1" ht="18">
      <c r="A28" s="113" t="s">
        <v>81</v>
      </c>
    </row>
    <row r="30" spans="1:1" ht="18">
      <c r="A30" s="114" t="s">
        <v>114</v>
      </c>
    </row>
  </sheetData>
  <phoneticPr fontId="28" type="noConversion"/>
  <printOptions horizontalCentered="1" verticalCentered="1"/>
  <pageMargins left="0.5" right="0.5" top="0.5" bottom="0.5" header="0.5" footer="0.5"/>
  <pageSetup orientation="landscape" r:id="rId1"/>
  <headerFooter alignWithMargins="0"/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RowHeight="13.2"/>
  <cols>
    <col min="1" max="13" width="9.109375" customWidth="1"/>
  </cols>
  <sheetData>
    <row r="1" spans="1:13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41" t="s">
        <v>143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>
      <c r="A5" s="141" t="s">
        <v>119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2.6" customHeight="1">
      <c r="A6" s="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45"/>
      <c r="L7" s="145"/>
      <c r="M7" s="21"/>
    </row>
    <row r="8" spans="1:13" ht="6" customHeight="1">
      <c r="A8" s="3"/>
      <c r="B8" s="2"/>
      <c r="C8" s="1"/>
      <c r="D8" s="1"/>
      <c r="E8" s="1"/>
      <c r="F8" s="1"/>
      <c r="G8" s="1"/>
      <c r="H8" s="1"/>
      <c r="I8" s="7"/>
      <c r="J8" s="7"/>
      <c r="K8" s="1"/>
      <c r="L8" s="1"/>
      <c r="M8" s="1"/>
    </row>
    <row r="9" spans="1:13">
      <c r="A9" s="3"/>
      <c r="B9" s="2"/>
      <c r="C9" s="1"/>
      <c r="D9" s="1"/>
      <c r="E9" s="1"/>
      <c r="F9" s="80" t="s">
        <v>10</v>
      </c>
      <c r="G9" s="81" t="s">
        <v>11</v>
      </c>
      <c r="H9" s="82"/>
      <c r="I9" s="80" t="s">
        <v>12</v>
      </c>
      <c r="J9" s="1"/>
      <c r="K9" s="1"/>
      <c r="L9" s="1"/>
      <c r="M9" s="1"/>
    </row>
    <row r="10" spans="1:13">
      <c r="A10" s="18" t="s">
        <v>100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1" t="s">
        <v>61</v>
      </c>
      <c r="B11" s="15"/>
      <c r="C11" s="15"/>
      <c r="D11" s="15"/>
      <c r="E11" s="15"/>
      <c r="F11" s="93">
        <v>3929</v>
      </c>
      <c r="G11" s="93">
        <v>4778</v>
      </c>
      <c r="H11" s="29"/>
      <c r="I11" s="61">
        <f>SUM(F11:G11)</f>
        <v>8707</v>
      </c>
      <c r="J11" s="28"/>
      <c r="K11" s="15"/>
      <c r="L11" s="15"/>
      <c r="M11" s="15"/>
    </row>
    <row r="12" spans="1:13">
      <c r="A12" s="11" t="s">
        <v>62</v>
      </c>
      <c r="B12" s="29"/>
      <c r="C12" s="29"/>
      <c r="D12" s="29"/>
      <c r="E12" s="29"/>
      <c r="F12" s="90">
        <v>435</v>
      </c>
      <c r="G12" s="90">
        <v>679</v>
      </c>
      <c r="H12" s="29"/>
      <c r="I12" s="61">
        <f>SUM(F12:G12)</f>
        <v>1114</v>
      </c>
      <c r="J12" s="29"/>
      <c r="K12" s="29"/>
      <c r="L12" s="29"/>
      <c r="M12" s="29"/>
    </row>
    <row r="13" spans="1:13">
      <c r="A13" s="11" t="s">
        <v>64</v>
      </c>
      <c r="B13" s="15"/>
      <c r="C13" s="15"/>
      <c r="D13" s="15"/>
      <c r="E13" s="15"/>
      <c r="F13" s="49">
        <v>10</v>
      </c>
      <c r="G13" s="54">
        <v>3</v>
      </c>
      <c r="H13" s="50"/>
      <c r="I13" s="61">
        <f>SUM(F13:G13)</f>
        <v>13</v>
      </c>
      <c r="J13" s="105"/>
      <c r="K13" s="15"/>
      <c r="L13" s="15"/>
      <c r="M13" s="15"/>
    </row>
    <row r="14" spans="1:13">
      <c r="A14" s="11" t="s">
        <v>65</v>
      </c>
      <c r="B14" s="15"/>
      <c r="C14" s="15"/>
      <c r="D14" s="15"/>
      <c r="E14" s="15"/>
      <c r="F14" s="49">
        <v>52</v>
      </c>
      <c r="G14" s="54">
        <v>79</v>
      </c>
      <c r="H14" s="50"/>
      <c r="I14" s="61">
        <f>SUM(F14:G14)</f>
        <v>131</v>
      </c>
      <c r="J14" s="105"/>
      <c r="K14" s="15"/>
      <c r="L14" s="15"/>
      <c r="M14" s="15"/>
    </row>
    <row r="15" spans="1:13">
      <c r="A15" s="1"/>
      <c r="B15" s="15"/>
      <c r="C15" s="15"/>
      <c r="D15" s="15"/>
      <c r="E15" s="15"/>
      <c r="F15" s="101"/>
      <c r="G15" s="106"/>
      <c r="H15" s="50"/>
      <c r="I15" s="60"/>
      <c r="J15" s="105"/>
      <c r="K15" s="15"/>
      <c r="L15" s="15"/>
      <c r="M15" s="15"/>
    </row>
    <row r="16" spans="1:13">
      <c r="A16" s="19" t="s">
        <v>63</v>
      </c>
      <c r="B16" s="15"/>
      <c r="C16" s="15"/>
      <c r="D16" s="15"/>
      <c r="E16" s="15"/>
      <c r="F16" s="104">
        <f>SUM(F11:F14)</f>
        <v>4426</v>
      </c>
      <c r="G16" s="104">
        <f>SUM(G11:G14)</f>
        <v>5539</v>
      </c>
      <c r="H16" s="50"/>
      <c r="I16" s="104">
        <f>SUM(I11:I14)</f>
        <v>9965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1"/>
      <c r="G17" s="106"/>
      <c r="H17" s="50"/>
      <c r="I17" s="60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1"/>
      <c r="G18" s="106"/>
      <c r="H18" s="50"/>
      <c r="I18" s="60"/>
      <c r="J18" s="105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105"/>
      <c r="K19" s="15"/>
      <c r="L19" s="15"/>
      <c r="M19" s="15"/>
    </row>
    <row r="20" spans="1:13">
      <c r="A20" s="16" t="s">
        <v>54</v>
      </c>
      <c r="B20" s="1"/>
      <c r="C20" s="1"/>
      <c r="D20" s="1"/>
      <c r="E20" s="1"/>
      <c r="F20" s="52">
        <v>113</v>
      </c>
      <c r="G20" s="52">
        <v>203</v>
      </c>
      <c r="H20" s="50"/>
      <c r="I20" s="61">
        <f t="shared" ref="I20:I30" si="0">SUM(F20:G20)</f>
        <v>316</v>
      </c>
      <c r="J20" s="29"/>
      <c r="K20" s="1"/>
      <c r="L20" s="1"/>
      <c r="M20" s="1"/>
    </row>
    <row r="21" spans="1:13">
      <c r="A21" s="16" t="s">
        <v>55</v>
      </c>
      <c r="B21" s="1"/>
      <c r="C21" s="1"/>
      <c r="D21" s="1"/>
      <c r="E21" s="15"/>
      <c r="F21" s="46">
        <v>182</v>
      </c>
      <c r="G21" s="46">
        <v>283</v>
      </c>
      <c r="H21" s="50"/>
      <c r="I21" s="61">
        <f t="shared" si="0"/>
        <v>465</v>
      </c>
      <c r="J21" s="28"/>
      <c r="K21" s="1"/>
      <c r="L21" s="1"/>
      <c r="M21" s="1"/>
    </row>
    <row r="22" spans="1:13">
      <c r="A22" s="16" t="s">
        <v>56</v>
      </c>
      <c r="B22" s="1"/>
      <c r="C22" s="1"/>
      <c r="D22" s="1"/>
      <c r="E22" s="1"/>
      <c r="F22" s="52">
        <v>194</v>
      </c>
      <c r="G22" s="52">
        <v>197</v>
      </c>
      <c r="H22" s="50"/>
      <c r="I22" s="61">
        <f t="shared" si="0"/>
        <v>391</v>
      </c>
      <c r="J22" s="29"/>
      <c r="K22" s="1"/>
      <c r="L22" s="1"/>
      <c r="M22" s="1"/>
    </row>
    <row r="23" spans="1:13">
      <c r="A23" s="16" t="s">
        <v>57</v>
      </c>
      <c r="B23" s="1"/>
      <c r="C23" s="1"/>
      <c r="D23" s="1"/>
      <c r="E23" s="1"/>
      <c r="F23" s="52">
        <v>84</v>
      </c>
      <c r="G23" s="52">
        <v>114</v>
      </c>
      <c r="H23" s="50"/>
      <c r="I23" s="61">
        <f t="shared" si="0"/>
        <v>198</v>
      </c>
      <c r="J23" s="29"/>
      <c r="K23" s="1"/>
      <c r="L23" s="1"/>
      <c r="M23" s="1"/>
    </row>
    <row r="24" spans="1:13">
      <c r="A24" s="16" t="s">
        <v>95</v>
      </c>
      <c r="B24" s="15"/>
      <c r="C24" s="15"/>
      <c r="D24" s="15"/>
      <c r="E24" s="15"/>
      <c r="F24" s="46">
        <v>205</v>
      </c>
      <c r="G24" s="46">
        <v>403</v>
      </c>
      <c r="H24" s="51"/>
      <c r="I24" s="61">
        <f t="shared" si="0"/>
        <v>608</v>
      </c>
      <c r="J24" s="28"/>
      <c r="K24" s="15"/>
      <c r="L24" s="15"/>
      <c r="M24" s="15"/>
    </row>
    <row r="25" spans="1:13">
      <c r="A25" s="16" t="s">
        <v>58</v>
      </c>
      <c r="B25" s="1"/>
      <c r="C25" s="1"/>
      <c r="D25" s="1"/>
      <c r="E25" s="1"/>
      <c r="F25" s="52">
        <v>1</v>
      </c>
      <c r="G25" s="52">
        <v>3</v>
      </c>
      <c r="H25" s="50"/>
      <c r="I25" s="61">
        <f t="shared" si="0"/>
        <v>4</v>
      </c>
      <c r="J25" s="29"/>
      <c r="K25" s="1"/>
      <c r="L25" s="1"/>
      <c r="M25" s="1"/>
    </row>
    <row r="26" spans="1:13">
      <c r="A26" s="16" t="s">
        <v>53</v>
      </c>
      <c r="B26" s="1"/>
      <c r="C26" s="1"/>
      <c r="D26" s="1"/>
      <c r="E26" s="1"/>
      <c r="F26" s="49">
        <v>7</v>
      </c>
      <c r="G26" s="46">
        <v>12</v>
      </c>
      <c r="H26" s="50"/>
      <c r="I26" s="61">
        <f t="shared" si="0"/>
        <v>19</v>
      </c>
      <c r="J26" s="28"/>
      <c r="K26" s="1"/>
      <c r="L26" s="1"/>
      <c r="M26" s="1"/>
    </row>
    <row r="27" spans="1:13">
      <c r="A27" s="16" t="s">
        <v>49</v>
      </c>
      <c r="B27" s="1"/>
      <c r="C27" s="1"/>
      <c r="D27" s="1"/>
      <c r="E27" s="1"/>
      <c r="F27" s="49">
        <v>1</v>
      </c>
      <c r="G27" s="46">
        <v>4</v>
      </c>
      <c r="H27" s="50"/>
      <c r="I27" s="61">
        <f t="shared" si="0"/>
        <v>5</v>
      </c>
      <c r="J27" s="28"/>
      <c r="K27" s="1"/>
      <c r="L27" s="1"/>
      <c r="M27" s="1"/>
    </row>
    <row r="28" spans="1:13">
      <c r="A28" s="16" t="s">
        <v>50</v>
      </c>
      <c r="B28" s="1"/>
      <c r="C28" s="1"/>
      <c r="D28" s="1"/>
      <c r="E28" s="1"/>
      <c r="F28" s="49">
        <v>11</v>
      </c>
      <c r="G28" s="46">
        <v>12</v>
      </c>
      <c r="H28" s="50"/>
      <c r="I28" s="61">
        <f t="shared" si="0"/>
        <v>23</v>
      </c>
      <c r="J28" s="28"/>
      <c r="K28" s="1"/>
      <c r="L28" s="1"/>
      <c r="M28" s="1"/>
    </row>
    <row r="29" spans="1:13">
      <c r="A29" s="16" t="s">
        <v>51</v>
      </c>
      <c r="B29" s="1"/>
      <c r="C29" s="1"/>
      <c r="D29" s="1"/>
      <c r="E29" s="1"/>
      <c r="F29" s="49">
        <v>3</v>
      </c>
      <c r="G29" s="46">
        <v>5</v>
      </c>
      <c r="H29" s="50"/>
      <c r="I29" s="61">
        <f t="shared" si="0"/>
        <v>8</v>
      </c>
      <c r="J29" s="28"/>
      <c r="K29" s="1"/>
      <c r="L29" s="1"/>
      <c r="M29" s="1"/>
    </row>
    <row r="30" spans="1:13">
      <c r="A30" s="16" t="s">
        <v>52</v>
      </c>
      <c r="B30" s="1"/>
      <c r="C30" s="1"/>
      <c r="D30" s="1"/>
      <c r="E30" s="1"/>
      <c r="F30" s="49">
        <v>55</v>
      </c>
      <c r="G30" s="46">
        <v>69</v>
      </c>
      <c r="H30" s="50"/>
      <c r="I30" s="61">
        <f t="shared" si="0"/>
        <v>124</v>
      </c>
      <c r="J30" s="28"/>
      <c r="K30" s="1"/>
      <c r="L30" s="1"/>
      <c r="M30" s="1"/>
    </row>
    <row r="31" spans="1:13">
      <c r="A31" s="12"/>
      <c r="B31" s="1"/>
      <c r="C31" s="1"/>
      <c r="D31" s="1"/>
      <c r="E31" s="1"/>
      <c r="F31" s="50"/>
      <c r="G31" s="50"/>
      <c r="H31" s="50"/>
      <c r="I31" s="86"/>
      <c r="J31" s="29"/>
      <c r="K31" s="1"/>
      <c r="L31" s="1"/>
      <c r="M31" s="1"/>
    </row>
    <row r="32" spans="1:13">
      <c r="A32" s="19" t="s">
        <v>59</v>
      </c>
      <c r="B32" s="1"/>
      <c r="C32" s="1"/>
      <c r="D32" s="1"/>
      <c r="E32" s="1"/>
      <c r="F32" s="60">
        <f>SUM(F20:F30)</f>
        <v>856</v>
      </c>
      <c r="G32" s="60">
        <f>SUM(G20:G30)</f>
        <v>1305</v>
      </c>
      <c r="H32" s="50"/>
      <c r="I32" s="60">
        <f>SUM(I20:I30)</f>
        <v>2161</v>
      </c>
      <c r="J32" s="29"/>
      <c r="K32" s="1"/>
      <c r="L32" s="1"/>
      <c r="M32" s="1"/>
    </row>
    <row r="33" spans="1:13">
      <c r="A33" s="10"/>
      <c r="B33" s="1"/>
      <c r="C33" s="1"/>
      <c r="D33" s="1"/>
      <c r="E33" s="1"/>
      <c r="F33" s="50"/>
      <c r="G33" s="50"/>
      <c r="H33" s="50"/>
      <c r="I33" s="86"/>
      <c r="J33" s="29"/>
      <c r="K33" s="1"/>
      <c r="L33" s="1"/>
      <c r="M33" s="1"/>
    </row>
    <row r="34" spans="1:13">
      <c r="A34" s="19" t="s">
        <v>73</v>
      </c>
      <c r="B34" s="1"/>
      <c r="C34" s="1"/>
      <c r="D34" s="1"/>
      <c r="E34" s="1"/>
      <c r="F34" s="86">
        <f>F16+F32</f>
        <v>5282</v>
      </c>
      <c r="G34" s="86">
        <f>G16+G32</f>
        <v>6844</v>
      </c>
      <c r="H34" s="50"/>
      <c r="I34" s="86">
        <f>I16+I32</f>
        <v>12126</v>
      </c>
      <c r="J34" s="29"/>
      <c r="K34" s="1"/>
      <c r="L34" s="1"/>
      <c r="M34" s="1"/>
    </row>
    <row r="35" spans="1:13">
      <c r="A35" s="19"/>
      <c r="B35" s="1"/>
      <c r="C35" s="1"/>
      <c r="D35" s="1"/>
      <c r="E35" s="1"/>
      <c r="F35" s="50"/>
      <c r="G35" s="50"/>
      <c r="H35" s="50"/>
      <c r="I35" s="86"/>
      <c r="J35" s="29"/>
      <c r="K35" s="1"/>
      <c r="L35" s="1"/>
      <c r="M35" s="1"/>
    </row>
    <row r="36" spans="1:13">
      <c r="A36" s="10"/>
      <c r="B36" s="1"/>
      <c r="C36" s="1"/>
      <c r="D36" s="1"/>
      <c r="E36" s="1"/>
      <c r="F36" s="50"/>
      <c r="G36" s="50"/>
      <c r="H36" s="50"/>
      <c r="I36" s="86"/>
      <c r="J36" s="29"/>
      <c r="K36" s="1"/>
      <c r="L36" s="1"/>
      <c r="M36" s="1"/>
    </row>
    <row r="37" spans="1:13">
      <c r="A37" s="18" t="s">
        <v>60</v>
      </c>
      <c r="B37" s="1"/>
      <c r="C37" s="1"/>
      <c r="D37" s="1"/>
      <c r="E37" s="1"/>
      <c r="F37" s="50"/>
      <c r="G37" s="50"/>
      <c r="H37" s="50"/>
      <c r="I37" s="86"/>
      <c r="J37" s="29"/>
      <c r="K37" s="1"/>
      <c r="L37" s="1"/>
      <c r="M37" s="1"/>
    </row>
    <row r="38" spans="1:13">
      <c r="A38" s="11" t="s">
        <v>75</v>
      </c>
      <c r="B38" s="29"/>
      <c r="C38" s="29"/>
      <c r="D38" s="29"/>
      <c r="E38" s="29"/>
      <c r="F38" s="52">
        <v>70</v>
      </c>
      <c r="G38" s="52">
        <v>100</v>
      </c>
      <c r="H38" s="50"/>
      <c r="I38" s="61">
        <f>SUM(F38:G38)</f>
        <v>170</v>
      </c>
      <c r="J38" s="29"/>
      <c r="K38" s="1"/>
      <c r="L38" s="1"/>
      <c r="M38" s="1"/>
    </row>
    <row r="39" spans="1:13">
      <c r="A39" s="11" t="s">
        <v>76</v>
      </c>
      <c r="B39" s="29"/>
      <c r="C39" s="29"/>
      <c r="D39" s="29"/>
      <c r="E39" s="29"/>
      <c r="F39" s="52">
        <v>3</v>
      </c>
      <c r="G39" s="52">
        <v>6</v>
      </c>
      <c r="H39" s="50"/>
      <c r="I39" s="61">
        <f>SUM(F39:G39)</f>
        <v>9</v>
      </c>
      <c r="J39" s="29"/>
      <c r="K39" s="1"/>
      <c r="L39" s="1"/>
      <c r="M39" s="1"/>
    </row>
    <row r="40" spans="1:13">
      <c r="A40" s="10"/>
      <c r="B40" s="1"/>
      <c r="C40" s="1"/>
      <c r="D40" s="1"/>
      <c r="E40" s="1"/>
      <c r="F40" s="50"/>
      <c r="G40" s="50"/>
      <c r="H40" s="50"/>
      <c r="I40" s="86"/>
      <c r="J40" s="29"/>
      <c r="K40" s="1"/>
      <c r="L40" s="1"/>
      <c r="M40" s="1"/>
    </row>
    <row r="41" spans="1:13">
      <c r="A41" s="10"/>
      <c r="B41" s="1"/>
      <c r="C41" s="1"/>
      <c r="D41" s="1"/>
      <c r="E41" s="1"/>
      <c r="F41" s="86"/>
      <c r="G41" s="86"/>
      <c r="H41" s="50"/>
      <c r="I41" s="86"/>
      <c r="J41" s="29"/>
      <c r="K41" s="1"/>
      <c r="L41" s="1"/>
      <c r="M41" s="1"/>
    </row>
    <row r="42" spans="1:13">
      <c r="A42" s="19" t="s">
        <v>74</v>
      </c>
      <c r="B42" s="1"/>
      <c r="C42" s="1"/>
      <c r="D42" s="1"/>
      <c r="E42" s="1"/>
      <c r="F42" s="86">
        <f>+F34+F38+F39</f>
        <v>5355</v>
      </c>
      <c r="G42" s="86">
        <f>+G34+G38+G39</f>
        <v>6950</v>
      </c>
      <c r="H42" s="50"/>
      <c r="I42" s="86">
        <f>+I34+I38+I39</f>
        <v>12305</v>
      </c>
      <c r="J42" s="29"/>
      <c r="K42" s="1"/>
      <c r="L42" s="1"/>
      <c r="M42" s="1"/>
    </row>
    <row r="43" spans="1:13">
      <c r="A43" s="10"/>
      <c r="B43" s="1"/>
      <c r="C43" s="1"/>
      <c r="D43" s="1"/>
      <c r="E43" s="1"/>
      <c r="F43" s="50"/>
      <c r="G43" s="50"/>
      <c r="H43" s="50"/>
      <c r="I43" s="50"/>
      <c r="J43" s="29"/>
      <c r="K43" s="1"/>
      <c r="L43" s="1"/>
      <c r="M43" s="1"/>
    </row>
    <row r="44" spans="1:13">
      <c r="A44" s="110" t="s">
        <v>101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10" t="s">
        <v>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10" t="s">
        <v>126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2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</v>
      </c>
    </row>
  </sheetData>
  <mergeCells count="3">
    <mergeCell ref="A4:M4"/>
    <mergeCell ref="A5:M5"/>
    <mergeCell ref="K7:L7"/>
  </mergeCells>
  <printOptions horizontalCentered="1" verticalCentered="1"/>
  <pageMargins left="0.5" right="0.5" top="0.5" bottom="0.5" header="0.5" footer="0.5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41" t="s">
        <v>144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4">
      <c r="A5" s="141" t="s">
        <v>119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ht="12.6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45"/>
      <c r="L7" s="145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100</v>
      </c>
    </row>
    <row r="11" spans="1:14">
      <c r="A11" s="11" t="s">
        <v>61</v>
      </c>
      <c r="B11" s="15"/>
      <c r="C11" s="15"/>
      <c r="D11" s="15"/>
      <c r="E11" s="15"/>
      <c r="F11" s="93">
        <v>1376</v>
      </c>
      <c r="G11" s="93">
        <v>1863</v>
      </c>
      <c r="H11" s="29"/>
      <c r="I11" s="61">
        <f>SUM(F11:G11)</f>
        <v>3239</v>
      </c>
      <c r="J11" s="28"/>
      <c r="K11" s="15"/>
      <c r="L11" s="15"/>
      <c r="M11" s="15"/>
    </row>
    <row r="12" spans="1:14" s="29" customFormat="1" ht="13.2" customHeight="1">
      <c r="A12" s="11" t="s">
        <v>62</v>
      </c>
      <c r="F12" s="90">
        <v>18</v>
      </c>
      <c r="G12" s="90">
        <v>23</v>
      </c>
      <c r="I12" s="61">
        <f>SUM(F12:G12)</f>
        <v>41</v>
      </c>
    </row>
    <row r="13" spans="1:14">
      <c r="A13" s="11" t="s">
        <v>64</v>
      </c>
      <c r="B13" s="15"/>
      <c r="C13" s="15"/>
      <c r="D13" s="15"/>
      <c r="E13" s="15"/>
      <c r="F13" s="49">
        <v>19</v>
      </c>
      <c r="G13" s="54">
        <v>31</v>
      </c>
      <c r="H13" s="50"/>
      <c r="I13" s="61">
        <f>SUM(F13:G13)</f>
        <v>50</v>
      </c>
      <c r="J13" s="105"/>
      <c r="K13" s="15"/>
      <c r="L13" s="15"/>
      <c r="M13" s="15"/>
    </row>
    <row r="14" spans="1:14">
      <c r="A14" s="11" t="s">
        <v>65</v>
      </c>
      <c r="B14" s="15"/>
      <c r="C14" s="15"/>
      <c r="D14" s="15"/>
      <c r="E14" s="15"/>
      <c r="F14" s="49">
        <v>397</v>
      </c>
      <c r="G14" s="54">
        <v>433</v>
      </c>
      <c r="H14" s="50"/>
      <c r="I14" s="61">
        <f>SUM(F14:G14)</f>
        <v>830</v>
      </c>
      <c r="J14" s="105"/>
      <c r="K14" s="15"/>
      <c r="L14" s="15"/>
      <c r="M14" s="15"/>
    </row>
    <row r="15" spans="1:14">
      <c r="B15" s="15"/>
      <c r="C15" s="15"/>
      <c r="D15" s="15"/>
      <c r="E15" s="15"/>
      <c r="F15" s="101"/>
      <c r="G15" s="106"/>
      <c r="H15" s="50"/>
      <c r="I15" s="60"/>
      <c r="J15" s="105"/>
      <c r="K15" s="15"/>
      <c r="L15" s="15"/>
      <c r="M15" s="15"/>
    </row>
    <row r="16" spans="1:14">
      <c r="A16" s="19" t="s">
        <v>63</v>
      </c>
      <c r="B16" s="15"/>
      <c r="C16" s="15"/>
      <c r="D16" s="15"/>
      <c r="E16" s="15"/>
      <c r="F16" s="104">
        <f>SUM(F11:F14)</f>
        <v>1810</v>
      </c>
      <c r="G16" s="104">
        <f>SUM(G11:G14)</f>
        <v>2350</v>
      </c>
      <c r="H16" s="50"/>
      <c r="I16" s="104">
        <f>SUM(I11:I14)</f>
        <v>4160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1"/>
      <c r="G17" s="106"/>
      <c r="H17" s="50"/>
      <c r="I17" s="60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1"/>
      <c r="G18" s="106"/>
      <c r="H18" s="50"/>
      <c r="I18" s="60"/>
      <c r="J18" s="105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105"/>
      <c r="K19" s="15"/>
      <c r="L19" s="15"/>
      <c r="M19" s="15"/>
    </row>
    <row r="20" spans="1:13">
      <c r="A20" s="16" t="s">
        <v>54</v>
      </c>
      <c r="F20" s="52">
        <v>111</v>
      </c>
      <c r="G20" s="52">
        <v>178</v>
      </c>
      <c r="H20" s="50"/>
      <c r="I20" s="61">
        <f t="shared" ref="I20:I30" si="0">SUM(F20:G20)</f>
        <v>289</v>
      </c>
      <c r="J20" s="29"/>
    </row>
    <row r="21" spans="1:13">
      <c r="A21" s="16" t="s">
        <v>55</v>
      </c>
      <c r="E21" s="15"/>
      <c r="F21" s="46">
        <v>52</v>
      </c>
      <c r="G21" s="46">
        <v>98</v>
      </c>
      <c r="H21" s="50"/>
      <c r="I21" s="61">
        <f t="shared" si="0"/>
        <v>150</v>
      </c>
      <c r="J21" s="28"/>
    </row>
    <row r="22" spans="1:13">
      <c r="A22" s="16" t="s">
        <v>56</v>
      </c>
      <c r="F22" s="52">
        <v>34</v>
      </c>
      <c r="G22" s="52">
        <v>43</v>
      </c>
      <c r="H22" s="50"/>
      <c r="I22" s="61">
        <f t="shared" si="0"/>
        <v>77</v>
      </c>
      <c r="J22" s="29"/>
    </row>
    <row r="23" spans="1:13">
      <c r="A23" s="16" t="s">
        <v>57</v>
      </c>
      <c r="F23" s="52">
        <v>21</v>
      </c>
      <c r="G23" s="52">
        <v>16</v>
      </c>
      <c r="H23" s="50"/>
      <c r="I23" s="61">
        <f t="shared" si="0"/>
        <v>37</v>
      </c>
      <c r="J23" s="29"/>
    </row>
    <row r="24" spans="1:13">
      <c r="A24" s="16" t="s">
        <v>95</v>
      </c>
      <c r="B24" s="15"/>
      <c r="C24" s="15"/>
      <c r="D24" s="15"/>
      <c r="E24" s="15"/>
      <c r="F24" s="46">
        <v>38</v>
      </c>
      <c r="G24" s="46">
        <v>82</v>
      </c>
      <c r="H24" s="51"/>
      <c r="I24" s="61">
        <f t="shared" si="0"/>
        <v>120</v>
      </c>
      <c r="J24" s="28"/>
      <c r="K24" s="15"/>
      <c r="L24" s="15"/>
      <c r="M24" s="15"/>
    </row>
    <row r="25" spans="1:13">
      <c r="A25" s="16" t="s">
        <v>58</v>
      </c>
      <c r="F25" s="52">
        <v>0</v>
      </c>
      <c r="G25" s="52">
        <v>1</v>
      </c>
      <c r="H25" s="50"/>
      <c r="I25" s="61">
        <f t="shared" si="0"/>
        <v>1</v>
      </c>
      <c r="J25" s="29"/>
    </row>
    <row r="26" spans="1:13">
      <c r="A26" s="16" t="s">
        <v>53</v>
      </c>
      <c r="F26" s="49">
        <v>0</v>
      </c>
      <c r="G26" s="46">
        <v>0</v>
      </c>
      <c r="H26" s="50"/>
      <c r="I26" s="61">
        <f t="shared" si="0"/>
        <v>0</v>
      </c>
      <c r="J26" s="28"/>
    </row>
    <row r="27" spans="1:13">
      <c r="A27" s="16" t="s">
        <v>49</v>
      </c>
      <c r="F27" s="49">
        <v>2</v>
      </c>
      <c r="G27" s="46">
        <v>2</v>
      </c>
      <c r="H27" s="50"/>
      <c r="I27" s="61">
        <f t="shared" si="0"/>
        <v>4</v>
      </c>
      <c r="J27" s="28"/>
    </row>
    <row r="28" spans="1:13">
      <c r="A28" s="16" t="s">
        <v>50</v>
      </c>
      <c r="F28" s="49">
        <v>14</v>
      </c>
      <c r="G28" s="46">
        <v>15</v>
      </c>
      <c r="H28" s="50"/>
      <c r="I28" s="61">
        <f t="shared" si="0"/>
        <v>29</v>
      </c>
      <c r="J28" s="28"/>
    </row>
    <row r="29" spans="1:13">
      <c r="A29" s="16" t="s">
        <v>51</v>
      </c>
      <c r="F29" s="49">
        <v>2</v>
      </c>
      <c r="G29" s="46">
        <v>4</v>
      </c>
      <c r="H29" s="50"/>
      <c r="I29" s="61">
        <f t="shared" si="0"/>
        <v>6</v>
      </c>
      <c r="J29" s="28"/>
    </row>
    <row r="30" spans="1:13">
      <c r="A30" s="16" t="s">
        <v>52</v>
      </c>
      <c r="F30" s="49">
        <v>91</v>
      </c>
      <c r="G30" s="46">
        <v>68</v>
      </c>
      <c r="H30" s="50"/>
      <c r="I30" s="61">
        <f t="shared" si="0"/>
        <v>159</v>
      </c>
      <c r="J30" s="28"/>
    </row>
    <row r="31" spans="1:13">
      <c r="A31" s="12"/>
      <c r="F31" s="50"/>
      <c r="G31" s="50"/>
      <c r="H31" s="50"/>
      <c r="I31" s="86"/>
      <c r="J31" s="29"/>
    </row>
    <row r="32" spans="1:13">
      <c r="A32" s="19" t="s">
        <v>59</v>
      </c>
      <c r="F32" s="60">
        <f>SUM(F20:F30)</f>
        <v>365</v>
      </c>
      <c r="G32" s="60">
        <f>SUM(G20:G30)</f>
        <v>507</v>
      </c>
      <c r="H32" s="50"/>
      <c r="I32" s="60">
        <f>SUM(I20:I30)</f>
        <v>872</v>
      </c>
      <c r="J32" s="29"/>
    </row>
    <row r="33" spans="1:10">
      <c r="A33" s="10"/>
      <c r="F33" s="50"/>
      <c r="G33" s="50"/>
      <c r="H33" s="50"/>
      <c r="I33" s="86"/>
      <c r="J33" s="29"/>
    </row>
    <row r="34" spans="1:10">
      <c r="A34" s="19" t="s">
        <v>73</v>
      </c>
      <c r="F34" s="86">
        <f>F16+F32</f>
        <v>2175</v>
      </c>
      <c r="G34" s="86">
        <f>G16+G32</f>
        <v>2857</v>
      </c>
      <c r="H34" s="50"/>
      <c r="I34" s="86">
        <f>I16+I32</f>
        <v>5032</v>
      </c>
      <c r="J34" s="29"/>
    </row>
    <row r="35" spans="1:10">
      <c r="A35" s="19"/>
      <c r="F35" s="50"/>
      <c r="G35" s="50"/>
      <c r="H35" s="50"/>
      <c r="I35" s="86"/>
      <c r="J35" s="29"/>
    </row>
    <row r="36" spans="1:10">
      <c r="A36" s="10"/>
      <c r="F36" s="50"/>
      <c r="G36" s="50"/>
      <c r="H36" s="50"/>
      <c r="I36" s="86"/>
      <c r="J36" s="29"/>
    </row>
    <row r="37" spans="1:10">
      <c r="A37" s="18" t="s">
        <v>60</v>
      </c>
      <c r="F37" s="50"/>
      <c r="G37" s="50"/>
      <c r="H37" s="50"/>
      <c r="I37" s="86"/>
      <c r="J37" s="29"/>
    </row>
    <row r="38" spans="1:10">
      <c r="A38" s="11" t="s">
        <v>75</v>
      </c>
      <c r="B38" s="29"/>
      <c r="C38" s="29"/>
      <c r="D38" s="29"/>
      <c r="E38" s="29"/>
      <c r="F38" s="52">
        <v>0</v>
      </c>
      <c r="G38" s="52">
        <v>0</v>
      </c>
      <c r="H38" s="50"/>
      <c r="I38" s="61">
        <f>SUM(F38:G38)</f>
        <v>0</v>
      </c>
      <c r="J38" s="29"/>
    </row>
    <row r="39" spans="1:10">
      <c r="A39" s="11" t="s">
        <v>76</v>
      </c>
      <c r="B39" s="29"/>
      <c r="C39" s="29"/>
      <c r="D39" s="29"/>
      <c r="E39" s="29"/>
      <c r="F39" s="52">
        <v>4</v>
      </c>
      <c r="G39" s="52">
        <v>55</v>
      </c>
      <c r="H39" s="50"/>
      <c r="I39" s="61">
        <f>SUM(F39:G39)</f>
        <v>59</v>
      </c>
      <c r="J39" s="29"/>
    </row>
    <row r="40" spans="1:10">
      <c r="A40" s="10"/>
      <c r="F40" s="50"/>
      <c r="G40" s="50"/>
      <c r="H40" s="50"/>
      <c r="I40" s="86"/>
      <c r="J40" s="29"/>
    </row>
    <row r="41" spans="1:10">
      <c r="A41" s="10"/>
      <c r="F41" s="86"/>
      <c r="G41" s="86"/>
      <c r="H41" s="50"/>
      <c r="I41" s="86"/>
      <c r="J41" s="29"/>
    </row>
    <row r="42" spans="1:10">
      <c r="A42" s="19" t="s">
        <v>74</v>
      </c>
      <c r="F42" s="86">
        <f>+F34+F38+F39</f>
        <v>2179</v>
      </c>
      <c r="G42" s="86">
        <f>+G34+G38+G39</f>
        <v>2912</v>
      </c>
      <c r="H42" s="50"/>
      <c r="I42" s="86">
        <f>+I34+I38+I39</f>
        <v>5091</v>
      </c>
      <c r="J42" s="29"/>
    </row>
    <row r="43" spans="1:10">
      <c r="A43" s="10"/>
      <c r="F43" s="50"/>
      <c r="G43" s="50"/>
      <c r="H43" s="50"/>
      <c r="I43" s="50"/>
      <c r="J43" s="29"/>
    </row>
    <row r="44" spans="1:10">
      <c r="A44" s="110" t="s">
        <v>101</v>
      </c>
    </row>
    <row r="45" spans="1:10">
      <c r="A45" s="110" t="s">
        <v>72</v>
      </c>
    </row>
    <row r="46" spans="1:10">
      <c r="A46" s="110" t="s">
        <v>126</v>
      </c>
    </row>
    <row r="47" spans="1:10">
      <c r="A47" s="110"/>
    </row>
    <row r="49" spans="1:13">
      <c r="A49" s="25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28</v>
      </c>
    </row>
  </sheetData>
  <mergeCells count="3">
    <mergeCell ref="K7:L7"/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41" t="s">
        <v>151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4">
      <c r="A5" s="141" t="s">
        <v>119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100</v>
      </c>
      <c r="B10" s="2"/>
      <c r="F10" s="78"/>
      <c r="G10" s="79"/>
      <c r="H10" s="76"/>
      <c r="I10" s="78"/>
    </row>
    <row r="11" spans="1:14">
      <c r="A11" s="11" t="s">
        <v>61</v>
      </c>
      <c r="F11" s="90">
        <v>228</v>
      </c>
      <c r="G11" s="90">
        <v>238</v>
      </c>
      <c r="H11" s="29"/>
      <c r="I11" s="91">
        <f>SUM(F11:G11)</f>
        <v>466</v>
      </c>
      <c r="J11" s="29"/>
    </row>
    <row r="12" spans="1:14">
      <c r="A12" s="11" t="s">
        <v>62</v>
      </c>
      <c r="F12" s="90">
        <v>46</v>
      </c>
      <c r="G12" s="90">
        <v>164</v>
      </c>
      <c r="H12" s="29"/>
      <c r="I12" s="91">
        <f>SUM(F12:G12)</f>
        <v>210</v>
      </c>
      <c r="J12" s="29"/>
      <c r="K12" s="15"/>
      <c r="L12" s="15"/>
      <c r="M12" s="15"/>
    </row>
    <row r="13" spans="1:14">
      <c r="A13" s="11" t="s">
        <v>64</v>
      </c>
      <c r="B13" s="15"/>
      <c r="C13" s="15"/>
      <c r="D13" s="15"/>
      <c r="E13" s="15"/>
      <c r="F13" s="49">
        <v>0</v>
      </c>
      <c r="G13" s="54">
        <v>0</v>
      </c>
      <c r="H13" s="50"/>
      <c r="I13" s="91">
        <f>SUM(F13:G13)</f>
        <v>0</v>
      </c>
      <c r="J13" s="29"/>
    </row>
    <row r="14" spans="1:14">
      <c r="A14" s="11" t="s">
        <v>65</v>
      </c>
      <c r="B14" s="15"/>
      <c r="C14" s="15"/>
      <c r="D14" s="15"/>
      <c r="E14" s="15"/>
      <c r="F14" s="49">
        <v>0</v>
      </c>
      <c r="G14" s="54">
        <v>0</v>
      </c>
      <c r="H14" s="50"/>
      <c r="I14" s="91">
        <f>SUM(F14:G14)</f>
        <v>0</v>
      </c>
      <c r="J14" s="29"/>
    </row>
    <row r="15" spans="1:14">
      <c r="B15" s="15"/>
      <c r="C15" s="15"/>
      <c r="D15" s="15"/>
      <c r="E15" s="15"/>
      <c r="F15" s="101"/>
      <c r="G15" s="106"/>
      <c r="H15" s="50"/>
      <c r="I15" s="60"/>
      <c r="J15" s="29"/>
    </row>
    <row r="16" spans="1:14">
      <c r="A16" s="19" t="s">
        <v>63</v>
      </c>
      <c r="B16" s="15"/>
      <c r="C16" s="15"/>
      <c r="D16" s="15"/>
      <c r="E16" s="15"/>
      <c r="F16" s="104">
        <f>SUM(F11:F14)</f>
        <v>274</v>
      </c>
      <c r="G16" s="104">
        <f>SUM(G11:G14)</f>
        <v>402</v>
      </c>
      <c r="H16" s="50"/>
      <c r="I16" s="104">
        <f>SUM(I11:I14)</f>
        <v>676</v>
      </c>
      <c r="J16" s="29"/>
    </row>
    <row r="17" spans="1:10">
      <c r="A17" s="8"/>
      <c r="B17" s="15"/>
      <c r="C17" s="15"/>
      <c r="D17" s="15"/>
      <c r="E17" s="15"/>
      <c r="F17" s="101"/>
      <c r="G17" s="106"/>
      <c r="H17" s="50"/>
      <c r="I17" s="60"/>
      <c r="J17" s="29"/>
    </row>
    <row r="18" spans="1:10">
      <c r="A18" s="8"/>
      <c r="B18" s="15"/>
      <c r="C18" s="15"/>
      <c r="D18" s="15"/>
      <c r="E18" s="15"/>
      <c r="F18" s="101"/>
      <c r="G18" s="106"/>
      <c r="H18" s="50"/>
      <c r="I18" s="60"/>
      <c r="J18" s="29"/>
    </row>
    <row r="19" spans="1:10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29"/>
    </row>
    <row r="20" spans="1:10">
      <c r="A20" s="16" t="s">
        <v>54</v>
      </c>
      <c r="F20" s="52">
        <v>0</v>
      </c>
      <c r="G20" s="52">
        <v>0</v>
      </c>
      <c r="H20" s="50"/>
      <c r="I20" s="91">
        <f t="shared" ref="I20:I30" si="0">SUM(F20:G20)</f>
        <v>0</v>
      </c>
      <c r="J20" s="29"/>
    </row>
    <row r="21" spans="1:10">
      <c r="A21" s="16" t="s">
        <v>55</v>
      </c>
      <c r="E21" s="15"/>
      <c r="F21" s="46">
        <v>0</v>
      </c>
      <c r="G21" s="46">
        <v>0</v>
      </c>
      <c r="H21" s="50"/>
      <c r="I21" s="91">
        <f t="shared" si="0"/>
        <v>0</v>
      </c>
      <c r="J21" s="29"/>
    </row>
    <row r="22" spans="1:10">
      <c r="A22" s="16" t="s">
        <v>56</v>
      </c>
      <c r="F22" s="90">
        <v>0</v>
      </c>
      <c r="G22" s="90">
        <v>0</v>
      </c>
      <c r="H22" s="29"/>
      <c r="I22" s="91">
        <f t="shared" si="0"/>
        <v>0</v>
      </c>
      <c r="J22" s="29"/>
    </row>
    <row r="23" spans="1:10">
      <c r="A23" s="16" t="s">
        <v>57</v>
      </c>
      <c r="F23" s="90">
        <v>0</v>
      </c>
      <c r="G23" s="90">
        <v>0</v>
      </c>
      <c r="H23" s="29"/>
      <c r="I23" s="91">
        <f t="shared" si="0"/>
        <v>0</v>
      </c>
      <c r="J23" s="29"/>
    </row>
    <row r="24" spans="1:10">
      <c r="A24" s="16" t="s">
        <v>95</v>
      </c>
      <c r="B24" s="15"/>
      <c r="C24" s="15"/>
      <c r="D24" s="15"/>
      <c r="E24" s="15"/>
      <c r="F24" s="93">
        <v>0</v>
      </c>
      <c r="G24" s="93">
        <v>0</v>
      </c>
      <c r="H24" s="28"/>
      <c r="I24" s="91">
        <f t="shared" si="0"/>
        <v>0</v>
      </c>
      <c r="J24" s="28"/>
    </row>
    <row r="25" spans="1:10">
      <c r="A25" s="16" t="s">
        <v>58</v>
      </c>
      <c r="F25" s="90">
        <v>0</v>
      </c>
      <c r="G25" s="90">
        <v>0</v>
      </c>
      <c r="H25" s="29"/>
      <c r="I25" s="91">
        <f t="shared" si="0"/>
        <v>0</v>
      </c>
      <c r="J25" s="29"/>
    </row>
    <row r="26" spans="1:10">
      <c r="A26" s="16" t="s">
        <v>53</v>
      </c>
      <c r="F26" s="57">
        <v>0</v>
      </c>
      <c r="G26" s="57">
        <v>0</v>
      </c>
      <c r="H26" s="58"/>
      <c r="I26" s="91">
        <f t="shared" si="0"/>
        <v>0</v>
      </c>
      <c r="J26" s="28"/>
    </row>
    <row r="27" spans="1:10">
      <c r="A27" s="16" t="s">
        <v>49</v>
      </c>
      <c r="F27" s="57">
        <v>0</v>
      </c>
      <c r="G27" s="57">
        <v>0</v>
      </c>
      <c r="H27" s="58"/>
      <c r="I27" s="91">
        <f t="shared" si="0"/>
        <v>0</v>
      </c>
      <c r="J27" s="28"/>
    </row>
    <row r="28" spans="1:10">
      <c r="A28" s="16" t="s">
        <v>50</v>
      </c>
      <c r="F28" s="57">
        <v>0</v>
      </c>
      <c r="G28" s="57">
        <v>0</v>
      </c>
      <c r="H28" s="58"/>
      <c r="I28" s="91">
        <f t="shared" si="0"/>
        <v>0</v>
      </c>
      <c r="J28" s="28"/>
    </row>
    <row r="29" spans="1:10">
      <c r="A29" s="16" t="s">
        <v>51</v>
      </c>
      <c r="F29" s="57">
        <v>0</v>
      </c>
      <c r="G29" s="57">
        <v>0</v>
      </c>
      <c r="H29" s="58"/>
      <c r="I29" s="91">
        <f t="shared" si="0"/>
        <v>0</v>
      </c>
      <c r="J29" s="28"/>
    </row>
    <row r="30" spans="1:10">
      <c r="A30" s="16" t="s">
        <v>52</v>
      </c>
      <c r="F30" s="57">
        <v>0</v>
      </c>
      <c r="G30" s="57">
        <v>0</v>
      </c>
      <c r="H30" s="58"/>
      <c r="I30" s="91">
        <f t="shared" si="0"/>
        <v>0</v>
      </c>
      <c r="J30" s="28"/>
    </row>
    <row r="31" spans="1:10">
      <c r="A31" s="12"/>
      <c r="F31" s="58"/>
      <c r="G31" s="58"/>
      <c r="H31" s="58"/>
      <c r="I31" s="58"/>
      <c r="J31" s="29"/>
    </row>
    <row r="32" spans="1:10">
      <c r="A32" s="19" t="s">
        <v>59</v>
      </c>
      <c r="F32" s="62">
        <f>SUM(F20:F30)</f>
        <v>0</v>
      </c>
      <c r="G32" s="62">
        <f>SUM(G20:G30)</f>
        <v>0</v>
      </c>
      <c r="H32" s="58"/>
      <c r="I32" s="62">
        <f>SUM(I20:I30)</f>
        <v>0</v>
      </c>
      <c r="J32" s="29"/>
    </row>
    <row r="33" spans="1:10">
      <c r="A33" s="10"/>
      <c r="F33" s="29"/>
      <c r="G33" s="29"/>
      <c r="H33" s="29"/>
      <c r="I33" s="29"/>
      <c r="J33" s="29"/>
    </row>
    <row r="34" spans="1:10">
      <c r="A34" s="19" t="s">
        <v>73</v>
      </c>
      <c r="F34" s="86">
        <f>F16+F32</f>
        <v>274</v>
      </c>
      <c r="G34" s="86">
        <f>G16+G32</f>
        <v>402</v>
      </c>
      <c r="H34" s="29"/>
      <c r="I34" s="86">
        <f>I16+I32</f>
        <v>676</v>
      </c>
      <c r="J34" s="29"/>
    </row>
    <row r="35" spans="1:10">
      <c r="A35" s="19"/>
      <c r="F35" s="29"/>
      <c r="G35" s="29"/>
      <c r="H35" s="29"/>
      <c r="I35" s="29"/>
      <c r="J35" s="29"/>
    </row>
    <row r="36" spans="1:10">
      <c r="A36" s="10"/>
      <c r="F36" s="29"/>
      <c r="G36" s="29"/>
      <c r="H36" s="29"/>
      <c r="I36" s="29"/>
      <c r="J36" s="29"/>
    </row>
    <row r="37" spans="1:10">
      <c r="A37" s="18" t="s">
        <v>60</v>
      </c>
      <c r="F37" s="29"/>
      <c r="G37" s="29"/>
      <c r="H37" s="29"/>
      <c r="I37" s="29"/>
      <c r="J37" s="29"/>
    </row>
    <row r="38" spans="1:10">
      <c r="A38" s="11" t="s">
        <v>75</v>
      </c>
      <c r="B38" s="29"/>
      <c r="C38" s="29"/>
      <c r="D38" s="29"/>
      <c r="E38" s="29"/>
      <c r="F38" s="90">
        <v>0</v>
      </c>
      <c r="G38" s="90">
        <v>0</v>
      </c>
      <c r="H38" s="29"/>
      <c r="I38" s="91">
        <f>SUM(F38:G38)</f>
        <v>0</v>
      </c>
      <c r="J38" s="29"/>
    </row>
    <row r="39" spans="1:10">
      <c r="A39" s="11" t="s">
        <v>76</v>
      </c>
      <c r="B39" s="29"/>
      <c r="C39" s="29"/>
      <c r="D39" s="29"/>
      <c r="E39" s="29"/>
      <c r="F39" s="90">
        <v>0</v>
      </c>
      <c r="G39" s="90">
        <v>0</v>
      </c>
      <c r="H39" s="29"/>
      <c r="I39" s="91">
        <f>SUM(F39:G39)</f>
        <v>0</v>
      </c>
      <c r="J39" s="29"/>
    </row>
    <row r="40" spans="1:10">
      <c r="A40" s="10"/>
      <c r="F40" s="29"/>
      <c r="G40" s="29"/>
      <c r="H40" s="29"/>
      <c r="I40" s="29"/>
      <c r="J40" s="29"/>
    </row>
    <row r="41" spans="1:10">
      <c r="A41" s="10"/>
      <c r="F41" s="91"/>
      <c r="G41" s="91"/>
      <c r="H41" s="29"/>
      <c r="I41" s="91"/>
      <c r="J41" s="29"/>
    </row>
    <row r="42" spans="1:10">
      <c r="A42" s="19" t="s">
        <v>74</v>
      </c>
      <c r="F42" s="86">
        <f>+F34+F38+F39</f>
        <v>274</v>
      </c>
      <c r="G42" s="86">
        <f>+G34+G38+G39</f>
        <v>402</v>
      </c>
      <c r="H42" s="29"/>
      <c r="I42" s="86">
        <f>+I34+I38+I39</f>
        <v>676</v>
      </c>
      <c r="J42" s="29"/>
    </row>
    <row r="43" spans="1:10">
      <c r="A43" s="10"/>
      <c r="F43" s="29"/>
      <c r="G43" s="29"/>
      <c r="H43" s="29"/>
      <c r="I43" s="29"/>
      <c r="J43" s="29"/>
    </row>
    <row r="44" spans="1:10">
      <c r="A44" s="110" t="s">
        <v>101</v>
      </c>
    </row>
    <row r="45" spans="1:10">
      <c r="A45" s="110" t="s">
        <v>72</v>
      </c>
    </row>
    <row r="46" spans="1:10">
      <c r="A46" s="110" t="s">
        <v>126</v>
      </c>
    </row>
    <row r="47" spans="1:10">
      <c r="A47" s="110"/>
    </row>
    <row r="49" spans="1:13">
      <c r="A49" s="25" t="s">
        <v>29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29</v>
      </c>
    </row>
  </sheetData>
  <mergeCells count="2"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78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41" t="s">
        <v>119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36</v>
      </c>
      <c r="G9" s="81" t="s">
        <v>35</v>
      </c>
      <c r="H9" s="81" t="s">
        <v>105</v>
      </c>
      <c r="I9" s="80" t="s">
        <v>37</v>
      </c>
      <c r="J9" s="82"/>
      <c r="K9" s="85" t="s">
        <v>12</v>
      </c>
    </row>
    <row r="10" spans="1:14">
      <c r="A10" s="18" t="s">
        <v>100</v>
      </c>
      <c r="K10" s="75"/>
    </row>
    <row r="11" spans="1:14">
      <c r="A11" s="11" t="s">
        <v>61</v>
      </c>
      <c r="B11" s="15"/>
      <c r="C11" s="15"/>
      <c r="D11" s="15"/>
      <c r="E11" s="15"/>
      <c r="F11" s="93">
        <v>4593</v>
      </c>
      <c r="G11" s="90">
        <v>3665</v>
      </c>
      <c r="H11" s="90">
        <v>116</v>
      </c>
      <c r="I11" s="93">
        <v>333</v>
      </c>
      <c r="J11" s="28"/>
      <c r="K11" s="61">
        <f>SUM(F11:I11)</f>
        <v>8707</v>
      </c>
      <c r="L11" s="28"/>
      <c r="M11" s="15"/>
    </row>
    <row r="12" spans="1:14">
      <c r="A12" s="11" t="s">
        <v>62</v>
      </c>
      <c r="F12" s="90">
        <v>894</v>
      </c>
      <c r="G12" s="90">
        <v>199</v>
      </c>
      <c r="H12" s="90">
        <v>5</v>
      </c>
      <c r="I12" s="90">
        <v>16</v>
      </c>
      <c r="J12" s="29"/>
      <c r="K12" s="61">
        <f>SUM(F12:I12)</f>
        <v>1114</v>
      </c>
      <c r="L12" s="29"/>
    </row>
    <row r="13" spans="1:14">
      <c r="A13" s="11" t="s">
        <v>64</v>
      </c>
      <c r="B13" s="15"/>
      <c r="C13" s="15"/>
      <c r="D13" s="15"/>
      <c r="E13" s="15"/>
      <c r="F13" s="49">
        <v>11</v>
      </c>
      <c r="G13" s="52">
        <v>0</v>
      </c>
      <c r="H13" s="52">
        <v>2</v>
      </c>
      <c r="I13" s="46">
        <v>0</v>
      </c>
      <c r="J13" s="105"/>
      <c r="K13" s="61">
        <f>SUM(F13:I13)</f>
        <v>13</v>
      </c>
      <c r="L13" s="28"/>
      <c r="M13" s="15"/>
    </row>
    <row r="14" spans="1:14">
      <c r="A14" s="11" t="s">
        <v>65</v>
      </c>
      <c r="B14" s="15"/>
      <c r="C14" s="15"/>
      <c r="D14" s="15"/>
      <c r="E14" s="15"/>
      <c r="F14" s="49">
        <v>129</v>
      </c>
      <c r="G14" s="52">
        <v>1</v>
      </c>
      <c r="H14" s="52">
        <v>0</v>
      </c>
      <c r="I14" s="46">
        <v>1</v>
      </c>
      <c r="J14" s="105"/>
      <c r="K14" s="61">
        <f>SUM(F14:I14)</f>
        <v>131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63</v>
      </c>
      <c r="B16" s="15"/>
      <c r="C16" s="15"/>
      <c r="D16" s="15"/>
      <c r="E16" s="15"/>
      <c r="F16" s="104">
        <f>SUM(F11:F14)</f>
        <v>5627</v>
      </c>
      <c r="G16" s="104">
        <f>SUM(G11:G14)</f>
        <v>3865</v>
      </c>
      <c r="H16" s="104">
        <f>SUM(H11:H14)</f>
        <v>123</v>
      </c>
      <c r="I16" s="104">
        <f>SUM(I11:I14)</f>
        <v>350</v>
      </c>
      <c r="J16" s="105"/>
      <c r="K16" s="104">
        <f>SUM(K11:K14)</f>
        <v>9965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54</v>
      </c>
      <c r="F20" s="52">
        <v>174</v>
      </c>
      <c r="G20" s="52">
        <v>89</v>
      </c>
      <c r="H20" s="52">
        <v>40</v>
      </c>
      <c r="I20" s="52">
        <v>13</v>
      </c>
      <c r="J20" s="29"/>
      <c r="K20" s="61">
        <f t="shared" ref="K20:K30" si="0">SUM(F20:I20)</f>
        <v>316</v>
      </c>
      <c r="L20" s="29"/>
    </row>
    <row r="21" spans="1:13">
      <c r="A21" s="16" t="s">
        <v>55</v>
      </c>
      <c r="E21" s="64"/>
      <c r="F21" s="46">
        <v>320</v>
      </c>
      <c r="G21" s="46">
        <v>102</v>
      </c>
      <c r="H21" s="46">
        <v>7</v>
      </c>
      <c r="I21" s="46">
        <v>36</v>
      </c>
      <c r="J21" s="29"/>
      <c r="K21" s="61">
        <f t="shared" si="0"/>
        <v>465</v>
      </c>
      <c r="L21" s="29"/>
    </row>
    <row r="22" spans="1:13">
      <c r="A22" s="16" t="s">
        <v>56</v>
      </c>
      <c r="F22" s="52">
        <v>101</v>
      </c>
      <c r="G22" s="52">
        <v>169</v>
      </c>
      <c r="H22" s="52">
        <v>116</v>
      </c>
      <c r="I22" s="52">
        <v>5</v>
      </c>
      <c r="J22" s="29"/>
      <c r="K22" s="61">
        <f t="shared" si="0"/>
        <v>391</v>
      </c>
      <c r="L22" s="29"/>
    </row>
    <row r="23" spans="1:13">
      <c r="A23" s="16" t="s">
        <v>57</v>
      </c>
      <c r="F23" s="52">
        <v>127</v>
      </c>
      <c r="G23" s="52">
        <v>59</v>
      </c>
      <c r="H23" s="52">
        <v>11</v>
      </c>
      <c r="I23" s="52">
        <v>1</v>
      </c>
      <c r="J23" s="29"/>
      <c r="K23" s="61">
        <f t="shared" si="0"/>
        <v>198</v>
      </c>
      <c r="L23" s="29"/>
    </row>
    <row r="24" spans="1:13">
      <c r="A24" s="16" t="s">
        <v>95</v>
      </c>
      <c r="B24" s="15"/>
      <c r="C24" s="15"/>
      <c r="D24" s="15"/>
      <c r="E24" s="15"/>
      <c r="F24" s="46">
        <v>201</v>
      </c>
      <c r="G24" s="46">
        <v>263</v>
      </c>
      <c r="H24" s="46">
        <v>32</v>
      </c>
      <c r="I24" s="46">
        <v>112</v>
      </c>
      <c r="J24" s="28"/>
      <c r="K24" s="61">
        <f t="shared" si="0"/>
        <v>608</v>
      </c>
      <c r="L24" s="28"/>
      <c r="M24" s="15"/>
    </row>
    <row r="25" spans="1:13">
      <c r="A25" s="16" t="s">
        <v>58</v>
      </c>
      <c r="F25" s="52">
        <v>3</v>
      </c>
      <c r="G25" s="52">
        <v>1</v>
      </c>
      <c r="H25" s="52">
        <v>0</v>
      </c>
      <c r="I25" s="52">
        <v>0</v>
      </c>
      <c r="J25" s="29"/>
      <c r="K25" s="61">
        <f t="shared" si="0"/>
        <v>4</v>
      </c>
      <c r="L25" s="29"/>
    </row>
    <row r="26" spans="1:13">
      <c r="A26" s="16" t="s">
        <v>53</v>
      </c>
      <c r="F26" s="49">
        <v>11</v>
      </c>
      <c r="G26" s="52">
        <v>5</v>
      </c>
      <c r="H26" s="52">
        <v>3</v>
      </c>
      <c r="I26" s="52">
        <v>0</v>
      </c>
      <c r="J26" s="28"/>
      <c r="K26" s="61">
        <f t="shared" si="0"/>
        <v>19</v>
      </c>
      <c r="L26" s="29"/>
    </row>
    <row r="27" spans="1:13">
      <c r="A27" s="16" t="s">
        <v>49</v>
      </c>
      <c r="F27" s="49">
        <v>3</v>
      </c>
      <c r="G27" s="52">
        <v>2</v>
      </c>
      <c r="H27" s="52">
        <v>0</v>
      </c>
      <c r="I27" s="52">
        <v>0</v>
      </c>
      <c r="J27" s="28"/>
      <c r="K27" s="61">
        <f t="shared" si="0"/>
        <v>5</v>
      </c>
      <c r="L27" s="29"/>
    </row>
    <row r="28" spans="1:13">
      <c r="A28" s="16" t="s">
        <v>50</v>
      </c>
      <c r="F28" s="49">
        <v>18</v>
      </c>
      <c r="G28" s="52">
        <v>4</v>
      </c>
      <c r="H28" s="52">
        <v>1</v>
      </c>
      <c r="I28" s="52">
        <v>0</v>
      </c>
      <c r="J28" s="29"/>
      <c r="K28" s="61">
        <f t="shared" si="0"/>
        <v>23</v>
      </c>
      <c r="L28" s="28"/>
    </row>
    <row r="29" spans="1:13">
      <c r="A29" s="16" t="s">
        <v>51</v>
      </c>
      <c r="F29" s="49">
        <v>8</v>
      </c>
      <c r="G29" s="52">
        <v>0</v>
      </c>
      <c r="H29" s="52">
        <v>0</v>
      </c>
      <c r="I29" s="52">
        <v>0</v>
      </c>
      <c r="J29" s="29"/>
      <c r="K29" s="61">
        <f t="shared" si="0"/>
        <v>8</v>
      </c>
      <c r="L29" s="28"/>
    </row>
    <row r="30" spans="1:13">
      <c r="A30" s="16" t="s">
        <v>52</v>
      </c>
      <c r="F30" s="49">
        <v>104</v>
      </c>
      <c r="G30" s="52">
        <v>20</v>
      </c>
      <c r="H30" s="52">
        <v>0</v>
      </c>
      <c r="I30" s="52">
        <v>0</v>
      </c>
      <c r="J30" s="29"/>
      <c r="K30" s="61">
        <f t="shared" si="0"/>
        <v>124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59</v>
      </c>
      <c r="E32" s="64"/>
      <c r="F32" s="60">
        <f>SUM(F20:F30)</f>
        <v>1070</v>
      </c>
      <c r="G32" s="60">
        <f>SUM(G20:G30)</f>
        <v>714</v>
      </c>
      <c r="H32" s="60">
        <f>SUM(H20:H30)</f>
        <v>210</v>
      </c>
      <c r="I32" s="60">
        <f>SUM(I20:I30)</f>
        <v>167</v>
      </c>
      <c r="J32" s="29"/>
      <c r="K32" s="60">
        <f>SUM(K20:K30)</f>
        <v>2161</v>
      </c>
      <c r="L32" s="29"/>
    </row>
    <row r="33" spans="1:12">
      <c r="A33" s="10"/>
      <c r="F33" s="50"/>
      <c r="G33" s="50"/>
      <c r="H33" s="50"/>
      <c r="I33" s="50"/>
      <c r="J33" s="29"/>
      <c r="K33" s="91"/>
      <c r="L33" s="29"/>
    </row>
    <row r="34" spans="1:12">
      <c r="A34" s="19" t="s">
        <v>73</v>
      </c>
      <c r="F34" s="86">
        <f>F16+F32</f>
        <v>6697</v>
      </c>
      <c r="G34" s="86">
        <f>G16+G32</f>
        <v>4579</v>
      </c>
      <c r="H34" s="86">
        <f>H16+H32</f>
        <v>333</v>
      </c>
      <c r="I34" s="86">
        <f>I16+I32</f>
        <v>517</v>
      </c>
      <c r="J34" s="29"/>
      <c r="K34" s="86">
        <f>K16+K32</f>
        <v>12126</v>
      </c>
      <c r="L34" s="29"/>
    </row>
    <row r="35" spans="1:12">
      <c r="A35" s="19"/>
      <c r="F35" s="50"/>
      <c r="G35" s="50"/>
      <c r="H35" s="50"/>
      <c r="I35" s="50"/>
      <c r="J35" s="29"/>
      <c r="K35" s="91"/>
      <c r="L35" s="29"/>
    </row>
    <row r="36" spans="1:12">
      <c r="A36" s="10"/>
      <c r="F36" s="50"/>
      <c r="G36" s="50"/>
      <c r="H36" s="50"/>
      <c r="I36" s="50"/>
      <c r="J36" s="29"/>
      <c r="K36" s="91"/>
      <c r="L36" s="29"/>
    </row>
    <row r="37" spans="1:12">
      <c r="A37" s="18" t="s">
        <v>60</v>
      </c>
      <c r="F37" s="50"/>
      <c r="G37" s="50"/>
      <c r="H37" s="50"/>
      <c r="I37" s="50"/>
      <c r="J37" s="29"/>
      <c r="K37" s="91"/>
      <c r="L37" s="29"/>
    </row>
    <row r="38" spans="1:12">
      <c r="A38" s="11" t="s">
        <v>75</v>
      </c>
      <c r="B38" s="29"/>
      <c r="C38" s="29"/>
      <c r="D38" s="29"/>
      <c r="E38" s="29"/>
      <c r="F38" s="52">
        <v>82</v>
      </c>
      <c r="G38" s="52">
        <v>79</v>
      </c>
      <c r="H38" s="52">
        <v>3</v>
      </c>
      <c r="I38" s="52">
        <v>6</v>
      </c>
      <c r="J38" s="29"/>
      <c r="K38" s="61">
        <f>SUM(F38:I38)</f>
        <v>170</v>
      </c>
      <c r="L38" s="29"/>
    </row>
    <row r="39" spans="1:12">
      <c r="A39" s="11" t="s">
        <v>76</v>
      </c>
      <c r="B39" s="29"/>
      <c r="C39" s="29"/>
      <c r="D39" s="29"/>
      <c r="E39" s="29"/>
      <c r="F39" s="52">
        <v>8</v>
      </c>
      <c r="G39" s="52">
        <v>0</v>
      </c>
      <c r="H39" s="52">
        <v>1</v>
      </c>
      <c r="I39" s="52">
        <v>0</v>
      </c>
      <c r="J39" s="29"/>
      <c r="K39" s="61">
        <f>SUM(F39:I39)</f>
        <v>9</v>
      </c>
      <c r="L39" s="29"/>
    </row>
    <row r="40" spans="1:12">
      <c r="A40" s="10"/>
      <c r="F40" s="50"/>
      <c r="G40" s="50"/>
      <c r="H40" s="50"/>
      <c r="I40" s="50"/>
      <c r="J40" s="29"/>
      <c r="K40" s="91"/>
      <c r="L40" s="29"/>
    </row>
    <row r="41" spans="1:12">
      <c r="A41" s="10"/>
      <c r="F41" s="86"/>
      <c r="G41" s="86"/>
      <c r="H41" s="86"/>
      <c r="I41" s="86"/>
      <c r="J41" s="29"/>
      <c r="K41" s="86"/>
      <c r="L41" s="29"/>
    </row>
    <row r="42" spans="1:12">
      <c r="A42" s="19" t="s">
        <v>74</v>
      </c>
      <c r="F42" s="86">
        <f>+F34+F38+F39</f>
        <v>6787</v>
      </c>
      <c r="G42" s="86">
        <f>+G34+G38+G39</f>
        <v>4658</v>
      </c>
      <c r="H42" s="86">
        <f>+H34+H38+H39</f>
        <v>337</v>
      </c>
      <c r="I42" s="86">
        <f>+I34+I38+I39</f>
        <v>523</v>
      </c>
      <c r="J42" s="29"/>
      <c r="K42" s="86">
        <f>+K34+K38+K39</f>
        <v>12305</v>
      </c>
      <c r="L42" s="29"/>
    </row>
    <row r="43" spans="1:12">
      <c r="A43" s="10"/>
      <c r="F43" s="50"/>
      <c r="G43" s="50"/>
      <c r="H43" s="50"/>
      <c r="I43" s="50"/>
      <c r="J43" s="29"/>
      <c r="K43" s="91"/>
      <c r="L43" s="29"/>
    </row>
    <row r="44" spans="1:12">
      <c r="A44" s="110" t="s">
        <v>101</v>
      </c>
      <c r="G44" s="29"/>
      <c r="H44" s="29"/>
    </row>
    <row r="45" spans="1:12">
      <c r="A45" s="110" t="s">
        <v>72</v>
      </c>
    </row>
    <row r="46" spans="1:12">
      <c r="A46" s="110" t="s">
        <v>106</v>
      </c>
    </row>
    <row r="47" spans="1:12">
      <c r="A47" s="110" t="s">
        <v>126</v>
      </c>
    </row>
    <row r="48" spans="1:12">
      <c r="A48" s="110"/>
    </row>
    <row r="49" spans="1:13">
      <c r="A49" s="25" t="s">
        <v>30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30</v>
      </c>
    </row>
    <row r="50" spans="1:13">
      <c r="M50" s="69"/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41" t="s">
        <v>119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36</v>
      </c>
      <c r="G9" s="81" t="s">
        <v>35</v>
      </c>
      <c r="H9" s="81" t="s">
        <v>105</v>
      </c>
      <c r="I9" s="80" t="s">
        <v>37</v>
      </c>
      <c r="J9" s="83"/>
      <c r="K9" s="85" t="s">
        <v>12</v>
      </c>
    </row>
    <row r="10" spans="1:14">
      <c r="A10" s="18" t="s">
        <v>100</v>
      </c>
      <c r="K10" s="75"/>
    </row>
    <row r="11" spans="1:14">
      <c r="A11" s="11" t="s">
        <v>61</v>
      </c>
      <c r="B11" s="15"/>
      <c r="C11" s="15"/>
      <c r="D11" s="15"/>
      <c r="E11" s="15"/>
      <c r="F11" s="93">
        <v>1400</v>
      </c>
      <c r="G11" s="90">
        <v>1688</v>
      </c>
      <c r="H11" s="90">
        <v>35</v>
      </c>
      <c r="I11" s="93">
        <v>116</v>
      </c>
      <c r="J11" s="28"/>
      <c r="K11" s="61">
        <f>SUM(F11:I11)</f>
        <v>3239</v>
      </c>
      <c r="L11" s="28"/>
      <c r="M11" s="15"/>
    </row>
    <row r="12" spans="1:14">
      <c r="A12" s="11" t="s">
        <v>62</v>
      </c>
      <c r="F12" s="90">
        <v>34</v>
      </c>
      <c r="G12" s="90">
        <v>4</v>
      </c>
      <c r="H12" s="90">
        <v>2</v>
      </c>
      <c r="I12" s="90">
        <v>1</v>
      </c>
      <c r="J12" s="29"/>
      <c r="K12" s="61">
        <f>SUM(F12:I12)</f>
        <v>41</v>
      </c>
      <c r="L12" s="29"/>
    </row>
    <row r="13" spans="1:14">
      <c r="A13" s="11" t="s">
        <v>64</v>
      </c>
      <c r="B13" s="15"/>
      <c r="C13" s="15"/>
      <c r="D13" s="15"/>
      <c r="E13" s="15"/>
      <c r="F13" s="49">
        <v>11</v>
      </c>
      <c r="G13" s="52">
        <v>4</v>
      </c>
      <c r="H13" s="52">
        <v>35</v>
      </c>
      <c r="I13" s="46">
        <v>0</v>
      </c>
      <c r="J13" s="105"/>
      <c r="K13" s="61">
        <f>SUM(F13:I13)</f>
        <v>50</v>
      </c>
      <c r="L13" s="28"/>
      <c r="M13" s="15"/>
    </row>
    <row r="14" spans="1:14">
      <c r="A14" s="11" t="s">
        <v>65</v>
      </c>
      <c r="B14" s="15"/>
      <c r="C14" s="15"/>
      <c r="D14" s="15"/>
      <c r="E14" s="15"/>
      <c r="F14" s="49">
        <v>813</v>
      </c>
      <c r="G14" s="52">
        <v>14</v>
      </c>
      <c r="H14" s="52">
        <v>3</v>
      </c>
      <c r="I14" s="46">
        <v>0</v>
      </c>
      <c r="J14" s="105"/>
      <c r="K14" s="61">
        <f>SUM(F14:I14)</f>
        <v>830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63</v>
      </c>
      <c r="B16" s="15"/>
      <c r="C16" s="15"/>
      <c r="D16" s="15"/>
      <c r="E16" s="15"/>
      <c r="F16" s="104">
        <f>SUM(F11:F14)</f>
        <v>2258</v>
      </c>
      <c r="G16" s="104">
        <f>SUM(G11:G15)</f>
        <v>1710</v>
      </c>
      <c r="H16" s="104">
        <f>SUM(H11:H14)</f>
        <v>75</v>
      </c>
      <c r="I16" s="104">
        <f>SUM(I11:I14)</f>
        <v>117</v>
      </c>
      <c r="J16" s="105"/>
      <c r="K16" s="104">
        <f>SUM(K11:K14)</f>
        <v>4160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54</v>
      </c>
      <c r="F20" s="52">
        <v>122</v>
      </c>
      <c r="G20" s="52">
        <v>114</v>
      </c>
      <c r="H20" s="52">
        <v>40</v>
      </c>
      <c r="I20" s="52">
        <v>13</v>
      </c>
      <c r="J20" s="29"/>
      <c r="K20" s="61">
        <f t="shared" ref="K20:K30" si="0">SUM(F20:I20)</f>
        <v>289</v>
      </c>
      <c r="L20" s="29"/>
    </row>
    <row r="21" spans="1:13">
      <c r="A21" s="16" t="s">
        <v>55</v>
      </c>
      <c r="F21" s="46">
        <v>116</v>
      </c>
      <c r="G21" s="46">
        <v>26</v>
      </c>
      <c r="H21" s="46">
        <v>2</v>
      </c>
      <c r="I21" s="46">
        <v>6</v>
      </c>
      <c r="J21" s="29"/>
      <c r="K21" s="61">
        <f t="shared" si="0"/>
        <v>150</v>
      </c>
      <c r="L21" s="29"/>
    </row>
    <row r="22" spans="1:13">
      <c r="A22" s="16" t="s">
        <v>56</v>
      </c>
      <c r="F22" s="52">
        <v>17</v>
      </c>
      <c r="G22" s="52">
        <v>35</v>
      </c>
      <c r="H22" s="52">
        <v>23</v>
      </c>
      <c r="I22" s="52">
        <v>2</v>
      </c>
      <c r="J22" s="29"/>
      <c r="K22" s="61">
        <f t="shared" si="0"/>
        <v>77</v>
      </c>
      <c r="L22" s="29"/>
    </row>
    <row r="23" spans="1:13">
      <c r="A23" s="16" t="s">
        <v>57</v>
      </c>
      <c r="F23" s="52">
        <v>30</v>
      </c>
      <c r="G23" s="52">
        <v>7</v>
      </c>
      <c r="H23" s="52">
        <v>0</v>
      </c>
      <c r="I23" s="52">
        <v>0</v>
      </c>
      <c r="J23" s="29"/>
      <c r="K23" s="61">
        <f t="shared" si="0"/>
        <v>37</v>
      </c>
      <c r="L23" s="29"/>
    </row>
    <row r="24" spans="1:13">
      <c r="A24" s="16" t="s">
        <v>95</v>
      </c>
      <c r="B24" s="15"/>
      <c r="C24" s="15"/>
      <c r="D24" s="15"/>
      <c r="E24" s="15"/>
      <c r="F24" s="46">
        <v>35</v>
      </c>
      <c r="G24" s="46">
        <v>81</v>
      </c>
      <c r="H24" s="46">
        <v>4</v>
      </c>
      <c r="I24" s="46">
        <v>0</v>
      </c>
      <c r="J24" s="28"/>
      <c r="K24" s="61">
        <f t="shared" si="0"/>
        <v>120</v>
      </c>
      <c r="L24" s="28"/>
      <c r="M24" s="15"/>
    </row>
    <row r="25" spans="1:13">
      <c r="A25" s="16" t="s">
        <v>58</v>
      </c>
      <c r="F25" s="52">
        <v>0</v>
      </c>
      <c r="G25" s="52">
        <v>1</v>
      </c>
      <c r="H25" s="52">
        <v>0</v>
      </c>
      <c r="I25" s="52">
        <v>0</v>
      </c>
      <c r="J25" s="29"/>
      <c r="K25" s="61">
        <f t="shared" si="0"/>
        <v>1</v>
      </c>
      <c r="L25" s="29"/>
    </row>
    <row r="26" spans="1:13">
      <c r="A26" s="16" t="s">
        <v>53</v>
      </c>
      <c r="F26" s="49">
        <v>0</v>
      </c>
      <c r="G26" s="52">
        <v>0</v>
      </c>
      <c r="H26" s="52">
        <v>0</v>
      </c>
      <c r="I26" s="52">
        <v>0</v>
      </c>
      <c r="J26" s="28"/>
      <c r="K26" s="61">
        <f t="shared" si="0"/>
        <v>0</v>
      </c>
      <c r="L26" s="29"/>
    </row>
    <row r="27" spans="1:13">
      <c r="A27" s="16" t="s">
        <v>49</v>
      </c>
      <c r="F27" s="49">
        <v>4</v>
      </c>
      <c r="G27" s="52">
        <v>0</v>
      </c>
      <c r="H27" s="52">
        <v>0</v>
      </c>
      <c r="I27" s="52">
        <v>0</v>
      </c>
      <c r="J27" s="28"/>
      <c r="K27" s="61">
        <f t="shared" si="0"/>
        <v>4</v>
      </c>
      <c r="L27" s="29"/>
    </row>
    <row r="28" spans="1:13">
      <c r="A28" s="16" t="s">
        <v>50</v>
      </c>
      <c r="F28" s="49">
        <v>20</v>
      </c>
      <c r="G28" s="52">
        <v>8</v>
      </c>
      <c r="H28" s="52">
        <v>1</v>
      </c>
      <c r="I28" s="52">
        <v>0</v>
      </c>
      <c r="J28" s="29"/>
      <c r="K28" s="61">
        <f t="shared" si="0"/>
        <v>29</v>
      </c>
      <c r="L28" s="28"/>
    </row>
    <row r="29" spans="1:13">
      <c r="A29" s="16" t="s">
        <v>51</v>
      </c>
      <c r="F29" s="49">
        <v>6</v>
      </c>
      <c r="G29" s="52">
        <v>0</v>
      </c>
      <c r="H29" s="52">
        <v>0</v>
      </c>
      <c r="I29" s="52">
        <v>0</v>
      </c>
      <c r="J29" s="29"/>
      <c r="K29" s="61">
        <f t="shared" si="0"/>
        <v>6</v>
      </c>
      <c r="L29" s="28"/>
    </row>
    <row r="30" spans="1:13">
      <c r="A30" s="16" t="s">
        <v>52</v>
      </c>
      <c r="F30" s="49">
        <v>132</v>
      </c>
      <c r="G30" s="52">
        <v>26</v>
      </c>
      <c r="H30" s="52">
        <v>1</v>
      </c>
      <c r="I30" s="52">
        <v>0</v>
      </c>
      <c r="J30" s="29"/>
      <c r="K30" s="61">
        <f t="shared" si="0"/>
        <v>159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59</v>
      </c>
      <c r="F32" s="60">
        <f>SUM(F20:F30)</f>
        <v>482</v>
      </c>
      <c r="G32" s="60">
        <f>SUM(G20:G30)</f>
        <v>298</v>
      </c>
      <c r="H32" s="60">
        <f>SUM(H20:H30)</f>
        <v>71</v>
      </c>
      <c r="I32" s="60">
        <f>SUM(I20:I30)</f>
        <v>21</v>
      </c>
      <c r="J32" s="29"/>
      <c r="K32" s="60">
        <f>SUM(K20:K30)</f>
        <v>872</v>
      </c>
      <c r="L32" s="29"/>
    </row>
    <row r="33" spans="1:13">
      <c r="A33" s="10"/>
      <c r="F33" s="50"/>
      <c r="G33" s="50"/>
      <c r="H33" s="50"/>
      <c r="I33" s="50"/>
      <c r="J33" s="29"/>
      <c r="K33" s="91"/>
      <c r="L33" s="29"/>
    </row>
    <row r="34" spans="1:13">
      <c r="A34" s="19" t="s">
        <v>73</v>
      </c>
      <c r="F34" s="86">
        <f>F16+F32</f>
        <v>2740</v>
      </c>
      <c r="G34" s="86">
        <f>G16+G32</f>
        <v>2008</v>
      </c>
      <c r="H34" s="86">
        <f>H16+H32</f>
        <v>146</v>
      </c>
      <c r="I34" s="86">
        <f>I16+I32</f>
        <v>138</v>
      </c>
      <c r="J34" s="29"/>
      <c r="K34" s="86">
        <f>K16+K32</f>
        <v>5032</v>
      </c>
      <c r="L34" s="29"/>
    </row>
    <row r="35" spans="1:13">
      <c r="A35" s="19"/>
      <c r="F35" s="86"/>
      <c r="G35" s="86"/>
      <c r="H35" s="86"/>
      <c r="I35" s="86"/>
      <c r="J35" s="29"/>
      <c r="K35" s="86"/>
      <c r="L35" s="29"/>
    </row>
    <row r="36" spans="1:13">
      <c r="A36" s="10"/>
      <c r="F36" s="50"/>
      <c r="G36" s="50"/>
      <c r="H36" s="50"/>
      <c r="I36" s="50"/>
      <c r="J36" s="29"/>
      <c r="K36" s="91"/>
      <c r="L36" s="29"/>
    </row>
    <row r="37" spans="1:13">
      <c r="A37" s="18" t="s">
        <v>60</v>
      </c>
      <c r="F37" s="50"/>
      <c r="G37" s="50"/>
      <c r="H37" s="50"/>
      <c r="I37" s="50"/>
      <c r="J37" s="29"/>
      <c r="K37" s="91"/>
      <c r="L37" s="29"/>
    </row>
    <row r="38" spans="1:13">
      <c r="A38" s="11" t="s">
        <v>75</v>
      </c>
      <c r="B38" s="29"/>
      <c r="C38" s="29"/>
      <c r="D38" s="29"/>
      <c r="E38" s="29"/>
      <c r="F38" s="52">
        <v>0</v>
      </c>
      <c r="G38" s="52">
        <v>0</v>
      </c>
      <c r="H38" s="52">
        <v>0</v>
      </c>
      <c r="I38" s="52">
        <v>0</v>
      </c>
      <c r="J38" s="29"/>
      <c r="K38" s="61">
        <f>SUM(F38:I38)</f>
        <v>0</v>
      </c>
      <c r="L38" s="29"/>
    </row>
    <row r="39" spans="1:13">
      <c r="A39" s="11" t="s">
        <v>76</v>
      </c>
      <c r="B39" s="29"/>
      <c r="C39" s="29"/>
      <c r="D39" s="29"/>
      <c r="E39" s="29"/>
      <c r="F39" s="52">
        <v>54</v>
      </c>
      <c r="G39" s="52">
        <v>5</v>
      </c>
      <c r="H39" s="52">
        <v>0</v>
      </c>
      <c r="I39" s="52">
        <v>0</v>
      </c>
      <c r="J39" s="29"/>
      <c r="K39" s="61">
        <f>SUM(F39:I39)</f>
        <v>59</v>
      </c>
      <c r="L39" s="29"/>
    </row>
    <row r="40" spans="1:13">
      <c r="A40" s="10"/>
      <c r="F40" s="50"/>
      <c r="G40" s="50"/>
      <c r="H40" s="50"/>
      <c r="I40" s="50"/>
      <c r="J40" s="29"/>
      <c r="K40" s="91"/>
      <c r="L40" s="29"/>
    </row>
    <row r="41" spans="1:13">
      <c r="A41" s="10"/>
      <c r="F41" s="86"/>
      <c r="G41" s="86"/>
      <c r="H41" s="86"/>
      <c r="I41" s="86"/>
      <c r="J41" s="29"/>
      <c r="K41" s="86"/>
      <c r="L41" s="29"/>
    </row>
    <row r="42" spans="1:13">
      <c r="A42" s="19" t="s">
        <v>74</v>
      </c>
      <c r="F42" s="86">
        <f>+F34+F38+F39</f>
        <v>2794</v>
      </c>
      <c r="G42" s="86">
        <f>+G34+G38+G39</f>
        <v>2013</v>
      </c>
      <c r="H42" s="86">
        <f>+H34+H38+H39</f>
        <v>146</v>
      </c>
      <c r="I42" s="86">
        <f>+I34+I38+I39</f>
        <v>138</v>
      </c>
      <c r="J42" s="29"/>
      <c r="K42" s="86">
        <f>+K34+K38+K39</f>
        <v>5091</v>
      </c>
      <c r="L42" s="29"/>
    </row>
    <row r="43" spans="1:13">
      <c r="A43" s="10"/>
      <c r="F43" s="50"/>
      <c r="G43" s="50"/>
      <c r="H43" s="50"/>
      <c r="I43" s="50"/>
      <c r="J43" s="29"/>
      <c r="K43" s="91"/>
      <c r="L43" s="29"/>
    </row>
    <row r="44" spans="1:13">
      <c r="A44" s="110" t="s">
        <v>101</v>
      </c>
    </row>
    <row r="45" spans="1:13">
      <c r="A45" s="110" t="s">
        <v>72</v>
      </c>
    </row>
    <row r="46" spans="1:13">
      <c r="A46" s="110" t="s">
        <v>106</v>
      </c>
    </row>
    <row r="47" spans="1:13">
      <c r="A47" s="110" t="s">
        <v>126</v>
      </c>
    </row>
    <row r="48" spans="1:13">
      <c r="A48" s="25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31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80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41" t="s">
        <v>119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36</v>
      </c>
      <c r="G9" s="81" t="s">
        <v>35</v>
      </c>
      <c r="H9" s="81" t="s">
        <v>105</v>
      </c>
      <c r="I9" s="80" t="s">
        <v>37</v>
      </c>
      <c r="J9" s="74"/>
      <c r="K9" s="85" t="s">
        <v>12</v>
      </c>
    </row>
    <row r="10" spans="1:14">
      <c r="A10" s="18" t="s">
        <v>100</v>
      </c>
      <c r="K10" s="72"/>
    </row>
    <row r="11" spans="1:14">
      <c r="A11" s="11" t="s">
        <v>61</v>
      </c>
      <c r="B11" s="15"/>
      <c r="C11" s="15"/>
      <c r="D11" s="15"/>
      <c r="E11" s="15"/>
      <c r="F11" s="93">
        <v>343</v>
      </c>
      <c r="G11" s="90">
        <v>87</v>
      </c>
      <c r="H11" s="90">
        <v>23</v>
      </c>
      <c r="I11" s="93">
        <v>13</v>
      </c>
      <c r="J11" s="28"/>
      <c r="K11" s="61">
        <f>SUM(F11:I11)</f>
        <v>466</v>
      </c>
      <c r="L11" s="28"/>
      <c r="M11" s="15"/>
    </row>
    <row r="12" spans="1:14">
      <c r="A12" s="11" t="s">
        <v>62</v>
      </c>
      <c r="F12" s="90">
        <v>132</v>
      </c>
      <c r="G12" s="90">
        <v>75</v>
      </c>
      <c r="H12" s="90">
        <v>3</v>
      </c>
      <c r="I12" s="90">
        <v>0</v>
      </c>
      <c r="J12" s="29"/>
      <c r="K12" s="61">
        <f>SUM(F12:I12)</f>
        <v>210</v>
      </c>
      <c r="L12" s="29"/>
    </row>
    <row r="13" spans="1:14">
      <c r="A13" s="11" t="s">
        <v>64</v>
      </c>
      <c r="B13" s="15"/>
      <c r="C13" s="15"/>
      <c r="D13" s="15"/>
      <c r="E13" s="15"/>
      <c r="F13" s="49">
        <v>0</v>
      </c>
      <c r="G13" s="49">
        <v>0</v>
      </c>
      <c r="H13" s="49">
        <v>0</v>
      </c>
      <c r="I13" s="49">
        <v>0</v>
      </c>
      <c r="J13" s="105"/>
      <c r="K13" s="61">
        <f>SUM(F13:I13)</f>
        <v>0</v>
      </c>
      <c r="L13" s="28"/>
      <c r="M13" s="15"/>
    </row>
    <row r="14" spans="1:14">
      <c r="A14" s="11" t="s">
        <v>65</v>
      </c>
      <c r="B14" s="15"/>
      <c r="C14" s="15"/>
      <c r="D14" s="15"/>
      <c r="E14" s="15"/>
      <c r="F14" s="49">
        <v>0</v>
      </c>
      <c r="G14" s="49">
        <v>0</v>
      </c>
      <c r="H14" s="49">
        <v>0</v>
      </c>
      <c r="I14" s="49">
        <v>0</v>
      </c>
      <c r="J14" s="105"/>
      <c r="K14" s="61">
        <f>SUM(F14:I14)</f>
        <v>0</v>
      </c>
      <c r="L14" s="28"/>
      <c r="M14" s="15"/>
    </row>
    <row r="15" spans="1:14">
      <c r="B15" s="15"/>
      <c r="C15" s="15"/>
      <c r="D15" s="15"/>
      <c r="E15" s="15"/>
      <c r="F15" s="101"/>
      <c r="G15" s="101"/>
      <c r="H15" s="101"/>
      <c r="I15" s="101"/>
      <c r="J15" s="105"/>
      <c r="K15" s="61"/>
      <c r="L15" s="28"/>
      <c r="M15" s="15"/>
    </row>
    <row r="16" spans="1:14">
      <c r="A16" s="19" t="s">
        <v>63</v>
      </c>
      <c r="B16" s="15"/>
      <c r="C16" s="15"/>
      <c r="D16" s="15"/>
      <c r="E16" s="15"/>
      <c r="F16" s="104">
        <f>SUM(F11:F14)</f>
        <v>475</v>
      </c>
      <c r="G16" s="104">
        <f>SUM(G11:G14)</f>
        <v>162</v>
      </c>
      <c r="H16" s="104">
        <f>SUM(H11:H14)</f>
        <v>26</v>
      </c>
      <c r="I16" s="104">
        <f>SUM(I11:I14)</f>
        <v>13</v>
      </c>
      <c r="J16" s="105"/>
      <c r="K16" s="104">
        <f>SUM(K11:K14)</f>
        <v>676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101"/>
      <c r="H17" s="101"/>
      <c r="I17" s="10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101"/>
      <c r="H18" s="101"/>
      <c r="I18" s="10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1"/>
      <c r="H19" s="101"/>
      <c r="I19" s="101"/>
      <c r="J19" s="105"/>
      <c r="K19" s="61"/>
      <c r="L19" s="28"/>
      <c r="M19" s="15"/>
    </row>
    <row r="20" spans="1:13">
      <c r="A20" s="16" t="s">
        <v>54</v>
      </c>
      <c r="F20" s="52">
        <v>0</v>
      </c>
      <c r="G20" s="52">
        <v>0</v>
      </c>
      <c r="H20" s="52">
        <v>0</v>
      </c>
      <c r="I20" s="52">
        <v>0</v>
      </c>
      <c r="J20" s="29"/>
      <c r="K20" s="61">
        <f t="shared" ref="K20:K30" si="0">SUM(F20:I20)</f>
        <v>0</v>
      </c>
      <c r="L20" s="29"/>
    </row>
    <row r="21" spans="1:13">
      <c r="A21" s="16" t="s">
        <v>55</v>
      </c>
      <c r="F21" s="46">
        <v>0</v>
      </c>
      <c r="G21" s="46">
        <v>0</v>
      </c>
      <c r="H21" s="46">
        <v>0</v>
      </c>
      <c r="I21" s="46">
        <v>0</v>
      </c>
      <c r="J21" s="29"/>
      <c r="K21" s="61">
        <f t="shared" si="0"/>
        <v>0</v>
      </c>
      <c r="L21" s="29"/>
    </row>
    <row r="22" spans="1:13">
      <c r="A22" s="16" t="s">
        <v>56</v>
      </c>
      <c r="F22" s="52">
        <v>0</v>
      </c>
      <c r="G22" s="52">
        <v>0</v>
      </c>
      <c r="H22" s="52">
        <v>0</v>
      </c>
      <c r="I22" s="52">
        <v>0</v>
      </c>
      <c r="J22" s="29"/>
      <c r="K22" s="61">
        <f t="shared" si="0"/>
        <v>0</v>
      </c>
      <c r="L22" s="29"/>
    </row>
    <row r="23" spans="1:13">
      <c r="A23" s="16" t="s">
        <v>57</v>
      </c>
      <c r="F23" s="52">
        <v>0</v>
      </c>
      <c r="G23" s="52">
        <v>0</v>
      </c>
      <c r="H23" s="52">
        <v>0</v>
      </c>
      <c r="I23" s="52">
        <v>0</v>
      </c>
      <c r="J23" s="29"/>
      <c r="K23" s="61">
        <f t="shared" si="0"/>
        <v>0</v>
      </c>
      <c r="L23" s="29"/>
    </row>
    <row r="24" spans="1:13">
      <c r="A24" s="16" t="s">
        <v>95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1">
        <f t="shared" si="0"/>
        <v>0</v>
      </c>
      <c r="L24" s="28"/>
      <c r="M24" s="15"/>
    </row>
    <row r="25" spans="1:13">
      <c r="A25" s="16" t="s">
        <v>58</v>
      </c>
      <c r="F25" s="52">
        <v>0</v>
      </c>
      <c r="G25" s="52">
        <v>0</v>
      </c>
      <c r="H25" s="52">
        <v>0</v>
      </c>
      <c r="I25" s="52">
        <v>0</v>
      </c>
      <c r="J25" s="29"/>
      <c r="K25" s="61">
        <f t="shared" si="0"/>
        <v>0</v>
      </c>
      <c r="L25" s="29"/>
    </row>
    <row r="26" spans="1:13">
      <c r="A26" s="16" t="s">
        <v>53</v>
      </c>
      <c r="F26" s="49">
        <v>0</v>
      </c>
      <c r="G26" s="49">
        <v>0</v>
      </c>
      <c r="H26" s="49">
        <v>0</v>
      </c>
      <c r="I26" s="49">
        <v>0</v>
      </c>
      <c r="J26" s="28"/>
      <c r="K26" s="61">
        <f t="shared" si="0"/>
        <v>0</v>
      </c>
      <c r="L26" s="29"/>
    </row>
    <row r="27" spans="1:13">
      <c r="A27" s="16" t="s">
        <v>49</v>
      </c>
      <c r="F27" s="49">
        <v>0</v>
      </c>
      <c r="G27" s="49">
        <v>0</v>
      </c>
      <c r="H27" s="49">
        <v>0</v>
      </c>
      <c r="I27" s="49">
        <v>0</v>
      </c>
      <c r="J27" s="28"/>
      <c r="K27" s="61">
        <f t="shared" si="0"/>
        <v>0</v>
      </c>
      <c r="L27" s="29"/>
    </row>
    <row r="28" spans="1:13">
      <c r="A28" s="16" t="s">
        <v>50</v>
      </c>
      <c r="F28" s="49">
        <v>0</v>
      </c>
      <c r="G28" s="49">
        <v>0</v>
      </c>
      <c r="H28" s="49">
        <v>0</v>
      </c>
      <c r="I28" s="49">
        <v>0</v>
      </c>
      <c r="J28" s="29"/>
      <c r="K28" s="61">
        <f t="shared" si="0"/>
        <v>0</v>
      </c>
      <c r="L28" s="28"/>
    </row>
    <row r="29" spans="1:13">
      <c r="A29" s="16" t="s">
        <v>51</v>
      </c>
      <c r="F29" s="49">
        <v>0</v>
      </c>
      <c r="G29" s="49">
        <v>0</v>
      </c>
      <c r="H29" s="49">
        <v>0</v>
      </c>
      <c r="I29" s="49">
        <v>0</v>
      </c>
      <c r="J29" s="29"/>
      <c r="K29" s="61">
        <f t="shared" si="0"/>
        <v>0</v>
      </c>
      <c r="L29" s="28"/>
    </row>
    <row r="30" spans="1:13">
      <c r="A30" s="16" t="s">
        <v>52</v>
      </c>
      <c r="F30" s="49">
        <v>0</v>
      </c>
      <c r="G30" s="49">
        <v>0</v>
      </c>
      <c r="H30" s="49">
        <v>0</v>
      </c>
      <c r="I30" s="49">
        <v>0</v>
      </c>
      <c r="J30" s="29"/>
      <c r="K30" s="61">
        <f t="shared" si="0"/>
        <v>0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59</v>
      </c>
      <c r="F32" s="60">
        <f>SUM(F20:F30)</f>
        <v>0</v>
      </c>
      <c r="G32" s="60">
        <f>SUM(G20:G30)</f>
        <v>0</v>
      </c>
      <c r="H32" s="60">
        <f>SUM(H20:H30)</f>
        <v>0</v>
      </c>
      <c r="I32" s="60">
        <f>SUM(I20:I30)</f>
        <v>0</v>
      </c>
      <c r="J32" s="29"/>
      <c r="K32" s="60">
        <f>SUM(K20:K30)</f>
        <v>0</v>
      </c>
      <c r="L32" s="29"/>
    </row>
    <row r="33" spans="1:12">
      <c r="A33" s="10"/>
      <c r="F33" s="50"/>
      <c r="G33" s="50"/>
      <c r="H33" s="50"/>
      <c r="I33" s="50"/>
      <c r="J33" s="29"/>
      <c r="K33" s="91"/>
      <c r="L33" s="29"/>
    </row>
    <row r="34" spans="1:12">
      <c r="A34" s="19" t="s">
        <v>73</v>
      </c>
      <c r="F34" s="86">
        <f>F16+F32</f>
        <v>475</v>
      </c>
      <c r="G34" s="86">
        <f>G16+G32</f>
        <v>162</v>
      </c>
      <c r="H34" s="86">
        <f>H16+H32</f>
        <v>26</v>
      </c>
      <c r="I34" s="86">
        <f>I16+I32</f>
        <v>13</v>
      </c>
      <c r="J34" s="29"/>
      <c r="K34" s="86">
        <f>K16+K32</f>
        <v>676</v>
      </c>
      <c r="L34" s="29"/>
    </row>
    <row r="35" spans="1:12">
      <c r="A35" s="10"/>
      <c r="F35" s="50"/>
      <c r="G35" s="50"/>
      <c r="H35" s="50"/>
      <c r="I35" s="50"/>
      <c r="J35" s="29"/>
      <c r="K35" s="91"/>
      <c r="L35" s="29"/>
    </row>
    <row r="36" spans="1:12">
      <c r="A36" s="10"/>
      <c r="F36" s="50"/>
      <c r="G36" s="50"/>
      <c r="H36" s="50"/>
      <c r="I36" s="50"/>
      <c r="J36" s="29"/>
      <c r="K36" s="91"/>
      <c r="L36" s="29"/>
    </row>
    <row r="37" spans="1:12">
      <c r="A37" s="18" t="s">
        <v>60</v>
      </c>
      <c r="F37" s="50"/>
      <c r="G37" s="50"/>
      <c r="H37" s="50"/>
      <c r="I37" s="50"/>
      <c r="J37" s="29"/>
      <c r="K37" s="91"/>
      <c r="L37" s="29"/>
    </row>
    <row r="38" spans="1:12">
      <c r="A38" s="11" t="s">
        <v>75</v>
      </c>
      <c r="F38" s="52">
        <v>0</v>
      </c>
      <c r="G38" s="52">
        <v>0</v>
      </c>
      <c r="H38" s="52">
        <v>0</v>
      </c>
      <c r="I38" s="52">
        <v>0</v>
      </c>
      <c r="J38" s="29"/>
      <c r="K38" s="61">
        <f>SUM(F38:I38)</f>
        <v>0</v>
      </c>
      <c r="L38" s="29"/>
    </row>
    <row r="39" spans="1:12">
      <c r="A39" s="11" t="s">
        <v>76</v>
      </c>
      <c r="F39" s="52">
        <v>0</v>
      </c>
      <c r="G39" s="52">
        <v>0</v>
      </c>
      <c r="H39" s="52">
        <v>0</v>
      </c>
      <c r="I39" s="52">
        <v>0</v>
      </c>
      <c r="J39" s="29"/>
      <c r="K39" s="61">
        <f>SUM(F39:I39)</f>
        <v>0</v>
      </c>
      <c r="L39" s="29"/>
    </row>
    <row r="40" spans="1:12">
      <c r="A40" s="10"/>
      <c r="F40" s="50"/>
      <c r="G40" s="50"/>
      <c r="H40" s="50"/>
      <c r="I40" s="50"/>
      <c r="J40" s="29"/>
      <c r="K40" s="91"/>
      <c r="L40" s="29"/>
    </row>
    <row r="41" spans="1:12">
      <c r="A41" s="10"/>
      <c r="F41" s="86"/>
      <c r="G41" s="86"/>
      <c r="H41" s="86"/>
      <c r="I41" s="86"/>
      <c r="J41" s="29"/>
      <c r="K41" s="86"/>
      <c r="L41" s="29"/>
    </row>
    <row r="42" spans="1:12">
      <c r="A42" s="19" t="s">
        <v>74</v>
      </c>
      <c r="F42" s="86">
        <f>+F34+F38+F39</f>
        <v>475</v>
      </c>
      <c r="G42" s="86">
        <f>+G34+G38+G39</f>
        <v>162</v>
      </c>
      <c r="H42" s="86">
        <f>+H34+H38+H39</f>
        <v>26</v>
      </c>
      <c r="I42" s="86">
        <f>+I34+I38+I39</f>
        <v>13</v>
      </c>
      <c r="J42" s="29"/>
      <c r="K42" s="86">
        <f>+K34+K38+K39</f>
        <v>676</v>
      </c>
      <c r="L42" s="29"/>
    </row>
    <row r="43" spans="1:12">
      <c r="A43" s="10"/>
      <c r="F43" s="50"/>
      <c r="G43" s="50"/>
      <c r="H43" s="50"/>
      <c r="I43" s="50"/>
      <c r="J43" s="29"/>
      <c r="K43" s="91"/>
      <c r="L43" s="29"/>
    </row>
    <row r="44" spans="1:12">
      <c r="A44" s="110" t="s">
        <v>101</v>
      </c>
      <c r="G44" s="29"/>
      <c r="H44" s="29"/>
    </row>
    <row r="45" spans="1:12">
      <c r="A45" s="110" t="s">
        <v>72</v>
      </c>
    </row>
    <row r="46" spans="1:12">
      <c r="A46" s="110" t="s">
        <v>106</v>
      </c>
    </row>
    <row r="47" spans="1:12">
      <c r="A47" s="110" t="s">
        <v>126</v>
      </c>
    </row>
    <row r="48" spans="1:12">
      <c r="A48" s="110"/>
    </row>
    <row r="49" spans="1:13">
      <c r="A49" s="25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32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6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6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6">
      <c r="A4" s="30" t="s">
        <v>120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2.75" customHeight="1">
      <c r="A6" s="3"/>
      <c r="B6" s="2"/>
    </row>
    <row r="7" spans="1:16">
      <c r="A7" s="3"/>
      <c r="B7" s="2"/>
      <c r="C7" s="21"/>
      <c r="D7" s="21"/>
      <c r="E7" s="21"/>
      <c r="F7" s="21"/>
      <c r="I7" s="9"/>
      <c r="J7" s="95" t="s">
        <v>9</v>
      </c>
      <c r="K7" s="22"/>
      <c r="L7" s="21"/>
      <c r="M7" s="21"/>
      <c r="N7" s="21"/>
      <c r="O7" s="21"/>
      <c r="P7" s="21"/>
    </row>
    <row r="8" spans="1:16" ht="6" customHeight="1">
      <c r="A8" s="3"/>
      <c r="B8" s="2"/>
      <c r="J8" s="7"/>
      <c r="K8" s="7"/>
    </row>
    <row r="9" spans="1:16">
      <c r="A9" s="3"/>
      <c r="B9" s="2"/>
      <c r="F9" s="96" t="s">
        <v>47</v>
      </c>
      <c r="G9" s="96" t="s">
        <v>97</v>
      </c>
      <c r="H9" s="96" t="s">
        <v>70</v>
      </c>
      <c r="I9" s="96" t="s">
        <v>98</v>
      </c>
      <c r="J9" s="97" t="s">
        <v>67</v>
      </c>
      <c r="K9" s="97" t="s">
        <v>96</v>
      </c>
      <c r="L9" s="96" t="s">
        <v>68</v>
      </c>
      <c r="M9" s="96" t="s">
        <v>69</v>
      </c>
      <c r="N9" s="96" t="s">
        <v>71</v>
      </c>
      <c r="O9" s="96" t="s">
        <v>12</v>
      </c>
    </row>
    <row r="10" spans="1:16">
      <c r="A10" s="18" t="s">
        <v>100</v>
      </c>
      <c r="L10" s="72"/>
    </row>
    <row r="11" spans="1:16">
      <c r="A11" s="11" t="s">
        <v>61</v>
      </c>
      <c r="B11" s="15"/>
      <c r="C11" s="15"/>
      <c r="D11" s="15"/>
      <c r="E11" s="15"/>
      <c r="F11" s="93">
        <v>178</v>
      </c>
      <c r="G11" s="90">
        <v>1217</v>
      </c>
      <c r="H11" s="90">
        <v>413</v>
      </c>
      <c r="I11" s="90">
        <v>4</v>
      </c>
      <c r="J11" s="93">
        <v>628</v>
      </c>
      <c r="K11" s="93">
        <v>21</v>
      </c>
      <c r="L11" s="93">
        <v>9007</v>
      </c>
      <c r="M11" s="93">
        <v>313</v>
      </c>
      <c r="N11" s="93">
        <v>631</v>
      </c>
      <c r="O11" s="61">
        <f>SUM(F11:N11)</f>
        <v>12412</v>
      </c>
      <c r="P11" s="29"/>
    </row>
    <row r="12" spans="1:16">
      <c r="A12" s="11" t="s">
        <v>62</v>
      </c>
      <c r="F12" s="102">
        <v>11</v>
      </c>
      <c r="G12" s="90">
        <v>109</v>
      </c>
      <c r="H12" s="90">
        <v>42</v>
      </c>
      <c r="I12" s="90">
        <v>3</v>
      </c>
      <c r="J12" s="90">
        <v>74</v>
      </c>
      <c r="K12" s="90">
        <v>8</v>
      </c>
      <c r="L12" s="90">
        <v>920</v>
      </c>
      <c r="M12" s="90">
        <v>25</v>
      </c>
      <c r="N12" s="90">
        <v>173</v>
      </c>
      <c r="O12" s="61">
        <f>SUM(F12:N12)</f>
        <v>1365</v>
      </c>
      <c r="P12" s="29"/>
    </row>
    <row r="13" spans="1:16">
      <c r="A13" s="11" t="s">
        <v>64</v>
      </c>
      <c r="B13" s="15"/>
      <c r="C13" s="15"/>
      <c r="D13" s="15"/>
      <c r="E13" s="15"/>
      <c r="F13" s="49">
        <v>37</v>
      </c>
      <c r="G13" s="52">
        <v>2</v>
      </c>
      <c r="H13" s="52">
        <v>0</v>
      </c>
      <c r="I13" s="52">
        <v>0</v>
      </c>
      <c r="J13" s="46">
        <v>0</v>
      </c>
      <c r="K13" s="54">
        <v>0</v>
      </c>
      <c r="L13" s="93">
        <v>18</v>
      </c>
      <c r="M13" s="93">
        <v>0</v>
      </c>
      <c r="N13" s="93">
        <v>6</v>
      </c>
      <c r="O13" s="61">
        <f>SUM(F13:N13)</f>
        <v>63</v>
      </c>
      <c r="P13" s="29"/>
    </row>
    <row r="14" spans="1:16">
      <c r="A14" s="11" t="s">
        <v>65</v>
      </c>
      <c r="B14" s="15"/>
      <c r="C14" s="15"/>
      <c r="D14" s="15"/>
      <c r="E14" s="15"/>
      <c r="F14" s="49">
        <v>5</v>
      </c>
      <c r="G14" s="52">
        <v>106</v>
      </c>
      <c r="H14" s="52">
        <v>28</v>
      </c>
      <c r="I14" s="52">
        <v>0</v>
      </c>
      <c r="J14" s="46">
        <v>53</v>
      </c>
      <c r="K14" s="54">
        <v>3</v>
      </c>
      <c r="L14" s="93">
        <v>539</v>
      </c>
      <c r="M14" s="93">
        <v>4</v>
      </c>
      <c r="N14" s="93">
        <v>223</v>
      </c>
      <c r="O14" s="61">
        <f>SUM(F14:N14)</f>
        <v>961</v>
      </c>
      <c r="P14" s="29"/>
    </row>
    <row r="15" spans="1:16">
      <c r="B15" s="15"/>
      <c r="C15" s="15"/>
      <c r="D15" s="15"/>
      <c r="E15" s="15"/>
      <c r="F15" s="101"/>
      <c r="G15" s="50"/>
      <c r="H15" s="50"/>
      <c r="I15" s="50"/>
      <c r="J15" s="51"/>
      <c r="K15" s="106"/>
      <c r="L15" s="28"/>
      <c r="M15" s="28"/>
      <c r="N15" s="28"/>
      <c r="O15" s="61"/>
      <c r="P15" s="29"/>
    </row>
    <row r="16" spans="1:16">
      <c r="A16" s="19" t="s">
        <v>63</v>
      </c>
      <c r="B16" s="15"/>
      <c r="C16" s="15"/>
      <c r="D16" s="15"/>
      <c r="E16" s="15"/>
      <c r="F16" s="104">
        <f>SUM(F11:F14)</f>
        <v>231</v>
      </c>
      <c r="G16" s="104">
        <f t="shared" ref="G16:O16" si="0">SUM(G11:G14)</f>
        <v>1434</v>
      </c>
      <c r="H16" s="104">
        <f t="shared" si="0"/>
        <v>483</v>
      </c>
      <c r="I16" s="104">
        <f>SUM(I11:I15)</f>
        <v>7</v>
      </c>
      <c r="J16" s="104">
        <f t="shared" si="0"/>
        <v>755</v>
      </c>
      <c r="K16" s="104">
        <f t="shared" si="0"/>
        <v>32</v>
      </c>
      <c r="L16" s="104">
        <f t="shared" si="0"/>
        <v>10484</v>
      </c>
      <c r="M16" s="104">
        <f t="shared" si="0"/>
        <v>342</v>
      </c>
      <c r="N16" s="104">
        <f t="shared" si="0"/>
        <v>1033</v>
      </c>
      <c r="O16" s="104">
        <f t="shared" si="0"/>
        <v>14801</v>
      </c>
      <c r="P16" s="29"/>
    </row>
    <row r="17" spans="1:16">
      <c r="A17" s="8"/>
      <c r="B17" s="15"/>
      <c r="C17" s="15"/>
      <c r="D17" s="15"/>
      <c r="E17" s="15"/>
      <c r="F17" s="101"/>
      <c r="G17" s="50"/>
      <c r="H17" s="50"/>
      <c r="I17" s="50"/>
      <c r="J17" s="51"/>
      <c r="K17" s="106"/>
      <c r="L17" s="28"/>
      <c r="M17" s="28"/>
      <c r="N17" s="28"/>
      <c r="O17" s="61"/>
      <c r="P17" s="29"/>
    </row>
    <row r="18" spans="1:16">
      <c r="A18" s="8"/>
      <c r="B18" s="15"/>
      <c r="C18" s="15"/>
      <c r="D18" s="15"/>
      <c r="E18" s="15"/>
      <c r="F18" s="101"/>
      <c r="G18" s="50"/>
      <c r="H18" s="50"/>
      <c r="I18" s="50"/>
      <c r="J18" s="51"/>
      <c r="K18" s="106"/>
      <c r="L18" s="28"/>
      <c r="M18" s="28"/>
      <c r="N18" s="28"/>
      <c r="O18" s="61"/>
      <c r="P18" s="29"/>
    </row>
    <row r="19" spans="1:16">
      <c r="A19" s="18" t="s">
        <v>7</v>
      </c>
      <c r="B19" s="15"/>
      <c r="C19" s="15"/>
      <c r="D19" s="15"/>
      <c r="E19" s="15"/>
      <c r="F19" s="101"/>
      <c r="G19" s="50"/>
      <c r="H19" s="50"/>
      <c r="I19" s="50"/>
      <c r="J19" s="51"/>
      <c r="K19" s="106"/>
      <c r="L19" s="28"/>
      <c r="M19" s="28"/>
      <c r="N19" s="28"/>
      <c r="O19" s="61"/>
      <c r="P19" s="29"/>
    </row>
    <row r="20" spans="1:16">
      <c r="A20" s="16" t="s">
        <v>54</v>
      </c>
      <c r="F20" s="52">
        <v>80</v>
      </c>
      <c r="G20" s="52">
        <v>12</v>
      </c>
      <c r="H20" s="52">
        <v>21</v>
      </c>
      <c r="I20" s="52">
        <v>1</v>
      </c>
      <c r="J20" s="52">
        <v>22</v>
      </c>
      <c r="K20" s="90">
        <v>2</v>
      </c>
      <c r="L20" s="90">
        <v>410</v>
      </c>
      <c r="M20" s="90">
        <v>10</v>
      </c>
      <c r="N20" s="90">
        <v>47</v>
      </c>
      <c r="O20" s="61">
        <f t="shared" ref="O20:O30" si="1">SUM(F20:N20)</f>
        <v>605</v>
      </c>
      <c r="P20" s="29"/>
    </row>
    <row r="21" spans="1:16">
      <c r="A21" s="16" t="s">
        <v>55</v>
      </c>
      <c r="F21" s="46">
        <v>10</v>
      </c>
      <c r="G21" s="46">
        <v>23</v>
      </c>
      <c r="H21" s="46">
        <v>35</v>
      </c>
      <c r="I21" s="46">
        <v>0</v>
      </c>
      <c r="J21" s="46">
        <v>24</v>
      </c>
      <c r="K21" s="46">
        <v>7</v>
      </c>
      <c r="L21" s="46">
        <v>464</v>
      </c>
      <c r="M21" s="46">
        <v>3</v>
      </c>
      <c r="N21" s="46">
        <v>49</v>
      </c>
      <c r="O21" s="61">
        <f t="shared" si="1"/>
        <v>615</v>
      </c>
      <c r="P21" s="29"/>
    </row>
    <row r="22" spans="1:16">
      <c r="A22" s="16" t="s">
        <v>56</v>
      </c>
      <c r="F22" s="52">
        <v>140</v>
      </c>
      <c r="G22" s="52">
        <v>6</v>
      </c>
      <c r="H22" s="52">
        <v>16</v>
      </c>
      <c r="I22" s="52">
        <v>2</v>
      </c>
      <c r="J22" s="52">
        <v>14</v>
      </c>
      <c r="K22" s="90">
        <v>1</v>
      </c>
      <c r="L22" s="90">
        <v>250</v>
      </c>
      <c r="M22" s="90">
        <v>0</v>
      </c>
      <c r="N22" s="90">
        <v>39</v>
      </c>
      <c r="O22" s="61">
        <f t="shared" si="1"/>
        <v>468</v>
      </c>
      <c r="P22" s="29"/>
    </row>
    <row r="23" spans="1:16">
      <c r="A23" s="16" t="s">
        <v>57</v>
      </c>
      <c r="F23" s="52">
        <v>13</v>
      </c>
      <c r="G23" s="52">
        <v>5</v>
      </c>
      <c r="H23" s="52">
        <v>6</v>
      </c>
      <c r="I23" s="52">
        <v>0</v>
      </c>
      <c r="J23" s="52">
        <v>12</v>
      </c>
      <c r="K23" s="90">
        <v>1</v>
      </c>
      <c r="L23" s="90">
        <v>170</v>
      </c>
      <c r="M23" s="90">
        <v>2</v>
      </c>
      <c r="N23" s="90">
        <v>26</v>
      </c>
      <c r="O23" s="61">
        <f t="shared" si="1"/>
        <v>235</v>
      </c>
      <c r="P23" s="29"/>
    </row>
    <row r="24" spans="1:16">
      <c r="A24" s="16" t="s">
        <v>95</v>
      </c>
      <c r="B24" s="15"/>
      <c r="C24" s="15"/>
      <c r="D24" s="15"/>
      <c r="E24" s="15"/>
      <c r="F24" s="46">
        <v>36</v>
      </c>
      <c r="G24" s="46">
        <v>31</v>
      </c>
      <c r="H24" s="46">
        <v>62</v>
      </c>
      <c r="I24" s="46">
        <v>0</v>
      </c>
      <c r="J24" s="46">
        <v>10</v>
      </c>
      <c r="K24" s="93">
        <v>0</v>
      </c>
      <c r="L24" s="93">
        <v>523</v>
      </c>
      <c r="M24" s="93">
        <v>17</v>
      </c>
      <c r="N24" s="93">
        <v>49</v>
      </c>
      <c r="O24" s="61">
        <f t="shared" si="1"/>
        <v>728</v>
      </c>
      <c r="P24" s="29"/>
    </row>
    <row r="25" spans="1:16">
      <c r="A25" s="16" t="s">
        <v>58</v>
      </c>
      <c r="F25" s="52">
        <v>0</v>
      </c>
      <c r="G25" s="52">
        <v>1</v>
      </c>
      <c r="H25" s="52">
        <v>0</v>
      </c>
      <c r="I25" s="52">
        <v>0</v>
      </c>
      <c r="J25" s="52">
        <v>0</v>
      </c>
      <c r="K25" s="90">
        <v>0</v>
      </c>
      <c r="L25" s="90">
        <v>2</v>
      </c>
      <c r="M25" s="90">
        <v>0</v>
      </c>
      <c r="N25" s="90">
        <v>2</v>
      </c>
      <c r="O25" s="61">
        <f t="shared" si="1"/>
        <v>5</v>
      </c>
      <c r="P25" s="29"/>
    </row>
    <row r="26" spans="1:16">
      <c r="A26" s="16" t="s">
        <v>53</v>
      </c>
      <c r="F26" s="49">
        <v>3</v>
      </c>
      <c r="G26" s="52">
        <v>0</v>
      </c>
      <c r="H26" s="52">
        <v>0</v>
      </c>
      <c r="I26" s="52">
        <v>0</v>
      </c>
      <c r="J26" s="52">
        <v>0</v>
      </c>
      <c r="K26" s="46">
        <v>1</v>
      </c>
      <c r="L26" s="93">
        <v>12</v>
      </c>
      <c r="M26" s="90">
        <v>1</v>
      </c>
      <c r="N26" s="90">
        <v>2</v>
      </c>
      <c r="O26" s="61">
        <f t="shared" si="1"/>
        <v>19</v>
      </c>
      <c r="P26" s="29"/>
    </row>
    <row r="27" spans="1:16">
      <c r="A27" s="16" t="s">
        <v>49</v>
      </c>
      <c r="F27" s="49">
        <v>0</v>
      </c>
      <c r="G27" s="52">
        <v>1</v>
      </c>
      <c r="H27" s="52">
        <v>0</v>
      </c>
      <c r="I27" s="52">
        <v>0</v>
      </c>
      <c r="J27" s="52">
        <v>0</v>
      </c>
      <c r="K27" s="46">
        <v>0</v>
      </c>
      <c r="L27" s="93">
        <v>7</v>
      </c>
      <c r="M27" s="90">
        <v>0</v>
      </c>
      <c r="N27" s="90">
        <v>1</v>
      </c>
      <c r="O27" s="61">
        <f t="shared" si="1"/>
        <v>9</v>
      </c>
      <c r="P27" s="29"/>
    </row>
    <row r="28" spans="1:16">
      <c r="A28" s="16" t="s">
        <v>50</v>
      </c>
      <c r="F28" s="49">
        <v>2</v>
      </c>
      <c r="G28" s="52">
        <v>0</v>
      </c>
      <c r="H28" s="52">
        <v>4</v>
      </c>
      <c r="I28" s="52">
        <v>0</v>
      </c>
      <c r="J28" s="52">
        <v>3</v>
      </c>
      <c r="K28" s="52">
        <v>0</v>
      </c>
      <c r="L28" s="93">
        <v>37</v>
      </c>
      <c r="M28" s="93">
        <v>0</v>
      </c>
      <c r="N28" s="93">
        <v>6</v>
      </c>
      <c r="O28" s="61">
        <f t="shared" si="1"/>
        <v>52</v>
      </c>
      <c r="P28" s="29"/>
    </row>
    <row r="29" spans="1:16">
      <c r="A29" s="16" t="s">
        <v>51</v>
      </c>
      <c r="F29" s="49">
        <v>0</v>
      </c>
      <c r="G29" s="52">
        <v>1</v>
      </c>
      <c r="H29" s="52">
        <v>0</v>
      </c>
      <c r="I29" s="52">
        <v>0</v>
      </c>
      <c r="J29" s="52">
        <v>0</v>
      </c>
      <c r="K29" s="52">
        <v>0</v>
      </c>
      <c r="L29" s="93">
        <v>10</v>
      </c>
      <c r="M29" s="93">
        <v>0</v>
      </c>
      <c r="N29" s="93">
        <v>3</v>
      </c>
      <c r="O29" s="61">
        <f t="shared" si="1"/>
        <v>14</v>
      </c>
      <c r="P29" s="29"/>
    </row>
    <row r="30" spans="1:16">
      <c r="A30" s="16" t="s">
        <v>52</v>
      </c>
      <c r="F30" s="49">
        <v>3</v>
      </c>
      <c r="G30" s="52">
        <v>17</v>
      </c>
      <c r="H30" s="52">
        <v>15</v>
      </c>
      <c r="I30" s="52">
        <v>0</v>
      </c>
      <c r="J30" s="52">
        <v>15</v>
      </c>
      <c r="K30" s="52">
        <v>3</v>
      </c>
      <c r="L30" s="93">
        <v>157</v>
      </c>
      <c r="M30" s="93">
        <v>0</v>
      </c>
      <c r="N30" s="93">
        <v>73</v>
      </c>
      <c r="O30" s="61">
        <f t="shared" si="1"/>
        <v>283</v>
      </c>
      <c r="P30" s="29"/>
    </row>
    <row r="31" spans="1:16">
      <c r="A31" s="12"/>
      <c r="F31" s="50"/>
      <c r="G31" s="50"/>
      <c r="H31" s="50"/>
      <c r="I31" s="50"/>
      <c r="J31" s="50"/>
      <c r="K31" s="29"/>
      <c r="L31" s="91"/>
      <c r="M31" s="105"/>
      <c r="N31" s="105"/>
      <c r="O31" s="29"/>
      <c r="P31" s="29"/>
    </row>
    <row r="32" spans="1:16">
      <c r="A32" s="19" t="s">
        <v>59</v>
      </c>
      <c r="F32" s="60">
        <f>SUM(F20:F30)</f>
        <v>287</v>
      </c>
      <c r="G32" s="60">
        <f t="shared" ref="G32:O32" si="2">SUM(G20:G30)</f>
        <v>97</v>
      </c>
      <c r="H32" s="60">
        <f>SUM(H20:H30)</f>
        <v>159</v>
      </c>
      <c r="I32" s="60">
        <f>SUM(I20:I31)</f>
        <v>3</v>
      </c>
      <c r="J32" s="60">
        <f t="shared" si="2"/>
        <v>100</v>
      </c>
      <c r="K32" s="60">
        <f t="shared" si="2"/>
        <v>15</v>
      </c>
      <c r="L32" s="60">
        <f t="shared" si="2"/>
        <v>2042</v>
      </c>
      <c r="M32" s="60">
        <f t="shared" si="2"/>
        <v>33</v>
      </c>
      <c r="N32" s="60">
        <f t="shared" si="2"/>
        <v>297</v>
      </c>
      <c r="O32" s="60">
        <f t="shared" si="2"/>
        <v>3033</v>
      </c>
      <c r="P32" s="29"/>
    </row>
    <row r="33" spans="1:16">
      <c r="A33" s="10"/>
      <c r="F33" s="50"/>
      <c r="G33" s="50"/>
      <c r="H33" s="50"/>
      <c r="I33" s="50"/>
      <c r="J33" s="50"/>
      <c r="K33" s="29"/>
      <c r="L33" s="91"/>
      <c r="M33" s="29"/>
      <c r="N33" s="29"/>
      <c r="O33" s="29"/>
      <c r="P33" s="29"/>
    </row>
    <row r="34" spans="1:16">
      <c r="A34" s="19" t="s">
        <v>73</v>
      </c>
      <c r="F34" s="86">
        <f t="shared" ref="F34:O34" si="3">F16+F32</f>
        <v>518</v>
      </c>
      <c r="G34" s="86">
        <f t="shared" si="3"/>
        <v>1531</v>
      </c>
      <c r="H34" s="86">
        <f t="shared" si="3"/>
        <v>642</v>
      </c>
      <c r="I34" s="86">
        <f t="shared" si="3"/>
        <v>10</v>
      </c>
      <c r="J34" s="86">
        <f t="shared" si="3"/>
        <v>855</v>
      </c>
      <c r="K34" s="86">
        <f t="shared" si="3"/>
        <v>47</v>
      </c>
      <c r="L34" s="86">
        <f t="shared" si="3"/>
        <v>12526</v>
      </c>
      <c r="M34" s="86">
        <f t="shared" si="3"/>
        <v>375</v>
      </c>
      <c r="N34" s="86">
        <f t="shared" si="3"/>
        <v>1330</v>
      </c>
      <c r="O34" s="86">
        <f t="shared" si="3"/>
        <v>17834</v>
      </c>
      <c r="P34" s="29"/>
    </row>
    <row r="35" spans="1:16">
      <c r="A35" s="19"/>
      <c r="F35" s="50"/>
      <c r="G35" s="50"/>
      <c r="H35" s="50"/>
      <c r="I35" s="50"/>
      <c r="J35" s="50"/>
      <c r="K35" s="29"/>
      <c r="L35" s="91"/>
      <c r="M35" s="29"/>
      <c r="N35" s="29"/>
      <c r="O35" s="29"/>
      <c r="P35" s="29"/>
    </row>
    <row r="36" spans="1:16">
      <c r="A36" s="10"/>
      <c r="F36" s="50"/>
      <c r="G36" s="50"/>
      <c r="H36" s="50"/>
      <c r="I36" s="50"/>
      <c r="J36" s="50"/>
      <c r="K36" s="29"/>
      <c r="L36" s="91"/>
      <c r="M36" s="29"/>
      <c r="N36" s="29"/>
      <c r="O36" s="29"/>
      <c r="P36" s="29"/>
    </row>
    <row r="37" spans="1:16">
      <c r="A37" s="18" t="s">
        <v>60</v>
      </c>
      <c r="F37" s="50"/>
      <c r="G37" s="50"/>
      <c r="H37" s="50"/>
      <c r="I37" s="50"/>
      <c r="J37" s="50"/>
      <c r="K37" s="29"/>
      <c r="L37" s="91"/>
      <c r="M37" s="29"/>
      <c r="N37" s="29"/>
      <c r="O37" s="29"/>
      <c r="P37" s="29"/>
    </row>
    <row r="38" spans="1:16">
      <c r="A38" s="11" t="s">
        <v>75</v>
      </c>
      <c r="F38" s="52">
        <v>3</v>
      </c>
      <c r="G38" s="52">
        <v>11</v>
      </c>
      <c r="H38" s="52">
        <v>11</v>
      </c>
      <c r="I38" s="52">
        <v>0</v>
      </c>
      <c r="J38" s="52">
        <v>2</v>
      </c>
      <c r="K38" s="52">
        <v>0</v>
      </c>
      <c r="L38" s="93">
        <v>130</v>
      </c>
      <c r="M38" s="90">
        <v>7</v>
      </c>
      <c r="N38" s="90">
        <v>6</v>
      </c>
      <c r="O38" s="61">
        <f>SUM(F38:N38)</f>
        <v>170</v>
      </c>
      <c r="P38" s="29"/>
    </row>
    <row r="39" spans="1:16">
      <c r="A39" s="11" t="s">
        <v>76</v>
      </c>
      <c r="F39" s="52">
        <v>1</v>
      </c>
      <c r="G39" s="52">
        <v>3</v>
      </c>
      <c r="H39" s="52">
        <v>2</v>
      </c>
      <c r="I39" s="52">
        <v>1</v>
      </c>
      <c r="J39" s="52">
        <v>8</v>
      </c>
      <c r="K39" s="52">
        <v>0</v>
      </c>
      <c r="L39" s="93">
        <v>30</v>
      </c>
      <c r="M39" s="90">
        <v>0</v>
      </c>
      <c r="N39" s="90">
        <v>23</v>
      </c>
      <c r="O39" s="61">
        <f>SUM(F39:N39)</f>
        <v>68</v>
      </c>
      <c r="P39" s="29"/>
    </row>
    <row r="40" spans="1:16">
      <c r="A40" s="10"/>
      <c r="F40" s="50"/>
      <c r="G40" s="50"/>
      <c r="H40" s="50"/>
      <c r="I40" s="50"/>
      <c r="J40" s="50"/>
      <c r="K40" s="29"/>
      <c r="L40" s="91"/>
      <c r="M40" s="29"/>
      <c r="N40" s="29"/>
      <c r="O40" s="29"/>
      <c r="P40" s="29"/>
    </row>
    <row r="41" spans="1:16">
      <c r="A41" s="1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29"/>
    </row>
    <row r="42" spans="1:16">
      <c r="A42" s="19" t="s">
        <v>74</v>
      </c>
      <c r="F42" s="86">
        <f t="shared" ref="F42:O42" si="4">+F34+F38+F39</f>
        <v>522</v>
      </c>
      <c r="G42" s="86">
        <f t="shared" si="4"/>
        <v>1545</v>
      </c>
      <c r="H42" s="86">
        <f t="shared" si="4"/>
        <v>655</v>
      </c>
      <c r="I42" s="86">
        <f t="shared" si="4"/>
        <v>11</v>
      </c>
      <c r="J42" s="86">
        <f t="shared" si="4"/>
        <v>865</v>
      </c>
      <c r="K42" s="86">
        <f t="shared" si="4"/>
        <v>47</v>
      </c>
      <c r="L42" s="86">
        <f t="shared" si="4"/>
        <v>12686</v>
      </c>
      <c r="M42" s="86">
        <f t="shared" si="4"/>
        <v>382</v>
      </c>
      <c r="N42" s="86">
        <f t="shared" si="4"/>
        <v>1359</v>
      </c>
      <c r="O42" s="86">
        <f t="shared" si="4"/>
        <v>18072</v>
      </c>
      <c r="P42" s="29"/>
    </row>
    <row r="43" spans="1:16">
      <c r="A43" s="10"/>
      <c r="F43" s="50"/>
      <c r="G43" s="50"/>
      <c r="H43" s="50"/>
      <c r="I43" s="50"/>
      <c r="J43" s="50"/>
      <c r="K43" s="29"/>
      <c r="L43" s="91"/>
      <c r="M43" s="29"/>
      <c r="N43" s="29"/>
      <c r="O43" s="29"/>
      <c r="P43" s="29"/>
    </row>
    <row r="44" spans="1:16">
      <c r="A44" s="110" t="s">
        <v>101</v>
      </c>
      <c r="G44" s="29"/>
      <c r="H44" s="29"/>
      <c r="I44" s="29"/>
    </row>
    <row r="45" spans="1:16">
      <c r="A45" s="110" t="s">
        <v>72</v>
      </c>
    </row>
    <row r="46" spans="1:16">
      <c r="A46" s="110" t="s">
        <v>126</v>
      </c>
    </row>
    <row r="48" spans="1:16">
      <c r="A48" s="25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5" t="s">
        <v>33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152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10</v>
      </c>
      <c r="G9" s="81" t="s">
        <v>11</v>
      </c>
      <c r="H9" s="81"/>
      <c r="I9" s="80" t="s">
        <v>12</v>
      </c>
    </row>
    <row r="10" spans="1:13">
      <c r="A10" s="18" t="s">
        <v>107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3">
      <c r="A11" s="11" t="s">
        <v>61</v>
      </c>
      <c r="F11" s="90">
        <v>83986</v>
      </c>
      <c r="G11" s="90">
        <v>104416</v>
      </c>
      <c r="H11" s="29"/>
      <c r="I11" s="91">
        <f>SUM(F11:G11)</f>
        <v>188402</v>
      </c>
      <c r="J11" s="29"/>
    </row>
    <row r="12" spans="1:13">
      <c r="A12" s="11" t="s">
        <v>62</v>
      </c>
      <c r="B12" s="28"/>
      <c r="C12" s="28"/>
      <c r="D12" s="28"/>
      <c r="E12" s="15"/>
      <c r="F12" s="49">
        <v>3628</v>
      </c>
      <c r="G12" s="52">
        <v>5742</v>
      </c>
      <c r="H12" s="50"/>
      <c r="I12" s="91">
        <f>SUM(F12:G12)</f>
        <v>9370</v>
      </c>
      <c r="J12" s="105"/>
      <c r="K12" s="15"/>
      <c r="L12" s="15"/>
      <c r="M12" s="15"/>
    </row>
    <row r="13" spans="1:13">
      <c r="A13" s="11" t="s">
        <v>64</v>
      </c>
      <c r="B13" s="28"/>
      <c r="C13" s="28"/>
      <c r="D13" s="28"/>
      <c r="E13" s="15"/>
      <c r="F13" s="49">
        <v>410</v>
      </c>
      <c r="G13" s="52">
        <v>451</v>
      </c>
      <c r="H13" s="50"/>
      <c r="I13" s="91">
        <f>SUM(F13:G13)</f>
        <v>861</v>
      </c>
      <c r="J13" s="105"/>
      <c r="K13" s="15"/>
      <c r="L13" s="15"/>
      <c r="M13" s="15"/>
    </row>
    <row r="14" spans="1:13">
      <c r="A14" s="11" t="s">
        <v>65</v>
      </c>
      <c r="B14" s="28"/>
      <c r="C14" s="28"/>
      <c r="D14" s="28"/>
      <c r="E14" s="15"/>
      <c r="F14" s="49">
        <v>1717</v>
      </c>
      <c r="G14" s="52">
        <v>1790</v>
      </c>
      <c r="H14" s="50"/>
      <c r="I14" s="91">
        <f>SUM(F14:G14)</f>
        <v>3507</v>
      </c>
      <c r="J14" s="105"/>
      <c r="K14" s="15"/>
      <c r="L14" s="15"/>
      <c r="M14" s="15"/>
    </row>
    <row r="15" spans="1:13">
      <c r="B15" s="15"/>
      <c r="C15" s="15"/>
      <c r="D15" s="15"/>
      <c r="E15" s="15"/>
      <c r="F15" s="107"/>
      <c r="G15" s="58"/>
      <c r="H15" s="58"/>
      <c r="I15" s="56"/>
      <c r="J15" s="105"/>
      <c r="K15" s="15"/>
      <c r="L15" s="15"/>
      <c r="M15" s="15"/>
    </row>
    <row r="16" spans="1:13">
      <c r="A16" s="19" t="s">
        <v>63</v>
      </c>
      <c r="B16" s="15"/>
      <c r="C16" s="15"/>
      <c r="D16" s="15"/>
      <c r="E16" s="15"/>
      <c r="F16" s="108">
        <f>SUM(F11:F14)</f>
        <v>89741</v>
      </c>
      <c r="G16" s="108">
        <f>SUM(G11:G14)</f>
        <v>112399</v>
      </c>
      <c r="H16" s="58"/>
      <c r="I16" s="108">
        <f>SUM(I11:I14)</f>
        <v>202140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7"/>
      <c r="G17" s="58"/>
      <c r="H17" s="58"/>
      <c r="I17" s="56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7"/>
      <c r="G18" s="58"/>
      <c r="H18" s="58"/>
      <c r="I18" s="62"/>
      <c r="J18" s="105"/>
      <c r="K18" s="15"/>
      <c r="L18" s="15"/>
      <c r="M18" s="15"/>
    </row>
    <row r="19" spans="1:13">
      <c r="A19" s="18" t="s">
        <v>66</v>
      </c>
      <c r="B19" s="15"/>
      <c r="C19" s="15"/>
      <c r="D19" s="15"/>
      <c r="E19" s="15"/>
      <c r="F19" s="107"/>
      <c r="G19" s="58"/>
      <c r="H19" s="56"/>
      <c r="I19" s="62"/>
      <c r="J19" s="105"/>
      <c r="K19" s="15"/>
      <c r="L19" s="15"/>
      <c r="M19" s="15"/>
    </row>
    <row r="20" spans="1:13">
      <c r="A20" s="16" t="s">
        <v>54</v>
      </c>
      <c r="B20" s="15"/>
      <c r="C20" s="15"/>
      <c r="D20" s="15"/>
      <c r="E20" s="15"/>
      <c r="F20" s="57">
        <v>2470.5</v>
      </c>
      <c r="G20" s="59">
        <v>4043.5</v>
      </c>
      <c r="H20" s="56"/>
      <c r="I20" s="91">
        <f t="shared" ref="I20:I30" si="0">SUM(F20:G20)</f>
        <v>6514</v>
      </c>
      <c r="J20" s="105"/>
      <c r="K20" s="15"/>
      <c r="L20" s="15"/>
      <c r="M20" s="15"/>
    </row>
    <row r="21" spans="1:13">
      <c r="A21" s="16" t="s">
        <v>55</v>
      </c>
      <c r="B21" s="15"/>
      <c r="C21" s="15"/>
      <c r="D21" s="15"/>
      <c r="E21" s="15"/>
      <c r="F21" s="57">
        <v>979</v>
      </c>
      <c r="G21" s="59">
        <v>1833</v>
      </c>
      <c r="H21" s="56"/>
      <c r="I21" s="91">
        <f t="shared" si="0"/>
        <v>2812</v>
      </c>
      <c r="J21" s="105"/>
      <c r="K21" s="15"/>
      <c r="L21" s="15"/>
      <c r="M21" s="15"/>
    </row>
    <row r="22" spans="1:13">
      <c r="A22" s="16" t="s">
        <v>56</v>
      </c>
      <c r="F22" s="59">
        <v>2444.5</v>
      </c>
      <c r="G22" s="59">
        <v>2802.5</v>
      </c>
      <c r="H22" s="56"/>
      <c r="I22" s="91">
        <f t="shared" si="0"/>
        <v>5247</v>
      </c>
      <c r="J22" s="29"/>
    </row>
    <row r="23" spans="1:13">
      <c r="A23" s="16" t="s">
        <v>57</v>
      </c>
      <c r="F23" s="48">
        <v>457</v>
      </c>
      <c r="G23" s="48">
        <v>509</v>
      </c>
      <c r="H23" s="56"/>
      <c r="I23" s="91">
        <f t="shared" si="0"/>
        <v>966</v>
      </c>
      <c r="J23" s="29"/>
    </row>
    <row r="24" spans="1:13">
      <c r="A24" s="16" t="s">
        <v>95</v>
      </c>
      <c r="F24" s="59">
        <v>4051</v>
      </c>
      <c r="G24" s="48">
        <v>7973</v>
      </c>
      <c r="H24" s="56"/>
      <c r="I24" s="91">
        <f t="shared" si="0"/>
        <v>12024</v>
      </c>
      <c r="J24" s="29"/>
    </row>
    <row r="25" spans="1:13">
      <c r="A25" s="16" t="s">
        <v>58</v>
      </c>
      <c r="B25" s="15"/>
      <c r="C25" s="15"/>
      <c r="D25" s="15"/>
      <c r="E25" s="15"/>
      <c r="F25" s="48">
        <v>10</v>
      </c>
      <c r="G25" s="59">
        <v>28</v>
      </c>
      <c r="H25" s="56"/>
      <c r="I25" s="91">
        <f t="shared" si="0"/>
        <v>38</v>
      </c>
      <c r="J25" s="28"/>
      <c r="K25" s="15"/>
      <c r="L25" s="15"/>
      <c r="M25" s="15"/>
    </row>
    <row r="26" spans="1:13">
      <c r="A26" s="16" t="s">
        <v>53</v>
      </c>
      <c r="F26" s="59">
        <v>0</v>
      </c>
      <c r="G26" s="48">
        <v>0</v>
      </c>
      <c r="H26" s="56"/>
      <c r="I26" s="91">
        <f t="shared" si="0"/>
        <v>0</v>
      </c>
      <c r="J26" s="29"/>
    </row>
    <row r="27" spans="1:13">
      <c r="A27" s="16" t="s">
        <v>49</v>
      </c>
      <c r="F27" s="57">
        <v>33</v>
      </c>
      <c r="G27" s="59">
        <v>67</v>
      </c>
      <c r="H27" s="58"/>
      <c r="I27" s="91">
        <f t="shared" si="0"/>
        <v>100</v>
      </c>
      <c r="J27" s="28"/>
    </row>
    <row r="28" spans="1:13">
      <c r="A28" s="16" t="s">
        <v>50</v>
      </c>
      <c r="F28" s="57">
        <v>111</v>
      </c>
      <c r="G28" s="59">
        <v>104</v>
      </c>
      <c r="H28" s="58"/>
      <c r="I28" s="91">
        <f t="shared" si="0"/>
        <v>215</v>
      </c>
      <c r="J28" s="28"/>
    </row>
    <row r="29" spans="1:13">
      <c r="A29" s="16" t="s">
        <v>51</v>
      </c>
      <c r="F29" s="57">
        <v>57</v>
      </c>
      <c r="G29" s="59">
        <v>98</v>
      </c>
      <c r="H29" s="58"/>
      <c r="I29" s="91">
        <f t="shared" si="0"/>
        <v>155</v>
      </c>
      <c r="J29" s="28"/>
    </row>
    <row r="30" spans="1:13">
      <c r="A30" s="16" t="s">
        <v>52</v>
      </c>
      <c r="F30" s="57">
        <v>585</v>
      </c>
      <c r="G30" s="59">
        <v>548</v>
      </c>
      <c r="H30" s="58"/>
      <c r="I30" s="91">
        <f t="shared" si="0"/>
        <v>1133</v>
      </c>
      <c r="J30" s="28"/>
    </row>
    <row r="31" spans="1:13">
      <c r="A31" s="12"/>
      <c r="F31" s="107"/>
      <c r="G31" s="58"/>
      <c r="H31" s="56"/>
      <c r="I31" s="62"/>
      <c r="J31" s="28"/>
    </row>
    <row r="32" spans="1:13">
      <c r="A32" s="19" t="s">
        <v>59</v>
      </c>
      <c r="F32" s="109">
        <f>SUM(F20:F30)</f>
        <v>11198</v>
      </c>
      <c r="G32" s="109">
        <f>SUM(G20:G30)</f>
        <v>18006</v>
      </c>
      <c r="H32" s="56"/>
      <c r="I32" s="109">
        <f>SUM(I20:I30)</f>
        <v>29204</v>
      </c>
      <c r="J32" s="29"/>
    </row>
    <row r="33" spans="1:10">
      <c r="A33" s="10"/>
      <c r="F33" s="62"/>
      <c r="G33" s="62"/>
      <c r="H33" s="56"/>
      <c r="I33" s="62"/>
      <c r="J33" s="29"/>
    </row>
    <row r="34" spans="1:10">
      <c r="A34" s="19" t="s">
        <v>73</v>
      </c>
      <c r="F34" s="86">
        <f>F16+F32</f>
        <v>100939</v>
      </c>
      <c r="G34" s="86">
        <f>G16+G32</f>
        <v>130405</v>
      </c>
      <c r="H34" s="56"/>
      <c r="I34" s="86">
        <f>I16+I32</f>
        <v>231344</v>
      </c>
      <c r="J34" s="29"/>
    </row>
    <row r="35" spans="1:10">
      <c r="A35" s="19"/>
      <c r="F35" s="62"/>
      <c r="G35" s="62"/>
      <c r="H35" s="56"/>
      <c r="I35" s="62"/>
      <c r="J35" s="29"/>
    </row>
    <row r="36" spans="1:10">
      <c r="A36" s="10"/>
      <c r="F36" s="62"/>
      <c r="G36" s="62"/>
      <c r="H36" s="56"/>
      <c r="I36" s="62"/>
      <c r="J36" s="29"/>
    </row>
    <row r="37" spans="1:10">
      <c r="A37" s="18" t="s">
        <v>60</v>
      </c>
      <c r="F37" s="62"/>
      <c r="G37" s="62"/>
      <c r="H37" s="56"/>
      <c r="I37" s="62"/>
      <c r="J37" s="29"/>
    </row>
    <row r="38" spans="1:10">
      <c r="A38" s="11" t="s">
        <v>75</v>
      </c>
      <c r="F38" s="90">
        <v>0</v>
      </c>
      <c r="G38" s="90">
        <v>0</v>
      </c>
      <c r="H38" s="29"/>
      <c r="I38" s="91">
        <f>SUM(F38:G38)</f>
        <v>0</v>
      </c>
      <c r="J38" s="29"/>
    </row>
    <row r="39" spans="1:10">
      <c r="A39" s="11" t="s">
        <v>76</v>
      </c>
      <c r="F39" s="48">
        <v>0</v>
      </c>
      <c r="G39" s="48">
        <v>0</v>
      </c>
      <c r="H39" s="56"/>
      <c r="I39" s="91">
        <f>SUM(F39:G39)</f>
        <v>0</v>
      </c>
      <c r="J39" s="29"/>
    </row>
    <row r="40" spans="1:10">
      <c r="A40" s="10"/>
      <c r="F40" s="56"/>
      <c r="G40" s="56"/>
      <c r="H40" s="56"/>
      <c r="I40" s="62"/>
      <c r="J40" s="29"/>
    </row>
    <row r="41" spans="1:10">
      <c r="A41" s="10"/>
      <c r="F41" s="62"/>
      <c r="G41" s="62"/>
      <c r="H41" s="56"/>
      <c r="I41" s="62"/>
      <c r="J41" s="29"/>
    </row>
    <row r="42" spans="1:10">
      <c r="A42" s="19" t="s">
        <v>74</v>
      </c>
      <c r="F42" s="86">
        <f>+F34+F38+F39</f>
        <v>100939</v>
      </c>
      <c r="G42" s="86">
        <f>+G34+G38+G39</f>
        <v>130405</v>
      </c>
      <c r="H42" s="56"/>
      <c r="I42" s="86">
        <f>+I34+I38+I39</f>
        <v>231344</v>
      </c>
      <c r="J42" s="29"/>
    </row>
    <row r="43" spans="1:10">
      <c r="A43" s="8"/>
      <c r="F43" s="62"/>
      <c r="G43" s="62"/>
      <c r="H43" s="56"/>
      <c r="I43" s="62"/>
      <c r="J43" s="29"/>
    </row>
    <row r="44" spans="1:10">
      <c r="A44" s="110" t="s">
        <v>101</v>
      </c>
    </row>
    <row r="45" spans="1:10">
      <c r="A45" s="110" t="s">
        <v>72</v>
      </c>
    </row>
    <row r="46" spans="1:10">
      <c r="A46" s="110" t="s">
        <v>126</v>
      </c>
    </row>
    <row r="47" spans="1:10">
      <c r="A47" s="110"/>
    </row>
    <row r="48" spans="1:10">
      <c r="A48" s="26"/>
    </row>
    <row r="49" spans="1:13">
      <c r="A49" s="25" t="s">
        <v>34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3">
      <c r="A3" s="15"/>
    </row>
    <row r="4" spans="1:13">
      <c r="A4" s="30" t="s">
        <v>121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36</v>
      </c>
      <c r="G9" s="81" t="s">
        <v>35</v>
      </c>
      <c r="H9" s="81" t="s">
        <v>105</v>
      </c>
      <c r="I9" s="80" t="s">
        <v>37</v>
      </c>
      <c r="J9" s="82"/>
      <c r="K9" s="85" t="s">
        <v>12</v>
      </c>
    </row>
    <row r="10" spans="1:13">
      <c r="A10" s="18" t="s">
        <v>107</v>
      </c>
      <c r="B10" s="15"/>
      <c r="C10" s="15"/>
      <c r="D10" s="15"/>
      <c r="E10" s="15"/>
      <c r="F10" s="15"/>
      <c r="I10" s="15"/>
      <c r="J10" s="15"/>
      <c r="K10" s="71"/>
      <c r="L10" s="15"/>
      <c r="M10" s="15"/>
    </row>
    <row r="11" spans="1:13">
      <c r="A11" s="11" t="s">
        <v>61</v>
      </c>
      <c r="F11" s="90">
        <v>94843</v>
      </c>
      <c r="G11" s="90">
        <v>83594</v>
      </c>
      <c r="H11" s="90">
        <v>2735</v>
      </c>
      <c r="I11" s="90">
        <v>7230</v>
      </c>
      <c r="J11" s="29"/>
      <c r="K11" s="91">
        <f>SUM(F11:I11)</f>
        <v>188402</v>
      </c>
      <c r="L11" s="29"/>
    </row>
    <row r="12" spans="1:13">
      <c r="A12" s="11" t="s">
        <v>62</v>
      </c>
      <c r="B12" s="15"/>
      <c r="C12" s="15"/>
      <c r="D12" s="15"/>
      <c r="E12" s="15"/>
      <c r="F12" s="49">
        <v>7358</v>
      </c>
      <c r="G12" s="52">
        <v>1791</v>
      </c>
      <c r="H12" s="52">
        <v>82</v>
      </c>
      <c r="I12" s="46">
        <v>139</v>
      </c>
      <c r="J12" s="105"/>
      <c r="K12" s="91">
        <f>SUM(F12:I12)</f>
        <v>9370</v>
      </c>
      <c r="L12" s="28"/>
      <c r="M12" s="15"/>
    </row>
    <row r="13" spans="1:13">
      <c r="A13" s="11" t="s">
        <v>64</v>
      </c>
      <c r="B13" s="15"/>
      <c r="C13" s="15"/>
      <c r="D13" s="15"/>
      <c r="E13" s="15"/>
      <c r="F13" s="49">
        <v>294</v>
      </c>
      <c r="G13" s="52">
        <v>52</v>
      </c>
      <c r="H13" s="52">
        <v>515</v>
      </c>
      <c r="I13" s="46">
        <v>0</v>
      </c>
      <c r="J13" s="105"/>
      <c r="K13" s="91">
        <f>SUM(F13:I13)</f>
        <v>861</v>
      </c>
      <c r="L13" s="28"/>
      <c r="M13" s="15"/>
    </row>
    <row r="14" spans="1:13">
      <c r="A14" s="11" t="s">
        <v>65</v>
      </c>
      <c r="B14" s="15"/>
      <c r="C14" s="15"/>
      <c r="D14" s="15"/>
      <c r="E14" s="15"/>
      <c r="F14" s="49">
        <v>3419</v>
      </c>
      <c r="G14" s="52">
        <v>62</v>
      </c>
      <c r="H14" s="52">
        <v>22</v>
      </c>
      <c r="I14" s="46">
        <v>4</v>
      </c>
      <c r="J14" s="106"/>
      <c r="K14" s="91">
        <f>SUM(F14:I14)</f>
        <v>3507</v>
      </c>
      <c r="L14" s="28"/>
      <c r="M14" s="15"/>
    </row>
    <row r="15" spans="1:13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3">
      <c r="A16" s="19" t="s">
        <v>63</v>
      </c>
      <c r="B16" s="15"/>
      <c r="C16" s="15"/>
      <c r="D16" s="15"/>
      <c r="E16" s="15"/>
      <c r="F16" s="104">
        <f>SUM(F11:F14)</f>
        <v>105914</v>
      </c>
      <c r="G16" s="104">
        <f>SUM(G11:G14)</f>
        <v>85499</v>
      </c>
      <c r="H16" s="104">
        <f>SUM(H11:H14)</f>
        <v>3354</v>
      </c>
      <c r="I16" s="104">
        <f>SUM(I11:I14)</f>
        <v>7373</v>
      </c>
      <c r="J16" s="105"/>
      <c r="K16" s="104">
        <f>SUM(K11:K14)</f>
        <v>202140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66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54</v>
      </c>
      <c r="B20" s="15"/>
      <c r="C20" s="15"/>
      <c r="D20" s="15"/>
      <c r="E20" s="15"/>
      <c r="F20" s="49">
        <v>3206</v>
      </c>
      <c r="G20" s="52">
        <v>2140</v>
      </c>
      <c r="H20" s="52">
        <v>903</v>
      </c>
      <c r="I20" s="46">
        <v>265</v>
      </c>
      <c r="J20" s="105"/>
      <c r="K20" s="91">
        <f t="shared" ref="K20:K30" si="0">SUM(F20:I20)</f>
        <v>6514</v>
      </c>
      <c r="L20" s="28"/>
      <c r="M20" s="15"/>
    </row>
    <row r="21" spans="1:13">
      <c r="A21" s="16" t="s">
        <v>55</v>
      </c>
      <c r="B21" s="15"/>
      <c r="C21" s="15"/>
      <c r="D21" s="15"/>
      <c r="E21" s="15"/>
      <c r="F21" s="49">
        <v>1988</v>
      </c>
      <c r="G21" s="52">
        <v>648</v>
      </c>
      <c r="H21" s="52">
        <v>16</v>
      </c>
      <c r="I21" s="46">
        <v>160</v>
      </c>
      <c r="J21" s="105"/>
      <c r="K21" s="91">
        <f t="shared" si="0"/>
        <v>2812</v>
      </c>
      <c r="L21" s="28"/>
      <c r="M21" s="15"/>
    </row>
    <row r="22" spans="1:13">
      <c r="A22" s="16" t="s">
        <v>56</v>
      </c>
      <c r="F22" s="52">
        <v>1394</v>
      </c>
      <c r="G22" s="52">
        <v>2406.5</v>
      </c>
      <c r="H22" s="52">
        <v>1361.5</v>
      </c>
      <c r="I22" s="52">
        <v>85</v>
      </c>
      <c r="J22" s="29"/>
      <c r="K22" s="91">
        <f t="shared" si="0"/>
        <v>5247</v>
      </c>
      <c r="L22" s="29"/>
    </row>
    <row r="23" spans="1:13">
      <c r="A23" s="16" t="s">
        <v>57</v>
      </c>
      <c r="F23" s="46">
        <v>705</v>
      </c>
      <c r="G23" s="46">
        <v>236</v>
      </c>
      <c r="H23" s="46">
        <v>22</v>
      </c>
      <c r="I23" s="46">
        <v>3</v>
      </c>
      <c r="J23" s="29"/>
      <c r="K23" s="91">
        <f t="shared" si="0"/>
        <v>966</v>
      </c>
      <c r="L23" s="29"/>
    </row>
    <row r="24" spans="1:13">
      <c r="A24" s="16" t="s">
        <v>95</v>
      </c>
      <c r="F24" s="52">
        <v>3894</v>
      </c>
      <c r="G24" s="52">
        <v>5590</v>
      </c>
      <c r="H24" s="52">
        <v>591</v>
      </c>
      <c r="I24" s="52">
        <v>1949</v>
      </c>
      <c r="J24" s="29"/>
      <c r="K24" s="91">
        <f t="shared" si="0"/>
        <v>12024</v>
      </c>
      <c r="L24" s="29"/>
    </row>
    <row r="25" spans="1:13">
      <c r="A25" s="16" t="s">
        <v>58</v>
      </c>
      <c r="B25" s="15"/>
      <c r="C25" s="15"/>
      <c r="D25" s="15"/>
      <c r="E25" s="15"/>
      <c r="F25" s="46">
        <v>20</v>
      </c>
      <c r="G25" s="46">
        <v>18</v>
      </c>
      <c r="H25" s="46">
        <v>0</v>
      </c>
      <c r="I25" s="46">
        <v>0</v>
      </c>
      <c r="J25" s="28"/>
      <c r="K25" s="91">
        <f t="shared" si="0"/>
        <v>38</v>
      </c>
      <c r="L25" s="28"/>
      <c r="M25" s="15"/>
    </row>
    <row r="26" spans="1:13">
      <c r="A26" s="16" t="s">
        <v>53</v>
      </c>
      <c r="F26" s="52">
        <v>0</v>
      </c>
      <c r="G26" s="52">
        <v>0</v>
      </c>
      <c r="H26" s="52">
        <v>0</v>
      </c>
      <c r="I26" s="52">
        <v>0</v>
      </c>
      <c r="J26" s="29"/>
      <c r="K26" s="91">
        <f t="shared" si="0"/>
        <v>0</v>
      </c>
      <c r="L26" s="29"/>
    </row>
    <row r="27" spans="1:13">
      <c r="A27" s="16" t="s">
        <v>49</v>
      </c>
      <c r="F27" s="49">
        <v>80</v>
      </c>
      <c r="G27" s="52">
        <v>20</v>
      </c>
      <c r="H27" s="52">
        <v>0</v>
      </c>
      <c r="I27" s="52">
        <v>0</v>
      </c>
      <c r="J27" s="28"/>
      <c r="K27" s="91">
        <f t="shared" si="0"/>
        <v>100</v>
      </c>
      <c r="L27" s="29"/>
    </row>
    <row r="28" spans="1:13">
      <c r="A28" s="16" t="s">
        <v>50</v>
      </c>
      <c r="F28" s="49">
        <v>154</v>
      </c>
      <c r="G28" s="52">
        <v>50</v>
      </c>
      <c r="H28" s="52">
        <v>11</v>
      </c>
      <c r="I28" s="52">
        <v>0</v>
      </c>
      <c r="J28" s="28"/>
      <c r="K28" s="91">
        <f t="shared" si="0"/>
        <v>215</v>
      </c>
      <c r="L28" s="29"/>
    </row>
    <row r="29" spans="1:13">
      <c r="A29" s="16" t="s">
        <v>51</v>
      </c>
      <c r="F29" s="49">
        <v>155</v>
      </c>
      <c r="G29" s="52">
        <v>0</v>
      </c>
      <c r="H29" s="52">
        <v>0</v>
      </c>
      <c r="I29" s="52">
        <v>0</v>
      </c>
      <c r="J29" s="28"/>
      <c r="K29" s="91">
        <f t="shared" si="0"/>
        <v>155</v>
      </c>
      <c r="L29" s="28"/>
    </row>
    <row r="30" spans="1:13">
      <c r="A30" s="16" t="s">
        <v>52</v>
      </c>
      <c r="F30" s="49">
        <v>951</v>
      </c>
      <c r="G30" s="52">
        <v>178</v>
      </c>
      <c r="H30" s="52">
        <v>4</v>
      </c>
      <c r="I30" s="52">
        <v>0</v>
      </c>
      <c r="J30" s="28"/>
      <c r="K30" s="91">
        <f t="shared" si="0"/>
        <v>1133</v>
      </c>
      <c r="L30" s="29"/>
    </row>
    <row r="31" spans="1:13">
      <c r="A31" s="12"/>
      <c r="F31" s="101"/>
      <c r="G31" s="50"/>
      <c r="H31" s="50"/>
      <c r="I31" s="50"/>
      <c r="J31" s="29"/>
      <c r="K31" s="61"/>
      <c r="L31" s="28"/>
    </row>
    <row r="32" spans="1:13">
      <c r="A32" s="19" t="s">
        <v>59</v>
      </c>
      <c r="F32" s="86">
        <f>SUM(F20:F30)</f>
        <v>12547</v>
      </c>
      <c r="G32" s="86">
        <f>SUM(G20:G30)</f>
        <v>11286.5</v>
      </c>
      <c r="H32" s="86">
        <f>SUM(H20:H30)</f>
        <v>2908.5</v>
      </c>
      <c r="I32" s="86">
        <f>SUM(I20:I30)</f>
        <v>2462</v>
      </c>
      <c r="J32" s="29"/>
      <c r="K32" s="86">
        <f>SUM(K20:K30)</f>
        <v>29204</v>
      </c>
      <c r="L32" s="29"/>
    </row>
    <row r="33" spans="1:12">
      <c r="A33" s="10"/>
      <c r="F33" s="60"/>
      <c r="G33" s="60"/>
      <c r="H33" s="60"/>
      <c r="I33" s="60"/>
      <c r="J33" s="29"/>
      <c r="K33" s="61"/>
      <c r="L33" s="29"/>
    </row>
    <row r="34" spans="1:12">
      <c r="A34" s="19" t="s">
        <v>73</v>
      </c>
      <c r="F34" s="86">
        <f>F16+F32</f>
        <v>118461</v>
      </c>
      <c r="G34" s="86">
        <f>G16+G32</f>
        <v>96785.5</v>
      </c>
      <c r="H34" s="86">
        <f>H16+H32</f>
        <v>6262.5</v>
      </c>
      <c r="I34" s="86">
        <f>I16+I32</f>
        <v>9835</v>
      </c>
      <c r="J34" s="29"/>
      <c r="K34" s="86">
        <f>K16+K32</f>
        <v>231344</v>
      </c>
      <c r="L34" s="29"/>
    </row>
    <row r="35" spans="1:12">
      <c r="A35" s="19"/>
      <c r="F35" s="60"/>
      <c r="G35" s="60"/>
      <c r="H35" s="60"/>
      <c r="I35" s="60"/>
      <c r="J35" s="29"/>
      <c r="K35" s="61"/>
      <c r="L35" s="29"/>
    </row>
    <row r="36" spans="1:12">
      <c r="A36" s="10"/>
      <c r="F36" s="60"/>
      <c r="G36" s="60"/>
      <c r="H36" s="60"/>
      <c r="I36" s="60"/>
      <c r="J36" s="29"/>
      <c r="K36" s="61"/>
      <c r="L36" s="29"/>
    </row>
    <row r="37" spans="1:12">
      <c r="A37" s="18" t="s">
        <v>60</v>
      </c>
      <c r="F37" s="62"/>
      <c r="G37" s="62"/>
      <c r="H37" s="56"/>
      <c r="I37" s="62"/>
      <c r="J37" s="29"/>
      <c r="K37" s="61"/>
      <c r="L37" s="29"/>
    </row>
    <row r="38" spans="1:12">
      <c r="A38" s="11" t="s">
        <v>75</v>
      </c>
      <c r="F38" s="90">
        <v>0</v>
      </c>
      <c r="G38" s="90">
        <v>0</v>
      </c>
      <c r="H38" s="90">
        <v>0</v>
      </c>
      <c r="I38" s="90">
        <v>0</v>
      </c>
      <c r="J38" s="29"/>
      <c r="K38" s="91">
        <f>SUM(F38:I38)</f>
        <v>0</v>
      </c>
      <c r="L38" s="29"/>
    </row>
    <row r="39" spans="1:12">
      <c r="A39" s="11" t="s">
        <v>76</v>
      </c>
      <c r="F39" s="48">
        <v>0</v>
      </c>
      <c r="G39" s="48">
        <v>0</v>
      </c>
      <c r="H39" s="48">
        <v>0</v>
      </c>
      <c r="I39" s="48">
        <v>0</v>
      </c>
      <c r="J39" s="29"/>
      <c r="K39" s="91">
        <f>SUM(F39:I39)</f>
        <v>0</v>
      </c>
      <c r="L39" s="29"/>
    </row>
    <row r="40" spans="1:12">
      <c r="A40" s="10"/>
      <c r="F40" s="56"/>
      <c r="G40" s="56"/>
      <c r="H40" s="56"/>
      <c r="I40" s="56"/>
      <c r="J40" s="29"/>
      <c r="K40" s="61"/>
      <c r="L40" s="29"/>
    </row>
    <row r="41" spans="1:12">
      <c r="A41" s="10"/>
      <c r="F41" s="62"/>
      <c r="G41" s="62"/>
      <c r="H41" s="56"/>
      <c r="I41" s="62"/>
      <c r="J41" s="29"/>
      <c r="K41" s="61"/>
      <c r="L41" s="29"/>
    </row>
    <row r="42" spans="1:12">
      <c r="A42" s="19" t="s">
        <v>74</v>
      </c>
      <c r="F42" s="86">
        <f>+F34+F38+F39</f>
        <v>118461</v>
      </c>
      <c r="G42" s="86">
        <f>+G34+G38+G39</f>
        <v>96785.5</v>
      </c>
      <c r="H42" s="86">
        <f>+H34+H38+H39</f>
        <v>6262.5</v>
      </c>
      <c r="I42" s="86">
        <f>+I34+I38+I39</f>
        <v>9835</v>
      </c>
      <c r="J42" s="29"/>
      <c r="K42" s="86">
        <f>+K34+K38+K39</f>
        <v>231344</v>
      </c>
      <c r="L42" s="29"/>
    </row>
    <row r="43" spans="1:12">
      <c r="A43" s="8"/>
      <c r="F43" s="60"/>
      <c r="G43" s="60"/>
      <c r="H43" s="60"/>
      <c r="I43" s="60"/>
      <c r="J43" s="29"/>
      <c r="K43" s="61"/>
      <c r="L43" s="29"/>
    </row>
    <row r="44" spans="1:12">
      <c r="A44" s="110" t="s">
        <v>101</v>
      </c>
      <c r="F44" s="29"/>
      <c r="G44" s="29"/>
      <c r="H44" s="29"/>
      <c r="I44" s="29"/>
      <c r="J44" s="29"/>
      <c r="K44" s="29"/>
      <c r="L44" s="29"/>
    </row>
    <row r="45" spans="1:12">
      <c r="A45" s="110" t="s">
        <v>72</v>
      </c>
    </row>
    <row r="46" spans="1:12">
      <c r="A46" s="110" t="s">
        <v>126</v>
      </c>
    </row>
    <row r="47" spans="1:12">
      <c r="A47" s="110"/>
    </row>
    <row r="48" spans="1:12">
      <c r="A48" s="110"/>
    </row>
    <row r="49" spans="1:13">
      <c r="A49" s="25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0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40</v>
      </c>
      <c r="G9" s="81" t="s">
        <v>13</v>
      </c>
      <c r="H9" s="80" t="s">
        <v>41</v>
      </c>
      <c r="I9" s="82"/>
      <c r="J9" s="85" t="s">
        <v>12</v>
      </c>
    </row>
    <row r="10" spans="1:13">
      <c r="A10" s="18" t="s">
        <v>107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3">
      <c r="A11" s="11" t="s">
        <v>61</v>
      </c>
      <c r="F11" s="90">
        <v>130877</v>
      </c>
      <c r="G11" s="90">
        <v>50661</v>
      </c>
      <c r="H11" s="90">
        <v>6864</v>
      </c>
      <c r="J11" s="71">
        <f>SUM(F11:H11)</f>
        <v>188402</v>
      </c>
    </row>
    <row r="12" spans="1:13">
      <c r="A12" s="11" t="s">
        <v>62</v>
      </c>
      <c r="B12" s="15"/>
      <c r="C12" s="15"/>
      <c r="D12" s="15"/>
      <c r="E12" s="15"/>
      <c r="F12" s="49">
        <v>7803</v>
      </c>
      <c r="G12" s="52">
        <v>333</v>
      </c>
      <c r="H12" s="46">
        <v>1234</v>
      </c>
      <c r="I12" s="20"/>
      <c r="J12" s="71">
        <f>SUM(F12:H12)</f>
        <v>9370</v>
      </c>
      <c r="K12" s="15"/>
      <c r="M12" s="15"/>
    </row>
    <row r="13" spans="1:13">
      <c r="A13" s="11" t="s">
        <v>64</v>
      </c>
      <c r="B13" s="15"/>
      <c r="C13" s="15"/>
      <c r="D13" s="15"/>
      <c r="E13" s="15"/>
      <c r="F13" s="49">
        <v>179</v>
      </c>
      <c r="G13" s="52">
        <v>682</v>
      </c>
      <c r="H13" s="46">
        <v>0</v>
      </c>
      <c r="I13" s="20"/>
      <c r="J13" s="71">
        <f>SUM(F13:H13)</f>
        <v>861</v>
      </c>
      <c r="K13" s="15"/>
      <c r="M13" s="15"/>
    </row>
    <row r="14" spans="1:13">
      <c r="A14" s="11" t="s">
        <v>65</v>
      </c>
      <c r="B14" s="15"/>
      <c r="C14" s="15"/>
      <c r="D14" s="15"/>
      <c r="E14" s="15"/>
      <c r="F14" s="49">
        <v>650</v>
      </c>
      <c r="G14" s="52">
        <v>2857</v>
      </c>
      <c r="H14" s="46">
        <v>0</v>
      </c>
      <c r="I14" s="20"/>
      <c r="J14" s="71">
        <f>SUM(F14:H14)</f>
        <v>3507</v>
      </c>
      <c r="K14" s="15"/>
      <c r="M14" s="15"/>
    </row>
    <row r="15" spans="1:13">
      <c r="B15" s="15"/>
      <c r="C15" s="15"/>
      <c r="D15" s="15"/>
      <c r="E15" s="15"/>
      <c r="F15" s="65"/>
      <c r="G15" s="66"/>
      <c r="H15" s="67"/>
      <c r="I15" s="20"/>
      <c r="J15" s="71"/>
      <c r="K15" s="15"/>
      <c r="M15" s="15"/>
    </row>
    <row r="16" spans="1:13">
      <c r="A16" s="19" t="s">
        <v>63</v>
      </c>
      <c r="B16" s="15"/>
      <c r="C16" s="15"/>
      <c r="D16" s="15"/>
      <c r="E16" s="15"/>
      <c r="F16" s="71">
        <f>SUM(F11:F14)</f>
        <v>139509</v>
      </c>
      <c r="G16" s="71">
        <f>SUM(G11:G14)</f>
        <v>54533</v>
      </c>
      <c r="H16" s="71">
        <f>SUM(H11:H14)</f>
        <v>8098</v>
      </c>
      <c r="I16" s="20"/>
      <c r="J16" s="71">
        <f>SUM(J11:J14)</f>
        <v>202140</v>
      </c>
      <c r="K16" s="15"/>
      <c r="M16" s="15"/>
    </row>
    <row r="17" spans="1:13">
      <c r="A17" s="8"/>
      <c r="B17" s="15"/>
      <c r="C17" s="15"/>
      <c r="D17" s="15"/>
      <c r="E17" s="15"/>
      <c r="F17" s="65"/>
      <c r="G17" s="66"/>
      <c r="H17" s="67"/>
      <c r="I17" s="20"/>
      <c r="J17" s="71"/>
      <c r="K17" s="15"/>
      <c r="M17" s="15"/>
    </row>
    <row r="18" spans="1:13">
      <c r="A18" s="8"/>
      <c r="B18" s="15"/>
      <c r="C18" s="15"/>
      <c r="D18" s="15"/>
      <c r="E18" s="15"/>
      <c r="F18" s="65"/>
      <c r="G18" s="66"/>
      <c r="H18" s="67"/>
      <c r="I18" s="20"/>
      <c r="J18" s="71"/>
      <c r="K18" s="15"/>
      <c r="M18" s="15"/>
    </row>
    <row r="19" spans="1:13">
      <c r="A19" s="18" t="s">
        <v>66</v>
      </c>
      <c r="B19" s="15"/>
      <c r="C19" s="15"/>
      <c r="D19" s="15"/>
      <c r="E19" s="15"/>
      <c r="F19" s="65"/>
      <c r="G19" s="66"/>
      <c r="H19" s="67"/>
      <c r="I19" s="20"/>
      <c r="J19" s="71"/>
      <c r="K19" s="15"/>
      <c r="M19" s="15"/>
    </row>
    <row r="20" spans="1:13">
      <c r="A20" s="16" t="s">
        <v>54</v>
      </c>
      <c r="B20" s="15"/>
      <c r="C20" s="15"/>
      <c r="D20" s="15"/>
      <c r="E20" s="15"/>
      <c r="F20" s="49">
        <v>3230</v>
      </c>
      <c r="G20" s="52">
        <v>3284</v>
      </c>
      <c r="H20" s="46">
        <v>0</v>
      </c>
      <c r="I20" s="105"/>
      <c r="J20" s="71">
        <f t="shared" ref="J20:J30" si="0">SUM(F20:H20)</f>
        <v>6514</v>
      </c>
      <c r="K20" s="15"/>
      <c r="M20" s="15"/>
    </row>
    <row r="21" spans="1:13">
      <c r="A21" s="16" t="s">
        <v>55</v>
      </c>
      <c r="B21" s="15"/>
      <c r="C21" s="15"/>
      <c r="D21" s="15"/>
      <c r="E21" s="15"/>
      <c r="F21" s="49">
        <v>2056</v>
      </c>
      <c r="G21" s="52">
        <v>756</v>
      </c>
      <c r="H21" s="46">
        <v>0</v>
      </c>
      <c r="I21" s="105"/>
      <c r="J21" s="71">
        <f t="shared" si="0"/>
        <v>2812</v>
      </c>
      <c r="K21" s="15"/>
      <c r="M21" s="15"/>
    </row>
    <row r="22" spans="1:13">
      <c r="A22" s="16" t="s">
        <v>56</v>
      </c>
      <c r="F22" s="52">
        <v>4406</v>
      </c>
      <c r="G22" s="52">
        <v>841</v>
      </c>
      <c r="H22" s="52">
        <v>0</v>
      </c>
      <c r="I22" s="29"/>
      <c r="J22" s="71">
        <f t="shared" si="0"/>
        <v>5247</v>
      </c>
    </row>
    <row r="23" spans="1:13">
      <c r="A23" s="16" t="s">
        <v>57</v>
      </c>
      <c r="F23" s="46">
        <v>752</v>
      </c>
      <c r="G23" s="46">
        <v>214</v>
      </c>
      <c r="H23" s="46">
        <v>0</v>
      </c>
      <c r="I23" s="29"/>
      <c r="J23" s="71">
        <f t="shared" si="0"/>
        <v>966</v>
      </c>
    </row>
    <row r="24" spans="1:13">
      <c r="A24" s="16" t="s">
        <v>95</v>
      </c>
      <c r="F24" s="52">
        <v>10204</v>
      </c>
      <c r="G24" s="52">
        <v>1820</v>
      </c>
      <c r="H24" s="52">
        <v>0</v>
      </c>
      <c r="I24" s="29"/>
      <c r="J24" s="71">
        <f t="shared" si="0"/>
        <v>12024</v>
      </c>
    </row>
    <row r="25" spans="1:13">
      <c r="A25" s="16" t="s">
        <v>58</v>
      </c>
      <c r="B25" s="15"/>
      <c r="C25" s="15"/>
      <c r="D25" s="15"/>
      <c r="E25" s="15"/>
      <c r="F25" s="46">
        <v>27</v>
      </c>
      <c r="G25" s="46">
        <v>11</v>
      </c>
      <c r="H25" s="46">
        <v>0</v>
      </c>
      <c r="I25" s="28"/>
      <c r="J25" s="71">
        <f t="shared" si="0"/>
        <v>38</v>
      </c>
      <c r="K25" s="15"/>
      <c r="M25" s="15"/>
    </row>
    <row r="26" spans="1:13">
      <c r="A26" s="16" t="s">
        <v>53</v>
      </c>
      <c r="F26" s="52">
        <v>0</v>
      </c>
      <c r="G26" s="52">
        <v>0</v>
      </c>
      <c r="H26" s="52">
        <v>0</v>
      </c>
      <c r="I26" s="29"/>
      <c r="J26" s="71">
        <f t="shared" si="0"/>
        <v>0</v>
      </c>
    </row>
    <row r="27" spans="1:13">
      <c r="A27" s="16" t="s">
        <v>49</v>
      </c>
      <c r="F27" s="49">
        <v>58</v>
      </c>
      <c r="G27" s="52">
        <v>42</v>
      </c>
      <c r="H27" s="52">
        <v>0</v>
      </c>
      <c r="I27" s="28"/>
      <c r="J27" s="71">
        <f t="shared" si="0"/>
        <v>100</v>
      </c>
    </row>
    <row r="28" spans="1:13">
      <c r="A28" s="16" t="s">
        <v>50</v>
      </c>
      <c r="F28" s="49">
        <v>91</v>
      </c>
      <c r="G28" s="52">
        <v>124</v>
      </c>
      <c r="H28" s="52">
        <v>0</v>
      </c>
      <c r="I28" s="28"/>
      <c r="J28" s="71">
        <f t="shared" si="0"/>
        <v>215</v>
      </c>
    </row>
    <row r="29" spans="1:13">
      <c r="A29" s="16" t="s">
        <v>51</v>
      </c>
      <c r="F29" s="49">
        <v>93</v>
      </c>
      <c r="G29" s="52">
        <v>62</v>
      </c>
      <c r="H29" s="52">
        <v>0</v>
      </c>
      <c r="I29" s="28"/>
      <c r="J29" s="71">
        <f t="shared" si="0"/>
        <v>155</v>
      </c>
      <c r="K29" s="15"/>
    </row>
    <row r="30" spans="1:13">
      <c r="A30" s="16" t="s">
        <v>52</v>
      </c>
      <c r="F30" s="49">
        <v>472</v>
      </c>
      <c r="G30" s="52">
        <v>661</v>
      </c>
      <c r="H30" s="52">
        <v>0</v>
      </c>
      <c r="I30" s="28"/>
      <c r="J30" s="71">
        <f t="shared" si="0"/>
        <v>1133</v>
      </c>
    </row>
    <row r="31" spans="1:13">
      <c r="A31" s="12"/>
      <c r="F31" s="65"/>
      <c r="G31" s="66"/>
      <c r="H31" s="66"/>
      <c r="J31" s="71"/>
      <c r="K31" s="15"/>
    </row>
    <row r="32" spans="1:13">
      <c r="A32" s="19" t="s">
        <v>59</v>
      </c>
      <c r="F32" s="72">
        <f>SUM(F20:F30)</f>
        <v>21389</v>
      </c>
      <c r="G32" s="72">
        <f>SUM(G20:G30)</f>
        <v>7815</v>
      </c>
      <c r="H32" s="72">
        <f>SUM(H20:H30)</f>
        <v>0</v>
      </c>
      <c r="J32" s="72">
        <f>SUM(J20:J30)</f>
        <v>29204</v>
      </c>
    </row>
    <row r="33" spans="1:10">
      <c r="A33" s="10"/>
      <c r="F33" s="68"/>
      <c r="G33" s="68"/>
      <c r="H33" s="68"/>
      <c r="J33" s="71"/>
    </row>
    <row r="34" spans="1:10">
      <c r="A34" s="19" t="s">
        <v>73</v>
      </c>
      <c r="F34" s="86">
        <f>F16+F32</f>
        <v>160898</v>
      </c>
      <c r="G34" s="86">
        <f>G16+G32</f>
        <v>62348</v>
      </c>
      <c r="H34" s="86">
        <f>H16+H32</f>
        <v>8098</v>
      </c>
      <c r="J34" s="86">
        <f>J16+J32</f>
        <v>231344</v>
      </c>
    </row>
    <row r="35" spans="1:10">
      <c r="A35" s="19"/>
      <c r="F35" s="68"/>
      <c r="G35" s="68"/>
      <c r="H35" s="68"/>
      <c r="J35" s="71"/>
    </row>
    <row r="36" spans="1:10">
      <c r="A36" s="10"/>
      <c r="F36" s="68"/>
      <c r="G36" s="68"/>
      <c r="H36" s="68"/>
      <c r="J36" s="71"/>
    </row>
    <row r="37" spans="1:10">
      <c r="A37" s="18" t="s">
        <v>60</v>
      </c>
      <c r="F37" s="62"/>
      <c r="G37" s="62"/>
      <c r="H37" s="56"/>
      <c r="I37" s="62"/>
      <c r="J37" s="71"/>
    </row>
    <row r="38" spans="1:10">
      <c r="A38" s="11" t="s">
        <v>75</v>
      </c>
      <c r="F38" s="48">
        <v>0</v>
      </c>
      <c r="G38" s="48">
        <v>0</v>
      </c>
      <c r="H38" s="48">
        <v>0</v>
      </c>
      <c r="I38" s="62"/>
      <c r="J38" s="71">
        <f>SUM(E39:H39)</f>
        <v>0</v>
      </c>
    </row>
    <row r="39" spans="1:10">
      <c r="A39" s="11" t="s">
        <v>76</v>
      </c>
      <c r="F39" s="48">
        <v>0</v>
      </c>
      <c r="G39" s="48">
        <v>0</v>
      </c>
      <c r="H39" s="48">
        <v>0</v>
      </c>
      <c r="I39" s="62"/>
      <c r="J39" s="71">
        <f>SUM(E40:H40)</f>
        <v>0</v>
      </c>
    </row>
    <row r="40" spans="1:10">
      <c r="A40" s="10"/>
      <c r="F40" s="48"/>
      <c r="G40" s="48"/>
      <c r="H40" s="48"/>
      <c r="I40" s="62"/>
    </row>
    <row r="41" spans="1:10">
      <c r="A41" s="10"/>
    </row>
    <row r="42" spans="1:10">
      <c r="A42" s="19" t="s">
        <v>74</v>
      </c>
      <c r="F42" s="86">
        <f>+F34+F38+F39</f>
        <v>160898</v>
      </c>
      <c r="G42" s="86">
        <f>+G34+G38+G39</f>
        <v>62348</v>
      </c>
      <c r="H42" s="86">
        <f>+H34+H38+H39</f>
        <v>8098</v>
      </c>
      <c r="I42" s="62"/>
      <c r="J42" s="86">
        <f>+J34+J38+J39</f>
        <v>231344</v>
      </c>
    </row>
    <row r="43" spans="1:10">
      <c r="A43" s="8"/>
      <c r="F43" s="68"/>
      <c r="G43" s="68"/>
      <c r="H43" s="68"/>
      <c r="J43" s="71"/>
    </row>
    <row r="44" spans="1:10">
      <c r="A44" s="110" t="s">
        <v>101</v>
      </c>
      <c r="F44" s="68"/>
      <c r="G44" s="68"/>
      <c r="H44" s="68"/>
      <c r="J44" s="71"/>
    </row>
    <row r="45" spans="1:10">
      <c r="A45" s="110" t="s">
        <v>72</v>
      </c>
    </row>
    <row r="46" spans="1:10">
      <c r="A46" s="110" t="s">
        <v>126</v>
      </c>
    </row>
    <row r="47" spans="1:10">
      <c r="A47" s="110"/>
    </row>
    <row r="49" spans="1:13">
      <c r="A49" s="25" t="s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Normal="100" workbookViewId="0"/>
  </sheetViews>
  <sheetFormatPr defaultRowHeight="13.2"/>
  <cols>
    <col min="1" max="1" width="122.44140625" customWidth="1"/>
  </cols>
  <sheetData>
    <row r="1" spans="1:2" ht="13.8">
      <c r="A1" s="119" t="s">
        <v>82</v>
      </c>
    </row>
    <row r="2" spans="1:2" ht="13.8">
      <c r="A2" s="119"/>
    </row>
    <row r="4" spans="1:2" ht="13.8">
      <c r="A4" s="115" t="s">
        <v>94</v>
      </c>
      <c r="B4" s="115"/>
    </row>
    <row r="5" spans="1:2" ht="13.8">
      <c r="A5" s="115"/>
    </row>
    <row r="6" spans="1:2" ht="13.8">
      <c r="A6" s="115" t="s">
        <v>145</v>
      </c>
      <c r="B6" s="115"/>
    </row>
    <row r="7" spans="1:2" ht="13.8">
      <c r="A7" s="115"/>
    </row>
    <row r="8" spans="1:2" ht="13.8">
      <c r="A8" s="115" t="s">
        <v>93</v>
      </c>
      <c r="B8" s="115"/>
    </row>
    <row r="9" spans="1:2" ht="13.8">
      <c r="A9" s="115"/>
    </row>
    <row r="10" spans="1:2" ht="13.8">
      <c r="A10" s="115" t="s">
        <v>111</v>
      </c>
      <c r="B10" s="115"/>
    </row>
    <row r="11" spans="1:2" ht="13.8">
      <c r="A11" s="115"/>
    </row>
    <row r="12" spans="1:2" ht="13.8">
      <c r="A12" s="115" t="s">
        <v>92</v>
      </c>
      <c r="B12" s="115"/>
    </row>
    <row r="13" spans="1:2" ht="13.8">
      <c r="A13" s="116" t="s">
        <v>91</v>
      </c>
    </row>
    <row r="14" spans="1:2" ht="13.8">
      <c r="A14" s="115"/>
    </row>
    <row r="15" spans="1:2" ht="13.8">
      <c r="A15" s="118" t="s">
        <v>109</v>
      </c>
      <c r="B15" s="115" t="s">
        <v>83</v>
      </c>
    </row>
    <row r="16" spans="1:2" ht="13.8">
      <c r="A16" s="118" t="s">
        <v>90</v>
      </c>
      <c r="B16" s="115"/>
    </row>
    <row r="17" spans="1:2" ht="13.8">
      <c r="A17" s="117"/>
    </row>
    <row r="18" spans="1:2" ht="13.8">
      <c r="A18" s="115" t="s">
        <v>146</v>
      </c>
      <c r="B18" s="117"/>
    </row>
    <row r="19" spans="1:2" ht="13.8">
      <c r="A19" s="115"/>
    </row>
    <row r="20" spans="1:2" ht="13.8">
      <c r="A20" s="115" t="s">
        <v>147</v>
      </c>
      <c r="B20" s="115"/>
    </row>
    <row r="21" spans="1:2" ht="13.8">
      <c r="A21" s="115"/>
    </row>
    <row r="22" spans="1:2" ht="13.8">
      <c r="A22" s="115" t="s">
        <v>148</v>
      </c>
      <c r="B22" s="115"/>
    </row>
    <row r="23" spans="1:2" ht="13.8">
      <c r="A23" s="115"/>
    </row>
    <row r="24" spans="1:2" ht="13.8">
      <c r="A24" s="115" t="s">
        <v>84</v>
      </c>
      <c r="B24" s="115"/>
    </row>
    <row r="25" spans="1:2" ht="13.8">
      <c r="A25" s="115"/>
    </row>
    <row r="26" spans="1:2" ht="13.8">
      <c r="A26" s="115" t="s">
        <v>85</v>
      </c>
      <c r="B26" s="115"/>
    </row>
    <row r="27" spans="1:2" ht="13.8">
      <c r="A27" s="115"/>
    </row>
    <row r="28" spans="1:2" ht="13.8">
      <c r="A28" s="115" t="s">
        <v>86</v>
      </c>
      <c r="B28" s="115"/>
    </row>
    <row r="29" spans="1:2" ht="13.8">
      <c r="A29" s="115"/>
    </row>
    <row r="30" spans="1:2" ht="13.8">
      <c r="A30" s="115" t="s">
        <v>87</v>
      </c>
      <c r="B30" s="115"/>
    </row>
    <row r="31" spans="1:2" ht="13.8">
      <c r="A31" s="115"/>
    </row>
    <row r="32" spans="1:2" ht="13.8">
      <c r="A32" s="115" t="s">
        <v>149</v>
      </c>
      <c r="B32" s="115"/>
    </row>
    <row r="33" spans="1:2" ht="13.8">
      <c r="A33" s="115"/>
    </row>
    <row r="34" spans="1:2" ht="13.8">
      <c r="A34" s="115" t="s">
        <v>88</v>
      </c>
      <c r="B34" s="115"/>
    </row>
    <row r="35" spans="1:2" ht="13.8">
      <c r="A35" s="115"/>
    </row>
    <row r="36" spans="1:2" ht="13.8">
      <c r="A36" s="115" t="s">
        <v>89</v>
      </c>
      <c r="B36" s="115"/>
    </row>
    <row r="38" spans="1:2" ht="13.8">
      <c r="A38" s="115" t="s">
        <v>156</v>
      </c>
    </row>
    <row r="39" spans="1:2" ht="13.8">
      <c r="A39" s="115"/>
    </row>
    <row r="40" spans="1:2" ht="13.8">
      <c r="A40" s="115" t="s">
        <v>157</v>
      </c>
    </row>
    <row r="41" spans="1:2" ht="13.8">
      <c r="A41" s="115"/>
    </row>
    <row r="42" spans="1:2">
      <c r="A42" s="29" t="s">
        <v>128</v>
      </c>
    </row>
  </sheetData>
  <phoneticPr fontId="28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/>
    <col min="5" max="5" width="3.77734375" style="1" customWidth="1"/>
    <col min="6" max="7" width="9.109375" style="1"/>
    <col min="8" max="8" width="4.77734375" style="1" customWidth="1"/>
    <col min="9" max="16384" width="9.109375" style="1"/>
  </cols>
  <sheetData>
    <row r="1" spans="1:14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153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C7" s="21"/>
      <c r="D7" s="21"/>
      <c r="E7" s="21"/>
      <c r="F7" s="21"/>
      <c r="G7" s="17"/>
      <c r="H7" s="9"/>
      <c r="I7" s="22"/>
      <c r="J7" s="22"/>
      <c r="K7" s="21"/>
      <c r="L7" s="21"/>
      <c r="M7" s="21"/>
      <c r="N7" s="21"/>
    </row>
    <row r="8" spans="1:14">
      <c r="A8" s="3"/>
      <c r="B8" s="2"/>
      <c r="F8" s="80" t="s">
        <v>10</v>
      </c>
      <c r="G8" s="81" t="s">
        <v>11</v>
      </c>
      <c r="H8" s="135"/>
      <c r="I8" s="80" t="s">
        <v>36</v>
      </c>
      <c r="J8" s="81" t="s">
        <v>35</v>
      </c>
      <c r="K8" s="81" t="s">
        <v>105</v>
      </c>
      <c r="L8" s="80" t="s">
        <v>37</v>
      </c>
      <c r="M8" s="136"/>
      <c r="N8" s="80" t="s">
        <v>12</v>
      </c>
    </row>
    <row r="9" spans="1:14">
      <c r="A9" s="18" t="s">
        <v>140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136</v>
      </c>
      <c r="F10" s="90">
        <v>5</v>
      </c>
      <c r="G10" s="90">
        <v>54</v>
      </c>
      <c r="H10" s="29"/>
      <c r="I10" s="137">
        <v>46</v>
      </c>
      <c r="J10" s="137">
        <v>13</v>
      </c>
      <c r="K10" s="137">
        <v>0</v>
      </c>
      <c r="L10" s="137">
        <v>0</v>
      </c>
      <c r="M10" s="29"/>
      <c r="N10" s="29">
        <f>SUM(F10:G10)</f>
        <v>59</v>
      </c>
    </row>
    <row r="11" spans="1:14">
      <c r="A11" s="11" t="s">
        <v>137</v>
      </c>
      <c r="B11" s="28"/>
      <c r="C11" s="28"/>
      <c r="D11" s="28"/>
      <c r="E11" s="15"/>
      <c r="F11" s="49">
        <v>32</v>
      </c>
      <c r="G11" s="52">
        <v>303</v>
      </c>
      <c r="H11" s="50"/>
      <c r="I11" s="137">
        <v>197</v>
      </c>
      <c r="J11" s="138">
        <v>137</v>
      </c>
      <c r="K11" s="140">
        <v>1</v>
      </c>
      <c r="L11" s="140">
        <v>0</v>
      </c>
      <c r="M11" s="28"/>
      <c r="N11" s="29">
        <f>SUM(F11:G11)</f>
        <v>335</v>
      </c>
    </row>
    <row r="12" spans="1:14">
      <c r="A12" s="11"/>
      <c r="B12" s="28"/>
      <c r="C12" s="28"/>
      <c r="D12" s="28"/>
      <c r="E12" s="15"/>
      <c r="F12" s="49"/>
      <c r="G12" s="52"/>
      <c r="H12" s="50"/>
      <c r="I12" s="91"/>
      <c r="J12" s="105"/>
      <c r="K12" s="28"/>
      <c r="L12" s="28"/>
      <c r="M12" s="28"/>
      <c r="N12" s="28"/>
    </row>
    <row r="13" spans="1:14">
      <c r="A13" s="19" t="s">
        <v>63</v>
      </c>
      <c r="B13" s="15"/>
      <c r="C13" s="15"/>
      <c r="D13" s="15"/>
      <c r="E13" s="15"/>
      <c r="F13" s="108">
        <f>SUM(F10:F12)</f>
        <v>37</v>
      </c>
      <c r="G13" s="108">
        <f>SUM(G10:G12)</f>
        <v>357</v>
      </c>
      <c r="H13" s="58"/>
      <c r="I13" s="108">
        <f t="shared" ref="I13:N13" si="0">SUM(I10:I12)</f>
        <v>243</v>
      </c>
      <c r="J13" s="108">
        <f t="shared" si="0"/>
        <v>150</v>
      </c>
      <c r="K13" s="108">
        <f t="shared" si="0"/>
        <v>1</v>
      </c>
      <c r="L13" s="108">
        <f t="shared" si="0"/>
        <v>0</v>
      </c>
      <c r="M13" s="108"/>
      <c r="N13" s="108">
        <f t="shared" si="0"/>
        <v>394</v>
      </c>
    </row>
    <row r="14" spans="1:14">
      <c r="A14" s="8"/>
      <c r="B14" s="15"/>
      <c r="C14" s="15"/>
      <c r="D14" s="15"/>
      <c r="E14" s="15"/>
      <c r="F14" s="107"/>
      <c r="G14" s="58"/>
      <c r="H14" s="58"/>
      <c r="I14" s="58"/>
      <c r="J14" s="58"/>
      <c r="K14" s="58"/>
      <c r="L14" s="58"/>
      <c r="M14" s="58"/>
      <c r="N14" s="58"/>
    </row>
    <row r="15" spans="1:14">
      <c r="A15" s="8"/>
      <c r="B15" s="15"/>
      <c r="C15" s="15"/>
      <c r="D15" s="15"/>
      <c r="E15" s="15"/>
      <c r="F15" s="107"/>
      <c r="G15" s="58"/>
      <c r="H15" s="58"/>
      <c r="I15" s="58"/>
      <c r="J15" s="58"/>
      <c r="K15" s="58"/>
      <c r="L15" s="58"/>
      <c r="M15" s="58"/>
      <c r="N15" s="58"/>
    </row>
    <row r="16" spans="1:14">
      <c r="A16" s="18" t="s">
        <v>7</v>
      </c>
      <c r="B16" s="15"/>
      <c r="C16" s="15"/>
      <c r="D16" s="15"/>
      <c r="E16" s="15"/>
      <c r="F16" s="107"/>
      <c r="G16" s="58"/>
      <c r="H16" s="56"/>
      <c r="I16" s="58"/>
      <c r="J16" s="58"/>
      <c r="K16" s="58"/>
      <c r="L16" s="58"/>
      <c r="M16" s="58"/>
      <c r="N16" s="58"/>
    </row>
    <row r="17" spans="1:14">
      <c r="A17" s="16" t="s">
        <v>138</v>
      </c>
      <c r="B17" s="15"/>
      <c r="C17" s="15"/>
      <c r="D17" s="15"/>
      <c r="E17" s="15"/>
      <c r="F17" s="57">
        <v>2</v>
      </c>
      <c r="G17" s="59">
        <v>32</v>
      </c>
      <c r="H17" s="56"/>
      <c r="I17" s="139">
        <v>1</v>
      </c>
      <c r="J17" s="139">
        <v>33</v>
      </c>
      <c r="K17" s="139">
        <v>0</v>
      </c>
      <c r="L17" s="139">
        <v>0</v>
      </c>
      <c r="M17" s="59"/>
      <c r="N17" s="29">
        <f t="shared" ref="N17:N18" si="1">SUM(F17:G17)</f>
        <v>34</v>
      </c>
    </row>
    <row r="18" spans="1:14">
      <c r="A18" s="16" t="s">
        <v>139</v>
      </c>
      <c r="B18" s="15"/>
      <c r="C18" s="15"/>
      <c r="D18" s="15"/>
      <c r="E18" s="15"/>
      <c r="F18" s="57">
        <v>3</v>
      </c>
      <c r="G18" s="59">
        <v>21</v>
      </c>
      <c r="H18" s="56"/>
      <c r="I18" s="139">
        <v>0</v>
      </c>
      <c r="J18" s="139">
        <v>24</v>
      </c>
      <c r="K18" s="139">
        <v>0</v>
      </c>
      <c r="L18" s="139">
        <v>0</v>
      </c>
      <c r="M18" s="59"/>
      <c r="N18" s="29">
        <f t="shared" si="1"/>
        <v>24</v>
      </c>
    </row>
    <row r="19" spans="1:14">
      <c r="A19" s="12"/>
      <c r="F19" s="107"/>
      <c r="G19" s="58"/>
      <c r="H19" s="56"/>
      <c r="I19" s="58"/>
      <c r="J19" s="58"/>
      <c r="K19" s="58"/>
      <c r="L19" s="58"/>
      <c r="M19" s="58"/>
      <c r="N19" s="58"/>
    </row>
    <row r="20" spans="1:14">
      <c r="A20" s="19" t="s">
        <v>59</v>
      </c>
      <c r="F20" s="109">
        <f>SUM(F17:F18)</f>
        <v>5</v>
      </c>
      <c r="G20" s="109">
        <f>SUM(G17:G18)</f>
        <v>53</v>
      </c>
      <c r="H20" s="56"/>
      <c r="I20" s="109">
        <f t="shared" ref="I20:L20" si="2">SUM(I17:I18)</f>
        <v>1</v>
      </c>
      <c r="J20" s="109">
        <f t="shared" si="2"/>
        <v>57</v>
      </c>
      <c r="K20" s="109">
        <f t="shared" si="2"/>
        <v>0</v>
      </c>
      <c r="L20" s="109">
        <f t="shared" si="2"/>
        <v>0</v>
      </c>
      <c r="M20" s="109"/>
      <c r="N20" s="109">
        <f t="shared" ref="N20" si="3">SUM(N17:N18)</f>
        <v>58</v>
      </c>
    </row>
    <row r="21" spans="1:14">
      <c r="A21" s="10"/>
      <c r="F21" s="62"/>
      <c r="G21" s="62"/>
      <c r="H21" s="56"/>
      <c r="I21" s="62"/>
      <c r="J21" s="62"/>
      <c r="K21" s="62"/>
      <c r="L21" s="62"/>
      <c r="M21" s="62"/>
      <c r="N21" s="62"/>
    </row>
    <row r="22" spans="1:14">
      <c r="A22" s="10"/>
      <c r="F22" s="62"/>
      <c r="G22" s="62"/>
      <c r="H22" s="56"/>
      <c r="I22" s="62"/>
      <c r="J22" s="62"/>
      <c r="K22" s="62"/>
      <c r="L22" s="62"/>
      <c r="M22" s="62"/>
      <c r="N22" s="62"/>
    </row>
    <row r="23" spans="1:14">
      <c r="A23" s="19" t="s">
        <v>74</v>
      </c>
      <c r="F23" s="86">
        <f>F13+F20</f>
        <v>42</v>
      </c>
      <c r="G23" s="86">
        <f>G13+G20</f>
        <v>410</v>
      </c>
      <c r="H23" s="56"/>
      <c r="I23" s="86">
        <f t="shared" ref="I23:L23" si="4">I13+I20</f>
        <v>244</v>
      </c>
      <c r="J23" s="86">
        <f t="shared" si="4"/>
        <v>207</v>
      </c>
      <c r="K23" s="86">
        <f t="shared" si="4"/>
        <v>1</v>
      </c>
      <c r="L23" s="86">
        <f t="shared" si="4"/>
        <v>0</v>
      </c>
      <c r="M23" s="86"/>
      <c r="N23" s="86">
        <f t="shared" ref="N23" si="5">N13+N20</f>
        <v>452</v>
      </c>
    </row>
    <row r="24" spans="1:14">
      <c r="A24" s="8"/>
      <c r="F24" s="62"/>
      <c r="G24" s="62"/>
      <c r="H24" s="56"/>
      <c r="I24" s="62"/>
      <c r="J24" s="29"/>
    </row>
    <row r="25" spans="1:14">
      <c r="A25" s="8"/>
      <c r="F25" s="62"/>
      <c r="G25" s="62"/>
      <c r="H25" s="56"/>
      <c r="I25" s="62"/>
      <c r="J25" s="29"/>
    </row>
    <row r="26" spans="1:14">
      <c r="A26" s="8"/>
      <c r="F26" s="62"/>
      <c r="G26" s="62"/>
      <c r="H26" s="56"/>
      <c r="I26" s="62"/>
      <c r="J26" s="29"/>
    </row>
    <row r="27" spans="1:14">
      <c r="A27" s="8"/>
      <c r="F27" s="62"/>
      <c r="G27" s="62"/>
      <c r="H27" s="56"/>
      <c r="I27" s="62"/>
      <c r="J27" s="29"/>
    </row>
    <row r="28" spans="1:14">
      <c r="A28" s="8"/>
      <c r="F28" s="62"/>
      <c r="G28" s="62"/>
      <c r="H28" s="56"/>
      <c r="I28" s="62"/>
      <c r="J28" s="29"/>
    </row>
    <row r="29" spans="1:14">
      <c r="A29" s="8"/>
      <c r="F29" s="62"/>
      <c r="G29" s="62"/>
      <c r="H29" s="56"/>
      <c r="I29" s="62"/>
      <c r="J29" s="29"/>
    </row>
    <row r="30" spans="1:14">
      <c r="A30" s="8"/>
      <c r="F30" s="62"/>
      <c r="G30" s="62"/>
      <c r="H30" s="56"/>
      <c r="I30" s="62"/>
      <c r="J30" s="29"/>
    </row>
    <row r="31" spans="1:14">
      <c r="A31" s="8"/>
      <c r="F31" s="62"/>
      <c r="G31" s="62"/>
      <c r="H31" s="56"/>
      <c r="I31" s="62"/>
      <c r="J31" s="29"/>
    </row>
    <row r="32" spans="1:14">
      <c r="A32" s="8"/>
      <c r="F32" s="62"/>
      <c r="G32" s="62"/>
      <c r="H32" s="56"/>
      <c r="I32" s="62"/>
      <c r="J32" s="29"/>
    </row>
    <row r="33" spans="1:14">
      <c r="A33" s="8"/>
      <c r="F33" s="62"/>
      <c r="G33" s="62"/>
      <c r="H33" s="56"/>
      <c r="I33" s="62"/>
      <c r="J33" s="29"/>
    </row>
    <row r="34" spans="1:14">
      <c r="A34" s="8"/>
      <c r="F34" s="62"/>
      <c r="G34" s="62"/>
      <c r="H34" s="56"/>
      <c r="I34" s="62"/>
      <c r="J34" s="29"/>
    </row>
    <row r="35" spans="1:14">
      <c r="A35" s="8"/>
      <c r="F35" s="62"/>
      <c r="G35" s="62"/>
      <c r="H35" s="56"/>
      <c r="I35" s="62"/>
      <c r="J35" s="29"/>
    </row>
    <row r="36" spans="1:14">
      <c r="A36" s="8"/>
      <c r="F36" s="62"/>
      <c r="G36" s="62"/>
      <c r="H36" s="56"/>
      <c r="I36" s="62"/>
      <c r="J36" s="29"/>
    </row>
    <row r="37" spans="1:14">
      <c r="A37" s="110"/>
    </row>
    <row r="39" spans="1:14">
      <c r="A39" s="110"/>
    </row>
    <row r="40" spans="1:14">
      <c r="A40" s="110" t="s">
        <v>72</v>
      </c>
    </row>
    <row r="41" spans="1:14">
      <c r="A41" s="26"/>
    </row>
    <row r="42" spans="1:14">
      <c r="A42" s="25" t="s">
        <v>141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5" t="s">
        <v>141</v>
      </c>
    </row>
  </sheetData>
  <printOptions horizontalCentered="1" verticalCentered="1"/>
  <pageMargins left="0.7" right="0.7" top="0.75" bottom="0.75" header="0.3" footer="0.3"/>
  <pageSetup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2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/>
    <col min="5" max="14" width="9.109375" style="1" customWidth="1"/>
    <col min="15" max="16384" width="9.109375" style="1"/>
  </cols>
  <sheetData>
    <row r="1" spans="1:14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I7" s="7"/>
      <c r="J7" s="7"/>
    </row>
    <row r="8" spans="1:14">
      <c r="A8" s="3"/>
      <c r="B8" s="2"/>
      <c r="E8" s="96" t="s">
        <v>47</v>
      </c>
      <c r="F8" s="96" t="s">
        <v>97</v>
      </c>
      <c r="G8" s="96" t="s">
        <v>70</v>
      </c>
      <c r="H8" s="96" t="s">
        <v>98</v>
      </c>
      <c r="I8" s="97" t="s">
        <v>67</v>
      </c>
      <c r="J8" s="97" t="s">
        <v>96</v>
      </c>
      <c r="K8" s="96" t="s">
        <v>68</v>
      </c>
      <c r="L8" s="96" t="s">
        <v>69</v>
      </c>
      <c r="M8" s="96" t="s">
        <v>71</v>
      </c>
      <c r="N8" s="96" t="s">
        <v>12</v>
      </c>
    </row>
    <row r="9" spans="1:14">
      <c r="A9" s="18" t="s">
        <v>140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136</v>
      </c>
      <c r="E10" s="90">
        <v>0</v>
      </c>
      <c r="F10" s="90">
        <v>3</v>
      </c>
      <c r="G10" s="90">
        <v>3</v>
      </c>
      <c r="H10" s="90">
        <v>0</v>
      </c>
      <c r="I10" s="137">
        <v>6</v>
      </c>
      <c r="J10" s="137">
        <v>0</v>
      </c>
      <c r="K10" s="137">
        <v>42</v>
      </c>
      <c r="L10" s="137">
        <v>0</v>
      </c>
      <c r="M10" s="90">
        <v>5</v>
      </c>
      <c r="N10" s="29">
        <f>SUM(E10:M10)</f>
        <v>59</v>
      </c>
    </row>
    <row r="11" spans="1:14">
      <c r="A11" s="11" t="s">
        <v>137</v>
      </c>
      <c r="B11" s="28"/>
      <c r="C11" s="28"/>
      <c r="D11" s="28"/>
      <c r="E11" s="49">
        <v>2</v>
      </c>
      <c r="F11" s="49">
        <v>7</v>
      </c>
      <c r="G11" s="52">
        <v>14</v>
      </c>
      <c r="H11" s="49">
        <v>1</v>
      </c>
      <c r="I11" s="137">
        <v>14</v>
      </c>
      <c r="J11" s="138">
        <v>3</v>
      </c>
      <c r="K11" s="140">
        <v>266</v>
      </c>
      <c r="L11" s="140">
        <v>1</v>
      </c>
      <c r="M11" s="49">
        <v>27</v>
      </c>
      <c r="N11" s="29">
        <f>SUM(E11:M11)</f>
        <v>335</v>
      </c>
    </row>
    <row r="12" spans="1:14">
      <c r="A12" s="11"/>
      <c r="B12" s="28"/>
      <c r="C12" s="28"/>
      <c r="D12" s="28"/>
      <c r="E12" s="49"/>
      <c r="F12" s="49"/>
      <c r="G12" s="52"/>
      <c r="H12" s="49"/>
      <c r="I12" s="91"/>
      <c r="J12" s="105"/>
      <c r="K12" s="28"/>
      <c r="L12" s="28"/>
      <c r="M12" s="49"/>
      <c r="N12" s="28"/>
    </row>
    <row r="13" spans="1:14">
      <c r="A13" s="19" t="s">
        <v>63</v>
      </c>
      <c r="B13" s="15"/>
      <c r="C13" s="15"/>
      <c r="D13" s="15"/>
      <c r="E13" s="108">
        <f>SUM(E10:E12)</f>
        <v>2</v>
      </c>
      <c r="F13" s="108">
        <f>SUM(F10:F12)</f>
        <v>10</v>
      </c>
      <c r="G13" s="108">
        <f>SUM(G10:G12)</f>
        <v>17</v>
      </c>
      <c r="H13" s="108">
        <f>SUM(H10:H12)</f>
        <v>1</v>
      </c>
      <c r="I13" s="108">
        <f t="shared" ref="I13:N13" si="0">SUM(I10:I12)</f>
        <v>20</v>
      </c>
      <c r="J13" s="108">
        <f t="shared" si="0"/>
        <v>3</v>
      </c>
      <c r="K13" s="108">
        <f t="shared" si="0"/>
        <v>308</v>
      </c>
      <c r="L13" s="108">
        <f t="shared" si="0"/>
        <v>1</v>
      </c>
      <c r="M13" s="108">
        <f>SUM(M10:M12)</f>
        <v>32</v>
      </c>
      <c r="N13" s="108">
        <f t="shared" si="0"/>
        <v>394</v>
      </c>
    </row>
    <row r="14" spans="1:14">
      <c r="A14" s="8"/>
      <c r="B14" s="15"/>
      <c r="C14" s="15"/>
      <c r="D14" s="15"/>
      <c r="E14" s="107"/>
      <c r="F14" s="107"/>
      <c r="G14" s="58"/>
      <c r="H14" s="107"/>
      <c r="I14" s="58"/>
      <c r="J14" s="58"/>
      <c r="K14" s="58"/>
      <c r="L14" s="58"/>
      <c r="M14" s="107"/>
      <c r="N14" s="58"/>
    </row>
    <row r="15" spans="1:14">
      <c r="A15" s="8"/>
      <c r="B15" s="15"/>
      <c r="C15" s="15"/>
      <c r="D15" s="15"/>
      <c r="E15" s="107"/>
      <c r="F15" s="107"/>
      <c r="G15" s="58"/>
      <c r="H15" s="107"/>
      <c r="I15" s="58"/>
      <c r="J15" s="58"/>
      <c r="K15" s="58"/>
      <c r="L15" s="58"/>
      <c r="M15" s="107"/>
      <c r="N15" s="58"/>
    </row>
    <row r="16" spans="1:14">
      <c r="A16" s="18" t="s">
        <v>7</v>
      </c>
      <c r="B16" s="15"/>
      <c r="C16" s="15"/>
      <c r="D16" s="15"/>
      <c r="E16" s="107"/>
      <c r="F16" s="107"/>
      <c r="G16" s="58"/>
      <c r="H16" s="107"/>
      <c r="I16" s="58"/>
      <c r="J16" s="58"/>
      <c r="K16" s="58"/>
      <c r="L16" s="58"/>
      <c r="M16" s="107"/>
      <c r="N16" s="58"/>
    </row>
    <row r="17" spans="1:14">
      <c r="A17" s="16" t="s">
        <v>138</v>
      </c>
      <c r="B17" s="15"/>
      <c r="C17" s="15"/>
      <c r="D17" s="15"/>
      <c r="E17" s="57">
        <v>0</v>
      </c>
      <c r="F17" s="57">
        <v>1</v>
      </c>
      <c r="G17" s="59">
        <v>1</v>
      </c>
      <c r="H17" s="57">
        <v>0</v>
      </c>
      <c r="I17" s="139">
        <v>1</v>
      </c>
      <c r="J17" s="139">
        <v>0</v>
      </c>
      <c r="K17" s="139">
        <v>28</v>
      </c>
      <c r="L17" s="139">
        <v>0</v>
      </c>
      <c r="M17" s="57">
        <v>3</v>
      </c>
      <c r="N17" s="29">
        <f t="shared" ref="N17:N18" si="1">SUM(E17:M17)</f>
        <v>34</v>
      </c>
    </row>
    <row r="18" spans="1:14">
      <c r="A18" s="16" t="s">
        <v>139</v>
      </c>
      <c r="B18" s="15"/>
      <c r="C18" s="15"/>
      <c r="D18" s="15"/>
      <c r="E18" s="57">
        <v>0</v>
      </c>
      <c r="F18" s="57">
        <v>0</v>
      </c>
      <c r="G18" s="59">
        <v>2</v>
      </c>
      <c r="H18" s="57">
        <v>0</v>
      </c>
      <c r="I18" s="139">
        <v>0</v>
      </c>
      <c r="J18" s="139">
        <v>0</v>
      </c>
      <c r="K18" s="139">
        <v>21</v>
      </c>
      <c r="L18" s="139">
        <v>0</v>
      </c>
      <c r="M18" s="57">
        <v>1</v>
      </c>
      <c r="N18" s="29">
        <f t="shared" si="1"/>
        <v>24</v>
      </c>
    </row>
    <row r="19" spans="1:14">
      <c r="A19" s="12"/>
      <c r="E19" s="107"/>
      <c r="F19" s="107"/>
      <c r="G19" s="58"/>
      <c r="H19" s="107"/>
      <c r="I19" s="58"/>
      <c r="J19" s="58"/>
      <c r="K19" s="58"/>
      <c r="L19" s="58"/>
      <c r="M19" s="107"/>
      <c r="N19" s="58"/>
    </row>
    <row r="20" spans="1:14">
      <c r="A20" s="19" t="s">
        <v>59</v>
      </c>
      <c r="E20" s="109">
        <f>SUM(E17:E18)</f>
        <v>0</v>
      </c>
      <c r="F20" s="109">
        <f>SUM(F17:F18)</f>
        <v>1</v>
      </c>
      <c r="G20" s="109">
        <f>SUM(G17:G18)</f>
        <v>3</v>
      </c>
      <c r="H20" s="109">
        <f>SUM(H17:H18)</f>
        <v>0</v>
      </c>
      <c r="I20" s="109">
        <f t="shared" ref="I20:L20" si="2">SUM(I17:I18)</f>
        <v>1</v>
      </c>
      <c r="J20" s="109">
        <f t="shared" si="2"/>
        <v>0</v>
      </c>
      <c r="K20" s="109">
        <f t="shared" si="2"/>
        <v>49</v>
      </c>
      <c r="L20" s="109">
        <f t="shared" si="2"/>
        <v>0</v>
      </c>
      <c r="M20" s="109">
        <f>SUM(M17:M18)</f>
        <v>4</v>
      </c>
      <c r="N20" s="109">
        <f t="shared" ref="N20" si="3">SUM(N17:N18)</f>
        <v>58</v>
      </c>
    </row>
    <row r="21" spans="1:14">
      <c r="A21" s="10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>
      <c r="A22" s="10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>
      <c r="A23" s="19" t="s">
        <v>74</v>
      </c>
      <c r="E23" s="86">
        <f>E13+E20</f>
        <v>2</v>
      </c>
      <c r="F23" s="86">
        <f>F13+F20</f>
        <v>11</v>
      </c>
      <c r="G23" s="86">
        <f>G13+G20</f>
        <v>20</v>
      </c>
      <c r="H23" s="86">
        <f>H13+H20</f>
        <v>1</v>
      </c>
      <c r="I23" s="86">
        <f t="shared" ref="I23:L23" si="4">I13+I20</f>
        <v>21</v>
      </c>
      <c r="J23" s="86">
        <f t="shared" si="4"/>
        <v>3</v>
      </c>
      <c r="K23" s="86">
        <f t="shared" si="4"/>
        <v>357</v>
      </c>
      <c r="L23" s="86">
        <f t="shared" si="4"/>
        <v>1</v>
      </c>
      <c r="M23" s="86">
        <f>M13+M20</f>
        <v>36</v>
      </c>
      <c r="N23" s="86">
        <f t="shared" ref="N23" si="5">N13+N20</f>
        <v>452</v>
      </c>
    </row>
    <row r="24" spans="1:14">
      <c r="A24" s="8"/>
      <c r="F24" s="62"/>
      <c r="G24" s="62"/>
      <c r="H24" s="56"/>
      <c r="I24" s="62"/>
      <c r="J24" s="29"/>
    </row>
    <row r="25" spans="1:14">
      <c r="A25" s="8"/>
      <c r="F25" s="62"/>
      <c r="G25" s="62"/>
      <c r="H25" s="56"/>
      <c r="I25" s="62"/>
      <c r="J25" s="29"/>
    </row>
    <row r="26" spans="1:14">
      <c r="A26" s="8"/>
      <c r="F26" s="62"/>
      <c r="G26" s="62"/>
      <c r="H26" s="56"/>
      <c r="I26" s="62"/>
      <c r="J26" s="29"/>
    </row>
    <row r="27" spans="1:14">
      <c r="A27" s="8"/>
      <c r="F27" s="62"/>
      <c r="G27" s="62"/>
      <c r="H27" s="56"/>
      <c r="I27" s="62"/>
      <c r="J27" s="29"/>
    </row>
    <row r="28" spans="1:14">
      <c r="A28" s="8"/>
      <c r="F28" s="62"/>
      <c r="G28" s="62"/>
      <c r="H28" s="56"/>
      <c r="I28" s="62"/>
      <c r="J28" s="29"/>
    </row>
    <row r="29" spans="1:14">
      <c r="A29" s="8"/>
      <c r="F29" s="62"/>
      <c r="G29" s="62"/>
      <c r="H29" s="56"/>
      <c r="I29" s="62"/>
      <c r="J29" s="29"/>
    </row>
    <row r="30" spans="1:14">
      <c r="A30" s="8"/>
      <c r="F30" s="62"/>
      <c r="G30" s="62"/>
      <c r="H30" s="56"/>
      <c r="I30" s="62"/>
      <c r="J30" s="29"/>
    </row>
    <row r="31" spans="1:14">
      <c r="A31" s="8"/>
      <c r="F31" s="62"/>
      <c r="G31" s="62"/>
      <c r="H31" s="56"/>
      <c r="I31" s="62"/>
      <c r="J31" s="29"/>
    </row>
    <row r="32" spans="1:14">
      <c r="A32" s="8"/>
      <c r="F32" s="62"/>
      <c r="G32" s="62"/>
      <c r="H32" s="56"/>
      <c r="I32" s="62"/>
      <c r="J32" s="29"/>
    </row>
    <row r="33" spans="1:14">
      <c r="A33" s="8"/>
      <c r="F33" s="62"/>
      <c r="G33" s="62"/>
      <c r="H33" s="56"/>
      <c r="I33" s="62"/>
      <c r="J33" s="29"/>
    </row>
    <row r="34" spans="1:14">
      <c r="A34" s="8"/>
      <c r="F34" s="62"/>
      <c r="G34" s="62"/>
      <c r="H34" s="56"/>
      <c r="I34" s="62"/>
      <c r="J34" s="29"/>
    </row>
    <row r="35" spans="1:14">
      <c r="A35" s="8"/>
      <c r="F35" s="62"/>
      <c r="G35" s="62"/>
      <c r="H35" s="56"/>
      <c r="I35" s="62"/>
      <c r="J35" s="29"/>
    </row>
    <row r="36" spans="1:14">
      <c r="A36" s="8"/>
      <c r="F36" s="62"/>
      <c r="G36" s="62"/>
      <c r="H36" s="56"/>
      <c r="I36" s="62"/>
      <c r="J36" s="29"/>
    </row>
    <row r="37" spans="1:14">
      <c r="A37" s="110"/>
    </row>
    <row r="39" spans="1:14">
      <c r="A39" s="110"/>
    </row>
    <row r="40" spans="1:14">
      <c r="A40" s="110" t="s">
        <v>72</v>
      </c>
    </row>
    <row r="41" spans="1:14">
      <c r="A41" s="26"/>
    </row>
    <row r="42" spans="1:14">
      <c r="A42" s="25" t="s">
        <v>150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5" t="s">
        <v>150</v>
      </c>
    </row>
  </sheetData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Q21" sqref="Q21"/>
    </sheetView>
  </sheetViews>
  <sheetFormatPr defaultRowHeight="13.2"/>
  <sheetData/>
  <phoneticPr fontId="28" type="noConversion"/>
  <printOptions horizontalCentered="1" verticalCentered="1"/>
  <pageMargins left="0.25" right="0.25" top="0.5" bottom="0.25" header="0.5" footer="0.25"/>
  <pageSetup orientation="landscape" r:id="rId1"/>
  <headerFooter alignWithMargins="0"/>
  <legacyDrawing r:id="rId2"/>
  <oleObjects>
    <oleObject progId="Word.Document.12" shapeId="205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Normal="100" workbookViewId="0">
      <selection activeCell="A6" sqref="A6:XFD6"/>
    </sheetView>
  </sheetViews>
  <sheetFormatPr defaultColWidth="9.109375" defaultRowHeight="13.2"/>
  <cols>
    <col min="1" max="16384" width="9.10937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141" t="s">
        <v>123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ht="12.75" customHeight="1">
      <c r="A6" s="3"/>
      <c r="B6" s="2"/>
    </row>
    <row r="7" spans="1:15">
      <c r="A7" s="3"/>
      <c r="B7" s="2"/>
      <c r="C7" s="21"/>
      <c r="D7" s="21"/>
      <c r="E7" s="21"/>
      <c r="F7" s="21"/>
      <c r="G7" s="142" t="s">
        <v>9</v>
      </c>
      <c r="H7" s="142"/>
      <c r="I7" s="142"/>
      <c r="J7" s="22"/>
      <c r="L7" s="141" t="s">
        <v>44</v>
      </c>
      <c r="M7" s="141"/>
      <c r="N7" s="21"/>
    </row>
    <row r="8" spans="1:15" ht="6" customHeight="1">
      <c r="A8" s="3"/>
      <c r="B8" s="2"/>
      <c r="I8" s="7"/>
      <c r="J8" s="7"/>
      <c r="L8" s="99"/>
      <c r="M8" s="99"/>
    </row>
    <row r="9" spans="1:15">
      <c r="A9" s="3"/>
      <c r="B9" s="2"/>
      <c r="F9" s="80" t="s">
        <v>110</v>
      </c>
      <c r="G9" s="123" t="s">
        <v>124</v>
      </c>
      <c r="I9" s="80" t="s">
        <v>115</v>
      </c>
      <c r="J9" s="123" t="s">
        <v>124</v>
      </c>
      <c r="L9" s="81" t="s">
        <v>45</v>
      </c>
      <c r="M9" s="81" t="s">
        <v>43</v>
      </c>
    </row>
    <row r="10" spans="1:15">
      <c r="A10" s="18" t="s">
        <v>100</v>
      </c>
      <c r="B10" s="15"/>
      <c r="C10" s="15"/>
      <c r="D10" s="15"/>
      <c r="E10" s="15"/>
      <c r="F10" s="51"/>
      <c r="G10" s="124"/>
      <c r="I10" s="51"/>
      <c r="J10" s="127"/>
      <c r="L10" s="28"/>
      <c r="M10" s="92"/>
    </row>
    <row r="11" spans="1:15">
      <c r="A11" s="11" t="s">
        <v>61</v>
      </c>
      <c r="F11" s="52">
        <v>12216</v>
      </c>
      <c r="G11" s="125">
        <v>3</v>
      </c>
      <c r="I11" s="52">
        <v>12412</v>
      </c>
      <c r="J11" s="125">
        <v>59</v>
      </c>
      <c r="L11" s="61">
        <f>I11-F11</f>
        <v>196</v>
      </c>
      <c r="M11" s="98">
        <f>L11/F11</f>
        <v>1.6044531761624098E-2</v>
      </c>
      <c r="O11" s="52"/>
    </row>
    <row r="12" spans="1:15">
      <c r="A12" s="11" t="s">
        <v>62</v>
      </c>
      <c r="F12" s="52">
        <v>1182</v>
      </c>
      <c r="G12" s="125">
        <v>53</v>
      </c>
      <c r="I12" s="52">
        <v>1365</v>
      </c>
      <c r="J12" s="125">
        <v>335</v>
      </c>
      <c r="L12" s="61">
        <f>I12-F12</f>
        <v>183</v>
      </c>
      <c r="M12" s="98">
        <f>L12/F12</f>
        <v>0.1548223350253807</v>
      </c>
      <c r="O12" s="52"/>
    </row>
    <row r="13" spans="1:15">
      <c r="A13" s="11" t="s">
        <v>64</v>
      </c>
      <c r="F13" s="52">
        <v>86</v>
      </c>
      <c r="G13" s="126"/>
      <c r="I13" s="52">
        <v>63</v>
      </c>
      <c r="J13" s="132"/>
      <c r="L13" s="61">
        <f>I13-F13</f>
        <v>-23</v>
      </c>
      <c r="M13" s="98">
        <f>L13/F13</f>
        <v>-0.26744186046511625</v>
      </c>
    </row>
    <row r="14" spans="1:15">
      <c r="A14" s="11" t="s">
        <v>65</v>
      </c>
      <c r="F14" s="52">
        <v>659</v>
      </c>
      <c r="G14" s="126"/>
      <c r="I14" s="52">
        <v>961</v>
      </c>
      <c r="J14" s="132"/>
      <c r="L14" s="61">
        <f>I14-F14</f>
        <v>302</v>
      </c>
      <c r="M14" s="98">
        <f>L14/F14</f>
        <v>0.45827010622154779</v>
      </c>
      <c r="N14" s="121"/>
    </row>
    <row r="15" spans="1:15">
      <c r="G15" s="127"/>
      <c r="J15" s="132"/>
    </row>
    <row r="16" spans="1:15">
      <c r="A16" s="19" t="s">
        <v>63</v>
      </c>
      <c r="F16" s="60">
        <f>SUM(F11:F14)</f>
        <v>14143</v>
      </c>
      <c r="G16" s="128">
        <f>SUM(G11:G14)</f>
        <v>56</v>
      </c>
      <c r="I16" s="60">
        <f>SUM(I11:I14)</f>
        <v>14801</v>
      </c>
      <c r="J16" s="128">
        <f>SUM(J11:J14)</f>
        <v>394</v>
      </c>
      <c r="L16" s="61">
        <f>I16-F16</f>
        <v>658</v>
      </c>
      <c r="M16" s="98">
        <f>L16/F16</f>
        <v>4.6524782577953755E-2</v>
      </c>
    </row>
    <row r="17" spans="1:15">
      <c r="A17" s="8"/>
      <c r="F17" s="55"/>
      <c r="G17" s="129"/>
      <c r="I17" s="55"/>
      <c r="J17" s="132"/>
      <c r="L17" s="28"/>
      <c r="M17" s="92"/>
    </row>
    <row r="18" spans="1:15">
      <c r="A18" s="8"/>
      <c r="F18" s="55"/>
      <c r="G18" s="129"/>
      <c r="I18" s="55"/>
      <c r="J18" s="132"/>
      <c r="L18" s="28"/>
      <c r="M18" s="92"/>
    </row>
    <row r="19" spans="1:15">
      <c r="A19" s="18" t="s">
        <v>7</v>
      </c>
      <c r="B19" s="15"/>
      <c r="C19" s="15"/>
      <c r="D19" s="15"/>
      <c r="E19" s="15"/>
      <c r="F19" s="15"/>
      <c r="G19" s="127"/>
      <c r="I19" s="15"/>
      <c r="J19" s="132"/>
      <c r="L19" s="15"/>
      <c r="M19" s="15"/>
    </row>
    <row r="20" spans="1:15">
      <c r="A20" s="16" t="s">
        <v>54</v>
      </c>
      <c r="B20" s="15"/>
      <c r="C20" s="15"/>
      <c r="D20" s="15"/>
      <c r="E20" s="15"/>
      <c r="F20" s="46">
        <v>623</v>
      </c>
      <c r="G20" s="125">
        <v>24</v>
      </c>
      <c r="I20" s="52">
        <v>605</v>
      </c>
      <c r="J20" s="125">
        <v>34</v>
      </c>
      <c r="L20" s="61">
        <f t="shared" ref="L20:L30" si="0">I20-F20</f>
        <v>-18</v>
      </c>
      <c r="M20" s="98">
        <f t="shared" ref="M20:M30" si="1">L20/F20</f>
        <v>-2.8892455858747994E-2</v>
      </c>
      <c r="O20" s="46"/>
    </row>
    <row r="21" spans="1:15">
      <c r="A21" s="16" t="s">
        <v>55</v>
      </c>
      <c r="B21" s="15"/>
      <c r="C21" s="15"/>
      <c r="D21" s="15"/>
      <c r="E21" s="15"/>
      <c r="F21" s="46">
        <v>588</v>
      </c>
      <c r="G21" s="126"/>
      <c r="I21" s="52">
        <v>615</v>
      </c>
      <c r="J21" s="125">
        <v>24</v>
      </c>
      <c r="L21" s="61">
        <f t="shared" si="0"/>
        <v>27</v>
      </c>
      <c r="M21" s="98">
        <f t="shared" si="1"/>
        <v>4.5918367346938778E-2</v>
      </c>
      <c r="O21" s="46"/>
    </row>
    <row r="22" spans="1:15">
      <c r="A22" s="16" t="s">
        <v>56</v>
      </c>
      <c r="B22" s="15"/>
      <c r="C22" s="15"/>
      <c r="D22" s="15"/>
      <c r="E22" s="15"/>
      <c r="F22" s="46">
        <v>436</v>
      </c>
      <c r="G22" s="126"/>
      <c r="I22" s="46">
        <v>468</v>
      </c>
      <c r="J22" s="127"/>
      <c r="L22" s="61">
        <f t="shared" si="0"/>
        <v>32</v>
      </c>
      <c r="M22" s="98">
        <f t="shared" si="1"/>
        <v>7.3394495412844041E-2</v>
      </c>
    </row>
    <row r="23" spans="1:15">
      <c r="A23" s="16" t="s">
        <v>57</v>
      </c>
      <c r="B23" s="15"/>
      <c r="C23" s="15"/>
      <c r="D23" s="15"/>
      <c r="E23" s="15"/>
      <c r="F23" s="46">
        <v>237</v>
      </c>
      <c r="G23" s="126"/>
      <c r="I23" s="46">
        <v>235</v>
      </c>
      <c r="J23" s="127"/>
      <c r="L23" s="61">
        <f t="shared" si="0"/>
        <v>-2</v>
      </c>
      <c r="M23" s="98">
        <f t="shared" si="1"/>
        <v>-8.4388185654008432E-3</v>
      </c>
      <c r="N23" s="121"/>
    </row>
    <row r="24" spans="1:15">
      <c r="A24" s="16" t="s">
        <v>95</v>
      </c>
      <c r="B24" s="15"/>
      <c r="C24" s="15"/>
      <c r="D24" s="15"/>
      <c r="E24" s="15"/>
      <c r="F24" s="46">
        <v>747</v>
      </c>
      <c r="G24" s="126"/>
      <c r="I24" s="46">
        <v>728</v>
      </c>
      <c r="J24" s="127"/>
      <c r="L24" s="61">
        <f t="shared" si="0"/>
        <v>-19</v>
      </c>
      <c r="M24" s="98">
        <f t="shared" si="1"/>
        <v>-2.5435073627844713E-2</v>
      </c>
      <c r="N24" s="121"/>
    </row>
    <row r="25" spans="1:15">
      <c r="A25" s="16" t="s">
        <v>58</v>
      </c>
      <c r="B25" s="15"/>
      <c r="C25" s="15"/>
      <c r="D25" s="15"/>
      <c r="E25" s="15"/>
      <c r="F25" s="46">
        <v>2</v>
      </c>
      <c r="G25" s="126"/>
      <c r="I25" s="46">
        <v>5</v>
      </c>
      <c r="J25" s="127"/>
      <c r="L25" s="61">
        <f t="shared" si="0"/>
        <v>3</v>
      </c>
      <c r="M25" s="98">
        <f t="shared" si="1"/>
        <v>1.5</v>
      </c>
      <c r="N25" s="121"/>
    </row>
    <row r="26" spans="1:15">
      <c r="A26" s="16" t="s">
        <v>53</v>
      </c>
      <c r="B26" s="15"/>
      <c r="C26" s="15"/>
      <c r="D26" s="15"/>
      <c r="E26" s="15"/>
      <c r="F26" s="46">
        <v>21</v>
      </c>
      <c r="G26" s="126"/>
      <c r="I26" s="46">
        <v>19</v>
      </c>
      <c r="J26" s="127"/>
      <c r="L26" s="61">
        <f t="shared" si="0"/>
        <v>-2</v>
      </c>
      <c r="M26" s="98">
        <f t="shared" si="1"/>
        <v>-9.5238095238095233E-2</v>
      </c>
      <c r="N26" s="121"/>
    </row>
    <row r="27" spans="1:15">
      <c r="A27" s="16" t="s">
        <v>49</v>
      </c>
      <c r="B27" s="15"/>
      <c r="C27" s="15"/>
      <c r="D27" s="15"/>
      <c r="E27" s="15"/>
      <c r="F27" s="46">
        <v>40</v>
      </c>
      <c r="G27" s="126"/>
      <c r="I27" s="46">
        <v>9</v>
      </c>
      <c r="J27" s="127"/>
      <c r="L27" s="61">
        <f t="shared" si="0"/>
        <v>-31</v>
      </c>
      <c r="M27" s="98">
        <f t="shared" si="1"/>
        <v>-0.77500000000000002</v>
      </c>
      <c r="N27" s="121"/>
    </row>
    <row r="28" spans="1:15">
      <c r="A28" s="16" t="s">
        <v>50</v>
      </c>
      <c r="B28" s="15"/>
      <c r="C28" s="15"/>
      <c r="D28" s="15"/>
      <c r="E28" s="15"/>
      <c r="F28" s="46">
        <v>43</v>
      </c>
      <c r="G28" s="126"/>
      <c r="I28" s="46">
        <v>52</v>
      </c>
      <c r="J28" s="127"/>
      <c r="L28" s="61">
        <f t="shared" si="0"/>
        <v>9</v>
      </c>
      <c r="M28" s="98">
        <f t="shared" si="1"/>
        <v>0.20930232558139536</v>
      </c>
      <c r="N28" s="121"/>
    </row>
    <row r="29" spans="1:15">
      <c r="A29" s="16" t="s">
        <v>51</v>
      </c>
      <c r="B29" s="15"/>
      <c r="C29" s="15"/>
      <c r="D29" s="15"/>
      <c r="E29" s="15"/>
      <c r="F29" s="46">
        <v>13</v>
      </c>
      <c r="G29" s="126"/>
      <c r="I29" s="46">
        <v>14</v>
      </c>
      <c r="J29" s="127"/>
      <c r="L29" s="61">
        <f t="shared" si="0"/>
        <v>1</v>
      </c>
      <c r="M29" s="98">
        <f t="shared" si="1"/>
        <v>7.6923076923076927E-2</v>
      </c>
      <c r="N29" s="121"/>
    </row>
    <row r="30" spans="1:15">
      <c r="A30" s="16" t="s">
        <v>52</v>
      </c>
      <c r="B30" s="15"/>
      <c r="C30" s="15"/>
      <c r="D30" s="15"/>
      <c r="E30" s="15"/>
      <c r="F30" s="46">
        <v>246</v>
      </c>
      <c r="G30" s="126"/>
      <c r="I30" s="46">
        <v>283</v>
      </c>
      <c r="J30" s="127"/>
      <c r="L30" s="61">
        <f t="shared" si="0"/>
        <v>37</v>
      </c>
      <c r="M30" s="98">
        <f t="shared" si="1"/>
        <v>0.15040650406504066</v>
      </c>
      <c r="N30" s="121"/>
    </row>
    <row r="31" spans="1:15">
      <c r="A31" s="12"/>
      <c r="F31" s="50"/>
      <c r="G31" s="126"/>
      <c r="I31" s="50"/>
      <c r="J31" s="127"/>
      <c r="L31" s="28"/>
      <c r="M31" s="92"/>
    </row>
    <row r="32" spans="1:15">
      <c r="A32" s="19" t="s">
        <v>59</v>
      </c>
      <c r="F32" s="60">
        <f>SUM(F20:F30)</f>
        <v>2996</v>
      </c>
      <c r="G32" s="128">
        <f>SUM(G20:G30)</f>
        <v>24</v>
      </c>
      <c r="I32" s="60">
        <f>SUM(I20:I30)</f>
        <v>3033</v>
      </c>
      <c r="J32" s="128">
        <f>SUM(J20:J30)</f>
        <v>58</v>
      </c>
      <c r="L32" s="61">
        <f>I32-F32</f>
        <v>37</v>
      </c>
      <c r="M32" s="98">
        <f>L32/F32</f>
        <v>1.2349799732977304E-2</v>
      </c>
    </row>
    <row r="33" spans="1:13">
      <c r="A33" s="10"/>
      <c r="F33" s="50"/>
      <c r="G33" s="126"/>
      <c r="I33" s="50"/>
      <c r="J33" s="126"/>
      <c r="L33" s="28"/>
      <c r="M33" s="92"/>
    </row>
    <row r="34" spans="1:13">
      <c r="A34" s="19" t="s">
        <v>73</v>
      </c>
      <c r="F34" s="86">
        <f>F16+F32</f>
        <v>17139</v>
      </c>
      <c r="G34" s="130">
        <f>G16+G32</f>
        <v>80</v>
      </c>
      <c r="I34" s="86">
        <f>I16+I32</f>
        <v>17834</v>
      </c>
      <c r="J34" s="130">
        <f>J16+J32</f>
        <v>452</v>
      </c>
      <c r="L34" s="61">
        <f>I34-F34</f>
        <v>695</v>
      </c>
      <c r="M34" s="98">
        <f>L34/F34</f>
        <v>4.055079059455044E-2</v>
      </c>
    </row>
    <row r="35" spans="1:13">
      <c r="A35" s="19"/>
      <c r="F35" s="50"/>
      <c r="G35" s="126"/>
      <c r="I35" s="50"/>
      <c r="J35" s="127"/>
      <c r="L35" s="28"/>
      <c r="M35" s="92"/>
    </row>
    <row r="36" spans="1:13">
      <c r="A36" s="10"/>
      <c r="F36" s="50"/>
      <c r="G36" s="126"/>
      <c r="I36" s="50"/>
      <c r="J36" s="127"/>
      <c r="L36" s="28"/>
      <c r="M36" s="92"/>
    </row>
    <row r="37" spans="1:13">
      <c r="A37" s="18" t="s">
        <v>60</v>
      </c>
      <c r="F37" s="50"/>
      <c r="G37" s="126"/>
      <c r="I37" s="50"/>
      <c r="J37" s="127"/>
      <c r="L37" s="28"/>
      <c r="M37" s="92"/>
    </row>
    <row r="38" spans="1:13">
      <c r="A38" s="11" t="s">
        <v>75</v>
      </c>
      <c r="F38" s="52">
        <v>170</v>
      </c>
      <c r="G38" s="131"/>
      <c r="I38" s="52">
        <v>170</v>
      </c>
      <c r="J38" s="127"/>
      <c r="L38" s="61">
        <f>I38-F38</f>
        <v>0</v>
      </c>
      <c r="M38" s="98">
        <f>L38/F38</f>
        <v>0</v>
      </c>
    </row>
    <row r="39" spans="1:13">
      <c r="A39" s="11" t="s">
        <v>76</v>
      </c>
      <c r="F39" s="52">
        <v>48</v>
      </c>
      <c r="G39" s="131"/>
      <c r="I39" s="52">
        <v>68</v>
      </c>
      <c r="J39" s="127"/>
      <c r="L39" s="61">
        <f>I39-F39</f>
        <v>20</v>
      </c>
      <c r="M39" s="98">
        <f>L39/F39</f>
        <v>0.41666666666666669</v>
      </c>
    </row>
    <row r="40" spans="1:13">
      <c r="A40" s="10"/>
      <c r="F40" s="50"/>
      <c r="G40" s="126"/>
      <c r="I40" s="50"/>
      <c r="J40" s="127"/>
      <c r="L40" s="28"/>
      <c r="M40" s="92"/>
    </row>
    <row r="41" spans="1:13">
      <c r="A41" s="10"/>
      <c r="F41" s="55"/>
      <c r="G41" s="129"/>
      <c r="I41" s="55"/>
      <c r="J41" s="127"/>
      <c r="L41" s="28"/>
      <c r="M41" s="92"/>
    </row>
    <row r="42" spans="1:13">
      <c r="A42" s="19" t="s">
        <v>74</v>
      </c>
      <c r="F42" s="86">
        <f>+F34+F38+F39</f>
        <v>17357</v>
      </c>
      <c r="G42" s="130">
        <f>+G34+G38+G39</f>
        <v>80</v>
      </c>
      <c r="I42" s="86">
        <f>+I34+I38+I39</f>
        <v>18072</v>
      </c>
      <c r="J42" s="130">
        <f>+J34+J38+J39</f>
        <v>452</v>
      </c>
      <c r="L42" s="61">
        <f>I42-F42</f>
        <v>715</v>
      </c>
      <c r="M42" s="98">
        <f>L42/F42</f>
        <v>4.1193754681108488E-2</v>
      </c>
    </row>
    <row r="44" spans="1:13">
      <c r="A44" s="110" t="s">
        <v>101</v>
      </c>
    </row>
    <row r="45" spans="1:13">
      <c r="A45" s="110" t="s">
        <v>72</v>
      </c>
    </row>
    <row r="46" spans="1:13">
      <c r="A46" s="133" t="s">
        <v>127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3">
      <c r="A47" s="110" t="s">
        <v>158</v>
      </c>
    </row>
    <row r="49" spans="1:13">
      <c r="A49" s="25" t="s">
        <v>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3" t="s">
        <v>24</v>
      </c>
    </row>
    <row r="51" spans="1:13">
      <c r="A51" s="110"/>
    </row>
    <row r="52" spans="1:13">
      <c r="A52" s="110" t="s">
        <v>125</v>
      </c>
    </row>
    <row r="53" spans="1:13">
      <c r="A53" s="110" t="s">
        <v>130</v>
      </c>
    </row>
    <row r="54" spans="1:13">
      <c r="A54" s="122" t="s">
        <v>129</v>
      </c>
    </row>
    <row r="55" spans="1:13">
      <c r="A55" s="29"/>
    </row>
  </sheetData>
  <mergeCells count="3">
    <mergeCell ref="A4:M4"/>
    <mergeCell ref="L7:M7"/>
    <mergeCell ref="G7:I7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9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9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9">
      <c r="A4" s="30" t="s">
        <v>142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9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9" ht="12.75" customHeight="1">
      <c r="A6" s="3"/>
      <c r="B6" s="2"/>
    </row>
    <row r="7" spans="1:19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  <c r="N7" s="21"/>
    </row>
    <row r="8" spans="1:19" ht="6" customHeight="1">
      <c r="A8" s="3"/>
      <c r="B8" s="2"/>
      <c r="I8" s="7"/>
      <c r="J8" s="7"/>
    </row>
    <row r="9" spans="1:19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9">
      <c r="A10" s="18" t="s">
        <v>100</v>
      </c>
      <c r="I10" s="68"/>
    </row>
    <row r="11" spans="1:19">
      <c r="A11" s="11" t="s">
        <v>61</v>
      </c>
      <c r="B11" s="15"/>
      <c r="C11" s="15"/>
      <c r="D11" s="15"/>
      <c r="E11" s="15"/>
      <c r="F11" s="93">
        <v>5533</v>
      </c>
      <c r="G11" s="93">
        <v>6879</v>
      </c>
      <c r="I11" s="68">
        <f>SUM(F11:G11)</f>
        <v>12412</v>
      </c>
      <c r="J11" s="15"/>
      <c r="K11" s="15"/>
      <c r="L11" s="15"/>
      <c r="M11" s="15"/>
    </row>
    <row r="12" spans="1:19" s="29" customFormat="1">
      <c r="A12" s="11" t="s">
        <v>62</v>
      </c>
      <c r="F12" s="90">
        <v>499</v>
      </c>
      <c r="G12" s="90">
        <v>866</v>
      </c>
      <c r="I12" s="68">
        <f>SUM(F12:G12)</f>
        <v>1365</v>
      </c>
      <c r="R12" s="1"/>
      <c r="S12" s="1"/>
    </row>
    <row r="13" spans="1:19" s="29" customFormat="1" ht="12">
      <c r="A13" s="11" t="s">
        <v>64</v>
      </c>
      <c r="F13" s="90">
        <v>29</v>
      </c>
      <c r="G13" s="90">
        <v>34</v>
      </c>
      <c r="I13" s="68">
        <f>SUM(F13:G13)</f>
        <v>63</v>
      </c>
    </row>
    <row r="14" spans="1:19">
      <c r="A14" s="11" t="s">
        <v>65</v>
      </c>
      <c r="B14" s="15"/>
      <c r="C14" s="15"/>
      <c r="D14" s="15"/>
      <c r="E14" s="15"/>
      <c r="F14" s="49">
        <v>449</v>
      </c>
      <c r="G14" s="54">
        <v>512</v>
      </c>
      <c r="H14" s="50"/>
      <c r="I14" s="68">
        <f>SUM(F14:G14)</f>
        <v>961</v>
      </c>
      <c r="J14" s="20"/>
      <c r="K14" s="15"/>
      <c r="L14" s="15"/>
      <c r="M14" s="15"/>
    </row>
    <row r="15" spans="1:19">
      <c r="B15" s="15"/>
      <c r="C15" s="15"/>
      <c r="D15" s="15"/>
      <c r="E15" s="15"/>
      <c r="F15" s="100"/>
      <c r="G15" s="100"/>
      <c r="H15" s="50"/>
      <c r="I15" s="100"/>
      <c r="J15" s="20"/>
      <c r="K15" s="15"/>
      <c r="L15" s="15"/>
      <c r="M15" s="15"/>
    </row>
    <row r="16" spans="1:19">
      <c r="A16" s="19" t="s">
        <v>63</v>
      </c>
      <c r="B16" s="15"/>
      <c r="C16" s="15"/>
      <c r="D16" s="15"/>
      <c r="E16" s="15"/>
      <c r="F16" s="100">
        <f>SUM(F11:F14)</f>
        <v>6510</v>
      </c>
      <c r="G16" s="100">
        <f>SUM(G11:G14)</f>
        <v>8291</v>
      </c>
      <c r="H16" s="50"/>
      <c r="I16" s="100">
        <f>SUM(I11:I14)</f>
        <v>14801</v>
      </c>
      <c r="J16" s="20"/>
      <c r="K16" s="15"/>
      <c r="L16" s="15"/>
      <c r="M16" s="15"/>
    </row>
    <row r="17" spans="1:13">
      <c r="A17" s="8"/>
      <c r="B17" s="134"/>
      <c r="C17" s="15"/>
      <c r="D17" s="15"/>
      <c r="E17" s="15"/>
      <c r="F17" s="120">
        <f>F16/I16</f>
        <v>0.43983514627390041</v>
      </c>
      <c r="G17" s="120">
        <f>G16/I16</f>
        <v>0.56016485372609959</v>
      </c>
      <c r="H17" s="50"/>
      <c r="J17" s="20"/>
      <c r="K17" s="15"/>
      <c r="L17" s="15"/>
      <c r="M17" s="15"/>
    </row>
    <row r="18" spans="1:13">
      <c r="A18" s="8"/>
      <c r="B18" s="15"/>
      <c r="C18" s="15"/>
      <c r="D18" s="15"/>
      <c r="E18" s="15"/>
      <c r="F18" s="49"/>
      <c r="G18" s="54"/>
      <c r="H18" s="50"/>
      <c r="J18" s="20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49"/>
      <c r="G19" s="54"/>
      <c r="H19" s="50"/>
      <c r="I19" s="68"/>
      <c r="J19" s="20"/>
      <c r="K19" s="15"/>
      <c r="L19" s="15"/>
      <c r="M19" s="15"/>
    </row>
    <row r="20" spans="1:13">
      <c r="A20" s="16" t="s">
        <v>54</v>
      </c>
      <c r="B20" s="15"/>
      <c r="C20" s="15"/>
      <c r="D20" s="15"/>
      <c r="F20" s="49">
        <v>224</v>
      </c>
      <c r="G20" s="52">
        <v>381</v>
      </c>
      <c r="I20" s="68">
        <f>SUM(F20:G20)</f>
        <v>605</v>
      </c>
      <c r="J20" s="20"/>
      <c r="L20" s="15"/>
      <c r="M20" s="15"/>
    </row>
    <row r="21" spans="1:13">
      <c r="A21" s="16" t="s">
        <v>55</v>
      </c>
      <c r="F21" s="52">
        <v>234</v>
      </c>
      <c r="G21" s="52">
        <v>381</v>
      </c>
      <c r="I21" s="68">
        <f t="shared" ref="I21:I30" si="0">SUM(F21:G21)</f>
        <v>615</v>
      </c>
    </row>
    <row r="22" spans="1:13">
      <c r="A22" s="16" t="s">
        <v>56</v>
      </c>
      <c r="F22" s="46">
        <v>228</v>
      </c>
      <c r="G22" s="52">
        <v>240</v>
      </c>
      <c r="I22" s="68">
        <f t="shared" si="0"/>
        <v>468</v>
      </c>
      <c r="J22" s="15"/>
    </row>
    <row r="23" spans="1:13">
      <c r="A23" s="16" t="s">
        <v>57</v>
      </c>
      <c r="F23" s="49">
        <v>105</v>
      </c>
      <c r="G23" s="52">
        <v>130</v>
      </c>
      <c r="I23" s="68">
        <f t="shared" si="0"/>
        <v>235</v>
      </c>
    </row>
    <row r="24" spans="1:13">
      <c r="A24" s="16" t="s">
        <v>95</v>
      </c>
      <c r="F24" s="49">
        <v>243</v>
      </c>
      <c r="G24" s="52">
        <v>485</v>
      </c>
      <c r="I24" s="68">
        <f t="shared" si="0"/>
        <v>728</v>
      </c>
    </row>
    <row r="25" spans="1:13">
      <c r="A25" s="16" t="s">
        <v>58</v>
      </c>
      <c r="B25" s="15"/>
      <c r="C25" s="15"/>
      <c r="D25" s="15"/>
      <c r="F25" s="49">
        <v>1</v>
      </c>
      <c r="G25" s="46">
        <v>4</v>
      </c>
      <c r="I25" s="68">
        <f t="shared" si="0"/>
        <v>5</v>
      </c>
      <c r="J25" s="15"/>
      <c r="L25" s="15"/>
      <c r="M25" s="15"/>
    </row>
    <row r="26" spans="1:13">
      <c r="A26" s="16" t="s">
        <v>53</v>
      </c>
      <c r="F26" s="49">
        <v>7</v>
      </c>
      <c r="G26" s="54">
        <v>12</v>
      </c>
      <c r="I26" s="68">
        <f t="shared" si="0"/>
        <v>19</v>
      </c>
    </row>
    <row r="27" spans="1:13">
      <c r="A27" s="16" t="s">
        <v>49</v>
      </c>
      <c r="F27" s="49">
        <v>3</v>
      </c>
      <c r="G27" s="52">
        <v>6</v>
      </c>
      <c r="I27" s="68">
        <f t="shared" si="0"/>
        <v>9</v>
      </c>
      <c r="J27" s="15"/>
    </row>
    <row r="28" spans="1:13">
      <c r="A28" s="16" t="s">
        <v>50</v>
      </c>
      <c r="F28" s="49">
        <v>25</v>
      </c>
      <c r="G28" s="52">
        <v>27</v>
      </c>
      <c r="I28" s="68">
        <f t="shared" si="0"/>
        <v>52</v>
      </c>
      <c r="J28" s="15"/>
    </row>
    <row r="29" spans="1:13">
      <c r="A29" s="16" t="s">
        <v>51</v>
      </c>
      <c r="F29" s="49">
        <v>5</v>
      </c>
      <c r="G29" s="52">
        <v>9</v>
      </c>
      <c r="I29" s="68">
        <f t="shared" si="0"/>
        <v>14</v>
      </c>
      <c r="J29" s="15"/>
    </row>
    <row r="30" spans="1:13">
      <c r="A30" s="16" t="s">
        <v>52</v>
      </c>
      <c r="F30" s="49">
        <v>146</v>
      </c>
      <c r="G30" s="52">
        <v>137</v>
      </c>
      <c r="I30" s="68">
        <f t="shared" si="0"/>
        <v>283</v>
      </c>
      <c r="J30" s="15"/>
    </row>
    <row r="31" spans="1:13">
      <c r="A31" s="12"/>
      <c r="F31" s="68"/>
      <c r="G31" s="68"/>
      <c r="H31" s="50"/>
      <c r="I31" s="68"/>
      <c r="J31" s="15"/>
    </row>
    <row r="32" spans="1:13">
      <c r="A32" s="19" t="s">
        <v>59</v>
      </c>
      <c r="F32" s="68">
        <f>SUM(F20:F30)</f>
        <v>1221</v>
      </c>
      <c r="G32" s="68">
        <f>SUM(G20:G30)</f>
        <v>1812</v>
      </c>
      <c r="H32" s="50"/>
      <c r="I32" s="68">
        <f>SUM(I20:I30)</f>
        <v>3033</v>
      </c>
    </row>
    <row r="33" spans="1:9">
      <c r="A33" s="19"/>
      <c r="F33" s="120">
        <f>F32/I32</f>
        <v>0.40257171117705243</v>
      </c>
      <c r="G33" s="120">
        <f>G32/I32</f>
        <v>0.59742828882294763</v>
      </c>
      <c r="H33" s="50"/>
      <c r="I33" s="68"/>
    </row>
    <row r="34" spans="1:9">
      <c r="A34" s="10"/>
      <c r="F34" s="60"/>
      <c r="G34" s="60"/>
      <c r="H34" s="50"/>
      <c r="I34" s="68"/>
    </row>
    <row r="35" spans="1:9">
      <c r="A35" s="19" t="s">
        <v>73</v>
      </c>
      <c r="F35" s="86">
        <f>F16+F32</f>
        <v>7731</v>
      </c>
      <c r="G35" s="86">
        <f>G16+G32</f>
        <v>10103</v>
      </c>
      <c r="H35" s="50"/>
      <c r="I35" s="86">
        <f>I16+I32</f>
        <v>17834</v>
      </c>
    </row>
    <row r="36" spans="1:9">
      <c r="A36" s="19"/>
      <c r="F36" s="120">
        <f>F35/I35</f>
        <v>0.43349781316586294</v>
      </c>
      <c r="G36" s="120">
        <f>G35/I35</f>
        <v>0.566502186834137</v>
      </c>
      <c r="H36" s="50"/>
      <c r="I36" s="68"/>
    </row>
    <row r="37" spans="1:9">
      <c r="A37" s="10"/>
      <c r="F37" s="50"/>
      <c r="G37" s="50"/>
      <c r="H37" s="50"/>
      <c r="I37" s="68"/>
    </row>
    <row r="38" spans="1:9">
      <c r="A38" s="18" t="s">
        <v>60</v>
      </c>
      <c r="F38" s="50"/>
      <c r="G38" s="50"/>
      <c r="H38" s="50"/>
      <c r="I38" s="68"/>
    </row>
    <row r="39" spans="1:9">
      <c r="A39" s="11" t="s">
        <v>75</v>
      </c>
      <c r="F39" s="52">
        <v>70</v>
      </c>
      <c r="G39" s="52">
        <v>100</v>
      </c>
      <c r="H39" s="50"/>
      <c r="I39" s="68">
        <f>SUM(F39:G39)</f>
        <v>170</v>
      </c>
    </row>
    <row r="40" spans="1:9">
      <c r="A40" s="11" t="s">
        <v>76</v>
      </c>
      <c r="F40" s="52">
        <v>7</v>
      </c>
      <c r="G40" s="52">
        <v>61</v>
      </c>
      <c r="H40" s="50"/>
      <c r="I40" s="68">
        <f>SUM(F40:G40)</f>
        <v>68</v>
      </c>
    </row>
    <row r="41" spans="1:9">
      <c r="A41" s="10"/>
      <c r="F41" s="52"/>
      <c r="G41" s="52"/>
      <c r="H41" s="50"/>
    </row>
    <row r="42" spans="1:9">
      <c r="A42" s="10"/>
      <c r="F42" s="50"/>
      <c r="G42" s="50"/>
      <c r="H42" s="50"/>
      <c r="I42" s="68"/>
    </row>
    <row r="43" spans="1:9">
      <c r="A43" s="19" t="s">
        <v>74</v>
      </c>
      <c r="F43" s="86">
        <f>+F35+F39+F40</f>
        <v>7808</v>
      </c>
      <c r="G43" s="86">
        <f>+G35+G39+G40</f>
        <v>10264</v>
      </c>
      <c r="H43" s="50"/>
      <c r="I43" s="86">
        <f>+I35+I39+I40</f>
        <v>18072</v>
      </c>
    </row>
    <row r="44" spans="1:9">
      <c r="F44" s="120">
        <f>F43/I43</f>
        <v>0.43204957945993805</v>
      </c>
      <c r="G44" s="120">
        <f>G43/I43</f>
        <v>0.56795042054006195</v>
      </c>
    </row>
    <row r="45" spans="1:9">
      <c r="F45" s="120"/>
      <c r="G45" s="120"/>
    </row>
    <row r="46" spans="1:9">
      <c r="A46" s="110" t="s">
        <v>101</v>
      </c>
    </row>
    <row r="47" spans="1:9">
      <c r="A47" s="110" t="s">
        <v>72</v>
      </c>
    </row>
    <row r="48" spans="1:9">
      <c r="A48" s="110" t="s">
        <v>126</v>
      </c>
    </row>
    <row r="50" spans="1:13">
      <c r="A50" s="25" t="s">
        <v>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25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  <rowBreaks count="1" manualBreakCount="1">
    <brk id="5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143" t="s">
        <v>23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ht="21" customHeight="1">
      <c r="A2" s="4"/>
      <c r="B2" s="144" t="s">
        <v>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4" spans="1:14">
      <c r="A4" s="30" t="s">
        <v>116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40</v>
      </c>
      <c r="G9" s="81" t="s">
        <v>13</v>
      </c>
      <c r="H9" s="80" t="s">
        <v>41</v>
      </c>
      <c r="I9" s="82"/>
      <c r="J9" s="85" t="s">
        <v>12</v>
      </c>
    </row>
    <row r="10" spans="1:14">
      <c r="A10" s="18" t="s">
        <v>100</v>
      </c>
      <c r="B10" s="15"/>
      <c r="C10" s="15"/>
      <c r="D10" s="15"/>
      <c r="E10" s="15"/>
      <c r="F10" s="15"/>
      <c r="H10" s="15"/>
      <c r="I10" s="15"/>
      <c r="J10" s="70"/>
      <c r="K10" s="15"/>
      <c r="M10" s="15"/>
    </row>
    <row r="11" spans="1:14">
      <c r="A11" s="11" t="s">
        <v>61</v>
      </c>
      <c r="F11" s="90">
        <v>8707</v>
      </c>
      <c r="G11" s="90">
        <v>3239</v>
      </c>
      <c r="H11" s="90">
        <v>466</v>
      </c>
      <c r="J11" s="91">
        <f>SUM(F11:H11)</f>
        <v>12412</v>
      </c>
    </row>
    <row r="12" spans="1:14">
      <c r="A12" s="11" t="s">
        <v>62</v>
      </c>
      <c r="B12" s="15"/>
      <c r="C12" s="15"/>
      <c r="D12" s="15"/>
      <c r="E12" s="15"/>
      <c r="F12" s="49">
        <v>1114</v>
      </c>
      <c r="G12" s="52">
        <v>41</v>
      </c>
      <c r="H12" s="46">
        <v>210</v>
      </c>
      <c r="I12" s="20"/>
      <c r="J12" s="91">
        <f>SUM(F12:H12)</f>
        <v>1365</v>
      </c>
      <c r="K12" s="15"/>
      <c r="M12" s="15"/>
    </row>
    <row r="13" spans="1:14">
      <c r="A13" s="11" t="s">
        <v>64</v>
      </c>
      <c r="B13" s="15"/>
      <c r="C13" s="15"/>
      <c r="D13" s="15"/>
      <c r="E13" s="15"/>
      <c r="F13" s="49">
        <v>13</v>
      </c>
      <c r="G13" s="52">
        <v>50</v>
      </c>
      <c r="H13" s="46">
        <v>0</v>
      </c>
      <c r="I13" s="20"/>
      <c r="J13" s="91">
        <f>SUM(F13:H13)</f>
        <v>63</v>
      </c>
      <c r="K13" s="15"/>
      <c r="M13" s="15"/>
    </row>
    <row r="14" spans="1:14">
      <c r="A14" s="11" t="s">
        <v>65</v>
      </c>
      <c r="B14" s="15"/>
      <c r="C14" s="15"/>
      <c r="D14" s="15"/>
      <c r="E14" s="15"/>
      <c r="F14" s="49">
        <v>131</v>
      </c>
      <c r="G14" s="52">
        <v>830</v>
      </c>
      <c r="H14" s="46">
        <v>0</v>
      </c>
      <c r="I14" s="20"/>
      <c r="J14" s="91">
        <f>SUM(F14:H14)</f>
        <v>961</v>
      </c>
      <c r="K14" s="15"/>
      <c r="M14" s="15"/>
    </row>
    <row r="15" spans="1:14">
      <c r="B15" s="15"/>
      <c r="C15" s="15"/>
      <c r="D15" s="15"/>
      <c r="E15" s="15"/>
      <c r="F15" s="49"/>
      <c r="G15" s="52"/>
      <c r="H15" s="46"/>
      <c r="I15" s="20"/>
      <c r="J15" s="61"/>
      <c r="K15" s="15"/>
      <c r="M15" s="15"/>
    </row>
    <row r="16" spans="1:14">
      <c r="A16" s="19" t="s">
        <v>63</v>
      </c>
      <c r="B16" s="15"/>
      <c r="C16" s="15"/>
      <c r="D16" s="15"/>
      <c r="E16" s="15"/>
      <c r="F16" s="104">
        <f>SUM(F11:F14)</f>
        <v>9965</v>
      </c>
      <c r="G16" s="104">
        <f>SUM(G11:G14)</f>
        <v>4160</v>
      </c>
      <c r="H16" s="104">
        <f>SUM(H11:H14)</f>
        <v>676</v>
      </c>
      <c r="I16" s="20"/>
      <c r="J16" s="104">
        <f>SUM(J11:J14)</f>
        <v>14801</v>
      </c>
      <c r="K16" s="15"/>
      <c r="M16" s="15"/>
    </row>
    <row r="17" spans="1:13">
      <c r="A17" s="8"/>
      <c r="B17" s="15"/>
      <c r="C17" s="15"/>
      <c r="D17" s="15"/>
      <c r="E17" s="15"/>
      <c r="F17" s="120">
        <f>F16/J16</f>
        <v>0.67326531991081684</v>
      </c>
      <c r="G17" s="120">
        <f>G16/J16</f>
        <v>0.28106209039929736</v>
      </c>
      <c r="H17" s="120">
        <f>H16/J16</f>
        <v>4.5672589689885822E-2</v>
      </c>
      <c r="I17" s="20"/>
      <c r="J17" s="61"/>
      <c r="K17" s="15"/>
      <c r="M17" s="15"/>
    </row>
    <row r="18" spans="1:13">
      <c r="A18" s="8"/>
      <c r="B18" s="15"/>
      <c r="C18" s="15"/>
      <c r="D18" s="15"/>
      <c r="E18" s="15"/>
      <c r="F18" s="49"/>
      <c r="G18" s="52"/>
      <c r="H18" s="46"/>
      <c r="I18" s="20"/>
      <c r="J18" s="61"/>
      <c r="K18" s="15"/>
      <c r="M18" s="15"/>
    </row>
    <row r="19" spans="1:13">
      <c r="A19" s="18" t="s">
        <v>7</v>
      </c>
      <c r="F19" s="53"/>
      <c r="G19" s="53"/>
      <c r="H19" s="53"/>
      <c r="J19" s="91"/>
    </row>
    <row r="20" spans="1:13">
      <c r="A20" s="16" t="s">
        <v>54</v>
      </c>
      <c r="E20" s="64"/>
      <c r="F20" s="46">
        <v>316</v>
      </c>
      <c r="G20" s="46">
        <v>289</v>
      </c>
      <c r="H20" s="46">
        <v>0</v>
      </c>
      <c r="J20" s="91">
        <f t="shared" ref="J20:J30" si="0">SUM(F20:H20)</f>
        <v>605</v>
      </c>
    </row>
    <row r="21" spans="1:13">
      <c r="A21" s="16" t="s">
        <v>55</v>
      </c>
      <c r="F21" s="52">
        <v>465</v>
      </c>
      <c r="G21" s="52">
        <v>150</v>
      </c>
      <c r="H21" s="52">
        <v>0</v>
      </c>
      <c r="J21" s="91">
        <f t="shared" si="0"/>
        <v>615</v>
      </c>
    </row>
    <row r="22" spans="1:13">
      <c r="A22" s="16" t="s">
        <v>56</v>
      </c>
      <c r="F22" s="52">
        <v>391</v>
      </c>
      <c r="G22" s="52">
        <v>77</v>
      </c>
      <c r="H22" s="52">
        <v>0</v>
      </c>
      <c r="J22" s="91">
        <f t="shared" si="0"/>
        <v>468</v>
      </c>
    </row>
    <row r="23" spans="1:13">
      <c r="A23" s="16" t="s">
        <v>57</v>
      </c>
      <c r="B23" s="15"/>
      <c r="C23" s="15"/>
      <c r="D23" s="15"/>
      <c r="E23" s="15"/>
      <c r="F23" s="46">
        <v>198</v>
      </c>
      <c r="G23" s="46">
        <v>37</v>
      </c>
      <c r="H23" s="46">
        <v>0</v>
      </c>
      <c r="I23" s="15"/>
      <c r="J23" s="91">
        <f t="shared" si="0"/>
        <v>235</v>
      </c>
      <c r="K23" s="15"/>
      <c r="M23" s="15"/>
    </row>
    <row r="24" spans="1:13">
      <c r="A24" s="16" t="s">
        <v>95</v>
      </c>
      <c r="F24" s="52">
        <v>608</v>
      </c>
      <c r="G24" s="52">
        <v>120</v>
      </c>
      <c r="H24" s="52">
        <v>0</v>
      </c>
      <c r="J24" s="91">
        <f t="shared" si="0"/>
        <v>728</v>
      </c>
    </row>
    <row r="25" spans="1:13">
      <c r="A25" s="16" t="s">
        <v>58</v>
      </c>
      <c r="F25" s="49">
        <v>4</v>
      </c>
      <c r="G25" s="52">
        <v>1</v>
      </c>
      <c r="H25" s="52">
        <v>0</v>
      </c>
      <c r="I25" s="15"/>
      <c r="J25" s="91">
        <f t="shared" si="0"/>
        <v>5</v>
      </c>
    </row>
    <row r="26" spans="1:13">
      <c r="A26" s="16" t="s">
        <v>53</v>
      </c>
      <c r="F26" s="49">
        <v>19</v>
      </c>
      <c r="G26" s="52">
        <v>0</v>
      </c>
      <c r="H26" s="52">
        <v>0</v>
      </c>
      <c r="I26" s="15"/>
      <c r="J26" s="91">
        <f t="shared" si="0"/>
        <v>19</v>
      </c>
    </row>
    <row r="27" spans="1:13">
      <c r="A27" s="16" t="s">
        <v>49</v>
      </c>
      <c r="F27" s="49">
        <v>5</v>
      </c>
      <c r="G27" s="52">
        <v>4</v>
      </c>
      <c r="H27" s="52">
        <v>0</v>
      </c>
      <c r="J27" s="91">
        <f t="shared" si="0"/>
        <v>9</v>
      </c>
      <c r="K27" s="15"/>
    </row>
    <row r="28" spans="1:13">
      <c r="A28" s="16" t="s">
        <v>50</v>
      </c>
      <c r="F28" s="49">
        <v>23</v>
      </c>
      <c r="G28" s="52">
        <v>29</v>
      </c>
      <c r="H28" s="52">
        <v>0</v>
      </c>
      <c r="J28" s="91">
        <f t="shared" si="0"/>
        <v>52</v>
      </c>
      <c r="K28" s="15"/>
    </row>
    <row r="29" spans="1:13">
      <c r="A29" s="16" t="s">
        <v>51</v>
      </c>
      <c r="F29" s="49">
        <v>8</v>
      </c>
      <c r="G29" s="52">
        <v>6</v>
      </c>
      <c r="H29" s="52">
        <v>0</v>
      </c>
      <c r="J29" s="91">
        <f t="shared" si="0"/>
        <v>14</v>
      </c>
      <c r="K29" s="15"/>
    </row>
    <row r="30" spans="1:13">
      <c r="A30" s="16" t="s">
        <v>52</v>
      </c>
      <c r="F30" s="52">
        <v>124</v>
      </c>
      <c r="G30" s="52">
        <v>159</v>
      </c>
      <c r="H30" s="52">
        <v>0</v>
      </c>
      <c r="J30" s="91">
        <f t="shared" si="0"/>
        <v>283</v>
      </c>
    </row>
    <row r="31" spans="1:13">
      <c r="A31" s="12"/>
      <c r="E31" s="64"/>
      <c r="F31" s="60"/>
      <c r="G31" s="60"/>
      <c r="H31" s="60"/>
      <c r="J31" s="61"/>
    </row>
    <row r="32" spans="1:13">
      <c r="A32" s="19" t="s">
        <v>59</v>
      </c>
      <c r="E32" s="64"/>
      <c r="F32" s="60">
        <f>SUM(F20:F30)</f>
        <v>2161</v>
      </c>
      <c r="G32" s="60">
        <f>SUM(G20:G30)</f>
        <v>872</v>
      </c>
      <c r="H32" s="60">
        <f>SUM(H20:H30)</f>
        <v>0</v>
      </c>
      <c r="J32" s="60">
        <f>SUM(J20:J30)</f>
        <v>3033</v>
      </c>
    </row>
    <row r="33" spans="1:10">
      <c r="A33" s="10"/>
      <c r="E33" s="64"/>
      <c r="F33" s="120">
        <f>F32/J32</f>
        <v>0.71249587866798547</v>
      </c>
      <c r="G33" s="120">
        <f>G32/J32</f>
        <v>0.28750412133201453</v>
      </c>
      <c r="H33" s="120">
        <f>H32/J32</f>
        <v>0</v>
      </c>
      <c r="J33" s="61"/>
    </row>
    <row r="34" spans="1:10">
      <c r="A34" s="10"/>
      <c r="E34" s="64"/>
      <c r="F34" s="120"/>
      <c r="G34" s="120"/>
      <c r="H34" s="120"/>
      <c r="J34" s="61"/>
    </row>
    <row r="35" spans="1:10">
      <c r="A35" s="19" t="s">
        <v>73</v>
      </c>
      <c r="E35" s="64"/>
      <c r="F35" s="86">
        <f>F16+F32</f>
        <v>12126</v>
      </c>
      <c r="G35" s="86">
        <f>G16+G32</f>
        <v>5032</v>
      </c>
      <c r="H35" s="86">
        <f>H16+H32</f>
        <v>676</v>
      </c>
      <c r="J35" s="86">
        <f>J16+J32</f>
        <v>17834</v>
      </c>
    </row>
    <row r="36" spans="1:10">
      <c r="A36" s="19"/>
      <c r="E36" s="64"/>
      <c r="F36" s="120">
        <f>F35/J35</f>
        <v>0.67993719860939783</v>
      </c>
      <c r="G36" s="120">
        <f>G35/J35</f>
        <v>0.28215767634854771</v>
      </c>
      <c r="H36" s="120">
        <f>H35/J35</f>
        <v>3.7905125042054504E-2</v>
      </c>
      <c r="J36" s="61"/>
    </row>
    <row r="37" spans="1:10">
      <c r="A37" s="10"/>
      <c r="E37" s="64"/>
      <c r="F37" s="60"/>
      <c r="G37" s="60"/>
      <c r="H37" s="60"/>
      <c r="J37" s="61"/>
    </row>
    <row r="38" spans="1:10">
      <c r="A38" s="18" t="s">
        <v>60</v>
      </c>
      <c r="E38" s="64"/>
      <c r="F38" s="46"/>
      <c r="G38" s="46"/>
      <c r="H38" s="46"/>
      <c r="J38" s="61"/>
    </row>
    <row r="39" spans="1:10">
      <c r="A39" s="11" t="s">
        <v>75</v>
      </c>
      <c r="E39" s="64"/>
      <c r="F39" s="46">
        <v>170</v>
      </c>
      <c r="G39" s="46">
        <v>0</v>
      </c>
      <c r="H39" s="46">
        <v>0</v>
      </c>
      <c r="J39" s="91">
        <f>SUM(F39:H39)</f>
        <v>170</v>
      </c>
    </row>
    <row r="40" spans="1:10">
      <c r="A40" s="11" t="s">
        <v>76</v>
      </c>
      <c r="E40" s="64"/>
      <c r="F40" s="46">
        <v>9</v>
      </c>
      <c r="G40" s="46">
        <v>59</v>
      </c>
      <c r="H40" s="46">
        <v>0</v>
      </c>
      <c r="J40" s="91">
        <f>SUM(F40:H40)</f>
        <v>68</v>
      </c>
    </row>
    <row r="41" spans="1:10">
      <c r="A41" s="10"/>
      <c r="E41" s="64"/>
      <c r="F41" s="60"/>
      <c r="G41" s="60"/>
      <c r="H41" s="60"/>
      <c r="J41" s="60"/>
    </row>
    <row r="42" spans="1:10">
      <c r="A42" s="10"/>
      <c r="F42" s="53"/>
      <c r="G42" s="50"/>
      <c r="H42" s="53"/>
      <c r="J42" s="91"/>
    </row>
    <row r="43" spans="1:10">
      <c r="A43" s="19" t="s">
        <v>74</v>
      </c>
      <c r="F43" s="86">
        <f>+F35+F39+F40</f>
        <v>12305</v>
      </c>
      <c r="G43" s="86">
        <f>+G35+G39+G40</f>
        <v>5091</v>
      </c>
      <c r="H43" s="86">
        <f>+H35+H39+H40</f>
        <v>676</v>
      </c>
      <c r="J43" s="86">
        <f>+J35+J39+J40</f>
        <v>18072</v>
      </c>
    </row>
    <row r="44" spans="1:10">
      <c r="A44" s="19"/>
      <c r="F44" s="120">
        <f>F43/J43</f>
        <v>0.68088756086764057</v>
      </c>
      <c r="G44" s="120">
        <f>G43/J43</f>
        <v>0.28170650730411689</v>
      </c>
      <c r="H44" s="120">
        <f>H43/J43</f>
        <v>3.7405931828242582E-2</v>
      </c>
      <c r="J44" s="86"/>
    </row>
    <row r="45" spans="1:10">
      <c r="A45" s="19"/>
      <c r="E45" s="64"/>
      <c r="F45" s="60"/>
      <c r="G45" s="60"/>
      <c r="H45" s="60"/>
      <c r="J45" s="60"/>
    </row>
    <row r="46" spans="1:10">
      <c r="A46" s="110" t="s">
        <v>101</v>
      </c>
      <c r="G46" s="29"/>
    </row>
    <row r="47" spans="1:10">
      <c r="A47" s="110" t="s">
        <v>72</v>
      </c>
    </row>
    <row r="48" spans="1:10">
      <c r="A48" s="110" t="s">
        <v>126</v>
      </c>
    </row>
    <row r="50" spans="1:13">
      <c r="A50" s="25" t="s">
        <v>26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26</v>
      </c>
    </row>
  </sheetData>
  <mergeCells count="2">
    <mergeCell ref="B1:M1"/>
    <mergeCell ref="B2:M2"/>
  </mergeCells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36</v>
      </c>
      <c r="G9" s="81" t="s">
        <v>35</v>
      </c>
      <c r="H9" s="81" t="s">
        <v>105</v>
      </c>
      <c r="I9" s="80" t="s">
        <v>37</v>
      </c>
      <c r="J9" s="82"/>
      <c r="K9" s="85" t="s">
        <v>12</v>
      </c>
    </row>
    <row r="10" spans="1:14">
      <c r="A10" s="18" t="s">
        <v>100</v>
      </c>
      <c r="K10" s="64"/>
    </row>
    <row r="11" spans="1:14">
      <c r="A11" s="11" t="s">
        <v>61</v>
      </c>
      <c r="B11" s="15"/>
      <c r="C11" s="15"/>
      <c r="D11" s="15"/>
      <c r="E11" s="15"/>
      <c r="F11" s="93">
        <v>6336</v>
      </c>
      <c r="G11" s="90">
        <v>5440</v>
      </c>
      <c r="H11" s="90">
        <v>174</v>
      </c>
      <c r="I11" s="93">
        <v>462</v>
      </c>
      <c r="J11" s="15"/>
      <c r="K11" s="61">
        <f>SUM(F11:I11)</f>
        <v>12412</v>
      </c>
      <c r="L11" s="15"/>
      <c r="M11" s="15"/>
    </row>
    <row r="12" spans="1:14">
      <c r="A12" s="11" t="s">
        <v>62</v>
      </c>
      <c r="F12" s="90">
        <v>1060</v>
      </c>
      <c r="G12" s="90">
        <v>278</v>
      </c>
      <c r="H12" s="90">
        <v>10</v>
      </c>
      <c r="I12" s="90">
        <v>17</v>
      </c>
      <c r="K12" s="61">
        <f>SUM(F12:I12)</f>
        <v>1365</v>
      </c>
    </row>
    <row r="13" spans="1:14">
      <c r="A13" s="11" t="s">
        <v>64</v>
      </c>
      <c r="B13" s="15"/>
      <c r="C13" s="15"/>
      <c r="D13" s="15"/>
      <c r="E13" s="15"/>
      <c r="F13" s="49">
        <v>22</v>
      </c>
      <c r="G13" s="52">
        <v>4</v>
      </c>
      <c r="H13" s="52">
        <v>37</v>
      </c>
      <c r="I13" s="46">
        <v>0</v>
      </c>
      <c r="J13" s="20"/>
      <c r="K13" s="61">
        <f>SUM(F13:I13)</f>
        <v>63</v>
      </c>
      <c r="L13" s="15"/>
      <c r="M13" s="15"/>
    </row>
    <row r="14" spans="1:14">
      <c r="A14" s="11" t="s">
        <v>65</v>
      </c>
      <c r="B14" s="15"/>
      <c r="C14" s="15"/>
      <c r="D14" s="15"/>
      <c r="E14" s="15"/>
      <c r="F14" s="49">
        <v>942</v>
      </c>
      <c r="G14" s="52">
        <v>15</v>
      </c>
      <c r="H14" s="52">
        <v>3</v>
      </c>
      <c r="I14" s="46">
        <v>1</v>
      </c>
      <c r="J14" s="20"/>
      <c r="K14" s="61">
        <f>SUM(F14:I14)</f>
        <v>961</v>
      </c>
      <c r="L14" s="15"/>
      <c r="M14" s="15"/>
    </row>
    <row r="15" spans="1:14">
      <c r="B15" s="15"/>
      <c r="C15" s="15"/>
      <c r="D15" s="15"/>
      <c r="E15" s="15"/>
      <c r="F15" s="49"/>
      <c r="G15" s="52"/>
      <c r="H15" s="52"/>
      <c r="I15" s="46"/>
      <c r="J15" s="20"/>
      <c r="K15" s="61"/>
      <c r="L15" s="15"/>
      <c r="M15" s="15"/>
    </row>
    <row r="16" spans="1:14">
      <c r="A16" s="19" t="s">
        <v>63</v>
      </c>
      <c r="B16" s="15"/>
      <c r="C16" s="15"/>
      <c r="D16" s="15"/>
      <c r="E16" s="15"/>
      <c r="F16" s="104">
        <f>SUM(F11:F14)</f>
        <v>8360</v>
      </c>
      <c r="G16" s="104">
        <f>SUM(G11:G14)</f>
        <v>5737</v>
      </c>
      <c r="H16" s="104">
        <f>SUM(H11:H14)</f>
        <v>224</v>
      </c>
      <c r="I16" s="104">
        <f>SUM(I11:I14)</f>
        <v>480</v>
      </c>
      <c r="J16" s="20"/>
      <c r="K16" s="104">
        <f>SUM(K11:K14)</f>
        <v>14801</v>
      </c>
      <c r="L16" s="15"/>
      <c r="M16" s="15"/>
    </row>
    <row r="17" spans="1:13">
      <c r="A17" s="8"/>
      <c r="B17" s="15"/>
      <c r="C17" s="15"/>
      <c r="D17" s="15"/>
      <c r="E17" s="15"/>
      <c r="F17" s="120">
        <f>F16/K16</f>
        <v>0.56482670089858789</v>
      </c>
      <c r="G17" s="120">
        <f>G16/K16</f>
        <v>0.38760894534153095</v>
      </c>
      <c r="H17" s="120">
        <f>H16/K16</f>
        <v>1.5134112559962165E-2</v>
      </c>
      <c r="I17" s="120">
        <f>I16/K16</f>
        <v>3.2430241199918927E-2</v>
      </c>
      <c r="J17" s="20"/>
      <c r="K17" s="61"/>
      <c r="L17" s="15"/>
      <c r="M17" s="15"/>
    </row>
    <row r="18" spans="1:13">
      <c r="A18" s="8"/>
      <c r="B18" s="15"/>
      <c r="C18" s="15"/>
      <c r="D18" s="15"/>
      <c r="E18" s="15"/>
      <c r="F18" s="49"/>
      <c r="G18" s="52"/>
      <c r="H18" s="52"/>
      <c r="I18" s="46"/>
      <c r="J18" s="20"/>
      <c r="K18" s="61"/>
      <c r="L18" s="15"/>
      <c r="M18" s="15"/>
    </row>
    <row r="19" spans="1:13">
      <c r="A19" s="18" t="s">
        <v>7</v>
      </c>
      <c r="B19" s="15"/>
      <c r="C19" s="15"/>
      <c r="D19" s="15"/>
      <c r="E19" s="15"/>
      <c r="G19" s="52"/>
      <c r="H19" s="52"/>
      <c r="I19" s="46"/>
      <c r="J19" s="20"/>
      <c r="K19" s="61"/>
      <c r="L19" s="15"/>
      <c r="M19" s="15"/>
    </row>
    <row r="20" spans="1:13">
      <c r="A20" s="16" t="s">
        <v>54</v>
      </c>
      <c r="F20" s="49">
        <v>296</v>
      </c>
      <c r="G20" s="52">
        <v>203</v>
      </c>
      <c r="H20" s="52">
        <v>80</v>
      </c>
      <c r="I20" s="52">
        <v>26</v>
      </c>
      <c r="K20" s="61">
        <f t="shared" ref="K20:K30" si="0">SUM(F20:I20)</f>
        <v>605</v>
      </c>
    </row>
    <row r="21" spans="1:13">
      <c r="A21" s="16" t="s">
        <v>55</v>
      </c>
      <c r="E21" s="64"/>
      <c r="F21" s="52">
        <v>436</v>
      </c>
      <c r="G21" s="46">
        <v>128</v>
      </c>
      <c r="H21" s="46">
        <v>9</v>
      </c>
      <c r="I21" s="46">
        <v>42</v>
      </c>
      <c r="K21" s="61">
        <f t="shared" si="0"/>
        <v>615</v>
      </c>
    </row>
    <row r="22" spans="1:13">
      <c r="A22" s="16" t="s">
        <v>56</v>
      </c>
      <c r="F22" s="46">
        <v>118</v>
      </c>
      <c r="G22" s="52">
        <v>204</v>
      </c>
      <c r="H22" s="52">
        <v>139</v>
      </c>
      <c r="I22" s="52">
        <v>7</v>
      </c>
      <c r="K22" s="61">
        <f t="shared" si="0"/>
        <v>468</v>
      </c>
    </row>
    <row r="23" spans="1:13">
      <c r="A23" s="16" t="s">
        <v>57</v>
      </c>
      <c r="F23" s="52">
        <v>157</v>
      </c>
      <c r="G23" s="52">
        <v>66</v>
      </c>
      <c r="H23" s="52">
        <v>11</v>
      </c>
      <c r="I23" s="52">
        <v>1</v>
      </c>
      <c r="K23" s="61">
        <f t="shared" si="0"/>
        <v>235</v>
      </c>
    </row>
    <row r="24" spans="1:13">
      <c r="A24" s="16" t="s">
        <v>95</v>
      </c>
      <c r="B24" s="15"/>
      <c r="C24" s="15"/>
      <c r="D24" s="15"/>
      <c r="E24" s="15"/>
      <c r="F24" s="52">
        <v>236</v>
      </c>
      <c r="G24" s="46">
        <v>344</v>
      </c>
      <c r="H24" s="46">
        <v>36</v>
      </c>
      <c r="I24" s="46">
        <v>112</v>
      </c>
      <c r="J24" s="15"/>
      <c r="K24" s="61">
        <f t="shared" si="0"/>
        <v>728</v>
      </c>
      <c r="L24" s="15"/>
      <c r="M24" s="15"/>
    </row>
    <row r="25" spans="1:13">
      <c r="A25" s="16" t="s">
        <v>58</v>
      </c>
      <c r="F25" s="46">
        <v>3</v>
      </c>
      <c r="G25" s="52">
        <v>2</v>
      </c>
      <c r="H25" s="52">
        <v>0</v>
      </c>
      <c r="I25" s="52">
        <v>0</v>
      </c>
      <c r="K25" s="61">
        <f t="shared" si="0"/>
        <v>5</v>
      </c>
    </row>
    <row r="26" spans="1:13">
      <c r="A26" s="16" t="s">
        <v>53</v>
      </c>
      <c r="F26" s="52">
        <v>11</v>
      </c>
      <c r="G26" s="52">
        <v>5</v>
      </c>
      <c r="H26" s="52">
        <v>3</v>
      </c>
      <c r="I26" s="52">
        <v>0</v>
      </c>
      <c r="J26" s="15"/>
      <c r="K26" s="61">
        <f t="shared" si="0"/>
        <v>19</v>
      </c>
    </row>
    <row r="27" spans="1:13">
      <c r="A27" s="16" t="s">
        <v>49</v>
      </c>
      <c r="F27" s="49">
        <v>7</v>
      </c>
      <c r="G27" s="52">
        <v>2</v>
      </c>
      <c r="H27" s="52">
        <v>0</v>
      </c>
      <c r="I27" s="52">
        <v>0</v>
      </c>
      <c r="J27" s="15"/>
      <c r="K27" s="61">
        <f t="shared" si="0"/>
        <v>9</v>
      </c>
    </row>
    <row r="28" spans="1:13">
      <c r="A28" s="16" t="s">
        <v>50</v>
      </c>
      <c r="F28" s="49">
        <v>38</v>
      </c>
      <c r="G28" s="52">
        <v>12</v>
      </c>
      <c r="H28" s="52">
        <v>2</v>
      </c>
      <c r="I28" s="52">
        <v>0</v>
      </c>
      <c r="K28" s="61">
        <f t="shared" si="0"/>
        <v>52</v>
      </c>
      <c r="L28" s="15"/>
    </row>
    <row r="29" spans="1:13">
      <c r="A29" s="16" t="s">
        <v>51</v>
      </c>
      <c r="F29" s="49">
        <v>14</v>
      </c>
      <c r="G29" s="52">
        <v>0</v>
      </c>
      <c r="H29" s="52">
        <v>0</v>
      </c>
      <c r="I29" s="52">
        <v>0</v>
      </c>
      <c r="K29" s="61">
        <f>SUM(F29:I29)</f>
        <v>14</v>
      </c>
      <c r="L29" s="15"/>
    </row>
    <row r="30" spans="1:13">
      <c r="A30" s="16" t="s">
        <v>52</v>
      </c>
      <c r="F30" s="49">
        <v>236</v>
      </c>
      <c r="G30" s="52">
        <v>46</v>
      </c>
      <c r="H30" s="52">
        <v>1</v>
      </c>
      <c r="I30" s="52">
        <v>0</v>
      </c>
      <c r="K30" s="61">
        <f t="shared" si="0"/>
        <v>283</v>
      </c>
      <c r="L30" s="15"/>
    </row>
    <row r="31" spans="1:13">
      <c r="A31" s="12"/>
      <c r="F31" s="53"/>
      <c r="G31" s="53"/>
      <c r="H31" s="53"/>
      <c r="I31" s="52"/>
      <c r="K31" s="91"/>
    </row>
    <row r="32" spans="1:13">
      <c r="A32" s="19" t="s">
        <v>59</v>
      </c>
      <c r="E32" s="64"/>
      <c r="F32" s="60">
        <f>SUM(F20:F30)</f>
        <v>1552</v>
      </c>
      <c r="G32" s="60">
        <f>SUM(G20:G30)</f>
        <v>1012</v>
      </c>
      <c r="H32" s="60">
        <f>SUM(H20:H30)</f>
        <v>281</v>
      </c>
      <c r="I32" s="60">
        <f>SUM(I20:I30)</f>
        <v>188</v>
      </c>
      <c r="K32" s="60">
        <f>SUM(K20:K30)</f>
        <v>3033</v>
      </c>
    </row>
    <row r="33" spans="1:12">
      <c r="A33" s="19"/>
      <c r="E33" s="64"/>
      <c r="F33" s="120">
        <f>F32/K32</f>
        <v>0.51170458292120014</v>
      </c>
      <c r="G33" s="120">
        <f>G32/K32</f>
        <v>0.33366303989449392</v>
      </c>
      <c r="H33" s="120">
        <f>H32/K32</f>
        <v>9.2647543686119355E-2</v>
      </c>
      <c r="I33" s="120">
        <f>I32/K32</f>
        <v>6.1984833498186613E-2</v>
      </c>
      <c r="K33" s="60"/>
    </row>
    <row r="34" spans="1:12">
      <c r="A34" s="10"/>
      <c r="F34" s="53"/>
      <c r="G34" s="50"/>
      <c r="H34" s="50"/>
      <c r="I34" s="53"/>
      <c r="K34" s="91"/>
    </row>
    <row r="35" spans="1:12">
      <c r="A35" s="19" t="s">
        <v>73</v>
      </c>
      <c r="F35" s="86">
        <f>F16+F32</f>
        <v>9912</v>
      </c>
      <c r="G35" s="86">
        <f>G16+G32</f>
        <v>6749</v>
      </c>
      <c r="H35" s="86">
        <f>H16+H32</f>
        <v>505</v>
      </c>
      <c r="I35" s="86">
        <f>I16+I32</f>
        <v>668</v>
      </c>
      <c r="K35" s="86">
        <f>K16+K32</f>
        <v>17834</v>
      </c>
    </row>
    <row r="36" spans="1:12">
      <c r="A36" s="19"/>
      <c r="F36" s="120">
        <f>F35/K35</f>
        <v>0.55579230682965119</v>
      </c>
      <c r="G36" s="120">
        <f>G35/K35</f>
        <v>0.37843445104855894</v>
      </c>
      <c r="H36" s="120">
        <f>H35/K35</f>
        <v>2.8316698441179768E-2</v>
      </c>
      <c r="I36" s="120">
        <f>I35/K35</f>
        <v>3.745654368061007E-2</v>
      </c>
      <c r="K36" s="91"/>
    </row>
    <row r="37" spans="1:12">
      <c r="A37" s="10"/>
      <c r="F37" s="53"/>
      <c r="G37" s="50"/>
      <c r="H37" s="50"/>
      <c r="I37" s="53"/>
      <c r="K37" s="91"/>
    </row>
    <row r="38" spans="1:12">
      <c r="A38" s="18" t="s">
        <v>60</v>
      </c>
      <c r="F38" s="53"/>
      <c r="G38" s="50"/>
      <c r="H38" s="50"/>
      <c r="I38" s="53"/>
      <c r="K38" s="91"/>
    </row>
    <row r="39" spans="1:12">
      <c r="A39" s="11" t="s">
        <v>75</v>
      </c>
      <c r="F39" s="52">
        <v>82</v>
      </c>
      <c r="G39" s="52">
        <v>79</v>
      </c>
      <c r="H39" s="52">
        <v>3</v>
      </c>
      <c r="I39" s="52">
        <v>6</v>
      </c>
      <c r="K39" s="61">
        <f>SUM(F39:I39)</f>
        <v>170</v>
      </c>
    </row>
    <row r="40" spans="1:12">
      <c r="A40" s="11" t="s">
        <v>76</v>
      </c>
      <c r="F40" s="52">
        <v>62</v>
      </c>
      <c r="G40" s="52">
        <v>5</v>
      </c>
      <c r="H40" s="52">
        <v>1</v>
      </c>
      <c r="I40" s="52">
        <v>0</v>
      </c>
      <c r="K40" s="61">
        <f>SUM(F40:I40)</f>
        <v>68</v>
      </c>
    </row>
    <row r="41" spans="1:12">
      <c r="A41" s="10"/>
      <c r="F41" s="53"/>
      <c r="G41" s="50"/>
      <c r="H41" s="50"/>
      <c r="I41" s="53"/>
      <c r="K41" s="91"/>
    </row>
    <row r="42" spans="1:12">
      <c r="A42" s="10"/>
      <c r="F42" s="87"/>
      <c r="G42" s="87"/>
      <c r="H42" s="87"/>
      <c r="I42" s="87"/>
      <c r="K42" s="87"/>
    </row>
    <row r="43" spans="1:12">
      <c r="A43" s="19" t="s">
        <v>74</v>
      </c>
      <c r="F43" s="86">
        <f>+F35+F39+F40</f>
        <v>10056</v>
      </c>
      <c r="G43" s="86">
        <f>+G35+G39+G40</f>
        <v>6833</v>
      </c>
      <c r="H43" s="86">
        <f>+H35+H39+H40</f>
        <v>509</v>
      </c>
      <c r="I43" s="86">
        <f>+I35+I39+I40</f>
        <v>674</v>
      </c>
      <c r="K43" s="86">
        <f>+K35+K39+K40</f>
        <v>18072</v>
      </c>
      <c r="L43" s="103"/>
    </row>
    <row r="44" spans="1:12">
      <c r="A44" s="19"/>
      <c r="F44" s="120">
        <f>F43/K43</f>
        <v>0.55644090305444882</v>
      </c>
      <c r="G44" s="120">
        <f>G43/K43</f>
        <v>0.37809871624612662</v>
      </c>
      <c r="H44" s="120">
        <f>H43/K43</f>
        <v>2.8165117308543604E-2</v>
      </c>
      <c r="I44" s="120">
        <f>I43/K43</f>
        <v>3.729526339088092E-2</v>
      </c>
      <c r="K44" s="86"/>
      <c r="L44" s="103"/>
    </row>
    <row r="45" spans="1:12">
      <c r="A45" s="10"/>
      <c r="F45" s="53"/>
      <c r="G45" s="50"/>
      <c r="H45" s="50"/>
      <c r="I45" s="53"/>
      <c r="K45" s="72"/>
    </row>
    <row r="46" spans="1:12">
      <c r="A46" s="110" t="s">
        <v>101</v>
      </c>
      <c r="G46" s="29"/>
      <c r="H46" s="29"/>
    </row>
    <row r="47" spans="1:12">
      <c r="A47" s="110" t="s">
        <v>72</v>
      </c>
    </row>
    <row r="48" spans="1:12">
      <c r="A48" s="110" t="s">
        <v>112</v>
      </c>
    </row>
    <row r="49" spans="1:13">
      <c r="A49" s="110" t="s">
        <v>126</v>
      </c>
    </row>
    <row r="50" spans="1:13">
      <c r="A50" s="25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27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77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 t="s">
        <v>118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>
      <c r="A7" s="37"/>
      <c r="B7" s="38"/>
      <c r="C7" s="39"/>
      <c r="D7" s="39"/>
      <c r="F7" s="81" t="s">
        <v>38</v>
      </c>
      <c r="G7" s="81" t="s">
        <v>39</v>
      </c>
      <c r="H7" s="84" t="s">
        <v>20</v>
      </c>
      <c r="I7" s="81" t="s">
        <v>42</v>
      </c>
      <c r="J7" s="94" t="s">
        <v>8</v>
      </c>
      <c r="K7" s="85" t="s">
        <v>12</v>
      </c>
      <c r="L7" s="39"/>
      <c r="M7" s="39"/>
      <c r="N7" s="21"/>
    </row>
    <row r="8" spans="1:14" ht="6" customHeight="1">
      <c r="A8" s="37"/>
      <c r="B8" s="38"/>
      <c r="C8" s="28"/>
      <c r="D8" s="28"/>
      <c r="F8" s="28"/>
      <c r="G8" s="28"/>
      <c r="H8" s="28"/>
      <c r="I8" s="28"/>
      <c r="J8" s="35"/>
      <c r="K8" s="73"/>
      <c r="L8" s="28"/>
      <c r="M8" s="28"/>
    </row>
    <row r="9" spans="1:14">
      <c r="A9" s="42" t="s">
        <v>14</v>
      </c>
      <c r="B9" s="38"/>
      <c r="C9" s="28"/>
      <c r="D9" s="28"/>
      <c r="F9" s="46">
        <v>3</v>
      </c>
      <c r="G9" s="47">
        <v>362</v>
      </c>
      <c r="H9" s="46">
        <v>759</v>
      </c>
      <c r="I9" s="46">
        <v>824</v>
      </c>
      <c r="J9" s="47"/>
      <c r="K9" s="71">
        <f t="shared" ref="K9:K18" si="0">SUM(F9:J9)</f>
        <v>1948</v>
      </c>
      <c r="L9" s="28"/>
      <c r="M9" s="28"/>
    </row>
    <row r="10" spans="1:14">
      <c r="A10" s="42" t="s">
        <v>15</v>
      </c>
      <c r="B10" s="28"/>
      <c r="C10" s="28"/>
      <c r="D10" s="28"/>
      <c r="F10" s="46">
        <v>0</v>
      </c>
      <c r="G10" s="46">
        <v>74</v>
      </c>
      <c r="H10" s="46">
        <v>399</v>
      </c>
      <c r="I10" s="46">
        <v>422</v>
      </c>
      <c r="J10" s="46"/>
      <c r="K10" s="71">
        <f t="shared" si="0"/>
        <v>895</v>
      </c>
      <c r="L10" s="28"/>
      <c r="M10" s="28"/>
    </row>
    <row r="11" spans="1:14">
      <c r="A11" s="42" t="s">
        <v>131</v>
      </c>
      <c r="B11" s="28"/>
      <c r="C11" s="28"/>
      <c r="D11" s="28"/>
      <c r="F11" s="46">
        <v>40</v>
      </c>
      <c r="G11" s="46">
        <v>35</v>
      </c>
      <c r="H11" s="46">
        <v>76</v>
      </c>
      <c r="I11" s="46">
        <v>87</v>
      </c>
      <c r="J11" s="46"/>
      <c r="K11" s="71">
        <f t="shared" si="0"/>
        <v>238</v>
      </c>
      <c r="L11" s="28"/>
      <c r="M11" s="28"/>
    </row>
    <row r="12" spans="1:14">
      <c r="A12" s="42" t="s">
        <v>16</v>
      </c>
      <c r="B12" s="28"/>
      <c r="C12" s="28"/>
      <c r="D12" s="28"/>
      <c r="F12" s="46">
        <v>0</v>
      </c>
      <c r="G12" s="46">
        <v>87</v>
      </c>
      <c r="H12" s="46">
        <v>309</v>
      </c>
      <c r="I12" s="46">
        <v>443</v>
      </c>
      <c r="J12" s="46"/>
      <c r="K12" s="71">
        <f t="shared" si="0"/>
        <v>839</v>
      </c>
      <c r="L12" s="28"/>
      <c r="M12" s="28"/>
    </row>
    <row r="13" spans="1:14">
      <c r="A13" s="42" t="s">
        <v>5</v>
      </c>
      <c r="B13" s="38"/>
      <c r="C13" s="28"/>
      <c r="D13" s="28"/>
      <c r="F13" s="46">
        <v>2</v>
      </c>
      <c r="G13" s="47">
        <v>275</v>
      </c>
      <c r="H13" s="46">
        <v>398</v>
      </c>
      <c r="I13" s="46">
        <v>495</v>
      </c>
      <c r="J13" s="47"/>
      <c r="K13" s="71">
        <f t="shared" si="0"/>
        <v>1170</v>
      </c>
      <c r="L13" s="28"/>
      <c r="M13" s="28"/>
    </row>
    <row r="14" spans="1:14">
      <c r="A14" s="42" t="s">
        <v>132</v>
      </c>
      <c r="B14" s="28"/>
      <c r="C14" s="28"/>
      <c r="D14" s="28"/>
      <c r="F14" s="46">
        <v>29</v>
      </c>
      <c r="G14" s="46">
        <v>255</v>
      </c>
      <c r="H14" s="46">
        <v>531</v>
      </c>
      <c r="I14" s="46">
        <v>627</v>
      </c>
      <c r="J14" s="46"/>
      <c r="K14" s="71">
        <f t="shared" si="0"/>
        <v>1442</v>
      </c>
      <c r="L14" s="28"/>
      <c r="M14" s="28"/>
    </row>
    <row r="15" spans="1:14">
      <c r="A15" s="42" t="s">
        <v>17</v>
      </c>
      <c r="B15" s="28"/>
      <c r="C15" s="28"/>
      <c r="D15" s="28"/>
      <c r="F15" s="46">
        <v>11</v>
      </c>
      <c r="G15" s="47">
        <v>109</v>
      </c>
      <c r="H15" s="46">
        <v>392</v>
      </c>
      <c r="I15" s="46">
        <v>438</v>
      </c>
      <c r="J15" s="46"/>
      <c r="K15" s="71">
        <f t="shared" si="0"/>
        <v>950</v>
      </c>
      <c r="L15" s="28"/>
      <c r="M15" s="28"/>
    </row>
    <row r="16" spans="1:14">
      <c r="A16" s="42" t="s">
        <v>103</v>
      </c>
      <c r="B16" s="28"/>
      <c r="C16" s="28"/>
      <c r="D16" s="28"/>
      <c r="F16" s="46">
        <v>0</v>
      </c>
      <c r="G16" s="47">
        <v>1</v>
      </c>
      <c r="H16" s="46">
        <v>138</v>
      </c>
      <c r="I16" s="46">
        <v>423</v>
      </c>
      <c r="J16" s="46"/>
      <c r="K16" s="71">
        <f t="shared" si="0"/>
        <v>562</v>
      </c>
      <c r="L16" s="28"/>
      <c r="M16" s="28"/>
    </row>
    <row r="17" spans="1:13">
      <c r="A17" s="42" t="s">
        <v>135</v>
      </c>
      <c r="B17" s="28"/>
      <c r="C17" s="28"/>
      <c r="D17" s="28"/>
      <c r="F17" s="46">
        <v>23</v>
      </c>
      <c r="G17" s="47">
        <v>28</v>
      </c>
      <c r="H17" s="46">
        <v>49</v>
      </c>
      <c r="I17" s="46">
        <v>89</v>
      </c>
      <c r="J17" s="46"/>
      <c r="K17" s="71">
        <f t="shared" si="0"/>
        <v>189</v>
      </c>
      <c r="L17" s="28"/>
      <c r="M17" s="28"/>
    </row>
    <row r="18" spans="1:13">
      <c r="A18" s="42" t="s">
        <v>18</v>
      </c>
      <c r="B18" s="28"/>
      <c r="C18" s="28"/>
      <c r="D18" s="28"/>
      <c r="F18" s="46">
        <f>F35</f>
        <v>3950</v>
      </c>
      <c r="G18" s="46">
        <f>G35</f>
        <v>2011</v>
      </c>
      <c r="H18" s="46">
        <f>H35</f>
        <v>425</v>
      </c>
      <c r="I18" s="46">
        <f>I35</f>
        <v>61</v>
      </c>
      <c r="J18" s="46"/>
      <c r="K18" s="71">
        <f t="shared" si="0"/>
        <v>6447</v>
      </c>
      <c r="L18" s="28"/>
      <c r="M18" s="28"/>
    </row>
    <row r="19" spans="1:13">
      <c r="A19" s="40"/>
      <c r="B19" s="28"/>
      <c r="C19" s="28"/>
      <c r="D19" s="28"/>
      <c r="F19" s="28"/>
      <c r="G19" s="28"/>
      <c r="H19" s="28"/>
      <c r="I19" s="28"/>
      <c r="J19" s="28"/>
      <c r="K19" s="71"/>
      <c r="L19" s="28"/>
      <c r="M19" s="28"/>
    </row>
    <row r="20" spans="1:13">
      <c r="A20" s="43" t="s">
        <v>12</v>
      </c>
      <c r="B20" s="28"/>
      <c r="C20" s="28"/>
      <c r="D20" s="28"/>
      <c r="F20" s="61">
        <f>SUM(F9:F18)</f>
        <v>4058</v>
      </c>
      <c r="G20" s="61">
        <f>SUM(G9:G18)</f>
        <v>3237</v>
      </c>
      <c r="H20" s="61">
        <f>SUM(H9:H18)</f>
        <v>3476</v>
      </c>
      <c r="I20" s="61">
        <f>SUM(I9:I18)</f>
        <v>3909</v>
      </c>
      <c r="J20" s="61"/>
      <c r="K20" s="71">
        <f>SUM(K9:K18)</f>
        <v>14680</v>
      </c>
      <c r="L20" s="28"/>
      <c r="M20" s="28"/>
    </row>
    <row r="21" spans="1:13">
      <c r="A21" s="36"/>
      <c r="B21" s="28"/>
      <c r="C21" s="28"/>
      <c r="D21" s="28"/>
      <c r="F21" s="28"/>
      <c r="G21" s="28"/>
      <c r="H21" s="28"/>
      <c r="I21" s="28"/>
      <c r="J21" s="28"/>
      <c r="K21" s="71"/>
      <c r="L21" s="28"/>
      <c r="M21" s="28"/>
    </row>
    <row r="22" spans="1:13">
      <c r="A22" s="29"/>
      <c r="B22" s="28"/>
      <c r="C22" s="28"/>
      <c r="D22" s="28"/>
      <c r="F22" s="28"/>
      <c r="G22" s="28"/>
      <c r="H22" s="28"/>
      <c r="I22" s="28"/>
      <c r="J22" s="28"/>
      <c r="K22" s="71"/>
      <c r="L22" s="28"/>
      <c r="M22" s="28"/>
    </row>
    <row r="23" spans="1:13">
      <c r="A23" s="43" t="s">
        <v>19</v>
      </c>
      <c r="B23" s="28"/>
      <c r="C23" s="28"/>
      <c r="D23" s="28"/>
      <c r="F23" s="28"/>
      <c r="G23" s="28"/>
      <c r="H23" s="28"/>
      <c r="I23" s="28"/>
      <c r="J23" s="28"/>
      <c r="K23" s="71"/>
      <c r="L23" s="28"/>
      <c r="M23" s="28"/>
    </row>
    <row r="24" spans="1:13">
      <c r="A24" s="26"/>
      <c r="B24" s="28"/>
      <c r="C24" s="28"/>
      <c r="D24" s="28"/>
      <c r="F24" s="28"/>
      <c r="G24" s="28"/>
      <c r="H24" s="28"/>
      <c r="I24" s="28"/>
      <c r="J24" s="28"/>
      <c r="K24" s="71"/>
      <c r="L24" s="28"/>
      <c r="M24" s="28"/>
    </row>
    <row r="25" spans="1:13">
      <c r="A25" s="42" t="s">
        <v>14</v>
      </c>
      <c r="B25" s="28"/>
      <c r="C25" s="28"/>
      <c r="D25" s="28"/>
      <c r="F25" s="46">
        <v>625</v>
      </c>
      <c r="G25" s="47">
        <v>386</v>
      </c>
      <c r="H25" s="46">
        <v>106</v>
      </c>
      <c r="I25" s="46">
        <v>16</v>
      </c>
      <c r="J25" s="46"/>
      <c r="K25" s="71">
        <f t="shared" ref="K25:K33" si="1">SUM(F25:J25)</f>
        <v>1133</v>
      </c>
      <c r="L25" s="28"/>
      <c r="M25" s="28"/>
    </row>
    <row r="26" spans="1:13">
      <c r="A26" s="42" t="s">
        <v>15</v>
      </c>
      <c r="B26" s="28"/>
      <c r="C26" s="28"/>
      <c r="D26" s="28"/>
      <c r="F26" s="46">
        <v>731</v>
      </c>
      <c r="G26" s="47">
        <v>377</v>
      </c>
      <c r="H26" s="46">
        <v>32</v>
      </c>
      <c r="I26" s="46">
        <v>2</v>
      </c>
      <c r="J26" s="46"/>
      <c r="K26" s="71">
        <f t="shared" si="1"/>
        <v>1142</v>
      </c>
      <c r="L26" s="28"/>
      <c r="M26" s="28"/>
    </row>
    <row r="27" spans="1:13">
      <c r="A27" s="42" t="s">
        <v>131</v>
      </c>
      <c r="B27" s="28"/>
      <c r="C27" s="28"/>
      <c r="D27" s="28"/>
      <c r="F27" s="46">
        <v>97</v>
      </c>
      <c r="G27" s="47">
        <v>90</v>
      </c>
      <c r="H27" s="46">
        <v>44</v>
      </c>
      <c r="I27" s="46">
        <v>4</v>
      </c>
      <c r="J27" s="46"/>
      <c r="K27" s="71">
        <f t="shared" si="1"/>
        <v>235</v>
      </c>
      <c r="L27" s="28"/>
      <c r="M27" s="28"/>
    </row>
    <row r="28" spans="1:13">
      <c r="A28" s="42" t="s">
        <v>16</v>
      </c>
      <c r="B28" s="28"/>
      <c r="C28" s="28"/>
      <c r="D28" s="28"/>
      <c r="F28" s="46">
        <v>412</v>
      </c>
      <c r="G28" s="47">
        <v>257</v>
      </c>
      <c r="H28" s="46">
        <v>25</v>
      </c>
      <c r="I28" s="46">
        <v>6</v>
      </c>
      <c r="J28" s="46"/>
      <c r="K28" s="71">
        <f t="shared" si="1"/>
        <v>700</v>
      </c>
      <c r="L28" s="28"/>
      <c r="M28" s="28"/>
    </row>
    <row r="29" spans="1:13">
      <c r="A29" s="42" t="s">
        <v>5</v>
      </c>
      <c r="B29" s="28"/>
      <c r="C29" s="28"/>
      <c r="D29" s="28"/>
      <c r="F29" s="46">
        <v>543</v>
      </c>
      <c r="G29" s="47">
        <v>165</v>
      </c>
      <c r="H29" s="46">
        <v>49</v>
      </c>
      <c r="I29" s="46">
        <v>15</v>
      </c>
      <c r="J29" s="46"/>
      <c r="K29" s="71">
        <f t="shared" si="1"/>
        <v>772</v>
      </c>
      <c r="L29" s="28"/>
      <c r="M29" s="28"/>
    </row>
    <row r="30" spans="1:13">
      <c r="A30" s="42" t="s">
        <v>132</v>
      </c>
      <c r="B30" s="28"/>
      <c r="C30" s="28"/>
      <c r="D30" s="28"/>
      <c r="F30" s="46">
        <v>590</v>
      </c>
      <c r="G30" s="47">
        <v>289</v>
      </c>
      <c r="H30" s="46">
        <v>103</v>
      </c>
      <c r="I30" s="46">
        <v>11</v>
      </c>
      <c r="J30" s="46"/>
      <c r="K30" s="71">
        <f t="shared" si="1"/>
        <v>993</v>
      </c>
      <c r="L30" s="28"/>
      <c r="M30" s="28"/>
    </row>
    <row r="31" spans="1:13">
      <c r="A31" s="42" t="s">
        <v>17</v>
      </c>
      <c r="B31" s="28"/>
      <c r="C31" s="28"/>
      <c r="D31" s="28"/>
      <c r="F31" s="46">
        <v>271</v>
      </c>
      <c r="G31" s="47">
        <v>109</v>
      </c>
      <c r="H31" s="46">
        <v>6</v>
      </c>
      <c r="I31" s="46">
        <v>1</v>
      </c>
      <c r="J31" s="46"/>
      <c r="K31" s="71">
        <f t="shared" si="1"/>
        <v>387</v>
      </c>
      <c r="L31" s="28"/>
      <c r="M31" s="28"/>
    </row>
    <row r="32" spans="1:13">
      <c r="A32" s="42" t="s">
        <v>103</v>
      </c>
      <c r="B32" s="28"/>
      <c r="C32" s="28"/>
      <c r="D32" s="28"/>
      <c r="F32" s="46">
        <v>166</v>
      </c>
      <c r="G32" s="46">
        <v>152</v>
      </c>
      <c r="H32" s="46">
        <v>39</v>
      </c>
      <c r="I32" s="46">
        <v>1</v>
      </c>
      <c r="J32" s="46"/>
      <c r="K32" s="71">
        <f t="shared" si="1"/>
        <v>358</v>
      </c>
      <c r="L32" s="28"/>
      <c r="M32" s="28"/>
    </row>
    <row r="33" spans="1:13">
      <c r="A33" s="42" t="s">
        <v>108</v>
      </c>
      <c r="B33" s="28"/>
      <c r="C33" s="28"/>
      <c r="D33" s="28"/>
      <c r="F33" s="46">
        <v>515</v>
      </c>
      <c r="G33" s="46">
        <v>186</v>
      </c>
      <c r="H33" s="46">
        <v>21</v>
      </c>
      <c r="I33" s="46">
        <v>5</v>
      </c>
      <c r="J33" s="46"/>
      <c r="K33" s="71">
        <f t="shared" si="1"/>
        <v>727</v>
      </c>
      <c r="L33" s="28"/>
      <c r="M33" s="28"/>
    </row>
    <row r="34" spans="1:13">
      <c r="A34" s="44"/>
      <c r="B34" s="28"/>
      <c r="C34" s="28"/>
      <c r="D34" s="28"/>
      <c r="F34" s="28"/>
      <c r="G34" s="28"/>
      <c r="H34" s="28"/>
      <c r="I34" s="28"/>
      <c r="J34" s="28"/>
      <c r="K34" s="71"/>
      <c r="L34" s="28"/>
      <c r="M34" s="28"/>
    </row>
    <row r="35" spans="1:13">
      <c r="A35" s="43" t="s">
        <v>12</v>
      </c>
      <c r="B35" s="28"/>
      <c r="C35" s="28"/>
      <c r="D35" s="28"/>
      <c r="F35" s="61">
        <f>SUM(F25:F33)</f>
        <v>3950</v>
      </c>
      <c r="G35" s="61">
        <f>SUM(G25:G33)</f>
        <v>2011</v>
      </c>
      <c r="H35" s="61">
        <f>SUM(H25:H33)</f>
        <v>425</v>
      </c>
      <c r="I35" s="61">
        <f>SUM(I25:I33)</f>
        <v>61</v>
      </c>
      <c r="J35" s="61"/>
      <c r="K35" s="71">
        <f>SUM(K25:K33)</f>
        <v>6447</v>
      </c>
      <c r="L35" s="28"/>
      <c r="M35" s="28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L36" s="28"/>
      <c r="M36" s="28"/>
    </row>
    <row r="37" spans="1:13">
      <c r="A37" s="28"/>
      <c r="B37" s="28"/>
      <c r="C37" s="28"/>
      <c r="D37" s="28"/>
      <c r="E37" s="28"/>
      <c r="F37" s="28"/>
      <c r="G37" s="28"/>
      <c r="H37" s="28"/>
      <c r="I37" s="28"/>
      <c r="J37" s="28"/>
      <c r="L37" s="28"/>
      <c r="M37" s="28"/>
    </row>
    <row r="38" spans="1:1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s="88" t="s">
        <v>102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88" t="s">
        <v>104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89" t="s">
        <v>134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110" t="s">
        <v>133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>
      <c r="A43" s="8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>
      <c r="A44" s="8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A46" s="25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5" t="s">
        <v>1</v>
      </c>
    </row>
  </sheetData>
  <phoneticPr fontId="0" type="noConversion"/>
  <printOptions horizontalCentered="1"/>
  <pageMargins left="0.5" right="0.5" top="0.5" bottom="0.5" header="0.5" footer="0.5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 customWidth="1"/>
    <col min="5" max="14" width="5" style="1" customWidth="1"/>
    <col min="15" max="15" width="8" style="1" customWidth="1"/>
    <col min="16" max="17" width="5" style="1" customWidth="1"/>
    <col min="18" max="16384" width="9.109375" style="1"/>
  </cols>
  <sheetData>
    <row r="1" spans="1:18" ht="25.5" customHeight="1">
      <c r="A1" s="4"/>
      <c r="B1" s="4"/>
      <c r="C1" s="4"/>
      <c r="D1" s="4"/>
      <c r="E1" s="23" t="s">
        <v>23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</row>
    <row r="2" spans="1:18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</row>
    <row r="4" spans="1:18">
      <c r="A4" s="30" t="s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>
      <c r="A5" s="30" t="s">
        <v>118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>
      <c r="A7" s="37"/>
      <c r="B7" s="38"/>
      <c r="C7" s="39"/>
      <c r="D7" s="39"/>
      <c r="G7" s="41" t="s">
        <v>38</v>
      </c>
      <c r="H7" s="41"/>
      <c r="I7" s="41" t="s">
        <v>39</v>
      </c>
      <c r="J7" s="41"/>
      <c r="K7" s="33" t="s">
        <v>20</v>
      </c>
      <c r="L7" s="33"/>
      <c r="M7" s="41" t="s">
        <v>46</v>
      </c>
      <c r="N7" s="41"/>
      <c r="P7" s="41" t="s">
        <v>12</v>
      </c>
      <c r="Q7" s="34"/>
      <c r="R7" s="21"/>
    </row>
    <row r="8" spans="1:18">
      <c r="A8" s="37"/>
      <c r="B8" s="38"/>
      <c r="C8" s="39"/>
      <c r="D8" s="39"/>
      <c r="G8" s="27" t="s">
        <v>21</v>
      </c>
      <c r="H8" s="27" t="s">
        <v>22</v>
      </c>
      <c r="I8" s="27" t="s">
        <v>21</v>
      </c>
      <c r="J8" s="27" t="s">
        <v>22</v>
      </c>
      <c r="K8" s="45" t="s">
        <v>21</v>
      </c>
      <c r="L8" s="45" t="s">
        <v>22</v>
      </c>
      <c r="M8" s="27" t="s">
        <v>21</v>
      </c>
      <c r="N8" s="27" t="s">
        <v>22</v>
      </c>
      <c r="O8" s="14"/>
      <c r="P8" s="27" t="s">
        <v>21</v>
      </c>
      <c r="Q8" s="27" t="s">
        <v>22</v>
      </c>
      <c r="R8" s="21"/>
    </row>
    <row r="9" spans="1:18" ht="6" customHeight="1">
      <c r="A9" s="37"/>
      <c r="B9" s="38"/>
      <c r="C9" s="28"/>
      <c r="D9" s="28"/>
      <c r="G9" s="28"/>
      <c r="H9" s="28"/>
      <c r="I9" s="28"/>
      <c r="J9" s="28"/>
      <c r="K9" s="28"/>
      <c r="L9" s="28"/>
      <c r="M9" s="28"/>
      <c r="N9" s="28"/>
      <c r="Q9" s="35"/>
    </row>
    <row r="10" spans="1:18" ht="12.9" customHeight="1">
      <c r="A10" s="42" t="s">
        <v>14</v>
      </c>
      <c r="B10" s="38"/>
      <c r="C10" s="28"/>
      <c r="D10" s="28"/>
      <c r="G10" s="46">
        <v>0</v>
      </c>
      <c r="H10" s="46">
        <v>0</v>
      </c>
      <c r="I10" s="47">
        <v>18</v>
      </c>
      <c r="J10" s="47">
        <v>16</v>
      </c>
      <c r="K10" s="46">
        <v>15</v>
      </c>
      <c r="L10" s="46">
        <v>4</v>
      </c>
      <c r="M10" s="46">
        <v>1</v>
      </c>
      <c r="N10" s="46">
        <v>2</v>
      </c>
      <c r="O10" s="53"/>
      <c r="P10" s="60">
        <f>G10+I10+K10+M10</f>
        <v>34</v>
      </c>
      <c r="Q10" s="60">
        <f>H10+J10+L10+N10</f>
        <v>22</v>
      </c>
    </row>
    <row r="11" spans="1:18">
      <c r="A11" s="42" t="s">
        <v>15</v>
      </c>
      <c r="B11" s="28"/>
      <c r="C11" s="28"/>
      <c r="D11" s="28"/>
      <c r="G11" s="46">
        <v>0</v>
      </c>
      <c r="H11" s="46">
        <v>0</v>
      </c>
      <c r="I11" s="46">
        <v>5</v>
      </c>
      <c r="J11" s="46">
        <v>2</v>
      </c>
      <c r="K11" s="46">
        <v>12</v>
      </c>
      <c r="L11" s="46">
        <v>5</v>
      </c>
      <c r="M11" s="46">
        <v>3</v>
      </c>
      <c r="N11" s="46">
        <v>7</v>
      </c>
      <c r="O11" s="53"/>
      <c r="P11" s="60">
        <f t="shared" ref="P11:P19" si="0">G11+I11+K11+M11</f>
        <v>20</v>
      </c>
      <c r="Q11" s="60">
        <f t="shared" ref="Q11:Q19" si="1">H11+J11+L11+N11</f>
        <v>14</v>
      </c>
    </row>
    <row r="12" spans="1:18">
      <c r="A12" s="42" t="s">
        <v>131</v>
      </c>
      <c r="B12" s="28"/>
      <c r="C12" s="28"/>
      <c r="D12" s="28"/>
      <c r="G12" s="46">
        <v>0</v>
      </c>
      <c r="H12" s="46">
        <v>1</v>
      </c>
      <c r="I12" s="46">
        <v>0</v>
      </c>
      <c r="J12" s="46">
        <v>0</v>
      </c>
      <c r="K12" s="46">
        <v>0</v>
      </c>
      <c r="L12" s="46">
        <v>1</v>
      </c>
      <c r="M12" s="46">
        <v>0</v>
      </c>
      <c r="N12" s="46">
        <v>0</v>
      </c>
      <c r="O12" s="53"/>
      <c r="P12" s="60">
        <f t="shared" ref="P12" si="2">G12+I12+K12+M12</f>
        <v>0</v>
      </c>
      <c r="Q12" s="60">
        <f t="shared" ref="Q12" si="3">H12+J12+L12+N12</f>
        <v>2</v>
      </c>
    </row>
    <row r="13" spans="1:18">
      <c r="A13" s="42" t="s">
        <v>16</v>
      </c>
      <c r="B13" s="28"/>
      <c r="C13" s="28"/>
      <c r="D13" s="28"/>
      <c r="G13" s="46">
        <v>0</v>
      </c>
      <c r="H13" s="46">
        <v>0</v>
      </c>
      <c r="I13" s="46">
        <v>1</v>
      </c>
      <c r="J13" s="46">
        <v>0</v>
      </c>
      <c r="K13" s="46">
        <v>5</v>
      </c>
      <c r="L13" s="46">
        <v>1</v>
      </c>
      <c r="M13" s="46">
        <v>0</v>
      </c>
      <c r="N13" s="46">
        <v>0</v>
      </c>
      <c r="O13" s="53"/>
      <c r="P13" s="60">
        <f t="shared" si="0"/>
        <v>6</v>
      </c>
      <c r="Q13" s="60">
        <f t="shared" si="1"/>
        <v>1</v>
      </c>
    </row>
    <row r="14" spans="1:18">
      <c r="A14" s="42" t="s">
        <v>5</v>
      </c>
      <c r="B14" s="38"/>
      <c r="C14" s="28"/>
      <c r="D14" s="28"/>
      <c r="G14" s="46">
        <v>0</v>
      </c>
      <c r="H14" s="46">
        <v>1</v>
      </c>
      <c r="I14" s="47">
        <v>2</v>
      </c>
      <c r="J14" s="47">
        <v>10</v>
      </c>
      <c r="K14" s="46">
        <v>7</v>
      </c>
      <c r="L14" s="46">
        <v>13</v>
      </c>
      <c r="M14" s="46">
        <v>0</v>
      </c>
      <c r="N14" s="46">
        <v>2</v>
      </c>
      <c r="O14" s="53"/>
      <c r="P14" s="60">
        <f>G14+I14+K14+M14</f>
        <v>9</v>
      </c>
      <c r="Q14" s="60">
        <f>H14+J14+L14+N14</f>
        <v>26</v>
      </c>
    </row>
    <row r="15" spans="1:18">
      <c r="A15" s="42" t="s">
        <v>132</v>
      </c>
      <c r="B15" s="28"/>
      <c r="C15" s="28"/>
      <c r="D15" s="28"/>
      <c r="G15" s="46">
        <v>2</v>
      </c>
      <c r="H15" s="46">
        <v>0</v>
      </c>
      <c r="I15" s="46">
        <v>0</v>
      </c>
      <c r="J15" s="46">
        <v>5</v>
      </c>
      <c r="K15" s="46">
        <v>0</v>
      </c>
      <c r="L15" s="46">
        <v>3</v>
      </c>
      <c r="M15" s="46">
        <v>0</v>
      </c>
      <c r="N15" s="46">
        <v>0</v>
      </c>
      <c r="O15" s="53"/>
      <c r="P15" s="60">
        <f t="shared" si="0"/>
        <v>2</v>
      </c>
      <c r="Q15" s="60">
        <f t="shared" si="1"/>
        <v>8</v>
      </c>
    </row>
    <row r="16" spans="1:18">
      <c r="A16" s="42" t="s">
        <v>17</v>
      </c>
      <c r="B16" s="28"/>
      <c r="C16" s="28"/>
      <c r="D16" s="28"/>
      <c r="G16" s="46">
        <v>0</v>
      </c>
      <c r="H16" s="46">
        <v>2</v>
      </c>
      <c r="I16" s="47">
        <v>0</v>
      </c>
      <c r="J16" s="47">
        <v>0</v>
      </c>
      <c r="K16" s="46">
        <v>8</v>
      </c>
      <c r="L16" s="46">
        <v>96</v>
      </c>
      <c r="M16" s="46">
        <v>10</v>
      </c>
      <c r="N16" s="46">
        <v>47</v>
      </c>
      <c r="O16" s="53"/>
      <c r="P16" s="60">
        <f t="shared" si="0"/>
        <v>18</v>
      </c>
      <c r="Q16" s="60">
        <f t="shared" si="1"/>
        <v>145</v>
      </c>
    </row>
    <row r="17" spans="1:17">
      <c r="A17" s="42" t="s">
        <v>103</v>
      </c>
      <c r="B17" s="28"/>
      <c r="C17" s="28"/>
      <c r="D17" s="28"/>
      <c r="G17" s="46">
        <v>0</v>
      </c>
      <c r="H17" s="46">
        <v>0</v>
      </c>
      <c r="I17" s="47">
        <v>0</v>
      </c>
      <c r="J17" s="47">
        <v>0</v>
      </c>
      <c r="K17" s="46">
        <v>1</v>
      </c>
      <c r="L17" s="46">
        <v>0</v>
      </c>
      <c r="M17" s="46">
        <v>0</v>
      </c>
      <c r="N17" s="46">
        <v>0</v>
      </c>
      <c r="O17" s="53"/>
      <c r="P17" s="60">
        <f t="shared" si="0"/>
        <v>1</v>
      </c>
      <c r="Q17" s="60">
        <f t="shared" si="1"/>
        <v>0</v>
      </c>
    </row>
    <row r="18" spans="1:17">
      <c r="A18" s="42" t="s">
        <v>135</v>
      </c>
      <c r="B18" s="28"/>
      <c r="C18" s="28"/>
      <c r="D18" s="28"/>
      <c r="G18" s="46">
        <v>1</v>
      </c>
      <c r="H18" s="46">
        <v>1</v>
      </c>
      <c r="I18" s="47">
        <v>1</v>
      </c>
      <c r="J18" s="47">
        <v>1</v>
      </c>
      <c r="K18" s="46">
        <v>0</v>
      </c>
      <c r="L18" s="46">
        <v>3</v>
      </c>
      <c r="M18" s="46">
        <v>1</v>
      </c>
      <c r="N18" s="46">
        <v>0</v>
      </c>
      <c r="O18" s="53"/>
      <c r="P18" s="60">
        <f t="shared" ref="P18" si="4">G18+I18+K18+M18</f>
        <v>3</v>
      </c>
      <c r="Q18" s="60">
        <f t="shared" ref="Q18" si="5">H18+J18+L18+N18</f>
        <v>5</v>
      </c>
    </row>
    <row r="19" spans="1:17">
      <c r="A19" s="42" t="s">
        <v>18</v>
      </c>
      <c r="B19" s="28"/>
      <c r="C19" s="28"/>
      <c r="D19" s="28"/>
      <c r="G19" s="46">
        <f>G36</f>
        <v>63</v>
      </c>
      <c r="H19" s="46">
        <f t="shared" ref="H19:N19" si="6">H36</f>
        <v>60</v>
      </c>
      <c r="I19" s="46">
        <f t="shared" si="6"/>
        <v>91</v>
      </c>
      <c r="J19" s="46">
        <f t="shared" si="6"/>
        <v>78</v>
      </c>
      <c r="K19" s="46">
        <f t="shared" si="6"/>
        <v>24</v>
      </c>
      <c r="L19" s="46">
        <f t="shared" si="6"/>
        <v>39</v>
      </c>
      <c r="M19" s="46">
        <f t="shared" si="6"/>
        <v>3</v>
      </c>
      <c r="N19" s="46">
        <f t="shared" si="6"/>
        <v>2</v>
      </c>
      <c r="O19" s="53"/>
      <c r="P19" s="60">
        <f t="shared" si="0"/>
        <v>181</v>
      </c>
      <c r="Q19" s="60">
        <f t="shared" si="1"/>
        <v>179</v>
      </c>
    </row>
    <row r="20" spans="1:17">
      <c r="A20" s="40"/>
      <c r="B20" s="28"/>
      <c r="C20" s="28"/>
      <c r="D20" s="28"/>
      <c r="G20" s="51"/>
      <c r="H20" s="51"/>
      <c r="I20" s="51"/>
      <c r="J20" s="51"/>
      <c r="K20" s="51"/>
      <c r="L20" s="51"/>
      <c r="M20" s="51"/>
      <c r="N20" s="51"/>
      <c r="O20" s="53"/>
      <c r="P20" s="53"/>
      <c r="Q20" s="51"/>
    </row>
    <row r="21" spans="1:17">
      <c r="A21" s="43" t="s">
        <v>12</v>
      </c>
      <c r="B21" s="28"/>
      <c r="C21" s="28"/>
      <c r="D21" s="28"/>
      <c r="G21" s="60">
        <f t="shared" ref="G21:N21" si="7">SUM(G10:G19)</f>
        <v>66</v>
      </c>
      <c r="H21" s="60">
        <f t="shared" si="7"/>
        <v>65</v>
      </c>
      <c r="I21" s="60">
        <f t="shared" si="7"/>
        <v>118</v>
      </c>
      <c r="J21" s="60">
        <f t="shared" si="7"/>
        <v>112</v>
      </c>
      <c r="K21" s="60">
        <f t="shared" si="7"/>
        <v>72</v>
      </c>
      <c r="L21" s="60">
        <f t="shared" si="7"/>
        <v>165</v>
      </c>
      <c r="M21" s="60">
        <f t="shared" si="7"/>
        <v>18</v>
      </c>
      <c r="N21" s="60">
        <f t="shared" si="7"/>
        <v>60</v>
      </c>
      <c r="O21" s="53"/>
      <c r="P21" s="60">
        <f>SUM(P10:P19)</f>
        <v>274</v>
      </c>
      <c r="Q21" s="60">
        <f>SUM(Q10:Q19)</f>
        <v>402</v>
      </c>
    </row>
    <row r="22" spans="1:17">
      <c r="A22" s="36"/>
      <c r="B22" s="28"/>
      <c r="C22" s="28"/>
      <c r="D22" s="28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>
      <c r="A23" s="29"/>
      <c r="B23" s="28"/>
      <c r="C23" s="28"/>
      <c r="D23" s="28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>
      <c r="A24" s="43" t="s">
        <v>19</v>
      </c>
      <c r="B24" s="28"/>
      <c r="C24" s="28"/>
      <c r="D24" s="2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>
      <c r="A25" s="26"/>
      <c r="B25" s="28"/>
      <c r="C25" s="28"/>
      <c r="D25" s="2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42" t="s">
        <v>14</v>
      </c>
      <c r="B26" s="28"/>
      <c r="C26" s="28"/>
      <c r="D26" s="28"/>
      <c r="G26" s="46">
        <v>18</v>
      </c>
      <c r="H26" s="46">
        <v>15</v>
      </c>
      <c r="I26" s="47">
        <v>26</v>
      </c>
      <c r="J26" s="47">
        <v>16</v>
      </c>
      <c r="K26" s="46">
        <v>10</v>
      </c>
      <c r="L26" s="46">
        <v>9</v>
      </c>
      <c r="M26" s="46">
        <v>3</v>
      </c>
      <c r="N26" s="46">
        <v>1</v>
      </c>
      <c r="O26" s="53"/>
      <c r="P26" s="60">
        <f>G26+I26+K26+M26</f>
        <v>57</v>
      </c>
      <c r="Q26" s="60">
        <f>H26+J26+L26+N26</f>
        <v>41</v>
      </c>
    </row>
    <row r="27" spans="1:17">
      <c r="A27" s="42" t="s">
        <v>15</v>
      </c>
      <c r="B27" s="28"/>
      <c r="C27" s="28"/>
      <c r="D27" s="28"/>
      <c r="G27" s="46">
        <v>3</v>
      </c>
      <c r="H27" s="46">
        <v>5</v>
      </c>
      <c r="I27" s="47">
        <v>3</v>
      </c>
      <c r="J27" s="47">
        <v>1</v>
      </c>
      <c r="K27" s="46">
        <v>1</v>
      </c>
      <c r="L27" s="46">
        <v>1</v>
      </c>
      <c r="M27" s="46">
        <v>0</v>
      </c>
      <c r="N27" s="46">
        <v>0</v>
      </c>
      <c r="O27" s="53"/>
      <c r="P27" s="60">
        <f t="shared" ref="P27:P33" si="8">G27+I27+K27+M27</f>
        <v>7</v>
      </c>
      <c r="Q27" s="60">
        <f t="shared" ref="Q27:Q33" si="9">H27+J27+L27+N27</f>
        <v>7</v>
      </c>
    </row>
    <row r="28" spans="1:17">
      <c r="A28" s="42" t="s">
        <v>131</v>
      </c>
      <c r="B28" s="28"/>
      <c r="C28" s="28"/>
      <c r="D28" s="28"/>
      <c r="G28" s="46">
        <v>0</v>
      </c>
      <c r="H28" s="46">
        <v>4</v>
      </c>
      <c r="I28" s="47">
        <v>4</v>
      </c>
      <c r="J28" s="47">
        <v>4</v>
      </c>
      <c r="K28" s="46">
        <v>1</v>
      </c>
      <c r="L28" s="46">
        <v>3</v>
      </c>
      <c r="M28" s="46">
        <v>0</v>
      </c>
      <c r="N28" s="46">
        <v>0</v>
      </c>
      <c r="O28" s="53"/>
      <c r="P28" s="60">
        <f t="shared" si="8"/>
        <v>5</v>
      </c>
      <c r="Q28" s="60">
        <f t="shared" si="9"/>
        <v>11</v>
      </c>
    </row>
    <row r="29" spans="1:17">
      <c r="A29" s="42" t="s">
        <v>16</v>
      </c>
      <c r="B29" s="28"/>
      <c r="C29" s="28"/>
      <c r="D29" s="28"/>
      <c r="G29" s="46">
        <v>3</v>
      </c>
      <c r="H29" s="46">
        <v>0</v>
      </c>
      <c r="I29" s="47">
        <v>11</v>
      </c>
      <c r="J29" s="47">
        <v>2</v>
      </c>
      <c r="K29" s="46">
        <v>3</v>
      </c>
      <c r="L29" s="46">
        <v>0</v>
      </c>
      <c r="M29" s="46">
        <v>0</v>
      </c>
      <c r="N29" s="46">
        <v>0</v>
      </c>
      <c r="O29" s="53"/>
      <c r="P29" s="60">
        <f t="shared" si="8"/>
        <v>17</v>
      </c>
      <c r="Q29" s="60">
        <f t="shared" si="9"/>
        <v>2</v>
      </c>
    </row>
    <row r="30" spans="1:17">
      <c r="A30" s="42" t="s">
        <v>5</v>
      </c>
      <c r="B30" s="28"/>
      <c r="C30" s="28"/>
      <c r="D30" s="28"/>
      <c r="G30" s="46">
        <v>7</v>
      </c>
      <c r="H30" s="46">
        <v>8</v>
      </c>
      <c r="I30" s="47">
        <v>15</v>
      </c>
      <c r="J30" s="47">
        <v>18</v>
      </c>
      <c r="K30" s="46">
        <v>5</v>
      </c>
      <c r="L30" s="46">
        <v>8</v>
      </c>
      <c r="M30" s="46">
        <v>0</v>
      </c>
      <c r="N30" s="46">
        <v>1</v>
      </c>
      <c r="O30" s="53"/>
      <c r="P30" s="60">
        <f>G30+I30+K30+M30</f>
        <v>27</v>
      </c>
      <c r="Q30" s="60">
        <f>H30+J30+L30+N30</f>
        <v>35</v>
      </c>
    </row>
    <row r="31" spans="1:17">
      <c r="A31" s="42" t="s">
        <v>132</v>
      </c>
      <c r="B31" s="28"/>
      <c r="C31" s="28"/>
      <c r="D31" s="28"/>
      <c r="G31" s="46">
        <v>6</v>
      </c>
      <c r="H31" s="46">
        <v>18</v>
      </c>
      <c r="I31" s="47">
        <v>11</v>
      </c>
      <c r="J31" s="47">
        <v>22</v>
      </c>
      <c r="K31" s="46">
        <v>3</v>
      </c>
      <c r="L31" s="46">
        <v>15</v>
      </c>
      <c r="M31" s="46">
        <v>0</v>
      </c>
      <c r="N31" s="46">
        <v>0</v>
      </c>
      <c r="O31" s="53"/>
      <c r="P31" s="60">
        <f t="shared" si="8"/>
        <v>20</v>
      </c>
      <c r="Q31" s="60">
        <f t="shared" si="9"/>
        <v>55</v>
      </c>
    </row>
    <row r="32" spans="1:17">
      <c r="A32" s="42" t="s">
        <v>17</v>
      </c>
      <c r="B32" s="28"/>
      <c r="C32" s="28"/>
      <c r="D32" s="28"/>
      <c r="G32" s="46">
        <v>0</v>
      </c>
      <c r="H32" s="46">
        <v>3</v>
      </c>
      <c r="I32" s="47">
        <v>0</v>
      </c>
      <c r="J32" s="47">
        <v>5</v>
      </c>
      <c r="K32" s="46">
        <v>0</v>
      </c>
      <c r="L32" s="46">
        <v>0</v>
      </c>
      <c r="M32" s="46">
        <v>0</v>
      </c>
      <c r="N32" s="46">
        <v>0</v>
      </c>
      <c r="O32" s="53"/>
      <c r="P32" s="60">
        <f t="shared" si="8"/>
        <v>0</v>
      </c>
      <c r="Q32" s="60">
        <f t="shared" si="9"/>
        <v>8</v>
      </c>
    </row>
    <row r="33" spans="1:18">
      <c r="A33" s="42" t="s">
        <v>103</v>
      </c>
      <c r="B33" s="28"/>
      <c r="C33" s="28"/>
      <c r="D33" s="28"/>
      <c r="G33" s="46">
        <v>1</v>
      </c>
      <c r="H33" s="46">
        <v>0</v>
      </c>
      <c r="I33" s="46">
        <v>0</v>
      </c>
      <c r="J33" s="46">
        <v>3</v>
      </c>
      <c r="K33" s="46">
        <v>0</v>
      </c>
      <c r="L33" s="46">
        <v>2</v>
      </c>
      <c r="M33" s="46">
        <v>0</v>
      </c>
      <c r="N33" s="46">
        <v>0</v>
      </c>
      <c r="O33" s="53"/>
      <c r="P33" s="60">
        <f t="shared" si="8"/>
        <v>1</v>
      </c>
      <c r="Q33" s="60">
        <f t="shared" si="9"/>
        <v>5</v>
      </c>
    </row>
    <row r="34" spans="1:18">
      <c r="A34" s="42" t="s">
        <v>108</v>
      </c>
      <c r="B34" s="28"/>
      <c r="C34" s="28"/>
      <c r="D34" s="28"/>
      <c r="G34" s="46">
        <v>25</v>
      </c>
      <c r="H34" s="46">
        <v>7</v>
      </c>
      <c r="I34" s="46">
        <v>21</v>
      </c>
      <c r="J34" s="46">
        <v>7</v>
      </c>
      <c r="K34" s="46">
        <v>1</v>
      </c>
      <c r="L34" s="46">
        <v>1</v>
      </c>
      <c r="M34" s="46">
        <v>0</v>
      </c>
      <c r="N34" s="46">
        <v>0</v>
      </c>
      <c r="O34" s="53"/>
      <c r="P34" s="60">
        <f>G34+I34+K34+M34</f>
        <v>47</v>
      </c>
      <c r="Q34" s="60">
        <f>H34+J34+L34+N34</f>
        <v>15</v>
      </c>
    </row>
    <row r="35" spans="1:18">
      <c r="A35" s="44"/>
      <c r="B35" s="28"/>
      <c r="C35" s="28"/>
      <c r="D35" s="28"/>
      <c r="G35" s="51"/>
      <c r="H35" s="51"/>
      <c r="I35" s="51"/>
      <c r="J35" s="51"/>
      <c r="K35" s="51"/>
      <c r="L35" s="51"/>
      <c r="M35" s="51"/>
      <c r="N35" s="51"/>
      <c r="O35" s="53"/>
      <c r="P35" s="60"/>
      <c r="Q35" s="60"/>
    </row>
    <row r="36" spans="1:18">
      <c r="A36" s="43" t="s">
        <v>12</v>
      </c>
      <c r="B36" s="28"/>
      <c r="C36" s="28"/>
      <c r="D36" s="28"/>
      <c r="G36" s="60">
        <f t="shared" ref="G36:N36" si="10">SUM(G26:G34)</f>
        <v>63</v>
      </c>
      <c r="H36" s="60">
        <f t="shared" si="10"/>
        <v>60</v>
      </c>
      <c r="I36" s="60">
        <f t="shared" si="10"/>
        <v>91</v>
      </c>
      <c r="J36" s="60">
        <f t="shared" si="10"/>
        <v>78</v>
      </c>
      <c r="K36" s="60">
        <f t="shared" si="10"/>
        <v>24</v>
      </c>
      <c r="L36" s="60">
        <f t="shared" si="10"/>
        <v>39</v>
      </c>
      <c r="M36" s="60">
        <f t="shared" si="10"/>
        <v>3</v>
      </c>
      <c r="N36" s="60">
        <f t="shared" si="10"/>
        <v>2</v>
      </c>
      <c r="O36" s="53"/>
      <c r="P36" s="77">
        <f>SUM(P26:P34)</f>
        <v>181</v>
      </c>
      <c r="Q36" s="68">
        <f>SUM(Q26:Q34)</f>
        <v>179</v>
      </c>
    </row>
    <row r="37" spans="1:18">
      <c r="A37" s="43"/>
      <c r="B37" s="28"/>
      <c r="C37" s="28"/>
      <c r="D37" s="28"/>
      <c r="E37" s="60"/>
      <c r="F37" s="60"/>
      <c r="G37" s="60"/>
      <c r="H37" s="60"/>
      <c r="I37" s="60"/>
      <c r="J37" s="60"/>
      <c r="K37" s="60"/>
      <c r="L37" s="60"/>
      <c r="M37" s="53"/>
      <c r="N37" s="77"/>
      <c r="O37" s="68"/>
      <c r="P37" s="28"/>
      <c r="Q37" s="28"/>
    </row>
    <row r="38" spans="1:18">
      <c r="A38" s="43"/>
      <c r="B38" s="28"/>
      <c r="C38" s="28"/>
      <c r="D38" s="28"/>
      <c r="E38" s="60"/>
      <c r="F38" s="60"/>
      <c r="G38" s="60"/>
      <c r="H38" s="60"/>
      <c r="I38" s="60"/>
      <c r="J38" s="60"/>
      <c r="K38" s="60"/>
      <c r="L38" s="60"/>
      <c r="M38" s="53"/>
      <c r="N38" s="77"/>
      <c r="O38" s="68"/>
      <c r="P38" s="28"/>
      <c r="Q38" s="28"/>
    </row>
    <row r="39" spans="1:18">
      <c r="A39" s="88" t="s">
        <v>102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8">
      <c r="A40" s="88" t="s">
        <v>104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8">
      <c r="A41" s="89" t="s">
        <v>99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8">
      <c r="A42" s="110" t="s">
        <v>126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8">
      <c r="A43" s="8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8">
      <c r="A44" s="8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8">
      <c r="A46" s="25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5" t="s">
        <v>2</v>
      </c>
      <c r="R46" s="4"/>
    </row>
  </sheetData>
  <phoneticPr fontId="0" type="noConversion"/>
  <printOptions horizontalCentered="1"/>
  <pageMargins left="0.5" right="0.5" top="0.5" bottom="0.5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</vt:i4>
      </vt:variant>
    </vt:vector>
  </HeadingPairs>
  <TitlesOfParts>
    <vt:vector size="27" baseType="lpstr">
      <vt:lpstr>Cover</vt:lpstr>
      <vt:lpstr>Contents</vt:lpstr>
      <vt:lpstr>Definitions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Definitions!OLE_LINK1</vt:lpstr>
      <vt:lpstr>Definitions!OLE_LINK3</vt:lpstr>
      <vt:lpstr>Contents!Print_Area</vt:lpstr>
      <vt:lpstr>TABLE1!Print_Area</vt:lpstr>
      <vt:lpstr>TABLE2!Print_Area</vt:lpstr>
      <vt:lpstr>TABLE3!Print_Area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Gboden</cp:lastModifiedBy>
  <cp:lastPrinted>2016-11-03T17:34:47Z</cp:lastPrinted>
  <dcterms:created xsi:type="dcterms:W3CDTF">1998-11-10T14:33:53Z</dcterms:created>
  <dcterms:modified xsi:type="dcterms:W3CDTF">2016-11-03T18:30:19Z</dcterms:modified>
</cp:coreProperties>
</file>