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-PROJECTS\Final Enrollment Reports\"/>
    </mc:Choice>
  </mc:AlternateContent>
  <xr:revisionPtr revIDLastSave="0" documentId="10_ncr:100000_{81C8770C-45A7-4C87-93E1-28E02223FD28}" xr6:coauthVersionLast="31" xr6:coauthVersionMax="31" xr10:uidLastSave="{00000000-0000-0000-0000-000000000000}"/>
  <bookViews>
    <workbookView xWindow="360" yWindow="15" windowWidth="11340" windowHeight="6540" tabRatio="570" xr2:uid="{00000000-000D-0000-FFFF-FFFF00000000}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3" r:id="rId20"/>
    <sheet name="TABLE18" sheetId="42" r:id="rId21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2">Definitions!$A$1:$O$39</definedName>
    <definedName name="_xlnm.Print_Area" localSheetId="3">TABLE1!$A$1:$N$49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79017"/>
</workbook>
</file>

<file path=xl/calcChain.xml><?xml version="1.0" encoding="utf-8"?>
<calcChain xmlns="http://schemas.openxmlformats.org/spreadsheetml/2006/main">
  <c r="E36" i="42" l="1"/>
  <c r="M36" i="42"/>
  <c r="L36" i="42"/>
  <c r="K36" i="42"/>
  <c r="J36" i="42"/>
  <c r="I36" i="42"/>
  <c r="H36" i="42"/>
  <c r="G36" i="42"/>
  <c r="F36" i="42"/>
  <c r="N34" i="42"/>
  <c r="N33" i="42"/>
  <c r="N31" i="42"/>
  <c r="N30" i="42"/>
  <c r="N28" i="42"/>
  <c r="N27" i="42"/>
  <c r="N25" i="42"/>
  <c r="N24" i="42"/>
  <c r="N21" i="42"/>
  <c r="N20" i="42"/>
  <c r="Q28" i="43"/>
  <c r="Q27" i="43"/>
  <c r="Q25" i="43"/>
  <c r="Q24" i="43"/>
  <c r="Q21" i="43"/>
  <c r="Q20" i="43"/>
  <c r="Q34" i="43"/>
  <c r="Q33" i="43"/>
  <c r="Q31" i="43"/>
  <c r="Q30" i="43"/>
  <c r="O36" i="43" l="1"/>
  <c r="N36" i="43"/>
  <c r="M36" i="43"/>
  <c r="K36" i="43"/>
  <c r="J36" i="43"/>
  <c r="I36" i="43"/>
  <c r="H36" i="43"/>
  <c r="F36" i="43"/>
  <c r="E36" i="43"/>
  <c r="Q36" i="43" s="1"/>
  <c r="Q18" i="43"/>
  <c r="Q17" i="43"/>
  <c r="Q11" i="43"/>
  <c r="Q10" i="43"/>
  <c r="O13" i="43" l="1"/>
  <c r="O39" i="43" s="1"/>
  <c r="N13" i="43"/>
  <c r="M13" i="43"/>
  <c r="K13" i="43"/>
  <c r="J13" i="43"/>
  <c r="I13" i="43"/>
  <c r="H13" i="43"/>
  <c r="F13" i="43"/>
  <c r="E13" i="43"/>
  <c r="Q13" i="43" s="1"/>
  <c r="N39" i="43"/>
  <c r="E39" i="43" l="1"/>
  <c r="F39" i="43"/>
  <c r="H39" i="43"/>
  <c r="I39" i="43"/>
  <c r="J39" i="43"/>
  <c r="K39" i="43"/>
  <c r="M39" i="43"/>
  <c r="Q19" i="36"/>
  <c r="P19" i="36"/>
  <c r="K17" i="34"/>
  <c r="K18" i="34"/>
  <c r="Q39" i="43" l="1"/>
  <c r="K13" i="30"/>
  <c r="G16" i="33"/>
  <c r="L16" i="29"/>
  <c r="G16" i="22"/>
  <c r="K21" i="27"/>
  <c r="H32" i="24"/>
  <c r="N18" i="42" l="1"/>
  <c r="N17" i="42"/>
  <c r="N36" i="42" s="1"/>
  <c r="N11" i="42"/>
  <c r="N10" i="42"/>
  <c r="M13" i="42"/>
  <c r="H13" i="42"/>
  <c r="E13" i="42"/>
  <c r="L13" i="42"/>
  <c r="K13" i="42"/>
  <c r="J13" i="42"/>
  <c r="I13" i="42"/>
  <c r="G13" i="42"/>
  <c r="F13" i="42"/>
  <c r="H16" i="27"/>
  <c r="Q29" i="36"/>
  <c r="P29" i="36"/>
  <c r="Q12" i="36"/>
  <c r="P12" i="36"/>
  <c r="Q18" i="36"/>
  <c r="P18" i="36"/>
  <c r="K39" i="42" l="1"/>
  <c r="H39" i="42"/>
  <c r="M39" i="42"/>
  <c r="J39" i="42"/>
  <c r="N13" i="42"/>
  <c r="L39" i="42"/>
  <c r="E39" i="42"/>
  <c r="I39" i="42"/>
  <c r="F39" i="42"/>
  <c r="G39" i="42"/>
  <c r="K28" i="34"/>
  <c r="K11" i="34"/>
  <c r="G32" i="20"/>
  <c r="G16" i="20"/>
  <c r="L21" i="20"/>
  <c r="M21" i="20" s="1"/>
  <c r="I32" i="20"/>
  <c r="L12" i="20"/>
  <c r="M12" i="20" s="1"/>
  <c r="J32" i="20"/>
  <c r="J16" i="20"/>
  <c r="F16" i="33"/>
  <c r="G16" i="28"/>
  <c r="N16" i="29"/>
  <c r="G32" i="24"/>
  <c r="F32" i="24"/>
  <c r="I39" i="40"/>
  <c r="I38" i="40"/>
  <c r="G32" i="40"/>
  <c r="F32" i="40"/>
  <c r="I30" i="40"/>
  <c r="I29" i="40"/>
  <c r="I28" i="40"/>
  <c r="I27" i="40"/>
  <c r="I26" i="40"/>
  <c r="I25" i="40"/>
  <c r="I24" i="40"/>
  <c r="I23" i="40"/>
  <c r="I22" i="40"/>
  <c r="I21" i="40"/>
  <c r="I20" i="40"/>
  <c r="G16" i="40"/>
  <c r="F16" i="40"/>
  <c r="I14" i="40"/>
  <c r="I13" i="40"/>
  <c r="I12" i="40"/>
  <c r="I11" i="40"/>
  <c r="G32" i="27"/>
  <c r="F32" i="27"/>
  <c r="I16" i="29"/>
  <c r="H16" i="24"/>
  <c r="F36" i="34"/>
  <c r="F19" i="34" s="1"/>
  <c r="F21" i="34" s="1"/>
  <c r="G36" i="34"/>
  <c r="G19" i="34" s="1"/>
  <c r="G21" i="34" s="1"/>
  <c r="H36" i="34"/>
  <c r="H19" i="34" s="1"/>
  <c r="I36" i="34"/>
  <c r="I19" i="34" s="1"/>
  <c r="I21" i="34" s="1"/>
  <c r="I32" i="29"/>
  <c r="N37" i="36"/>
  <c r="N20" i="36" s="1"/>
  <c r="N22" i="36" s="1"/>
  <c r="M37" i="36"/>
  <c r="M20" i="36" s="1"/>
  <c r="M22" i="36" s="1"/>
  <c r="L37" i="36"/>
  <c r="L20" i="36" s="1"/>
  <c r="L22" i="36" s="1"/>
  <c r="K37" i="36"/>
  <c r="K20" i="36" s="1"/>
  <c r="K22" i="36" s="1"/>
  <c r="J37" i="36"/>
  <c r="J20" i="36" s="1"/>
  <c r="J22" i="36" s="1"/>
  <c r="I37" i="36"/>
  <c r="I20" i="36" s="1"/>
  <c r="I22" i="36" s="1"/>
  <c r="H37" i="36"/>
  <c r="H20" i="36" s="1"/>
  <c r="G37" i="36"/>
  <c r="G20" i="36" s="1"/>
  <c r="G16" i="25"/>
  <c r="G32" i="22"/>
  <c r="F32" i="22"/>
  <c r="F16" i="22"/>
  <c r="I30" i="22"/>
  <c r="I29" i="22"/>
  <c r="I28" i="22"/>
  <c r="I27" i="22"/>
  <c r="I26" i="22"/>
  <c r="I25" i="22"/>
  <c r="I24" i="22"/>
  <c r="I23" i="22"/>
  <c r="I22" i="22"/>
  <c r="I21" i="22"/>
  <c r="I20" i="22"/>
  <c r="Q35" i="36"/>
  <c r="P35" i="36"/>
  <c r="K34" i="34"/>
  <c r="F16" i="20"/>
  <c r="F32" i="20"/>
  <c r="K11" i="27"/>
  <c r="K12" i="27"/>
  <c r="K13" i="27"/>
  <c r="K14" i="27"/>
  <c r="K20" i="27"/>
  <c r="K22" i="27"/>
  <c r="K23" i="27"/>
  <c r="K24" i="27"/>
  <c r="K25" i="27"/>
  <c r="K26" i="27"/>
  <c r="K27" i="27"/>
  <c r="K28" i="27"/>
  <c r="K29" i="27"/>
  <c r="K30" i="27"/>
  <c r="K38" i="27"/>
  <c r="K39" i="27"/>
  <c r="I16" i="27"/>
  <c r="I32" i="27"/>
  <c r="H32" i="27"/>
  <c r="G16" i="27"/>
  <c r="F16" i="27"/>
  <c r="I11" i="26"/>
  <c r="I12" i="26"/>
  <c r="I13" i="26"/>
  <c r="I14" i="26"/>
  <c r="I20" i="26"/>
  <c r="I32" i="26" s="1"/>
  <c r="I21" i="26"/>
  <c r="I22" i="26"/>
  <c r="I23" i="26"/>
  <c r="I24" i="26"/>
  <c r="I25" i="26"/>
  <c r="I26" i="26"/>
  <c r="I27" i="26"/>
  <c r="I28" i="26"/>
  <c r="I29" i="26"/>
  <c r="I30" i="26"/>
  <c r="I38" i="26"/>
  <c r="I39" i="26"/>
  <c r="G16" i="26"/>
  <c r="G32" i="26"/>
  <c r="F16" i="26"/>
  <c r="F32" i="26"/>
  <c r="I11" i="25"/>
  <c r="I12" i="25"/>
  <c r="I13" i="25"/>
  <c r="I14" i="25"/>
  <c r="I20" i="25"/>
  <c r="I21" i="25"/>
  <c r="I22" i="25"/>
  <c r="I23" i="25"/>
  <c r="I24" i="25"/>
  <c r="I25" i="25"/>
  <c r="I26" i="25"/>
  <c r="I27" i="25"/>
  <c r="I28" i="25"/>
  <c r="I29" i="25"/>
  <c r="I30" i="25"/>
  <c r="I38" i="25"/>
  <c r="I39" i="25"/>
  <c r="G32" i="25"/>
  <c r="F16" i="25"/>
  <c r="F32" i="25"/>
  <c r="K11" i="24"/>
  <c r="K12" i="24"/>
  <c r="K13" i="24"/>
  <c r="K14" i="24"/>
  <c r="K20" i="24"/>
  <c r="K21" i="24"/>
  <c r="K22" i="24"/>
  <c r="K23" i="24"/>
  <c r="K24" i="24"/>
  <c r="K25" i="24"/>
  <c r="K26" i="24"/>
  <c r="K27" i="24"/>
  <c r="K28" i="24"/>
  <c r="K29" i="24"/>
  <c r="K30" i="24"/>
  <c r="K39" i="24"/>
  <c r="K40" i="24"/>
  <c r="I16" i="24"/>
  <c r="I32" i="24"/>
  <c r="G16" i="24"/>
  <c r="F16" i="24"/>
  <c r="J11" i="23"/>
  <c r="J12" i="23"/>
  <c r="J13" i="23"/>
  <c r="J14" i="23"/>
  <c r="J20" i="23"/>
  <c r="J21" i="23"/>
  <c r="J22" i="23"/>
  <c r="J23" i="23"/>
  <c r="J24" i="23"/>
  <c r="J25" i="23"/>
  <c r="J26" i="23"/>
  <c r="J27" i="23"/>
  <c r="J28" i="23"/>
  <c r="J29" i="23"/>
  <c r="J30" i="23"/>
  <c r="J39" i="23"/>
  <c r="J40" i="23"/>
  <c r="H16" i="23"/>
  <c r="H32" i="23"/>
  <c r="G16" i="23"/>
  <c r="G32" i="23"/>
  <c r="F16" i="23"/>
  <c r="F32" i="23"/>
  <c r="I11" i="22"/>
  <c r="I12" i="22"/>
  <c r="I13" i="22"/>
  <c r="I14" i="22"/>
  <c r="I39" i="22"/>
  <c r="I40" i="22"/>
  <c r="J11" i="33"/>
  <c r="J12" i="33"/>
  <c r="J13" i="33"/>
  <c r="J14" i="33"/>
  <c r="J20" i="33"/>
  <c r="J21" i="33"/>
  <c r="J22" i="33"/>
  <c r="J23" i="33"/>
  <c r="J24" i="33"/>
  <c r="J25" i="33"/>
  <c r="J26" i="33"/>
  <c r="J27" i="33"/>
  <c r="J28" i="33"/>
  <c r="J29" i="33"/>
  <c r="J30" i="33"/>
  <c r="J38" i="33"/>
  <c r="H16" i="33"/>
  <c r="H32" i="33"/>
  <c r="G32" i="33"/>
  <c r="G34" i="33" s="1"/>
  <c r="G42" i="33" s="1"/>
  <c r="F32" i="33"/>
  <c r="K11" i="32"/>
  <c r="K12" i="32"/>
  <c r="K13" i="32"/>
  <c r="K14" i="32"/>
  <c r="K20" i="32"/>
  <c r="K21" i="32"/>
  <c r="K22" i="32"/>
  <c r="K23" i="32"/>
  <c r="K24" i="32"/>
  <c r="K25" i="32"/>
  <c r="K26" i="32"/>
  <c r="K27" i="32"/>
  <c r="K28" i="32"/>
  <c r="K29" i="32"/>
  <c r="K30" i="32"/>
  <c r="K38" i="32"/>
  <c r="K39" i="32"/>
  <c r="I16" i="32"/>
  <c r="I32" i="32"/>
  <c r="H16" i="32"/>
  <c r="H32" i="32"/>
  <c r="G16" i="32"/>
  <c r="G32" i="32"/>
  <c r="F16" i="32"/>
  <c r="F32" i="32"/>
  <c r="I11" i="31"/>
  <c r="I12" i="31"/>
  <c r="I13" i="31"/>
  <c r="I14" i="31"/>
  <c r="I20" i="31"/>
  <c r="I21" i="31"/>
  <c r="I22" i="31"/>
  <c r="I23" i="31"/>
  <c r="I24" i="31"/>
  <c r="I25" i="31"/>
  <c r="I26" i="31"/>
  <c r="I27" i="31"/>
  <c r="I28" i="31"/>
  <c r="I29" i="31"/>
  <c r="I30" i="31"/>
  <c r="I38" i="31"/>
  <c r="I39" i="31"/>
  <c r="G16" i="31"/>
  <c r="G32" i="31"/>
  <c r="F16" i="31"/>
  <c r="F32" i="31"/>
  <c r="O11" i="29"/>
  <c r="O12" i="29"/>
  <c r="O13" i="29"/>
  <c r="O14" i="29"/>
  <c r="O20" i="29"/>
  <c r="O21" i="29"/>
  <c r="O22" i="29"/>
  <c r="O23" i="29"/>
  <c r="O24" i="29"/>
  <c r="O25" i="29"/>
  <c r="O26" i="29"/>
  <c r="O27" i="29"/>
  <c r="O28" i="29"/>
  <c r="O29" i="29"/>
  <c r="O30" i="29"/>
  <c r="O38" i="29"/>
  <c r="O39" i="29"/>
  <c r="N32" i="29"/>
  <c r="M16" i="29"/>
  <c r="M32" i="29"/>
  <c r="L32" i="29"/>
  <c r="K16" i="29"/>
  <c r="K32" i="29"/>
  <c r="J16" i="29"/>
  <c r="J32" i="29"/>
  <c r="H16" i="29"/>
  <c r="H32" i="29"/>
  <c r="G16" i="29"/>
  <c r="G32" i="29"/>
  <c r="F16" i="29"/>
  <c r="F32" i="29"/>
  <c r="K11" i="30"/>
  <c r="K12" i="30"/>
  <c r="K14" i="30"/>
  <c r="K20" i="30"/>
  <c r="K21" i="30"/>
  <c r="K22" i="30"/>
  <c r="K23" i="30"/>
  <c r="K24" i="30"/>
  <c r="K25" i="30"/>
  <c r="K26" i="30"/>
  <c r="K27" i="30"/>
  <c r="K28" i="30"/>
  <c r="K29" i="30"/>
  <c r="K30" i="30"/>
  <c r="K38" i="30"/>
  <c r="K39" i="30"/>
  <c r="I16" i="30"/>
  <c r="I32" i="30"/>
  <c r="H16" i="30"/>
  <c r="H32" i="30"/>
  <c r="G16" i="30"/>
  <c r="G32" i="30"/>
  <c r="F16" i="30"/>
  <c r="F32" i="30"/>
  <c r="K11" i="28"/>
  <c r="K12" i="28"/>
  <c r="K13" i="28"/>
  <c r="K14" i="28"/>
  <c r="K20" i="28"/>
  <c r="K21" i="28"/>
  <c r="K22" i="28"/>
  <c r="K23" i="28"/>
  <c r="K24" i="28"/>
  <c r="K25" i="28"/>
  <c r="K26" i="28"/>
  <c r="K27" i="28"/>
  <c r="K28" i="28"/>
  <c r="K29" i="28"/>
  <c r="K30" i="28"/>
  <c r="K38" i="28"/>
  <c r="K39" i="28"/>
  <c r="I16" i="28"/>
  <c r="I32" i="28"/>
  <c r="H16" i="28"/>
  <c r="H32" i="28"/>
  <c r="G32" i="28"/>
  <c r="F16" i="28"/>
  <c r="F32" i="28"/>
  <c r="L13" i="20"/>
  <c r="M13" i="20" s="1"/>
  <c r="L25" i="20"/>
  <c r="M25" i="20" s="1"/>
  <c r="L24" i="20"/>
  <c r="M24" i="20" s="1"/>
  <c r="L23" i="20"/>
  <c r="M23" i="20" s="1"/>
  <c r="L39" i="20"/>
  <c r="M39" i="20" s="1"/>
  <c r="L14" i="20"/>
  <c r="M14" i="20" s="1"/>
  <c r="L38" i="20"/>
  <c r="M38" i="20" s="1"/>
  <c r="L30" i="20"/>
  <c r="M30" i="20" s="1"/>
  <c r="L29" i="20"/>
  <c r="M29" i="20" s="1"/>
  <c r="L28" i="20"/>
  <c r="M28" i="20" s="1"/>
  <c r="L27" i="20"/>
  <c r="M27" i="20" s="1"/>
  <c r="L26" i="20"/>
  <c r="M26" i="20" s="1"/>
  <c r="L22" i="20"/>
  <c r="M22" i="20" s="1"/>
  <c r="J39" i="33"/>
  <c r="K30" i="34"/>
  <c r="K13" i="34"/>
  <c r="K26" i="34"/>
  <c r="K27" i="34"/>
  <c r="K29" i="34"/>
  <c r="K31" i="34"/>
  <c r="K32" i="34"/>
  <c r="K33" i="34"/>
  <c r="K9" i="34"/>
  <c r="K10" i="34"/>
  <c r="K12" i="34"/>
  <c r="K14" i="34"/>
  <c r="K15" i="34"/>
  <c r="K16" i="34"/>
  <c r="Q31" i="36"/>
  <c r="P31" i="36"/>
  <c r="Q14" i="36"/>
  <c r="Q10" i="36"/>
  <c r="P14" i="36"/>
  <c r="Q28" i="36"/>
  <c r="Q30" i="36"/>
  <c r="Q32" i="36"/>
  <c r="Q33" i="36"/>
  <c r="Q34" i="36"/>
  <c r="P28" i="36"/>
  <c r="P30" i="36"/>
  <c r="P32" i="36"/>
  <c r="P33" i="36"/>
  <c r="P34" i="36"/>
  <c r="Q27" i="36"/>
  <c r="P27" i="36"/>
  <c r="Q11" i="36"/>
  <c r="Q13" i="36"/>
  <c r="Q15" i="36"/>
  <c r="Q16" i="36"/>
  <c r="Q17" i="36"/>
  <c r="P11" i="36"/>
  <c r="P13" i="36"/>
  <c r="P15" i="36"/>
  <c r="P16" i="36"/>
  <c r="P17" i="36"/>
  <c r="P10" i="36"/>
  <c r="K32" i="30" l="1"/>
  <c r="G34" i="30"/>
  <c r="G42" i="30" s="1"/>
  <c r="F34" i="30"/>
  <c r="F42" i="30" s="1"/>
  <c r="G34" i="26"/>
  <c r="G42" i="26" s="1"/>
  <c r="F34" i="26"/>
  <c r="F42" i="26" s="1"/>
  <c r="J34" i="20"/>
  <c r="J42" i="20" s="1"/>
  <c r="H34" i="30"/>
  <c r="H42" i="30" s="1"/>
  <c r="H34" i="33"/>
  <c r="H42" i="33" s="1"/>
  <c r="I34" i="30"/>
  <c r="I42" i="30" s="1"/>
  <c r="G34" i="20"/>
  <c r="G42" i="20" s="1"/>
  <c r="N39" i="42"/>
  <c r="F34" i="33"/>
  <c r="F42" i="33" s="1"/>
  <c r="F34" i="31"/>
  <c r="F42" i="31" s="1"/>
  <c r="H35" i="24"/>
  <c r="H43" i="24" s="1"/>
  <c r="F35" i="24"/>
  <c r="F43" i="24" s="1"/>
  <c r="H35" i="23"/>
  <c r="H43" i="23" s="1"/>
  <c r="L32" i="20"/>
  <c r="M32" i="20" s="1"/>
  <c r="L20" i="20"/>
  <c r="M20" i="20" s="1"/>
  <c r="I16" i="20"/>
  <c r="I34" i="20" s="1"/>
  <c r="I42" i="20" s="1"/>
  <c r="L11" i="20"/>
  <c r="M11" i="20" s="1"/>
  <c r="F34" i="29"/>
  <c r="F42" i="29" s="1"/>
  <c r="J16" i="33"/>
  <c r="I34" i="32"/>
  <c r="I42" i="32" s="1"/>
  <c r="I34" i="28"/>
  <c r="I42" i="28" s="1"/>
  <c r="K32" i="28"/>
  <c r="K16" i="28"/>
  <c r="H34" i="27"/>
  <c r="H42" i="27" s="1"/>
  <c r="F34" i="40"/>
  <c r="F42" i="40" s="1"/>
  <c r="K34" i="29"/>
  <c r="K42" i="29" s="1"/>
  <c r="G35" i="23"/>
  <c r="F35" i="23"/>
  <c r="F35" i="22"/>
  <c r="G34" i="27"/>
  <c r="G42" i="27" s="1"/>
  <c r="F34" i="27"/>
  <c r="F42" i="27" s="1"/>
  <c r="F34" i="28"/>
  <c r="F42" i="28" s="1"/>
  <c r="I34" i="29"/>
  <c r="I42" i="29" s="1"/>
  <c r="H34" i="32"/>
  <c r="H42" i="32" s="1"/>
  <c r="F34" i="32"/>
  <c r="F42" i="32" s="1"/>
  <c r="J32" i="33"/>
  <c r="F34" i="20"/>
  <c r="F42" i="20" s="1"/>
  <c r="I16" i="40"/>
  <c r="G34" i="40"/>
  <c r="G42" i="40" s="1"/>
  <c r="I32" i="40"/>
  <c r="Q37" i="36"/>
  <c r="P20" i="36"/>
  <c r="P22" i="36" s="1"/>
  <c r="P37" i="36"/>
  <c r="Q20" i="36"/>
  <c r="H22" i="36"/>
  <c r="G22" i="36"/>
  <c r="K36" i="34"/>
  <c r="H21" i="34"/>
  <c r="K19" i="34"/>
  <c r="K21" i="34" s="1"/>
  <c r="I34" i="27"/>
  <c r="I42" i="27" s="1"/>
  <c r="K16" i="27"/>
  <c r="K32" i="27"/>
  <c r="K16" i="30"/>
  <c r="K34" i="30" s="1"/>
  <c r="K42" i="30" s="1"/>
  <c r="I16" i="26"/>
  <c r="I34" i="26" s="1"/>
  <c r="I42" i="26" s="1"/>
  <c r="G34" i="32"/>
  <c r="G42" i="32" s="1"/>
  <c r="K16" i="32"/>
  <c r="K32" i="32"/>
  <c r="G34" i="31"/>
  <c r="G42" i="31" s="1"/>
  <c r="I32" i="31"/>
  <c r="I16" i="31"/>
  <c r="L34" i="29"/>
  <c r="L42" i="29" s="1"/>
  <c r="N34" i="29"/>
  <c r="N42" i="29" s="1"/>
  <c r="G34" i="29"/>
  <c r="G42" i="29" s="1"/>
  <c r="J34" i="29"/>
  <c r="J42" i="29" s="1"/>
  <c r="H34" i="29"/>
  <c r="H42" i="29" s="1"/>
  <c r="M34" i="29"/>
  <c r="M42" i="29" s="1"/>
  <c r="O32" i="29"/>
  <c r="O16" i="29"/>
  <c r="G34" i="28"/>
  <c r="G42" i="28" s="1"/>
  <c r="H34" i="28"/>
  <c r="H42" i="28" s="1"/>
  <c r="G34" i="25"/>
  <c r="G42" i="25" s="1"/>
  <c r="I32" i="25"/>
  <c r="F34" i="25"/>
  <c r="F42" i="25" s="1"/>
  <c r="I16" i="25"/>
  <c r="I35" i="24"/>
  <c r="G35" i="24"/>
  <c r="K32" i="24"/>
  <c r="K16" i="24"/>
  <c r="J32" i="23"/>
  <c r="J16" i="23"/>
  <c r="F17" i="23" s="1"/>
  <c r="G35" i="22"/>
  <c r="I32" i="22"/>
  <c r="G33" i="22" s="1"/>
  <c r="I16" i="22"/>
  <c r="G17" i="22" s="1"/>
  <c r="Q22" i="36" l="1"/>
  <c r="F33" i="22"/>
  <c r="L16" i="20"/>
  <c r="M16" i="20" s="1"/>
  <c r="G33" i="23"/>
  <c r="H33" i="23"/>
  <c r="F33" i="23"/>
  <c r="F43" i="23"/>
  <c r="G17" i="23"/>
  <c r="H17" i="23"/>
  <c r="G43" i="23"/>
  <c r="F33" i="24"/>
  <c r="H33" i="24"/>
  <c r="G33" i="24"/>
  <c r="I33" i="24"/>
  <c r="G43" i="24"/>
  <c r="I43" i="24"/>
  <c r="J34" i="33"/>
  <c r="J42" i="33" s="1"/>
  <c r="F43" i="22"/>
  <c r="G43" i="22"/>
  <c r="F17" i="22"/>
  <c r="F17" i="24"/>
  <c r="G17" i="24"/>
  <c r="H17" i="24"/>
  <c r="I17" i="24"/>
  <c r="K34" i="28"/>
  <c r="K42" i="28" s="1"/>
  <c r="I34" i="40"/>
  <c r="I42" i="40" s="1"/>
  <c r="K34" i="27"/>
  <c r="K42" i="27" s="1"/>
  <c r="K34" i="32"/>
  <c r="K42" i="32" s="1"/>
  <c r="I34" i="31"/>
  <c r="I42" i="31" s="1"/>
  <c r="O34" i="29"/>
  <c r="O42" i="29" s="1"/>
  <c r="I34" i="25"/>
  <c r="I42" i="25" s="1"/>
  <c r="K35" i="24"/>
  <c r="I36" i="24" s="1"/>
  <c r="J35" i="23"/>
  <c r="G36" i="23" s="1"/>
  <c r="I35" i="22"/>
  <c r="I43" i="22" s="1"/>
  <c r="L34" i="20"/>
  <c r="M34" i="20" s="1"/>
  <c r="L42" i="20"/>
  <c r="M42" i="20" s="1"/>
  <c r="F36" i="23" l="1"/>
  <c r="F36" i="22"/>
  <c r="F44" i="22"/>
  <c r="G44" i="22"/>
  <c r="G36" i="22"/>
  <c r="J43" i="23"/>
  <c r="H44" i="23" s="1"/>
  <c r="H36" i="23"/>
  <c r="G36" i="24"/>
  <c r="K43" i="24"/>
  <c r="G44" i="24" s="1"/>
  <c r="H36" i="24"/>
  <c r="F36" i="24"/>
  <c r="I44" i="24" l="1"/>
  <c r="F44" i="23"/>
  <c r="G44" i="23"/>
  <c r="F44" i="24"/>
  <c r="H44" i="24"/>
</calcChain>
</file>

<file path=xl/sharedStrings.xml><?xml version="1.0" encoding="utf-8"?>
<sst xmlns="http://schemas.openxmlformats.org/spreadsheetml/2006/main" count="728" uniqueCount="168">
  <si>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</si>
  <si>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</si>
  <si>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</si>
  <si>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</si>
  <si>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</si>
  <si>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</si>
  <si>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</si>
  <si>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</si>
  <si>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</si>
  <si>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</si>
  <si>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</si>
  <si>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</si>
  <si>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</si>
  <si>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</si>
  <si>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</si>
  <si>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</si>
  <si>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</si>
  <si>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</si>
  <si>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</si>
  <si>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</si>
  <si>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</si>
  <si>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</si>
  <si>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</si>
  <si>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</si>
  <si>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</si>
  <si>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</si>
  <si>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</si>
  <si>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</si>
  <si>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</si>
  <si>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</si>
  <si>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</si>
  <si>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</si>
  <si>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</si>
  <si>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</si>
  <si>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</si>
  <si>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</si>
  <si>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</si>
  <si>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</si>
  <si>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</si>
  <si>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</si>
  <si>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</si>
  <si>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</si>
  <si>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</si>
  <si>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</si>
  <si>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</si>
  <si>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</si>
  <si>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</si>
  <si>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</si>
  <si>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</si>
  <si>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</si>
  <si>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</si>
  <si>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</si>
  <si>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</si>
  <si>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</si>
  <si>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</si>
  <si>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</si>
  <si>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</si>
  <si>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</si>
  <si>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</si>
  <si>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</si>
  <si>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</si>
  <si>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</si>
  <si>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</si>
  <si>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</si>
  <si>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</si>
  <si>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</si>
  <si>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</si>
  <si>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</si>
  <si>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</si>
  <si>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</si>
  <si>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</si>
  <si>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</si>
  <si>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</si>
  <si>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</si>
  <si>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</si>
  <si>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</si>
  <si>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>TOTAL HEADCOUNT BY RESIDENCY TYPE OF CONTINUING STUDENTS ENROLLED FOR THE FALL SEMESTER OF</t>
  </si>
  <si>
    <t>TOTAL HEADCOUNT BY RESIDENCY TYPE OF NEW STUDENTS ADMITTED FOR THE FALL SEMESTER OF</t>
  </si>
  <si>
    <t>TOTAL HEADCOUNT BY RESIDENCY TYPE OF TRANSFER STUDENTS ADMITTED FOR THE FALL SEMESTER OF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</si>
  <si>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</si>
  <si>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</si>
  <si>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</si>
  <si>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</si>
  <si>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</si>
  <si>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</si>
  <si>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</si>
  <si>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</si>
  <si>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</si>
  <si>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</si>
  <si>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</si>
  <si>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</si>
  <si>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</si>
  <si>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</si>
  <si>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</si>
  <si>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</si>
  <si>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</si>
  <si>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</si>
  <si>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</si>
  <si>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</si>
  <si>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</si>
  <si>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</si>
  <si>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</si>
  <si>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</si>
  <si>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</si>
  <si>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</si>
  <si>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</si>
  <si>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</si>
  <si>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>TABLE 4     HEADCOUNT BY TUITION RESIDENCY TYPE - ALL STUDENTS</t>
  </si>
  <si>
    <t xml:space="preserve">    International tuition residency is independent of non-resident alien race/ethnicity status in table 13.</t>
  </si>
  <si>
    <t>Online**</t>
  </si>
  <si>
    <t>EDUCATION &amp; PROFESSIONAL STUDIES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</si>
  <si>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</si>
  <si>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</si>
  <si>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</si>
  <si>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</si>
  <si>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</si>
  <si>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</si>
  <si>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</si>
  <si>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</si>
  <si>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TOTAL HEADCOUNT BY SEX OF CONTINUING STUDENTS ADMITTED FOR THE FALL SEMESTER OF</t>
  </si>
  <si>
    <t>TOTAL HEADCOUNT BY SEX OF NEW STUDENTS ADMITTED FOR THE FALL SEMESTER OF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</si>
  <si>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</si>
  <si>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</si>
  <si>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</si>
  <si>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</si>
  <si>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</si>
  <si>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</si>
  <si>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OF TRANSFER STUDENTS ADMITTED FOR THE FALL SEMESTER OF</t>
  </si>
  <si>
    <t>TOTAL HEADCOUNT BY RACE/ETHNICITY FOR STUDENTS IN EXCLUSIVELY ONLINE PROGRAMS</t>
  </si>
  <si>
    <t>Two exclusively online academic programs are included in the tables.</t>
  </si>
  <si>
    <t>2017-18</t>
  </si>
  <si>
    <t>HEALTH SCIENCE</t>
  </si>
  <si>
    <t xml:space="preserve">    Includes students enrolled in exclusively online Nursing RN to BS program.</t>
  </si>
  <si>
    <t>TOTAL HEADCOUNT OF DEGREE-SEEKING STUDENTS BY ADMINISTRATIVE COLLEGE AND CLASS YEAR</t>
  </si>
  <si>
    <t xml:space="preserve">TABLE 6     HEADCOUNT BY COLLEGE AND CLASS YEAR - DEGREE-SEEKING UNDERGRADUATE AND </t>
  </si>
  <si>
    <t>TABLE 17   STUDENTS IN EXCLUSIVELY ONLINE PROGRAMS - HEADCOUNT BY SEX AND BY RESIDENCY</t>
  </si>
  <si>
    <t>TABLE 18   STUDENTS IN EXCLUSIVELY ONLINE PROGRAMS - HEADCOUNT BY RACE/ETHNICITY</t>
  </si>
  <si>
    <t>Fall 2018</t>
  </si>
  <si>
    <t>October 15, 2018</t>
  </si>
  <si>
    <t>2018-19</t>
  </si>
  <si>
    <t>TOTAL HEADCOUNT FOR THE FALL SEMESTER OF THE PREVIOUS ACADEMIC YEAR COMPARED TO 2018-19, AS OF OCTOBER 15, 2018.</t>
  </si>
  <si>
    <t>TOTAL HEADCOUNT BY SEX FOR THE FALL SEMESTER OF THE ACADEMIC YEAR  2018-19, AS OF OCTOBER 15, 2018.</t>
  </si>
  <si>
    <t>TOTAL HEADCOUNT BY ENTRY STATUS FOR THE FALL SEMESTER OF THE ACADEMIC YEAR  2018-19, AS OF OCTOBER 15, 2018.</t>
  </si>
  <si>
    <t>TOTAL HEADCOUNT BY TUITION RESIDENCY TYPE FOR THE FALL SEMESTER OF THE ACADEMIC YEAR  2018-19, AS OF OCTOBER 15, 2018.</t>
  </si>
  <si>
    <t>FOR THE FALL SEMESTER OF THE ACADEMIC YEAR  2018-19, AS OF OCTOBER 15, 2018.</t>
  </si>
  <si>
    <t>THE ACADEMIC YEAR  2018-19, AS OF OCTOBER 15, 2018.</t>
  </si>
  <si>
    <t>TOTAL HEADCOUNT BY RACE/ETHNICITY FOR THE FALL SEMESTER OF THE ACADEMIC YEAR  2018-19, AS OF OCTOBER 15, 2018.</t>
  </si>
  <si>
    <t>CREDIT COUNTS BY SEX FOR THE FALL SEMESTER OF THE ACADEMIC YEAR  2018-19, AS OF OCTOBER 15, 2018.</t>
  </si>
  <si>
    <t>CREDIT COUNTS BY RESIDENCY TYPE FOR THE FALL SEMESTER OF THE ACADEMIC YEAR  2018-19, AS OF OCTOBER 15, 2018.</t>
  </si>
  <si>
    <t>CREDIT COUNTS BY ENTRY STATUS FOR THE FALL SEMESTER OF THE ACADEMIC YEAR  2018-19, AS OF OCTOBER 15, 2018.</t>
  </si>
  <si>
    <t>IN THE FALL OF THE ACADEMIC YEAR  2018-19, AS OF OCTOBER 15, 2018.</t>
  </si>
  <si>
    <t>CAMBRIDGE EDUCATION GROUP</t>
  </si>
  <si>
    <t xml:space="preserve">TOTAL HEADCOUNT OF ALL DEGREE-SEEKING UNDERGRADUATE AND PHARMACY PMD STUDENTS BY ADMINISTRATIVE UNIT </t>
  </si>
  <si>
    <t xml:space="preserve">    Includes all students enrolled in online programs.</t>
  </si>
  <si>
    <t xml:space="preserve">    ** Online column denotes students enrolled in exclusively distance learning programs.  Counts are included in the annual columns.</t>
  </si>
  <si>
    <t xml:space="preserve">       Online programs include Nursing RN-to-BS; Dietetics, Cyber-security, and English as Second Language Masters; and Cyber-securiy, Digital Forensics, and Digital Literacy certificates.</t>
  </si>
  <si>
    <t>CYBERSECURITY MASTER'S - PART TIME</t>
  </si>
  <si>
    <t>CYBERSECURITY MASTER'S - FULL TIME</t>
  </si>
  <si>
    <t>CYBERSECURITY CERTIFICATE - FULL TIME</t>
  </si>
  <si>
    <t>CYBERSECURITY CERTIFICATE - PART TIME</t>
  </si>
  <si>
    <t>DIGITAL FORENSICS CERTIFICATE - FULL TIME</t>
  </si>
  <si>
    <t>DIGITAL LITERACY CERTIFICATE - FULL TIME</t>
  </si>
  <si>
    <t>DIGITAL LITERACY CERTIFICATE - PART TIME</t>
  </si>
  <si>
    <t>DIGITAL FORENSICS CERTIFICATE - PART TIME</t>
  </si>
  <si>
    <t xml:space="preserve">    Online programs include Nursing RN-to-BS; Dietetics, Cyber-security, and English as Second Language Masters; and Cyber-securiy, Digital Forensics, and Digital Literacy certificates.</t>
  </si>
  <si>
    <t xml:space="preserve">TEACHING ENGLISH AS 2ND LANGUAGE </t>
  </si>
  <si>
    <t>MASTER'S - FULL TIME</t>
  </si>
  <si>
    <t>MASTER'S -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</si>
</sst>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3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  <font>
      <sz val="9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31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0" fontId="31" fillId="0" borderId="0" xfId="0" applyFont="1"/>
    <xf numFmtId="0" fontId="31" fillId="0" borderId="0" xfId="0" applyFont="1" applyFill="1" applyBorder="1"/>
    <xf numFmtId="0" fontId="31" fillId="0" borderId="0" xfId="0" applyNumberFormat="1" applyFont="1"/>
    <xf numFmtId="0" fontId="31" fillId="0" borderId="0" xfId="0" applyFont="1" applyBorder="1"/>
    <xf numFmtId="0" fontId="1" fillId="0" borderId="0" xfId="0" applyFont="1" applyFill="1" applyBorder="1"/>
    <xf numFmtId="164" fontId="22" fillId="0" borderId="0" xfId="1" applyFont="1" applyBorder="1" applyAlignment="1" applyProtection="1">
      <alignment horizontal="right"/>
      <protection locked="0"/>
    </xf>
    <xf numFmtId="0" fontId="22" fillId="0" borderId="0" xfId="0" applyFont="1" applyBorder="1" applyAlignment="1">
      <alignment horizontal="right"/>
    </xf>
    <xf numFmtId="164" fontId="6" fillId="0" borderId="0" xfId="1" applyFont="1" applyFill="1" applyAlignment="1" applyProtection="1">
      <alignment horizontal="left" indent="3"/>
    </xf>
    <xf numFmtId="0" fontId="6" fillId="0" borderId="0" xfId="0" applyFont="1" applyFill="1"/>
    <xf numFmtId="0" fontId="11" fillId="0" borderId="0" xfId="0" applyNumberFormat="1" applyFont="1" applyFill="1" applyAlignment="1"/>
    <xf numFmtId="0" fontId="6" fillId="0" borderId="0" xfId="0" applyNumberFormat="1" applyFont="1" applyFill="1" applyAlignment="1"/>
    <xf numFmtId="0" fontId="13" fillId="0" borderId="0" xfId="0" applyFont="1" applyFill="1" applyBorder="1"/>
    <xf numFmtId="0" fontId="11" fillId="0" borderId="0" xfId="0" applyFont="1" applyFill="1" applyBorder="1"/>
    <xf numFmtId="0" fontId="1" fillId="0" borderId="0" xfId="0" applyFont="1" applyAlignment="1">
      <alignment horizontal="right"/>
    </xf>
    <xf numFmtId="0" fontId="21" fillId="0" borderId="0" xfId="0" applyFont="1" applyFill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Normal" xfId="0" builtinId="0"/>
    <cellStyle name="Normal_cFERTABLE1" xfId="1" xr:uid="{00000000-0005-0000-0000-000001000000}"/>
    <cellStyle name="Normal_cFERTABLE5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9525</xdr:rowOff>
        </xdr:from>
        <xdr:to>
          <xdr:col>0</xdr:col>
          <xdr:colOff>8448675</xdr:colOff>
          <xdr:row>10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95250</xdr:rowOff>
        </xdr:from>
        <xdr:to>
          <xdr:col>14</xdr:col>
          <xdr:colOff>561975</xdr:colOff>
          <xdr:row>40</xdr:row>
          <xdr:rowOff>9525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A30"/>
  <sheetViews>
    <sheetView tabSelected="1" workbookViewId="0"/>
  </sheetViews>
  <sheetFormatPr defaultRowHeight="12.75"/>
  <cols>
    <col min="1" max="1" width="109.5703125" customWidth="1"/>
  </cols>
  <sheetData>
    <row r="20" spans="1:1" ht="30.75">
      <c r="A20" s="111" t="s">
        <v>6</v>
      </c>
    </row>
    <row r="22" spans="1:1" ht="26.25">
      <c r="A22" s="112" t="s">
        <v>137</v>
      </c>
    </row>
    <row r="28" spans="1:1" ht="18.75">
      <c r="A28" s="113" t="s">
        <v>79</v>
      </c>
    </row>
    <row r="30" spans="1:1" ht="18.75">
      <c r="A30" s="114" t="s">
        <v>138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619125</xdr:colOff>
                <xdr:row>0</xdr:row>
                <xdr:rowOff>9525</xdr:rowOff>
              </from>
              <to>
                <xdr:col>0</xdr:col>
                <xdr:colOff>8448675</xdr:colOff>
                <xdr:row>10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9"/>
  <sheetViews>
    <sheetView zoomScaleNormal="100" workbookViewId="0">
      <selection activeCell="A3" sqref="A3"/>
    </sheetView>
  </sheetViews>
  <sheetFormatPr defaultRowHeight="12.75"/>
  <cols>
    <col min="1" max="13" width="9.140625" customWidth="1"/>
  </cols>
  <sheetData>
    <row r="1" spans="1:21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>
      <c r="A4" s="151" t="s">
        <v>119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21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1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55"/>
      <c r="L7" s="155"/>
      <c r="M7" s="21"/>
    </row>
    <row r="8" spans="1:21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21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21">
      <c r="A10" s="18" t="s">
        <v>98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1">
      <c r="A11" s="11" t="s">
        <v>60</v>
      </c>
      <c r="B11" s="15"/>
      <c r="C11" s="15"/>
      <c r="D11" s="15"/>
      <c r="E11" s="15"/>
      <c r="F11" s="93">
        <v>3944</v>
      </c>
      <c r="G11" s="93">
        <v>4964</v>
      </c>
      <c r="H11" s="29"/>
      <c r="I11" s="61">
        <f>SUM(F11:G11)</f>
        <v>8908</v>
      </c>
      <c r="J11" s="28"/>
      <c r="K11" s="15"/>
      <c r="L11" s="15"/>
      <c r="M11" s="15"/>
      <c r="O11" s="93"/>
      <c r="P11" s="93"/>
      <c r="Q11" s="93"/>
      <c r="R11" s="93"/>
      <c r="S11" s="93"/>
      <c r="T11" s="148"/>
      <c r="U11" s="93"/>
    </row>
    <row r="12" spans="1:21">
      <c r="A12" s="11" t="s">
        <v>61</v>
      </c>
      <c r="B12" s="29"/>
      <c r="C12" s="29"/>
      <c r="D12" s="29"/>
      <c r="E12" s="29"/>
      <c r="F12" s="90">
        <v>424</v>
      </c>
      <c r="G12" s="90">
        <v>713</v>
      </c>
      <c r="H12" s="29"/>
      <c r="I12" s="61">
        <f>SUM(F12:G12)</f>
        <v>1137</v>
      </c>
      <c r="J12" s="29"/>
      <c r="K12" s="29"/>
      <c r="L12" s="29"/>
      <c r="M12" s="29"/>
      <c r="O12" s="90"/>
      <c r="P12" s="90"/>
      <c r="Q12" s="93"/>
      <c r="R12" s="90"/>
      <c r="S12" s="90"/>
      <c r="T12" s="90"/>
      <c r="U12" s="93"/>
    </row>
    <row r="13" spans="1:21">
      <c r="A13" s="11" t="s">
        <v>63</v>
      </c>
      <c r="B13" s="15"/>
      <c r="C13" s="15"/>
      <c r="D13" s="15"/>
      <c r="E13" s="15"/>
      <c r="F13" s="49">
        <v>3</v>
      </c>
      <c r="G13" s="54">
        <v>2</v>
      </c>
      <c r="H13" s="50"/>
      <c r="I13" s="61">
        <f>SUM(F13:G13)</f>
        <v>5</v>
      </c>
      <c r="J13" s="105"/>
      <c r="K13" s="15"/>
      <c r="L13" s="15"/>
      <c r="M13" s="15"/>
    </row>
    <row r="14" spans="1:21">
      <c r="A14" s="11" t="s">
        <v>64</v>
      </c>
      <c r="B14" s="15"/>
      <c r="C14" s="15"/>
      <c r="D14" s="15"/>
      <c r="E14" s="15"/>
      <c r="F14" s="49">
        <v>9</v>
      </c>
      <c r="G14" s="54">
        <v>8</v>
      </c>
      <c r="H14" s="50"/>
      <c r="I14" s="61">
        <f>SUM(F14:G14)</f>
        <v>17</v>
      </c>
      <c r="J14" s="105"/>
      <c r="K14" s="140"/>
      <c r="L14" s="140"/>
      <c r="M14" s="15"/>
    </row>
    <row r="15" spans="1:21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21">
      <c r="A16" s="19" t="s">
        <v>62</v>
      </c>
      <c r="B16" s="15"/>
      <c r="C16" s="15"/>
      <c r="D16" s="15"/>
      <c r="E16" s="15"/>
      <c r="F16" s="104">
        <f>SUM(F11:F14)</f>
        <v>4380</v>
      </c>
      <c r="G16" s="104">
        <f>SUM(G11:G14)</f>
        <v>5687</v>
      </c>
      <c r="H16" s="50"/>
      <c r="I16" s="104">
        <f>SUM(I11:I14)</f>
        <v>10067</v>
      </c>
      <c r="J16" s="105"/>
      <c r="K16" s="15"/>
      <c r="L16" s="15"/>
      <c r="M16" s="15"/>
    </row>
    <row r="17" spans="1:21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21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21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21">
      <c r="A20" s="16" t="s">
        <v>53</v>
      </c>
      <c r="B20" s="1"/>
      <c r="C20" s="1"/>
      <c r="D20" s="1"/>
      <c r="E20" s="1"/>
      <c r="F20" s="52">
        <v>112</v>
      </c>
      <c r="G20" s="52">
        <v>194</v>
      </c>
      <c r="H20" s="50"/>
      <c r="I20" s="61">
        <f t="shared" ref="I20:I30" si="0">SUM(F20:G20)</f>
        <v>306</v>
      </c>
      <c r="J20" s="29"/>
      <c r="K20" s="1"/>
      <c r="L20" s="1"/>
      <c r="M20" s="1"/>
      <c r="O20" s="52"/>
      <c r="P20" s="52"/>
      <c r="Q20" s="93"/>
      <c r="R20" s="52"/>
      <c r="S20" s="52"/>
      <c r="T20" s="52"/>
      <c r="U20" s="93"/>
    </row>
    <row r="21" spans="1:21">
      <c r="A21" s="16" t="s">
        <v>54</v>
      </c>
      <c r="B21" s="1"/>
      <c r="C21" s="1"/>
      <c r="D21" s="1"/>
      <c r="E21" s="15"/>
      <c r="F21" s="46">
        <v>212</v>
      </c>
      <c r="G21" s="46">
        <v>300</v>
      </c>
      <c r="H21" s="50"/>
      <c r="I21" s="61">
        <f t="shared" si="0"/>
        <v>512</v>
      </c>
      <c r="J21" s="28"/>
      <c r="K21" s="1"/>
      <c r="L21" s="1"/>
      <c r="M21" s="1"/>
      <c r="O21" s="46"/>
      <c r="P21" s="46"/>
      <c r="Q21" s="93"/>
      <c r="R21" s="46"/>
      <c r="S21" s="46"/>
      <c r="T21" s="54"/>
      <c r="U21" s="93"/>
    </row>
    <row r="22" spans="1:21">
      <c r="A22" s="16" t="s">
        <v>55</v>
      </c>
      <c r="B22" s="1"/>
      <c r="C22" s="1"/>
      <c r="D22" s="1"/>
      <c r="E22" s="1"/>
      <c r="F22" s="52">
        <v>176</v>
      </c>
      <c r="G22" s="52">
        <v>217</v>
      </c>
      <c r="H22" s="50"/>
      <c r="I22" s="61">
        <f t="shared" si="0"/>
        <v>393</v>
      </c>
      <c r="J22" s="29"/>
      <c r="K22" s="1"/>
      <c r="L22" s="1"/>
      <c r="M22" s="1"/>
    </row>
    <row r="23" spans="1:21">
      <c r="A23" s="16" t="s">
        <v>56</v>
      </c>
      <c r="B23" s="1"/>
      <c r="C23" s="1"/>
      <c r="D23" s="1"/>
      <c r="E23" s="1"/>
      <c r="F23" s="52">
        <v>75</v>
      </c>
      <c r="G23" s="52">
        <v>93</v>
      </c>
      <c r="H23" s="50"/>
      <c r="I23" s="61">
        <f t="shared" si="0"/>
        <v>168</v>
      </c>
      <c r="J23" s="29"/>
      <c r="K23" s="121"/>
      <c r="L23" s="121"/>
      <c r="M23" s="1"/>
    </row>
    <row r="24" spans="1:21">
      <c r="A24" s="16" t="s">
        <v>93</v>
      </c>
      <c r="B24" s="15"/>
      <c r="C24" s="15"/>
      <c r="D24" s="15"/>
      <c r="E24" s="15"/>
      <c r="F24" s="46">
        <v>196</v>
      </c>
      <c r="G24" s="46">
        <v>410</v>
      </c>
      <c r="H24" s="51"/>
      <c r="I24" s="61">
        <f t="shared" si="0"/>
        <v>606</v>
      </c>
      <c r="J24" s="28"/>
      <c r="K24" s="134"/>
      <c r="L24" s="134"/>
      <c r="M24" s="15"/>
    </row>
    <row r="25" spans="1:21">
      <c r="A25" s="16" t="s">
        <v>57</v>
      </c>
      <c r="B25" s="1"/>
      <c r="C25" s="1"/>
      <c r="D25" s="1"/>
      <c r="E25" s="1"/>
      <c r="F25" s="52">
        <v>0</v>
      </c>
      <c r="G25" s="52">
        <v>4</v>
      </c>
      <c r="H25" s="50"/>
      <c r="I25" s="61">
        <f t="shared" si="0"/>
        <v>4</v>
      </c>
      <c r="J25" s="29"/>
      <c r="K25" s="140"/>
      <c r="L25" s="140"/>
      <c r="M25" s="1"/>
    </row>
    <row r="26" spans="1:21">
      <c r="A26" s="16" t="s">
        <v>52</v>
      </c>
      <c r="B26" s="1"/>
      <c r="C26" s="1"/>
      <c r="D26" s="1"/>
      <c r="E26" s="1"/>
      <c r="F26" s="52">
        <v>7</v>
      </c>
      <c r="G26" s="52">
        <v>5</v>
      </c>
      <c r="H26" s="50"/>
      <c r="I26" s="61">
        <f t="shared" si="0"/>
        <v>12</v>
      </c>
      <c r="J26" s="28"/>
      <c r="K26" s="140"/>
      <c r="L26" s="140"/>
      <c r="M26" s="1"/>
    </row>
    <row r="27" spans="1:21">
      <c r="A27" s="16" t="s">
        <v>48</v>
      </c>
      <c r="B27" s="1"/>
      <c r="C27" s="1"/>
      <c r="D27" s="1"/>
      <c r="E27" s="1"/>
      <c r="F27" s="49">
        <v>0</v>
      </c>
      <c r="G27" s="46">
        <v>2</v>
      </c>
      <c r="H27" s="50"/>
      <c r="I27" s="61">
        <f t="shared" si="0"/>
        <v>2</v>
      </c>
      <c r="J27" s="28"/>
      <c r="K27" s="140"/>
      <c r="L27" s="140"/>
      <c r="M27" s="1"/>
    </row>
    <row r="28" spans="1:21">
      <c r="A28" s="16" t="s">
        <v>49</v>
      </c>
      <c r="B28" s="1"/>
      <c r="C28" s="1"/>
      <c r="D28" s="1"/>
      <c r="E28" s="1"/>
      <c r="F28" s="49">
        <v>6</v>
      </c>
      <c r="G28" s="46">
        <v>17</v>
      </c>
      <c r="H28" s="50"/>
      <c r="I28" s="61">
        <f t="shared" si="0"/>
        <v>23</v>
      </c>
      <c r="J28" s="28"/>
      <c r="K28" s="140"/>
      <c r="L28" s="140"/>
      <c r="M28" s="1"/>
    </row>
    <row r="29" spans="1:21">
      <c r="A29" s="16" t="s">
        <v>50</v>
      </c>
      <c r="B29" s="1"/>
      <c r="C29" s="1"/>
      <c r="D29" s="1"/>
      <c r="E29" s="1"/>
      <c r="F29" s="49">
        <v>3</v>
      </c>
      <c r="G29" s="46">
        <v>1</v>
      </c>
      <c r="H29" s="50"/>
      <c r="I29" s="61">
        <f t="shared" si="0"/>
        <v>4</v>
      </c>
      <c r="J29" s="28"/>
      <c r="K29" s="140"/>
      <c r="L29" s="140"/>
      <c r="M29" s="1"/>
    </row>
    <row r="30" spans="1:21">
      <c r="A30" s="16" t="s">
        <v>51</v>
      </c>
      <c r="B30" s="1"/>
      <c r="C30" s="1"/>
      <c r="D30" s="1"/>
      <c r="E30" s="1"/>
      <c r="F30" s="49">
        <v>11</v>
      </c>
      <c r="G30" s="46">
        <v>10</v>
      </c>
      <c r="H30" s="50"/>
      <c r="I30" s="61">
        <f t="shared" si="0"/>
        <v>21</v>
      </c>
      <c r="J30" s="28"/>
      <c r="K30" s="140"/>
      <c r="L30" s="140"/>
      <c r="M30" s="1"/>
    </row>
    <row r="31" spans="1:21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21">
      <c r="A32" s="19" t="s">
        <v>58</v>
      </c>
      <c r="B32" s="1"/>
      <c r="C32" s="1"/>
      <c r="D32" s="1"/>
      <c r="E32" s="1"/>
      <c r="F32" s="60">
        <f>SUM(F20:F30)</f>
        <v>798</v>
      </c>
      <c r="G32" s="60">
        <f>SUM(G20:G30)</f>
        <v>1253</v>
      </c>
      <c r="H32" s="50"/>
      <c r="I32" s="60">
        <f>SUM(I20:I30)</f>
        <v>2051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72</v>
      </c>
      <c r="B34" s="1"/>
      <c r="C34" s="1"/>
      <c r="D34" s="1"/>
      <c r="E34" s="1"/>
      <c r="F34" s="86">
        <f>F16+F32</f>
        <v>5178</v>
      </c>
      <c r="G34" s="86">
        <f>G16+G32</f>
        <v>6940</v>
      </c>
      <c r="H34" s="50"/>
      <c r="I34" s="86">
        <f>I16+I32</f>
        <v>12118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59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43" t="s">
        <v>74</v>
      </c>
      <c r="B38" s="144"/>
      <c r="C38" s="144"/>
      <c r="D38" s="144"/>
      <c r="E38" s="144"/>
      <c r="F38" s="145">
        <v>58</v>
      </c>
      <c r="G38" s="145">
        <v>84</v>
      </c>
      <c r="H38" s="146"/>
      <c r="I38" s="147">
        <f>SUM(F38:G38)</f>
        <v>142</v>
      </c>
      <c r="J38" s="144"/>
      <c r="K38" s="1"/>
      <c r="L38" s="1"/>
      <c r="M38" s="1"/>
    </row>
    <row r="39" spans="1:13">
      <c r="A39" s="11" t="s">
        <v>75</v>
      </c>
      <c r="B39" s="29"/>
      <c r="C39" s="29"/>
      <c r="D39" s="29"/>
      <c r="E39" s="29"/>
      <c r="F39" s="52">
        <v>0</v>
      </c>
      <c r="G39" s="52">
        <v>0</v>
      </c>
      <c r="H39" s="50"/>
      <c r="I39" s="61">
        <f>SUM(F39:G39)</f>
        <v>0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73</v>
      </c>
      <c r="B42" s="1"/>
      <c r="C42" s="1"/>
      <c r="D42" s="1"/>
      <c r="E42" s="1"/>
      <c r="F42" s="86">
        <f>+F34+F38+F39</f>
        <v>5236</v>
      </c>
      <c r="G42" s="86">
        <f>+G34+G38+G39</f>
        <v>7024</v>
      </c>
      <c r="H42" s="50"/>
      <c r="I42" s="86">
        <f>+I34+I38+I39</f>
        <v>12260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99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10" t="s">
        <v>153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1">
      <c r="A4" s="151" t="s">
        <v>120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21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1" ht="12.6" customHeight="1">
      <c r="A6" s="3"/>
      <c r="B6" s="2"/>
    </row>
    <row r="7" spans="1:21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55"/>
      <c r="L7" s="155"/>
      <c r="M7" s="21"/>
      <c r="N7" s="21"/>
    </row>
    <row r="8" spans="1:21" ht="6" customHeight="1">
      <c r="A8" s="3"/>
      <c r="B8" s="2"/>
      <c r="I8" s="7"/>
      <c r="J8" s="7"/>
    </row>
    <row r="9" spans="1:21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21">
      <c r="A10" s="18" t="s">
        <v>98</v>
      </c>
    </row>
    <row r="11" spans="1:21">
      <c r="A11" s="11" t="s">
        <v>60</v>
      </c>
      <c r="B11" s="15"/>
      <c r="C11" s="15"/>
      <c r="D11" s="15"/>
      <c r="E11" s="15"/>
      <c r="F11" s="93">
        <v>1354</v>
      </c>
      <c r="G11" s="93">
        <v>1708</v>
      </c>
      <c r="H11" s="29"/>
      <c r="I11" s="61">
        <f>SUM(F11:G11)</f>
        <v>3062</v>
      </c>
      <c r="J11" s="28"/>
      <c r="K11" s="15"/>
      <c r="L11" s="15"/>
      <c r="M11" s="15"/>
      <c r="O11" s="93"/>
      <c r="P11" s="93"/>
      <c r="Q11" s="93"/>
      <c r="R11" s="93"/>
      <c r="S11" s="93"/>
      <c r="T11" s="148"/>
      <c r="U11" s="93"/>
    </row>
    <row r="12" spans="1:21" s="29" customFormat="1" ht="13.15" customHeight="1">
      <c r="A12" s="11" t="s">
        <v>61</v>
      </c>
      <c r="F12" s="90">
        <v>8</v>
      </c>
      <c r="G12" s="90">
        <v>22</v>
      </c>
      <c r="I12" s="61">
        <f>SUM(F12:G12)</f>
        <v>30</v>
      </c>
      <c r="O12" s="90"/>
      <c r="P12" s="90"/>
      <c r="Q12" s="93"/>
      <c r="R12" s="90"/>
      <c r="S12" s="90"/>
      <c r="U12" s="93"/>
    </row>
    <row r="13" spans="1:21">
      <c r="A13" s="11" t="s">
        <v>63</v>
      </c>
      <c r="B13" s="15"/>
      <c r="C13" s="15"/>
      <c r="D13" s="15"/>
      <c r="E13" s="15"/>
      <c r="F13" s="49">
        <v>21</v>
      </c>
      <c r="G13" s="54">
        <v>24</v>
      </c>
      <c r="H13" s="50"/>
      <c r="I13" s="61">
        <f>SUM(F13:G13)</f>
        <v>45</v>
      </c>
      <c r="J13" s="105"/>
      <c r="K13" s="15"/>
      <c r="L13" s="15"/>
      <c r="M13" s="15"/>
    </row>
    <row r="14" spans="1:21">
      <c r="A14" s="11" t="s">
        <v>64</v>
      </c>
      <c r="B14" s="15"/>
      <c r="C14" s="15"/>
      <c r="D14" s="15"/>
      <c r="E14" s="15"/>
      <c r="F14" s="49">
        <v>419</v>
      </c>
      <c r="G14" s="54">
        <v>549</v>
      </c>
      <c r="H14" s="50"/>
      <c r="I14" s="61">
        <f>SUM(F14:G14)</f>
        <v>968</v>
      </c>
      <c r="J14" s="105"/>
      <c r="K14" s="15"/>
      <c r="L14" s="15"/>
      <c r="M14" s="15"/>
    </row>
    <row r="15" spans="1:21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21">
      <c r="A16" s="19" t="s">
        <v>62</v>
      </c>
      <c r="B16" s="15"/>
      <c r="C16" s="15"/>
      <c r="D16" s="15"/>
      <c r="E16" s="15"/>
      <c r="F16" s="104">
        <f>SUM(F11:F14)</f>
        <v>1802</v>
      </c>
      <c r="G16" s="104">
        <f>SUM(G11:G14)</f>
        <v>2303</v>
      </c>
      <c r="H16" s="50"/>
      <c r="I16" s="104">
        <f>SUM(I11:I14)</f>
        <v>4105</v>
      </c>
      <c r="J16" s="105"/>
      <c r="K16" s="15"/>
      <c r="L16" s="15"/>
      <c r="M16" s="15"/>
    </row>
    <row r="17" spans="1:21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21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21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21">
      <c r="A20" s="16" t="s">
        <v>53</v>
      </c>
      <c r="F20" s="52">
        <v>140</v>
      </c>
      <c r="G20" s="52">
        <v>173</v>
      </c>
      <c r="H20" s="50"/>
      <c r="I20" s="61">
        <f t="shared" ref="I20:I30" si="0">SUM(F20:G20)</f>
        <v>313</v>
      </c>
      <c r="J20" s="29"/>
      <c r="O20" s="52"/>
      <c r="P20" s="52"/>
      <c r="Q20" s="93"/>
      <c r="R20" s="52"/>
      <c r="S20" s="52"/>
      <c r="T20" s="52"/>
      <c r="U20" s="93"/>
    </row>
    <row r="21" spans="1:21">
      <c r="A21" s="16" t="s">
        <v>54</v>
      </c>
      <c r="E21" s="15"/>
      <c r="F21" s="46">
        <v>81</v>
      </c>
      <c r="G21" s="46">
        <v>89</v>
      </c>
      <c r="H21" s="50"/>
      <c r="I21" s="61">
        <f t="shared" si="0"/>
        <v>170</v>
      </c>
      <c r="J21" s="28"/>
      <c r="O21" s="46"/>
      <c r="P21" s="46"/>
      <c r="Q21" s="93"/>
      <c r="R21" s="46"/>
      <c r="S21" s="46"/>
      <c r="T21" s="54"/>
      <c r="U21" s="93"/>
    </row>
    <row r="22" spans="1:21">
      <c r="A22" s="16" t="s">
        <v>55</v>
      </c>
      <c r="F22" s="52">
        <v>36</v>
      </c>
      <c r="G22" s="52">
        <v>50</v>
      </c>
      <c r="H22" s="50"/>
      <c r="I22" s="61">
        <f t="shared" si="0"/>
        <v>86</v>
      </c>
      <c r="J22" s="29"/>
    </row>
    <row r="23" spans="1:21">
      <c r="A23" s="16" t="s">
        <v>56</v>
      </c>
      <c r="F23" s="52">
        <v>9</v>
      </c>
      <c r="G23" s="52">
        <v>13</v>
      </c>
      <c r="H23" s="50"/>
      <c r="I23" s="61">
        <f t="shared" si="0"/>
        <v>22</v>
      </c>
      <c r="J23" s="29"/>
    </row>
    <row r="24" spans="1:21">
      <c r="A24" s="16" t="s">
        <v>93</v>
      </c>
      <c r="B24" s="15"/>
      <c r="C24" s="15"/>
      <c r="D24" s="15"/>
      <c r="E24" s="15"/>
      <c r="F24" s="46">
        <v>50</v>
      </c>
      <c r="G24" s="46">
        <v>116</v>
      </c>
      <c r="H24" s="51"/>
      <c r="I24" s="61">
        <f t="shared" si="0"/>
        <v>166</v>
      </c>
      <c r="J24" s="28"/>
      <c r="K24" s="15"/>
      <c r="L24" s="15"/>
      <c r="M24" s="15"/>
    </row>
    <row r="25" spans="1:21">
      <c r="A25" s="16" t="s">
        <v>57</v>
      </c>
      <c r="F25" s="52">
        <v>0</v>
      </c>
      <c r="G25" s="52">
        <v>0</v>
      </c>
      <c r="H25" s="50"/>
      <c r="I25" s="61">
        <f t="shared" si="0"/>
        <v>0</v>
      </c>
      <c r="J25" s="29"/>
    </row>
    <row r="26" spans="1:21">
      <c r="A26" s="16" t="s">
        <v>52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21">
      <c r="A27" s="16" t="s">
        <v>48</v>
      </c>
      <c r="F27" s="49">
        <v>1</v>
      </c>
      <c r="G27" s="46">
        <v>2</v>
      </c>
      <c r="H27" s="50"/>
      <c r="I27" s="61">
        <f t="shared" si="0"/>
        <v>3</v>
      </c>
      <c r="J27" s="28"/>
    </row>
    <row r="28" spans="1:21">
      <c r="A28" s="16" t="s">
        <v>49</v>
      </c>
      <c r="F28" s="49">
        <v>9</v>
      </c>
      <c r="G28" s="46">
        <v>13</v>
      </c>
      <c r="H28" s="50"/>
      <c r="I28" s="61">
        <f t="shared" si="0"/>
        <v>22</v>
      </c>
      <c r="J28" s="28"/>
    </row>
    <row r="29" spans="1:21">
      <c r="A29" s="16" t="s">
        <v>50</v>
      </c>
      <c r="F29" s="49">
        <v>6</v>
      </c>
      <c r="G29" s="46">
        <v>5</v>
      </c>
      <c r="H29" s="50"/>
      <c r="I29" s="61">
        <f t="shared" si="0"/>
        <v>11</v>
      </c>
      <c r="J29" s="28"/>
    </row>
    <row r="30" spans="1:21">
      <c r="A30" s="16" t="s">
        <v>51</v>
      </c>
      <c r="F30" s="49">
        <v>101</v>
      </c>
      <c r="G30" s="46">
        <v>73</v>
      </c>
      <c r="H30" s="50"/>
      <c r="I30" s="61">
        <f t="shared" si="0"/>
        <v>174</v>
      </c>
      <c r="J30" s="28"/>
    </row>
    <row r="31" spans="1:21">
      <c r="A31" s="12"/>
      <c r="F31" s="50"/>
      <c r="G31" s="50"/>
      <c r="H31" s="50"/>
      <c r="I31" s="86"/>
      <c r="J31" s="29"/>
    </row>
    <row r="32" spans="1:21">
      <c r="A32" s="19" t="s">
        <v>58</v>
      </c>
      <c r="F32" s="60">
        <f>SUM(F20:F30)</f>
        <v>433</v>
      </c>
      <c r="G32" s="60">
        <f>SUM(G20:G30)</f>
        <v>534</v>
      </c>
      <c r="H32" s="50"/>
      <c r="I32" s="60">
        <f>SUM(I20:I30)</f>
        <v>967</v>
      </c>
      <c r="J32" s="29"/>
    </row>
    <row r="33" spans="1:10">
      <c r="A33" s="10"/>
      <c r="F33" s="50"/>
      <c r="G33" s="50"/>
      <c r="H33" s="50"/>
      <c r="I33" s="86"/>
      <c r="J33" s="29"/>
    </row>
    <row r="34" spans="1:10">
      <c r="A34" s="19" t="s">
        <v>72</v>
      </c>
      <c r="F34" s="86">
        <f>F16+F32</f>
        <v>2235</v>
      </c>
      <c r="G34" s="86">
        <f>G16+G32</f>
        <v>2837</v>
      </c>
      <c r="H34" s="50"/>
      <c r="I34" s="86">
        <f>I16+I32</f>
        <v>5072</v>
      </c>
      <c r="J34" s="29"/>
    </row>
    <row r="35" spans="1:10">
      <c r="A35" s="19"/>
      <c r="F35" s="50"/>
      <c r="G35" s="50"/>
      <c r="H35" s="50"/>
      <c r="I35" s="86"/>
      <c r="J35" s="29"/>
    </row>
    <row r="36" spans="1:10">
      <c r="A36" s="10"/>
      <c r="F36" s="50"/>
      <c r="G36" s="50"/>
      <c r="H36" s="50"/>
      <c r="I36" s="86"/>
      <c r="J36" s="29"/>
    </row>
    <row r="37" spans="1:10">
      <c r="A37" s="18" t="s">
        <v>59</v>
      </c>
      <c r="F37" s="50"/>
      <c r="G37" s="50"/>
      <c r="H37" s="50"/>
      <c r="I37" s="86"/>
      <c r="J37" s="29"/>
    </row>
    <row r="38" spans="1:10">
      <c r="A38" s="11" t="s">
        <v>74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0">
      <c r="A39" s="11" t="s">
        <v>75</v>
      </c>
      <c r="B39" s="29"/>
      <c r="C39" s="29"/>
      <c r="D39" s="29"/>
      <c r="E39" s="29"/>
      <c r="F39" s="52">
        <v>6</v>
      </c>
      <c r="G39" s="52">
        <v>38</v>
      </c>
      <c r="H39" s="50"/>
      <c r="I39" s="61">
        <f>SUM(F39:G39)</f>
        <v>44</v>
      </c>
      <c r="J39" s="29"/>
    </row>
    <row r="40" spans="1:10">
      <c r="A40" s="10"/>
      <c r="F40" s="50"/>
      <c r="G40" s="50"/>
      <c r="H40" s="50"/>
      <c r="I40" s="86"/>
      <c r="J40" s="29"/>
    </row>
    <row r="41" spans="1:10">
      <c r="A41" s="10"/>
      <c r="F41" s="86"/>
      <c r="G41" s="86"/>
      <c r="H41" s="50"/>
      <c r="I41" s="86"/>
      <c r="J41" s="29"/>
    </row>
    <row r="42" spans="1:10">
      <c r="A42" s="19" t="s">
        <v>73</v>
      </c>
      <c r="F42" s="86">
        <f>+F34+F38+F39</f>
        <v>2241</v>
      </c>
      <c r="G42" s="86">
        <f>+G34+G38+G39</f>
        <v>2875</v>
      </c>
      <c r="H42" s="50"/>
      <c r="I42" s="86">
        <f>+I34+I38+I39</f>
        <v>5116</v>
      </c>
      <c r="J42" s="29"/>
    </row>
    <row r="43" spans="1:10">
      <c r="A43" s="10"/>
      <c r="F43" s="50"/>
      <c r="G43" s="50"/>
      <c r="H43" s="50"/>
      <c r="I43" s="50"/>
      <c r="J43" s="29"/>
    </row>
    <row r="44" spans="1:10">
      <c r="A44" s="110" t="s">
        <v>99</v>
      </c>
    </row>
    <row r="45" spans="1:10">
      <c r="A45" s="110" t="s">
        <v>71</v>
      </c>
    </row>
    <row r="46" spans="1:10">
      <c r="A46" s="110" t="s">
        <v>153</v>
      </c>
    </row>
    <row r="47" spans="1:10">
      <c r="A47" s="110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1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1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1">
      <c r="A4" s="151" t="s">
        <v>127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21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1" ht="12.75" customHeight="1">
      <c r="A6" s="3"/>
      <c r="B6" s="2"/>
    </row>
    <row r="7" spans="1:21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21" ht="6" customHeight="1">
      <c r="A8" s="3"/>
      <c r="B8" s="2"/>
      <c r="I8" s="7"/>
      <c r="J8" s="7"/>
    </row>
    <row r="9" spans="1:21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21">
      <c r="A10" s="18" t="s">
        <v>98</v>
      </c>
      <c r="B10" s="2"/>
      <c r="F10" s="78"/>
      <c r="G10" s="79"/>
      <c r="H10" s="76"/>
      <c r="I10" s="78"/>
    </row>
    <row r="11" spans="1:21">
      <c r="A11" s="11" t="s">
        <v>60</v>
      </c>
      <c r="F11" s="90">
        <v>229</v>
      </c>
      <c r="G11" s="90">
        <v>228</v>
      </c>
      <c r="H11" s="29"/>
      <c r="I11" s="91">
        <f>SUM(F11:G11)</f>
        <v>457</v>
      </c>
      <c r="J11" s="29"/>
      <c r="O11" s="90"/>
      <c r="P11" s="90"/>
      <c r="Q11" s="90"/>
      <c r="R11" s="90"/>
      <c r="S11" s="90"/>
      <c r="T11" s="90"/>
      <c r="U11" s="90"/>
    </row>
    <row r="12" spans="1:21">
      <c r="A12" s="11" t="s">
        <v>61</v>
      </c>
      <c r="F12" s="90">
        <v>40</v>
      </c>
      <c r="G12" s="90">
        <v>101</v>
      </c>
      <c r="H12" s="29"/>
      <c r="I12" s="91">
        <f>SUM(F12:G12)</f>
        <v>141</v>
      </c>
      <c r="J12" s="29"/>
      <c r="K12" s="15"/>
      <c r="L12" s="15"/>
      <c r="M12" s="15"/>
      <c r="O12" s="90"/>
      <c r="P12" s="90"/>
      <c r="Q12" s="90"/>
      <c r="R12" s="90"/>
      <c r="S12" s="90"/>
      <c r="T12" s="90"/>
      <c r="U12" s="90"/>
    </row>
    <row r="13" spans="1:21">
      <c r="A13" s="11" t="s">
        <v>63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21">
      <c r="A14" s="11" t="s">
        <v>64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21">
      <c r="B15" s="15"/>
      <c r="C15" s="15"/>
      <c r="D15" s="15"/>
      <c r="E15" s="15"/>
      <c r="F15" s="101"/>
      <c r="G15" s="106"/>
      <c r="H15" s="50"/>
      <c r="I15" s="60"/>
      <c r="J15" s="29"/>
    </row>
    <row r="16" spans="1:21">
      <c r="A16" s="19" t="s">
        <v>62</v>
      </c>
      <c r="B16" s="15"/>
      <c r="C16" s="15"/>
      <c r="D16" s="15"/>
      <c r="E16" s="15"/>
      <c r="F16" s="104">
        <f>SUM(F11:F14)</f>
        <v>269</v>
      </c>
      <c r="G16" s="104">
        <f>SUM(G11:G14)</f>
        <v>329</v>
      </c>
      <c r="H16" s="50"/>
      <c r="I16" s="104">
        <f>SUM(I11:I14)</f>
        <v>598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53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54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55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56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93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57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52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48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49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50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51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58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72</v>
      </c>
      <c r="F34" s="86">
        <f>F16+F32</f>
        <v>269</v>
      </c>
      <c r="G34" s="86">
        <f>G16+G32</f>
        <v>329</v>
      </c>
      <c r="H34" s="29"/>
      <c r="I34" s="86">
        <f>I16+I32</f>
        <v>598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59</v>
      </c>
      <c r="F37" s="29"/>
      <c r="G37" s="29"/>
      <c r="H37" s="29"/>
      <c r="I37" s="29"/>
      <c r="J37" s="29"/>
    </row>
    <row r="38" spans="1:10">
      <c r="A38" s="11" t="s">
        <v>74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75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91"/>
      <c r="G41" s="91"/>
      <c r="H41" s="29"/>
      <c r="I41" s="91"/>
      <c r="J41" s="29"/>
    </row>
    <row r="42" spans="1:10">
      <c r="A42" s="19" t="s">
        <v>73</v>
      </c>
      <c r="F42" s="86">
        <f>+F34+F38+F39</f>
        <v>269</v>
      </c>
      <c r="G42" s="86">
        <f>+G34+G38+G39</f>
        <v>329</v>
      </c>
      <c r="H42" s="29"/>
      <c r="I42" s="86">
        <f>+I34+I38+I39</f>
        <v>598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10" t="s">
        <v>99</v>
      </c>
    </row>
    <row r="45" spans="1:10">
      <c r="A45" s="110" t="s">
        <v>71</v>
      </c>
    </row>
    <row r="46" spans="1:10">
      <c r="A46" s="110" t="s">
        <v>153</v>
      </c>
    </row>
    <row r="47" spans="1:10">
      <c r="A47" s="110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3">
      <c r="A4" s="30" t="s">
        <v>76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3" ht="12.75" customHeight="1">
      <c r="A6" s="3"/>
      <c r="B6" s="2"/>
    </row>
    <row r="7" spans="1:2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3" ht="6" customHeight="1">
      <c r="A8" s="3"/>
      <c r="B8" s="2"/>
      <c r="I8" s="7"/>
      <c r="J8" s="7"/>
    </row>
    <row r="9" spans="1:23">
      <c r="A9" s="3"/>
      <c r="B9" s="2"/>
      <c r="F9" s="80" t="s">
        <v>36</v>
      </c>
      <c r="G9" s="81" t="s">
        <v>35</v>
      </c>
      <c r="H9" s="81" t="s">
        <v>103</v>
      </c>
      <c r="I9" s="80" t="s">
        <v>37</v>
      </c>
      <c r="J9" s="82"/>
      <c r="K9" s="85" t="s">
        <v>12</v>
      </c>
    </row>
    <row r="10" spans="1:23">
      <c r="A10" s="18" t="s">
        <v>98</v>
      </c>
      <c r="K10" s="75"/>
    </row>
    <row r="11" spans="1:23">
      <c r="A11" s="11" t="s">
        <v>60</v>
      </c>
      <c r="B11" s="15"/>
      <c r="C11" s="15"/>
      <c r="D11" s="15"/>
      <c r="E11" s="15"/>
      <c r="F11" s="93">
        <v>4575</v>
      </c>
      <c r="G11" s="90">
        <v>3876</v>
      </c>
      <c r="H11" s="90">
        <v>119</v>
      </c>
      <c r="I11" s="93">
        <v>338</v>
      </c>
      <c r="J11" s="28"/>
      <c r="K11" s="61">
        <f>SUM(F11:I11)</f>
        <v>8908</v>
      </c>
      <c r="L11" s="28"/>
      <c r="M11" s="15"/>
      <c r="O11" s="93"/>
      <c r="P11" s="93"/>
      <c r="Q11" s="93"/>
      <c r="R11" s="93"/>
      <c r="S11" s="90"/>
      <c r="T11" s="90"/>
      <c r="U11" s="93"/>
      <c r="V11" s="90"/>
      <c r="W11" s="90"/>
    </row>
    <row r="12" spans="1:23">
      <c r="A12" s="11" t="s">
        <v>61</v>
      </c>
      <c r="F12" s="90">
        <v>844</v>
      </c>
      <c r="G12" s="90">
        <v>274</v>
      </c>
      <c r="H12" s="90">
        <v>6</v>
      </c>
      <c r="I12" s="90">
        <v>13</v>
      </c>
      <c r="J12" s="29"/>
      <c r="K12" s="61">
        <f>SUM(F12:I12)</f>
        <v>1137</v>
      </c>
      <c r="L12" s="29"/>
      <c r="O12" s="90"/>
      <c r="P12" s="90"/>
      <c r="Q12" s="93"/>
      <c r="R12" s="90"/>
      <c r="S12" s="90"/>
      <c r="T12" s="90"/>
      <c r="U12" s="93"/>
      <c r="V12" s="90"/>
      <c r="W12" s="90"/>
    </row>
    <row r="13" spans="1:23">
      <c r="A13" s="11" t="s">
        <v>63</v>
      </c>
      <c r="B13" s="15"/>
      <c r="C13" s="15"/>
      <c r="D13" s="15"/>
      <c r="E13" s="15"/>
      <c r="F13" s="49">
        <v>5</v>
      </c>
      <c r="G13" s="52">
        <v>0</v>
      </c>
      <c r="H13" s="52">
        <v>0</v>
      </c>
      <c r="I13" s="46">
        <v>0</v>
      </c>
      <c r="J13" s="105"/>
      <c r="K13" s="61">
        <f>SUM(F13:I13)</f>
        <v>5</v>
      </c>
      <c r="L13" s="28"/>
      <c r="M13" s="15"/>
    </row>
    <row r="14" spans="1:23">
      <c r="A14" s="11" t="s">
        <v>64</v>
      </c>
      <c r="B14" s="15"/>
      <c r="C14" s="15"/>
      <c r="D14" s="15"/>
      <c r="E14" s="15"/>
      <c r="F14" s="49">
        <v>17</v>
      </c>
      <c r="G14" s="52">
        <v>0</v>
      </c>
      <c r="H14" s="52">
        <v>0</v>
      </c>
      <c r="I14" s="46">
        <v>0</v>
      </c>
      <c r="J14" s="105"/>
      <c r="K14" s="61">
        <f>SUM(F14:I14)</f>
        <v>17</v>
      </c>
      <c r="L14" s="28"/>
      <c r="M14" s="15"/>
    </row>
    <row r="15" spans="1:23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23">
      <c r="A16" s="19" t="s">
        <v>62</v>
      </c>
      <c r="B16" s="15"/>
      <c r="C16" s="15"/>
      <c r="D16" s="15"/>
      <c r="E16" s="15"/>
      <c r="F16" s="104">
        <f>SUM(F11:F14)</f>
        <v>5441</v>
      </c>
      <c r="G16" s="104">
        <f>SUM(G11:G14)</f>
        <v>4150</v>
      </c>
      <c r="H16" s="104">
        <f>SUM(H11:H14)</f>
        <v>125</v>
      </c>
      <c r="I16" s="104">
        <f>SUM(I11:I14)</f>
        <v>351</v>
      </c>
      <c r="J16" s="105"/>
      <c r="K16" s="104">
        <f>SUM(K11:K14)</f>
        <v>10067</v>
      </c>
      <c r="L16" s="28"/>
      <c r="M16" s="15"/>
    </row>
    <row r="17" spans="1:2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2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2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23">
      <c r="A20" s="16" t="s">
        <v>53</v>
      </c>
      <c r="F20" s="52">
        <v>165</v>
      </c>
      <c r="G20" s="52">
        <v>102</v>
      </c>
      <c r="H20" s="52">
        <v>33</v>
      </c>
      <c r="I20" s="52">
        <v>6</v>
      </c>
      <c r="J20" s="29"/>
      <c r="K20" s="61">
        <f t="shared" ref="K20:K30" si="0">SUM(F20:I20)</f>
        <v>306</v>
      </c>
      <c r="L20" s="29"/>
      <c r="O20" s="52"/>
      <c r="P20" s="52"/>
      <c r="Q20" s="93"/>
      <c r="R20" s="52"/>
      <c r="S20" s="52"/>
      <c r="T20" s="52"/>
      <c r="U20" s="93"/>
      <c r="V20" s="52"/>
      <c r="W20" s="52"/>
    </row>
    <row r="21" spans="1:23">
      <c r="A21" s="16" t="s">
        <v>54</v>
      </c>
      <c r="E21" s="64"/>
      <c r="F21" s="46">
        <v>350</v>
      </c>
      <c r="G21" s="46">
        <v>126</v>
      </c>
      <c r="H21" s="46">
        <v>10</v>
      </c>
      <c r="I21" s="46">
        <v>26</v>
      </c>
      <c r="J21" s="29"/>
      <c r="K21" s="61">
        <f t="shared" si="0"/>
        <v>512</v>
      </c>
      <c r="L21" s="29"/>
      <c r="O21" s="46"/>
      <c r="P21" s="46"/>
      <c r="Q21" s="93"/>
      <c r="R21" s="46"/>
      <c r="S21" s="46"/>
      <c r="T21" s="46"/>
      <c r="U21" s="93"/>
      <c r="V21" s="46"/>
      <c r="W21" s="46"/>
    </row>
    <row r="22" spans="1:23">
      <c r="A22" s="16" t="s">
        <v>55</v>
      </c>
      <c r="F22" s="52">
        <v>101</v>
      </c>
      <c r="G22" s="52">
        <v>165</v>
      </c>
      <c r="H22" s="52">
        <v>120</v>
      </c>
      <c r="I22" s="52">
        <v>7</v>
      </c>
      <c r="J22" s="29"/>
      <c r="K22" s="61">
        <f t="shared" si="0"/>
        <v>393</v>
      </c>
      <c r="L22" s="29"/>
    </row>
    <row r="23" spans="1:23">
      <c r="A23" s="16" t="s">
        <v>56</v>
      </c>
      <c r="F23" s="52">
        <v>112</v>
      </c>
      <c r="G23" s="52">
        <v>43</v>
      </c>
      <c r="H23" s="52">
        <v>12</v>
      </c>
      <c r="I23" s="52">
        <v>1</v>
      </c>
      <c r="J23" s="29"/>
      <c r="K23" s="61">
        <f t="shared" si="0"/>
        <v>168</v>
      </c>
      <c r="L23" s="29"/>
    </row>
    <row r="24" spans="1:23">
      <c r="A24" s="16" t="s">
        <v>93</v>
      </c>
      <c r="B24" s="15"/>
      <c r="C24" s="15"/>
      <c r="D24" s="15"/>
      <c r="E24" s="15"/>
      <c r="F24" s="46">
        <v>181</v>
      </c>
      <c r="G24" s="46">
        <v>304</v>
      </c>
      <c r="H24" s="46">
        <v>30</v>
      </c>
      <c r="I24" s="46">
        <v>91</v>
      </c>
      <c r="J24" s="28"/>
      <c r="K24" s="61">
        <f t="shared" si="0"/>
        <v>606</v>
      </c>
      <c r="L24" s="28"/>
      <c r="M24" s="15"/>
    </row>
    <row r="25" spans="1:23">
      <c r="A25" s="16" t="s">
        <v>57</v>
      </c>
      <c r="F25" s="52">
        <v>3</v>
      </c>
      <c r="G25" s="52">
        <v>1</v>
      </c>
      <c r="H25" s="52">
        <v>0</v>
      </c>
      <c r="I25" s="52">
        <v>0</v>
      </c>
      <c r="J25" s="29"/>
      <c r="K25" s="61">
        <f t="shared" si="0"/>
        <v>4</v>
      </c>
      <c r="L25" s="29"/>
    </row>
    <row r="26" spans="1:23">
      <c r="A26" s="16" t="s">
        <v>52</v>
      </c>
      <c r="F26" s="49">
        <v>6</v>
      </c>
      <c r="G26" s="52">
        <v>2</v>
      </c>
      <c r="H26" s="52">
        <v>4</v>
      </c>
      <c r="I26" s="52">
        <v>0</v>
      </c>
      <c r="J26" s="28"/>
      <c r="K26" s="61">
        <f t="shared" si="0"/>
        <v>12</v>
      </c>
      <c r="L26" s="29"/>
    </row>
    <row r="27" spans="1:23">
      <c r="A27" s="16" t="s">
        <v>48</v>
      </c>
      <c r="F27" s="49">
        <v>0</v>
      </c>
      <c r="G27" s="52">
        <v>1</v>
      </c>
      <c r="H27" s="52">
        <v>1</v>
      </c>
      <c r="I27" s="52">
        <v>0</v>
      </c>
      <c r="J27" s="28"/>
      <c r="K27" s="61">
        <f t="shared" si="0"/>
        <v>2</v>
      </c>
      <c r="L27" s="29"/>
    </row>
    <row r="28" spans="1:23">
      <c r="A28" s="16" t="s">
        <v>49</v>
      </c>
      <c r="F28" s="49">
        <v>20</v>
      </c>
      <c r="G28" s="52">
        <v>3</v>
      </c>
      <c r="H28" s="52">
        <v>0</v>
      </c>
      <c r="I28" s="52">
        <v>0</v>
      </c>
      <c r="J28" s="29"/>
      <c r="K28" s="61">
        <f t="shared" si="0"/>
        <v>23</v>
      </c>
      <c r="L28" s="28"/>
    </row>
    <row r="29" spans="1:23">
      <c r="A29" s="16" t="s">
        <v>50</v>
      </c>
      <c r="F29" s="49">
        <v>4</v>
      </c>
      <c r="G29" s="52">
        <v>0</v>
      </c>
      <c r="H29" s="52">
        <v>0</v>
      </c>
      <c r="I29" s="52">
        <v>0</v>
      </c>
      <c r="J29" s="29"/>
      <c r="K29" s="61">
        <f t="shared" si="0"/>
        <v>4</v>
      </c>
      <c r="L29" s="28"/>
    </row>
    <row r="30" spans="1:23">
      <c r="A30" s="16" t="s">
        <v>51</v>
      </c>
      <c r="F30" s="49">
        <v>20</v>
      </c>
      <c r="G30" s="52">
        <v>1</v>
      </c>
      <c r="H30" s="52">
        <v>0</v>
      </c>
      <c r="I30" s="52">
        <v>0</v>
      </c>
      <c r="J30" s="29"/>
      <c r="K30" s="61">
        <f t="shared" si="0"/>
        <v>21</v>
      </c>
      <c r="L30" s="28"/>
    </row>
    <row r="31" spans="1:23">
      <c r="A31" s="12"/>
      <c r="F31" s="50"/>
      <c r="G31" s="50"/>
      <c r="H31" s="50"/>
      <c r="I31" s="50"/>
      <c r="J31" s="29"/>
      <c r="K31" s="91"/>
      <c r="L31" s="29"/>
    </row>
    <row r="32" spans="1:23">
      <c r="A32" s="19" t="s">
        <v>58</v>
      </c>
      <c r="E32" s="64"/>
      <c r="F32" s="60">
        <f>SUM(F20:F30)</f>
        <v>962</v>
      </c>
      <c r="G32" s="60">
        <f>SUM(G20:G30)</f>
        <v>748</v>
      </c>
      <c r="H32" s="60">
        <f>SUM(H20:H30)</f>
        <v>210</v>
      </c>
      <c r="I32" s="60">
        <f>SUM(I20:I30)</f>
        <v>131</v>
      </c>
      <c r="J32" s="29"/>
      <c r="K32" s="60">
        <f>SUM(K20:K30)</f>
        <v>2051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72</v>
      </c>
      <c r="F34" s="86">
        <f>F16+F32</f>
        <v>6403</v>
      </c>
      <c r="G34" s="86">
        <f>G16+G32</f>
        <v>4898</v>
      </c>
      <c r="H34" s="86">
        <f>H16+H32</f>
        <v>335</v>
      </c>
      <c r="I34" s="86">
        <f>I16+I32</f>
        <v>482</v>
      </c>
      <c r="J34" s="29"/>
      <c r="K34" s="86">
        <f>K16+K32</f>
        <v>12118</v>
      </c>
      <c r="L34" s="29"/>
    </row>
    <row r="35" spans="1:12">
      <c r="A35" s="19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74</v>
      </c>
      <c r="B38" s="29"/>
      <c r="C38" s="29"/>
      <c r="D38" s="29"/>
      <c r="E38" s="29"/>
      <c r="F38" s="52">
        <v>59</v>
      </c>
      <c r="G38" s="52">
        <v>62</v>
      </c>
      <c r="H38" s="52">
        <v>5</v>
      </c>
      <c r="I38" s="52">
        <v>16</v>
      </c>
      <c r="J38" s="29"/>
      <c r="K38" s="61">
        <f>SUM(F38:I38)</f>
        <v>142</v>
      </c>
      <c r="L38" s="29"/>
    </row>
    <row r="39" spans="1:12">
      <c r="A39" s="11" t="s">
        <v>75</v>
      </c>
      <c r="B39" s="29"/>
      <c r="C39" s="29"/>
      <c r="D39" s="29"/>
      <c r="E39" s="29"/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73</v>
      </c>
      <c r="F42" s="86">
        <f>+F34+F38+F39</f>
        <v>6462</v>
      </c>
      <c r="G42" s="86">
        <f>+G34+G38+G39</f>
        <v>4960</v>
      </c>
      <c r="H42" s="86">
        <f>+H34+H38+H39</f>
        <v>340</v>
      </c>
      <c r="I42" s="86">
        <f>+I34+I38+I39</f>
        <v>498</v>
      </c>
      <c r="J42" s="29"/>
      <c r="K42" s="86">
        <f>+K34+K38+K39</f>
        <v>12260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99</v>
      </c>
      <c r="G44" s="29"/>
      <c r="H44" s="29"/>
    </row>
    <row r="45" spans="1:12">
      <c r="A45" s="110" t="s">
        <v>71</v>
      </c>
    </row>
    <row r="46" spans="1:12">
      <c r="A46" s="110" t="s">
        <v>104</v>
      </c>
    </row>
    <row r="47" spans="1:12">
      <c r="A47" s="110" t="s">
        <v>153</v>
      </c>
    </row>
    <row r="48" spans="1:12">
      <c r="A48" s="110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3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3" ht="12.75" customHeight="1">
      <c r="A6" s="3"/>
      <c r="B6" s="2"/>
    </row>
    <row r="7" spans="1:2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3" ht="6" customHeight="1">
      <c r="A8" s="3"/>
      <c r="B8" s="2"/>
      <c r="I8" s="7"/>
      <c r="J8" s="7"/>
    </row>
    <row r="9" spans="1:23">
      <c r="A9" s="3"/>
      <c r="B9" s="2"/>
      <c r="F9" s="80" t="s">
        <v>36</v>
      </c>
      <c r="G9" s="81" t="s">
        <v>35</v>
      </c>
      <c r="H9" s="81" t="s">
        <v>103</v>
      </c>
      <c r="I9" s="80" t="s">
        <v>37</v>
      </c>
      <c r="J9" s="83"/>
      <c r="K9" s="85" t="s">
        <v>12</v>
      </c>
    </row>
    <row r="10" spans="1:23">
      <c r="A10" s="18" t="s">
        <v>98</v>
      </c>
      <c r="K10" s="75"/>
    </row>
    <row r="11" spans="1:23">
      <c r="A11" s="11" t="s">
        <v>60</v>
      </c>
      <c r="B11" s="15"/>
      <c r="C11" s="15"/>
      <c r="D11" s="15"/>
      <c r="E11" s="15"/>
      <c r="F11" s="93">
        <v>1257</v>
      </c>
      <c r="G11" s="90">
        <v>1661</v>
      </c>
      <c r="H11" s="90">
        <v>36</v>
      </c>
      <c r="I11" s="93">
        <v>108</v>
      </c>
      <c r="J11" s="28"/>
      <c r="K11" s="61">
        <f>SUM(F11:I11)</f>
        <v>3062</v>
      </c>
      <c r="L11" s="28"/>
      <c r="M11" s="15"/>
      <c r="O11" s="93"/>
      <c r="P11" s="93"/>
      <c r="Q11" s="93"/>
      <c r="R11" s="93"/>
      <c r="S11" s="90"/>
      <c r="T11" s="90"/>
      <c r="U11" s="93"/>
      <c r="V11" s="90"/>
      <c r="W11" s="90"/>
    </row>
    <row r="12" spans="1:23">
      <c r="A12" s="11" t="s">
        <v>61</v>
      </c>
      <c r="F12" s="90">
        <v>24</v>
      </c>
      <c r="G12" s="90">
        <v>6</v>
      </c>
      <c r="H12" s="90">
        <v>0</v>
      </c>
      <c r="I12" s="90">
        <v>0</v>
      </c>
      <c r="J12" s="29"/>
      <c r="K12" s="61">
        <f>SUM(F12:I12)</f>
        <v>30</v>
      </c>
      <c r="L12" s="29"/>
      <c r="O12" s="90"/>
      <c r="P12" s="90"/>
      <c r="Q12" s="93"/>
      <c r="R12" s="90"/>
      <c r="S12" s="90"/>
      <c r="T12" s="90"/>
      <c r="U12" s="93"/>
      <c r="V12" s="90"/>
      <c r="W12" s="90"/>
    </row>
    <row r="13" spans="1:23">
      <c r="A13" s="11" t="s">
        <v>63</v>
      </c>
      <c r="B13" s="15"/>
      <c r="C13" s="15"/>
      <c r="D13" s="15"/>
      <c r="E13" s="15"/>
      <c r="F13" s="49">
        <v>13</v>
      </c>
      <c r="G13" s="52">
        <v>3</v>
      </c>
      <c r="H13" s="52">
        <v>29</v>
      </c>
      <c r="I13" s="46">
        <v>0</v>
      </c>
      <c r="J13" s="105"/>
      <c r="K13" s="61">
        <f>SUM(F13:I13)</f>
        <v>45</v>
      </c>
      <c r="L13" s="28"/>
      <c r="M13" s="15"/>
    </row>
    <row r="14" spans="1:23">
      <c r="A14" s="11" t="s">
        <v>64</v>
      </c>
      <c r="B14" s="15"/>
      <c r="C14" s="15"/>
      <c r="D14" s="15"/>
      <c r="E14" s="15"/>
      <c r="F14" s="49">
        <v>951</v>
      </c>
      <c r="G14" s="52">
        <v>2</v>
      </c>
      <c r="H14" s="52">
        <v>15</v>
      </c>
      <c r="I14" s="46">
        <v>0</v>
      </c>
      <c r="J14" s="105"/>
      <c r="K14" s="61">
        <f>SUM(F14:I14)</f>
        <v>968</v>
      </c>
      <c r="L14" s="28"/>
      <c r="M14" s="15"/>
    </row>
    <row r="15" spans="1:23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23">
      <c r="A16" s="19" t="s">
        <v>62</v>
      </c>
      <c r="B16" s="15"/>
      <c r="C16" s="15"/>
      <c r="D16" s="15"/>
      <c r="E16" s="15"/>
      <c r="F16" s="104">
        <f>SUM(F11:F14)</f>
        <v>2245</v>
      </c>
      <c r="G16" s="104">
        <f>SUM(G11:G15)</f>
        <v>1672</v>
      </c>
      <c r="H16" s="104">
        <f>SUM(H11:H14)</f>
        <v>80</v>
      </c>
      <c r="I16" s="104">
        <f>SUM(I11:I14)</f>
        <v>108</v>
      </c>
      <c r="J16" s="105"/>
      <c r="K16" s="104">
        <f>SUM(K11:K14)</f>
        <v>4105</v>
      </c>
      <c r="L16" s="28"/>
      <c r="M16" s="15"/>
    </row>
    <row r="17" spans="1:2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2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2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23">
      <c r="A20" s="16" t="s">
        <v>53</v>
      </c>
      <c r="F20" s="52">
        <v>144</v>
      </c>
      <c r="G20" s="52">
        <v>125</v>
      </c>
      <c r="H20" s="52">
        <v>34</v>
      </c>
      <c r="I20" s="52">
        <v>10</v>
      </c>
      <c r="J20" s="29"/>
      <c r="K20" s="61">
        <f t="shared" ref="K20:K30" si="0">SUM(F20:I20)</f>
        <v>313</v>
      </c>
      <c r="L20" s="29"/>
      <c r="O20" s="52"/>
      <c r="P20" s="52"/>
      <c r="Q20" s="93"/>
      <c r="R20" s="52"/>
      <c r="S20" s="52"/>
      <c r="T20" s="52"/>
      <c r="U20" s="93"/>
      <c r="V20" s="52"/>
      <c r="W20" s="52"/>
    </row>
    <row r="21" spans="1:23">
      <c r="A21" s="16" t="s">
        <v>54</v>
      </c>
      <c r="F21" s="46">
        <v>118</v>
      </c>
      <c r="G21" s="46">
        <v>43</v>
      </c>
      <c r="H21" s="46">
        <v>3</v>
      </c>
      <c r="I21" s="46">
        <v>6</v>
      </c>
      <c r="J21" s="29"/>
      <c r="K21" s="61">
        <f t="shared" si="0"/>
        <v>170</v>
      </c>
      <c r="L21" s="29"/>
      <c r="O21" s="46"/>
      <c r="P21" s="46"/>
      <c r="Q21" s="93"/>
      <c r="R21" s="46"/>
      <c r="S21" s="46"/>
      <c r="T21" s="46"/>
      <c r="U21" s="93"/>
      <c r="V21" s="46"/>
      <c r="W21" s="46"/>
    </row>
    <row r="22" spans="1:23">
      <c r="A22" s="16" t="s">
        <v>55</v>
      </c>
      <c r="F22" s="52">
        <v>10</v>
      </c>
      <c r="G22" s="52">
        <v>45</v>
      </c>
      <c r="H22" s="52">
        <v>30</v>
      </c>
      <c r="I22" s="52">
        <v>1</v>
      </c>
      <c r="J22" s="29"/>
      <c r="K22" s="61">
        <f t="shared" si="0"/>
        <v>86</v>
      </c>
      <c r="L22" s="29"/>
    </row>
    <row r="23" spans="1:23">
      <c r="A23" s="16" t="s">
        <v>56</v>
      </c>
      <c r="F23" s="52">
        <v>14</v>
      </c>
      <c r="G23" s="52">
        <v>4</v>
      </c>
      <c r="H23" s="52">
        <v>2</v>
      </c>
      <c r="I23" s="52">
        <v>2</v>
      </c>
      <c r="J23" s="29"/>
      <c r="K23" s="61">
        <f t="shared" si="0"/>
        <v>22</v>
      </c>
      <c r="L23" s="29"/>
    </row>
    <row r="24" spans="1:23">
      <c r="A24" s="16" t="s">
        <v>93</v>
      </c>
      <c r="B24" s="15"/>
      <c r="C24" s="15"/>
      <c r="D24" s="15"/>
      <c r="E24" s="15"/>
      <c r="F24" s="46">
        <v>46</v>
      </c>
      <c r="G24" s="46">
        <v>113</v>
      </c>
      <c r="H24" s="46">
        <v>7</v>
      </c>
      <c r="I24" s="46">
        <v>0</v>
      </c>
      <c r="J24" s="28"/>
      <c r="K24" s="61">
        <f t="shared" si="0"/>
        <v>166</v>
      </c>
      <c r="L24" s="28"/>
      <c r="M24" s="15"/>
    </row>
    <row r="25" spans="1:23">
      <c r="A25" s="16" t="s">
        <v>57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23">
      <c r="A26" s="16" t="s">
        <v>52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23">
      <c r="A27" s="16" t="s">
        <v>48</v>
      </c>
      <c r="F27" s="49">
        <v>2</v>
      </c>
      <c r="G27" s="52">
        <v>1</v>
      </c>
      <c r="H27" s="52">
        <v>0</v>
      </c>
      <c r="I27" s="52">
        <v>0</v>
      </c>
      <c r="J27" s="28"/>
      <c r="K27" s="61">
        <f t="shared" si="0"/>
        <v>3</v>
      </c>
      <c r="L27" s="29"/>
    </row>
    <row r="28" spans="1:23">
      <c r="A28" s="16" t="s">
        <v>49</v>
      </c>
      <c r="F28" s="49">
        <v>17</v>
      </c>
      <c r="G28" s="52">
        <v>5</v>
      </c>
      <c r="H28" s="52">
        <v>0</v>
      </c>
      <c r="I28" s="52">
        <v>0</v>
      </c>
      <c r="J28" s="29"/>
      <c r="K28" s="61">
        <f t="shared" si="0"/>
        <v>22</v>
      </c>
      <c r="L28" s="28"/>
    </row>
    <row r="29" spans="1:23">
      <c r="A29" s="16" t="s">
        <v>50</v>
      </c>
      <c r="F29" s="49">
        <v>9</v>
      </c>
      <c r="G29" s="52">
        <v>0</v>
      </c>
      <c r="H29" s="52">
        <v>2</v>
      </c>
      <c r="I29" s="52">
        <v>0</v>
      </c>
      <c r="J29" s="29"/>
      <c r="K29" s="61">
        <f t="shared" si="0"/>
        <v>11</v>
      </c>
      <c r="L29" s="28"/>
    </row>
    <row r="30" spans="1:23">
      <c r="A30" s="16" t="s">
        <v>51</v>
      </c>
      <c r="F30" s="49">
        <v>155</v>
      </c>
      <c r="G30" s="52">
        <v>16</v>
      </c>
      <c r="H30" s="52">
        <v>2</v>
      </c>
      <c r="I30" s="52">
        <v>1</v>
      </c>
      <c r="J30" s="29"/>
      <c r="K30" s="61">
        <f t="shared" si="0"/>
        <v>174</v>
      </c>
      <c r="L30" s="28"/>
    </row>
    <row r="31" spans="1:23">
      <c r="A31" s="12"/>
      <c r="F31" s="50"/>
      <c r="G31" s="50"/>
      <c r="H31" s="50"/>
      <c r="I31" s="50"/>
      <c r="J31" s="29"/>
      <c r="K31" s="91"/>
      <c r="L31" s="29"/>
    </row>
    <row r="32" spans="1:23">
      <c r="A32" s="19" t="s">
        <v>58</v>
      </c>
      <c r="F32" s="60">
        <f>SUM(F20:F30)</f>
        <v>515</v>
      </c>
      <c r="G32" s="60">
        <f>SUM(G20:G30)</f>
        <v>352</v>
      </c>
      <c r="H32" s="60">
        <f>SUM(H20:H30)</f>
        <v>80</v>
      </c>
      <c r="I32" s="60">
        <f>SUM(I20:I30)</f>
        <v>20</v>
      </c>
      <c r="J32" s="29"/>
      <c r="K32" s="60">
        <f>SUM(K20:K30)</f>
        <v>967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72</v>
      </c>
      <c r="F34" s="86">
        <f>F16+F32</f>
        <v>2760</v>
      </c>
      <c r="G34" s="86">
        <f>G16+G32</f>
        <v>2024</v>
      </c>
      <c r="H34" s="86">
        <f>H16+H32</f>
        <v>160</v>
      </c>
      <c r="I34" s="86">
        <f>I16+I32</f>
        <v>128</v>
      </c>
      <c r="J34" s="29"/>
      <c r="K34" s="86">
        <f>K16+K32</f>
        <v>5072</v>
      </c>
      <c r="L34" s="29"/>
    </row>
    <row r="35" spans="1:12">
      <c r="A35" s="19"/>
      <c r="F35" s="86"/>
      <c r="G35" s="86"/>
      <c r="H35" s="86"/>
      <c r="I35" s="86"/>
      <c r="J35" s="29"/>
      <c r="K35" s="86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74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2">
      <c r="A39" s="11" t="s">
        <v>75</v>
      </c>
      <c r="B39" s="29"/>
      <c r="C39" s="29"/>
      <c r="D39" s="29"/>
      <c r="E39" s="29"/>
      <c r="F39" s="52">
        <v>44</v>
      </c>
      <c r="G39" s="52">
        <v>0</v>
      </c>
      <c r="H39" s="52">
        <v>0</v>
      </c>
      <c r="I39" s="52">
        <v>0</v>
      </c>
      <c r="J39" s="29"/>
      <c r="K39" s="61">
        <f>SUM(F39:I39)</f>
        <v>44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73</v>
      </c>
      <c r="F42" s="86">
        <f>+F34+F38+F39</f>
        <v>2804</v>
      </c>
      <c r="G42" s="86">
        <f>+G34+G38+G39</f>
        <v>2024</v>
      </c>
      <c r="H42" s="86">
        <f>+H34+H38+H39</f>
        <v>160</v>
      </c>
      <c r="I42" s="86">
        <f>+I34+I38+I39</f>
        <v>128</v>
      </c>
      <c r="J42" s="29"/>
      <c r="K42" s="86">
        <f>+K34+K38+K39</f>
        <v>5116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99</v>
      </c>
    </row>
    <row r="45" spans="1:12">
      <c r="A45" s="110" t="s">
        <v>71</v>
      </c>
    </row>
    <row r="46" spans="1:12">
      <c r="A46" s="110" t="s">
        <v>104</v>
      </c>
    </row>
    <row r="47" spans="1:12">
      <c r="A47" s="110" t="s">
        <v>153</v>
      </c>
    </row>
    <row r="48" spans="1:12">
      <c r="A48" s="110"/>
    </row>
    <row r="49" spans="1:13">
      <c r="A49" s="25" t="s">
        <v>31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4">
      <c r="A4" s="30" t="s">
        <v>78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4">
      <c r="A5" s="151" t="s">
        <v>145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24" ht="12.75" customHeight="1">
      <c r="A6" s="3"/>
      <c r="B6" s="2"/>
    </row>
    <row r="7" spans="1:2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4" ht="6" customHeight="1">
      <c r="A8" s="3"/>
      <c r="B8" s="2"/>
      <c r="I8" s="7"/>
      <c r="J8" s="7"/>
    </row>
    <row r="9" spans="1:24">
      <c r="A9" s="3"/>
      <c r="B9" s="2"/>
      <c r="F9" s="80" t="s">
        <v>36</v>
      </c>
      <c r="G9" s="81" t="s">
        <v>35</v>
      </c>
      <c r="H9" s="81" t="s">
        <v>103</v>
      </c>
      <c r="I9" s="80" t="s">
        <v>37</v>
      </c>
      <c r="J9" s="74"/>
      <c r="K9" s="85" t="s">
        <v>12</v>
      </c>
      <c r="W9" s="121"/>
    </row>
    <row r="10" spans="1:24">
      <c r="A10" s="18" t="s">
        <v>98</v>
      </c>
      <c r="K10" s="72"/>
      <c r="W10" s="121"/>
    </row>
    <row r="11" spans="1:24">
      <c r="A11" s="11" t="s">
        <v>60</v>
      </c>
      <c r="B11" s="15"/>
      <c r="C11" s="15"/>
      <c r="D11" s="15"/>
      <c r="E11" s="15"/>
      <c r="F11" s="93">
        <v>327</v>
      </c>
      <c r="G11" s="93">
        <v>94</v>
      </c>
      <c r="H11" s="93">
        <v>27</v>
      </c>
      <c r="I11" s="93">
        <v>9</v>
      </c>
      <c r="J11" s="28"/>
      <c r="K11" s="61">
        <f>SUM(F11:I11)</f>
        <v>457</v>
      </c>
      <c r="L11" s="28"/>
      <c r="M11" s="15"/>
      <c r="O11" s="93"/>
      <c r="P11" s="93"/>
      <c r="Q11" s="93"/>
      <c r="R11" s="93"/>
      <c r="S11" s="93"/>
      <c r="T11" s="93"/>
      <c r="U11" s="93"/>
      <c r="V11" s="93"/>
      <c r="W11" s="93"/>
      <c r="X11" s="148"/>
    </row>
    <row r="12" spans="1:24">
      <c r="A12" s="11" t="s">
        <v>61</v>
      </c>
      <c r="F12" s="93">
        <v>100</v>
      </c>
      <c r="G12" s="93">
        <v>39</v>
      </c>
      <c r="H12" s="93">
        <v>2</v>
      </c>
      <c r="I12" s="93">
        <v>0</v>
      </c>
      <c r="J12" s="29"/>
      <c r="K12" s="61">
        <f>SUM(F12:I12)</f>
        <v>141</v>
      </c>
      <c r="L12" s="29"/>
      <c r="O12" s="93"/>
      <c r="P12" s="93"/>
      <c r="Q12" s="93"/>
      <c r="R12" s="93"/>
      <c r="S12" s="93"/>
      <c r="T12" s="93"/>
      <c r="U12" s="93"/>
      <c r="V12" s="93"/>
      <c r="W12" s="93"/>
      <c r="X12" s="148"/>
    </row>
    <row r="13" spans="1:24">
      <c r="A13" s="11" t="s">
        <v>63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SUM(F13:J13)</f>
        <v>0</v>
      </c>
      <c r="L13" s="28"/>
      <c r="M13" s="15"/>
    </row>
    <row r="14" spans="1:24">
      <c r="A14" s="11" t="s">
        <v>64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24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24">
      <c r="A16" s="19" t="s">
        <v>62</v>
      </c>
      <c r="B16" s="15"/>
      <c r="C16" s="15"/>
      <c r="D16" s="15"/>
      <c r="E16" s="15"/>
      <c r="F16" s="104">
        <f>SUM(F11:F14)</f>
        <v>427</v>
      </c>
      <c r="G16" s="104">
        <f>SUM(G11:G14)</f>
        <v>133</v>
      </c>
      <c r="H16" s="104">
        <f>SUM(H11:H14)</f>
        <v>29</v>
      </c>
      <c r="I16" s="104">
        <f>SUM(I11:I14)</f>
        <v>9</v>
      </c>
      <c r="J16" s="105"/>
      <c r="K16" s="104">
        <f>SUM(K11:K14)</f>
        <v>598</v>
      </c>
      <c r="L16" s="28"/>
      <c r="M16" s="15"/>
    </row>
    <row r="17" spans="1:23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23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23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23">
      <c r="A20" s="16" t="s">
        <v>53</v>
      </c>
      <c r="F20" s="49">
        <v>0</v>
      </c>
      <c r="G20" s="49">
        <v>0</v>
      </c>
      <c r="H20" s="49">
        <v>0</v>
      </c>
      <c r="I20" s="49">
        <v>0</v>
      </c>
      <c r="J20" s="29"/>
      <c r="K20" s="61">
        <f t="shared" ref="K20:K30" si="0">SUM(F20:I20)</f>
        <v>0</v>
      </c>
      <c r="L20" s="29"/>
      <c r="W20" s="121"/>
    </row>
    <row r="21" spans="1:23">
      <c r="A21" s="16" t="s">
        <v>54</v>
      </c>
      <c r="F21" s="49">
        <v>0</v>
      </c>
      <c r="G21" s="49">
        <v>0</v>
      </c>
      <c r="H21" s="49">
        <v>0</v>
      </c>
      <c r="I21" s="49">
        <v>0</v>
      </c>
      <c r="J21" s="29"/>
      <c r="K21" s="61">
        <f t="shared" si="0"/>
        <v>0</v>
      </c>
      <c r="L21" s="29"/>
      <c r="W21" s="121"/>
    </row>
    <row r="22" spans="1:23">
      <c r="A22" s="16" t="s">
        <v>55</v>
      </c>
      <c r="F22" s="49">
        <v>0</v>
      </c>
      <c r="G22" s="49">
        <v>0</v>
      </c>
      <c r="H22" s="49">
        <v>0</v>
      </c>
      <c r="I22" s="49">
        <v>0</v>
      </c>
      <c r="J22" s="29"/>
      <c r="K22" s="61">
        <f t="shared" si="0"/>
        <v>0</v>
      </c>
      <c r="L22" s="29"/>
    </row>
    <row r="23" spans="1:23">
      <c r="A23" s="16" t="s">
        <v>56</v>
      </c>
      <c r="F23" s="49">
        <v>0</v>
      </c>
      <c r="G23" s="49">
        <v>0</v>
      </c>
      <c r="H23" s="49">
        <v>0</v>
      </c>
      <c r="I23" s="49">
        <v>0</v>
      </c>
      <c r="J23" s="29"/>
      <c r="K23" s="61">
        <f t="shared" si="0"/>
        <v>0</v>
      </c>
      <c r="L23" s="29"/>
    </row>
    <row r="24" spans="1:23">
      <c r="A24" s="16" t="s">
        <v>93</v>
      </c>
      <c r="B24" s="15"/>
      <c r="C24" s="15"/>
      <c r="D24" s="15"/>
      <c r="E24" s="15"/>
      <c r="F24" s="49">
        <v>0</v>
      </c>
      <c r="G24" s="49">
        <v>0</v>
      </c>
      <c r="H24" s="49">
        <v>0</v>
      </c>
      <c r="I24" s="49">
        <v>0</v>
      </c>
      <c r="J24" s="28"/>
      <c r="K24" s="61">
        <f t="shared" si="0"/>
        <v>0</v>
      </c>
      <c r="L24" s="28"/>
      <c r="M24" s="15"/>
    </row>
    <row r="25" spans="1:23">
      <c r="A25" s="16" t="s">
        <v>57</v>
      </c>
      <c r="F25" s="49">
        <v>0</v>
      </c>
      <c r="G25" s="49">
        <v>0</v>
      </c>
      <c r="H25" s="49">
        <v>0</v>
      </c>
      <c r="I25" s="49">
        <v>0</v>
      </c>
      <c r="J25" s="29"/>
      <c r="K25" s="61">
        <f t="shared" si="0"/>
        <v>0</v>
      </c>
      <c r="L25" s="29"/>
    </row>
    <row r="26" spans="1:23">
      <c r="A26" s="16" t="s">
        <v>52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23">
      <c r="A27" s="16" t="s">
        <v>48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23">
      <c r="A28" s="16" t="s">
        <v>49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23">
      <c r="A29" s="16" t="s">
        <v>50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23">
      <c r="A30" s="16" t="s">
        <v>51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23">
      <c r="A31" s="12"/>
      <c r="F31" s="50"/>
      <c r="G31" s="50"/>
      <c r="H31" s="50"/>
      <c r="I31" s="50"/>
      <c r="J31" s="29"/>
      <c r="K31" s="91"/>
      <c r="L31" s="29"/>
    </row>
    <row r="32" spans="1:23">
      <c r="A32" s="19" t="s">
        <v>58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72</v>
      </c>
      <c r="F34" s="86">
        <f>F16+F32</f>
        <v>427</v>
      </c>
      <c r="G34" s="86">
        <f>G16+G32</f>
        <v>133</v>
      </c>
      <c r="H34" s="86">
        <f>H16+H32</f>
        <v>29</v>
      </c>
      <c r="I34" s="86">
        <f>I16+I32</f>
        <v>9</v>
      </c>
      <c r="J34" s="29"/>
      <c r="K34" s="86">
        <f>K16+K32</f>
        <v>598</v>
      </c>
      <c r="L34" s="29"/>
    </row>
    <row r="35" spans="1:12">
      <c r="A35" s="10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74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2">
      <c r="A39" s="11" t="s">
        <v>75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73</v>
      </c>
      <c r="F42" s="86">
        <f>+F34+F38+F39</f>
        <v>427</v>
      </c>
      <c r="G42" s="86">
        <f>+G34+G38+G39</f>
        <v>133</v>
      </c>
      <c r="H42" s="86">
        <f>+H34+H38+H39</f>
        <v>29</v>
      </c>
      <c r="I42" s="86">
        <f>+I34+I38+I39</f>
        <v>9</v>
      </c>
      <c r="J42" s="29"/>
      <c r="K42" s="86">
        <f>+K34+K38+K39</f>
        <v>598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99</v>
      </c>
      <c r="G44" s="29"/>
      <c r="H44" s="29"/>
    </row>
    <row r="45" spans="1:12">
      <c r="A45" s="110" t="s">
        <v>71</v>
      </c>
    </row>
    <row r="46" spans="1:12">
      <c r="A46" s="110" t="s">
        <v>104</v>
      </c>
    </row>
    <row r="47" spans="1:12">
      <c r="A47" s="110" t="s">
        <v>153</v>
      </c>
    </row>
    <row r="48" spans="1:12">
      <c r="A48" s="110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5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47</v>
      </c>
      <c r="G9" s="96" t="s">
        <v>95</v>
      </c>
      <c r="H9" s="96" t="s">
        <v>69</v>
      </c>
      <c r="I9" s="96" t="s">
        <v>96</v>
      </c>
      <c r="J9" s="97" t="s">
        <v>66</v>
      </c>
      <c r="K9" s="97" t="s">
        <v>94</v>
      </c>
      <c r="L9" s="96" t="s">
        <v>67</v>
      </c>
      <c r="M9" s="96" t="s">
        <v>68</v>
      </c>
      <c r="N9" s="96" t="s">
        <v>70</v>
      </c>
      <c r="O9" s="96" t="s">
        <v>12</v>
      </c>
    </row>
    <row r="10" spans="1:16">
      <c r="A10" s="18" t="s">
        <v>98</v>
      </c>
      <c r="L10" s="72"/>
    </row>
    <row r="11" spans="1:16">
      <c r="A11" s="11" t="s">
        <v>60</v>
      </c>
      <c r="B11" s="15"/>
      <c r="C11" s="15"/>
      <c r="D11" s="15"/>
      <c r="E11" s="15"/>
      <c r="F11" s="93">
        <v>186</v>
      </c>
      <c r="G11" s="90">
        <v>1252</v>
      </c>
      <c r="H11" s="90">
        <v>406</v>
      </c>
      <c r="I11" s="90">
        <v>7</v>
      </c>
      <c r="J11" s="93">
        <v>628</v>
      </c>
      <c r="K11" s="93">
        <v>19</v>
      </c>
      <c r="L11" s="93">
        <v>9115</v>
      </c>
      <c r="M11" s="93">
        <v>344</v>
      </c>
      <c r="N11" s="93">
        <v>470</v>
      </c>
      <c r="O11" s="61">
        <f>SUM(F11:N11)</f>
        <v>12427</v>
      </c>
      <c r="P11" s="29"/>
    </row>
    <row r="12" spans="1:16">
      <c r="A12" s="11" t="s">
        <v>61</v>
      </c>
      <c r="F12" s="102">
        <v>9</v>
      </c>
      <c r="G12" s="90">
        <v>123</v>
      </c>
      <c r="H12" s="90">
        <v>31</v>
      </c>
      <c r="I12" s="90">
        <v>3</v>
      </c>
      <c r="J12" s="90">
        <v>92</v>
      </c>
      <c r="K12" s="90">
        <v>7</v>
      </c>
      <c r="L12" s="90">
        <v>908</v>
      </c>
      <c r="M12" s="90">
        <v>34</v>
      </c>
      <c r="N12" s="90">
        <v>101</v>
      </c>
      <c r="O12" s="61">
        <f>SUM(F12:N12)</f>
        <v>1308</v>
      </c>
      <c r="P12" s="29"/>
    </row>
    <row r="13" spans="1:16">
      <c r="A13" s="11" t="s">
        <v>63</v>
      </c>
      <c r="B13" s="15"/>
      <c r="C13" s="15"/>
      <c r="D13" s="15"/>
      <c r="E13" s="15"/>
      <c r="F13" s="49">
        <v>29</v>
      </c>
      <c r="G13" s="52">
        <v>1</v>
      </c>
      <c r="H13" s="52">
        <v>0</v>
      </c>
      <c r="I13" s="52">
        <v>0</v>
      </c>
      <c r="J13" s="46">
        <v>0</v>
      </c>
      <c r="K13" s="54">
        <v>0</v>
      </c>
      <c r="L13" s="93">
        <v>15</v>
      </c>
      <c r="M13" s="93">
        <v>0</v>
      </c>
      <c r="N13" s="93">
        <v>5</v>
      </c>
      <c r="O13" s="61">
        <f>SUM(F13:N13)</f>
        <v>50</v>
      </c>
      <c r="P13" s="29"/>
    </row>
    <row r="14" spans="1:16">
      <c r="A14" s="11" t="s">
        <v>64</v>
      </c>
      <c r="B14" s="15"/>
      <c r="C14" s="15"/>
      <c r="D14" s="15"/>
      <c r="E14" s="15"/>
      <c r="F14" s="49">
        <v>15</v>
      </c>
      <c r="G14" s="52">
        <v>97</v>
      </c>
      <c r="H14" s="52">
        <v>38</v>
      </c>
      <c r="I14" s="52">
        <v>1</v>
      </c>
      <c r="J14" s="46">
        <v>93</v>
      </c>
      <c r="K14" s="54">
        <v>5</v>
      </c>
      <c r="L14" s="93">
        <v>577</v>
      </c>
      <c r="M14" s="93">
        <v>9</v>
      </c>
      <c r="N14" s="93">
        <v>150</v>
      </c>
      <c r="O14" s="61">
        <f>SUM(F14:N14)</f>
        <v>985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62</v>
      </c>
      <c r="B16" s="15"/>
      <c r="C16" s="15"/>
      <c r="D16" s="15"/>
      <c r="E16" s="15"/>
      <c r="F16" s="104">
        <f>SUM(F11:F14)</f>
        <v>239</v>
      </c>
      <c r="G16" s="104">
        <f t="shared" ref="G16:O16" si="0">SUM(G11:G14)</f>
        <v>1473</v>
      </c>
      <c r="H16" s="104">
        <f t="shared" si="0"/>
        <v>475</v>
      </c>
      <c r="I16" s="104">
        <f>SUM(I11:I15)</f>
        <v>11</v>
      </c>
      <c r="J16" s="104">
        <f t="shared" si="0"/>
        <v>813</v>
      </c>
      <c r="K16" s="104">
        <f t="shared" si="0"/>
        <v>31</v>
      </c>
      <c r="L16" s="104">
        <f t="shared" si="0"/>
        <v>10615</v>
      </c>
      <c r="M16" s="104">
        <f t="shared" si="0"/>
        <v>387</v>
      </c>
      <c r="N16" s="104">
        <f t="shared" si="0"/>
        <v>726</v>
      </c>
      <c r="O16" s="104">
        <f t="shared" si="0"/>
        <v>14770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53</v>
      </c>
      <c r="F20" s="52">
        <v>67</v>
      </c>
      <c r="G20" s="52">
        <v>21</v>
      </c>
      <c r="H20" s="52">
        <v>22</v>
      </c>
      <c r="I20" s="52">
        <v>1</v>
      </c>
      <c r="J20" s="52">
        <v>20</v>
      </c>
      <c r="K20" s="90">
        <v>1</v>
      </c>
      <c r="L20" s="90">
        <v>430</v>
      </c>
      <c r="M20" s="90">
        <v>10</v>
      </c>
      <c r="N20" s="90">
        <v>47</v>
      </c>
      <c r="O20" s="61">
        <f t="shared" ref="O20:O30" si="1">SUM(F20:N20)</f>
        <v>619</v>
      </c>
      <c r="P20" s="29"/>
    </row>
    <row r="21" spans="1:16">
      <c r="A21" s="16" t="s">
        <v>54</v>
      </c>
      <c r="F21" s="46">
        <v>14</v>
      </c>
      <c r="G21" s="46">
        <v>29</v>
      </c>
      <c r="H21" s="46">
        <v>29</v>
      </c>
      <c r="I21" s="46">
        <v>2</v>
      </c>
      <c r="J21" s="46">
        <v>30</v>
      </c>
      <c r="K21" s="46">
        <v>4</v>
      </c>
      <c r="L21" s="46">
        <v>515</v>
      </c>
      <c r="M21" s="46">
        <v>6</v>
      </c>
      <c r="N21" s="46">
        <v>53</v>
      </c>
      <c r="O21" s="61">
        <f t="shared" si="1"/>
        <v>682</v>
      </c>
      <c r="P21" s="29"/>
    </row>
    <row r="22" spans="1:16">
      <c r="A22" s="16" t="s">
        <v>55</v>
      </c>
      <c r="F22" s="52">
        <v>151</v>
      </c>
      <c r="G22" s="52">
        <v>6</v>
      </c>
      <c r="H22" s="52">
        <v>19</v>
      </c>
      <c r="I22" s="52">
        <v>2</v>
      </c>
      <c r="J22" s="52">
        <v>13</v>
      </c>
      <c r="K22" s="90">
        <v>2</v>
      </c>
      <c r="L22" s="90">
        <v>265</v>
      </c>
      <c r="M22" s="90">
        <v>0</v>
      </c>
      <c r="N22" s="90">
        <v>21</v>
      </c>
      <c r="O22" s="61">
        <f t="shared" si="1"/>
        <v>479</v>
      </c>
      <c r="P22" s="29"/>
    </row>
    <row r="23" spans="1:16">
      <c r="A23" s="16" t="s">
        <v>56</v>
      </c>
      <c r="F23" s="52">
        <v>14</v>
      </c>
      <c r="G23" s="52">
        <v>4</v>
      </c>
      <c r="H23" s="52">
        <v>7</v>
      </c>
      <c r="I23" s="52">
        <v>0</v>
      </c>
      <c r="J23" s="52">
        <v>7</v>
      </c>
      <c r="K23" s="90">
        <v>1</v>
      </c>
      <c r="L23" s="90">
        <v>143</v>
      </c>
      <c r="M23" s="90">
        <v>2</v>
      </c>
      <c r="N23" s="90">
        <v>12</v>
      </c>
      <c r="O23" s="61">
        <f t="shared" si="1"/>
        <v>190</v>
      </c>
      <c r="P23" s="29"/>
    </row>
    <row r="24" spans="1:16">
      <c r="A24" s="16" t="s">
        <v>93</v>
      </c>
      <c r="B24" s="15"/>
      <c r="C24" s="15"/>
      <c r="D24" s="15"/>
      <c r="E24" s="15"/>
      <c r="F24" s="46">
        <v>38</v>
      </c>
      <c r="G24" s="46">
        <v>42</v>
      </c>
      <c r="H24" s="46">
        <v>60</v>
      </c>
      <c r="I24" s="46">
        <v>0</v>
      </c>
      <c r="J24" s="46">
        <v>10</v>
      </c>
      <c r="K24" s="93">
        <v>0</v>
      </c>
      <c r="L24" s="93">
        <v>565</v>
      </c>
      <c r="M24" s="93">
        <v>18</v>
      </c>
      <c r="N24" s="93">
        <v>39</v>
      </c>
      <c r="O24" s="61">
        <f t="shared" si="1"/>
        <v>772</v>
      </c>
      <c r="P24" s="29"/>
    </row>
    <row r="25" spans="1:16">
      <c r="A25" s="16" t="s">
        <v>57</v>
      </c>
      <c r="F25" s="52">
        <v>0</v>
      </c>
      <c r="G25" s="52">
        <v>1</v>
      </c>
      <c r="H25" s="52">
        <v>1</v>
      </c>
      <c r="I25" s="52">
        <v>0</v>
      </c>
      <c r="J25" s="52">
        <v>0</v>
      </c>
      <c r="K25" s="90">
        <v>0</v>
      </c>
      <c r="L25" s="90">
        <v>2</v>
      </c>
      <c r="M25" s="90">
        <v>0</v>
      </c>
      <c r="N25" s="90">
        <v>0</v>
      </c>
      <c r="O25" s="61">
        <f t="shared" si="1"/>
        <v>4</v>
      </c>
      <c r="P25" s="29"/>
    </row>
    <row r="26" spans="1:16">
      <c r="A26" s="16" t="s">
        <v>52</v>
      </c>
      <c r="F26" s="49">
        <v>4</v>
      </c>
      <c r="G26" s="52">
        <v>0</v>
      </c>
      <c r="H26" s="52">
        <v>1</v>
      </c>
      <c r="I26" s="52">
        <v>0</v>
      </c>
      <c r="J26" s="52">
        <v>1</v>
      </c>
      <c r="K26" s="46">
        <v>0</v>
      </c>
      <c r="L26" s="93">
        <v>6</v>
      </c>
      <c r="M26" s="90">
        <v>0</v>
      </c>
      <c r="N26" s="90">
        <v>0</v>
      </c>
      <c r="O26" s="61">
        <f t="shared" si="1"/>
        <v>12</v>
      </c>
      <c r="P26" s="29"/>
    </row>
    <row r="27" spans="1:16">
      <c r="A27" s="16" t="s">
        <v>48</v>
      </c>
      <c r="F27" s="49">
        <v>1</v>
      </c>
      <c r="G27" s="52">
        <v>0</v>
      </c>
      <c r="H27" s="52">
        <v>0</v>
      </c>
      <c r="I27" s="52">
        <v>0</v>
      </c>
      <c r="J27" s="52">
        <v>0</v>
      </c>
      <c r="K27" s="46">
        <v>0</v>
      </c>
      <c r="L27" s="93">
        <v>4</v>
      </c>
      <c r="M27" s="90">
        <v>0</v>
      </c>
      <c r="N27" s="90">
        <v>0</v>
      </c>
      <c r="O27" s="61">
        <f t="shared" si="1"/>
        <v>5</v>
      </c>
      <c r="P27" s="29"/>
    </row>
    <row r="28" spans="1:16">
      <c r="A28" s="16" t="s">
        <v>49</v>
      </c>
      <c r="F28" s="49">
        <v>0</v>
      </c>
      <c r="G28" s="52">
        <v>4</v>
      </c>
      <c r="H28" s="52">
        <v>1</v>
      </c>
      <c r="I28" s="52">
        <v>1</v>
      </c>
      <c r="J28" s="52">
        <v>2</v>
      </c>
      <c r="K28" s="52">
        <v>0</v>
      </c>
      <c r="L28" s="93">
        <v>34</v>
      </c>
      <c r="M28" s="93">
        <v>0</v>
      </c>
      <c r="N28" s="93">
        <v>3</v>
      </c>
      <c r="O28" s="61">
        <f t="shared" si="1"/>
        <v>45</v>
      </c>
      <c r="P28" s="29"/>
    </row>
    <row r="29" spans="1:16">
      <c r="A29" s="16" t="s">
        <v>50</v>
      </c>
      <c r="F29" s="49">
        <v>2</v>
      </c>
      <c r="G29" s="52">
        <v>1</v>
      </c>
      <c r="H29" s="52">
        <v>2</v>
      </c>
      <c r="I29" s="52">
        <v>0</v>
      </c>
      <c r="J29" s="52">
        <v>0</v>
      </c>
      <c r="K29" s="52">
        <v>0</v>
      </c>
      <c r="L29" s="93">
        <v>6</v>
      </c>
      <c r="M29" s="93">
        <v>2</v>
      </c>
      <c r="N29" s="93">
        <v>2</v>
      </c>
      <c r="O29" s="61">
        <f t="shared" si="1"/>
        <v>15</v>
      </c>
      <c r="P29" s="29"/>
    </row>
    <row r="30" spans="1:16">
      <c r="A30" s="16" t="s">
        <v>51</v>
      </c>
      <c r="F30" s="49">
        <v>3</v>
      </c>
      <c r="G30" s="52">
        <v>9</v>
      </c>
      <c r="H30" s="52">
        <v>5</v>
      </c>
      <c r="I30" s="52">
        <v>0</v>
      </c>
      <c r="J30" s="52">
        <v>6</v>
      </c>
      <c r="K30" s="52">
        <v>0</v>
      </c>
      <c r="L30" s="93">
        <v>155</v>
      </c>
      <c r="M30" s="93">
        <v>3</v>
      </c>
      <c r="N30" s="93">
        <v>14</v>
      </c>
      <c r="O30" s="61">
        <f t="shared" si="1"/>
        <v>195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58</v>
      </c>
      <c r="F32" s="60">
        <f>SUM(F20:F30)</f>
        <v>294</v>
      </c>
      <c r="G32" s="60">
        <f t="shared" ref="G32:O32" si="2">SUM(G20:G30)</f>
        <v>117</v>
      </c>
      <c r="H32" s="60">
        <f>SUM(H20:H30)</f>
        <v>147</v>
      </c>
      <c r="I32" s="60">
        <f>SUM(I20:I31)</f>
        <v>6</v>
      </c>
      <c r="J32" s="60">
        <f t="shared" si="2"/>
        <v>89</v>
      </c>
      <c r="K32" s="60">
        <f t="shared" si="2"/>
        <v>8</v>
      </c>
      <c r="L32" s="60">
        <f t="shared" si="2"/>
        <v>2125</v>
      </c>
      <c r="M32" s="60">
        <f t="shared" si="2"/>
        <v>41</v>
      </c>
      <c r="N32" s="60">
        <f t="shared" si="2"/>
        <v>191</v>
      </c>
      <c r="O32" s="60">
        <f t="shared" si="2"/>
        <v>3018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72</v>
      </c>
      <c r="F34" s="86">
        <f t="shared" ref="F34:O34" si="3">F16+F32</f>
        <v>533</v>
      </c>
      <c r="G34" s="86">
        <f t="shared" si="3"/>
        <v>1590</v>
      </c>
      <c r="H34" s="86">
        <f t="shared" si="3"/>
        <v>622</v>
      </c>
      <c r="I34" s="86">
        <f t="shared" si="3"/>
        <v>17</v>
      </c>
      <c r="J34" s="86">
        <f t="shared" si="3"/>
        <v>902</v>
      </c>
      <c r="K34" s="86">
        <f t="shared" si="3"/>
        <v>39</v>
      </c>
      <c r="L34" s="86">
        <f t="shared" si="3"/>
        <v>12740</v>
      </c>
      <c r="M34" s="86">
        <f t="shared" si="3"/>
        <v>428</v>
      </c>
      <c r="N34" s="86">
        <f t="shared" si="3"/>
        <v>917</v>
      </c>
      <c r="O34" s="86">
        <f t="shared" si="3"/>
        <v>17788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59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74</v>
      </c>
      <c r="F38" s="52">
        <v>6</v>
      </c>
      <c r="G38" s="52">
        <v>14</v>
      </c>
      <c r="H38" s="52">
        <v>5</v>
      </c>
      <c r="I38" s="52">
        <v>0</v>
      </c>
      <c r="J38" s="52">
        <v>3</v>
      </c>
      <c r="K38" s="52">
        <v>0</v>
      </c>
      <c r="L38" s="93">
        <v>101</v>
      </c>
      <c r="M38" s="90">
        <v>5</v>
      </c>
      <c r="N38" s="90">
        <v>8</v>
      </c>
      <c r="O38" s="61">
        <f>SUM(F38:N38)</f>
        <v>142</v>
      </c>
      <c r="P38" s="29"/>
    </row>
    <row r="39" spans="1:16">
      <c r="A39" s="11" t="s">
        <v>75</v>
      </c>
      <c r="F39" s="52">
        <v>0</v>
      </c>
      <c r="G39" s="52">
        <v>1</v>
      </c>
      <c r="H39" s="52">
        <v>1</v>
      </c>
      <c r="I39" s="52">
        <v>0</v>
      </c>
      <c r="J39" s="52">
        <v>8</v>
      </c>
      <c r="K39" s="52">
        <v>0</v>
      </c>
      <c r="L39" s="93">
        <v>17</v>
      </c>
      <c r="M39" s="90">
        <v>0</v>
      </c>
      <c r="N39" s="90">
        <v>17</v>
      </c>
      <c r="O39" s="61">
        <f>SUM(F39:N39)</f>
        <v>44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73</v>
      </c>
      <c r="F42" s="86">
        <f t="shared" ref="F42:O42" si="4">+F34+F38+F39</f>
        <v>539</v>
      </c>
      <c r="G42" s="86">
        <f t="shared" si="4"/>
        <v>1605</v>
      </c>
      <c r="H42" s="86">
        <f t="shared" si="4"/>
        <v>628</v>
      </c>
      <c r="I42" s="86">
        <f t="shared" si="4"/>
        <v>17</v>
      </c>
      <c r="J42" s="86">
        <f t="shared" si="4"/>
        <v>913</v>
      </c>
      <c r="K42" s="86">
        <f t="shared" si="4"/>
        <v>39</v>
      </c>
      <c r="L42" s="86">
        <f t="shared" si="4"/>
        <v>12858</v>
      </c>
      <c r="M42" s="86">
        <f t="shared" si="4"/>
        <v>433</v>
      </c>
      <c r="N42" s="86">
        <f t="shared" si="4"/>
        <v>942</v>
      </c>
      <c r="O42" s="86">
        <f t="shared" si="4"/>
        <v>17974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99</v>
      </c>
      <c r="G44" s="29"/>
      <c r="H44" s="29"/>
      <c r="I44" s="29"/>
    </row>
    <row r="45" spans="1:16">
      <c r="A45" s="110" t="s">
        <v>71</v>
      </c>
    </row>
    <row r="46" spans="1:16">
      <c r="A46" s="110" t="s">
        <v>153</v>
      </c>
    </row>
    <row r="48" spans="1:16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  <row r="55" spans="1:15" s="15" customFormat="1"/>
    <row r="56" spans="1:15" s="15" customFormat="1"/>
    <row r="57" spans="1:15" s="15" customFormat="1">
      <c r="F57" s="141"/>
      <c r="G57" s="141"/>
      <c r="H57" s="141"/>
      <c r="I57" s="141"/>
      <c r="J57" s="142"/>
      <c r="K57" s="142"/>
      <c r="L57" s="141"/>
      <c r="M57" s="141"/>
      <c r="N57" s="141"/>
      <c r="O57" s="141"/>
    </row>
    <row r="58" spans="1:15" s="15" customFormat="1">
      <c r="A58" s="16"/>
      <c r="I58" s="134"/>
      <c r="J58" s="134"/>
      <c r="K58" s="134"/>
      <c r="L58" s="134"/>
      <c r="M58" s="134"/>
      <c r="N58" s="134"/>
    </row>
    <row r="59" spans="1:15" s="15" customFormat="1">
      <c r="A59" s="16"/>
      <c r="I59" s="134"/>
      <c r="J59" s="134"/>
      <c r="K59" s="134"/>
      <c r="L59" s="134"/>
      <c r="M59" s="134"/>
      <c r="N59" s="134"/>
    </row>
    <row r="60" spans="1:15" s="15" customFormat="1">
      <c r="A60" s="16"/>
      <c r="I60" s="134"/>
      <c r="J60" s="134"/>
      <c r="K60" s="134"/>
      <c r="L60" s="134"/>
      <c r="M60" s="134"/>
      <c r="N60" s="134"/>
    </row>
    <row r="61" spans="1:15" s="15" customFormat="1">
      <c r="A61" s="16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5" s="15" customFormat="1"/>
    <row r="63" spans="1:15" s="15" customFormat="1"/>
    <row r="64" spans="1:15" s="15" customFormat="1">
      <c r="A64" s="16"/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s="15" customFormat="1">
      <c r="A65" s="16"/>
      <c r="F65" s="134"/>
      <c r="G65" s="134"/>
      <c r="H65" s="134"/>
      <c r="I65" s="134"/>
      <c r="J65" s="134"/>
      <c r="K65" s="134"/>
      <c r="L65" s="134"/>
      <c r="M65" s="134"/>
      <c r="N65" s="134"/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3">
      <c r="A10" s="18" t="s">
        <v>105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3">
      <c r="A11" s="11" t="s">
        <v>60</v>
      </c>
      <c r="F11" s="90">
        <v>83296</v>
      </c>
      <c r="G11" s="90">
        <v>103851</v>
      </c>
      <c r="H11" s="29"/>
      <c r="I11" s="91">
        <f>SUM(F11:G11)</f>
        <v>187147</v>
      </c>
      <c r="J11" s="29"/>
    </row>
    <row r="12" spans="1:13">
      <c r="A12" s="11" t="s">
        <v>61</v>
      </c>
      <c r="B12" s="28"/>
      <c r="C12" s="28"/>
      <c r="D12" s="28"/>
      <c r="E12" s="15"/>
      <c r="F12" s="49">
        <v>3192</v>
      </c>
      <c r="G12" s="52">
        <v>3679</v>
      </c>
      <c r="H12" s="50"/>
      <c r="I12" s="91">
        <f>SUM(F12:G12)</f>
        <v>6871</v>
      </c>
      <c r="J12" s="105"/>
      <c r="K12" s="15"/>
      <c r="L12" s="15"/>
      <c r="M12" s="15"/>
    </row>
    <row r="13" spans="1:13">
      <c r="A13" s="11" t="s">
        <v>63</v>
      </c>
      <c r="B13" s="28"/>
      <c r="C13" s="28"/>
      <c r="D13" s="28"/>
      <c r="E13" s="15"/>
      <c r="F13" s="49">
        <v>334</v>
      </c>
      <c r="G13" s="52">
        <v>357</v>
      </c>
      <c r="H13" s="50"/>
      <c r="I13" s="91">
        <f>SUM(F13:G13)</f>
        <v>691</v>
      </c>
      <c r="J13" s="105"/>
      <c r="K13" s="15"/>
      <c r="L13" s="15"/>
      <c r="M13" s="15"/>
    </row>
    <row r="14" spans="1:13">
      <c r="A14" s="11" t="s">
        <v>64</v>
      </c>
      <c r="B14" s="28"/>
      <c r="C14" s="28"/>
      <c r="D14" s="28"/>
      <c r="E14" s="15"/>
      <c r="F14" s="49">
        <v>1604</v>
      </c>
      <c r="G14" s="52">
        <v>1947</v>
      </c>
      <c r="H14" s="50"/>
      <c r="I14" s="91">
        <f>SUM(F14:G14)</f>
        <v>3551</v>
      </c>
      <c r="J14" s="105"/>
      <c r="K14" s="15"/>
      <c r="L14" s="15"/>
      <c r="M14" s="15"/>
    </row>
    <row r="15" spans="1:13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3">
      <c r="A16" s="19" t="s">
        <v>62</v>
      </c>
      <c r="B16" s="15"/>
      <c r="C16" s="15"/>
      <c r="D16" s="15"/>
      <c r="E16" s="15"/>
      <c r="F16" s="108">
        <f>SUM(F11:F14)</f>
        <v>88426</v>
      </c>
      <c r="G16" s="108">
        <f>SUM(G11:G14)</f>
        <v>109834</v>
      </c>
      <c r="H16" s="58"/>
      <c r="I16" s="108">
        <f>SUM(I11:I14)</f>
        <v>198260</v>
      </c>
      <c r="J16" s="105"/>
      <c r="K16" s="15"/>
      <c r="L16" s="15"/>
      <c r="M16" s="15"/>
    </row>
    <row r="17" spans="1:16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6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6">
      <c r="A19" s="18" t="s">
        <v>65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6">
      <c r="A20" s="16" t="s">
        <v>53</v>
      </c>
      <c r="B20" s="15"/>
      <c r="C20" s="15"/>
      <c r="D20" s="15"/>
      <c r="E20" s="15"/>
      <c r="F20" s="59">
        <v>2756</v>
      </c>
      <c r="G20" s="59">
        <v>3630</v>
      </c>
      <c r="H20" s="56"/>
      <c r="I20" s="91">
        <f t="shared" ref="I20:I30" si="0">SUM(F20:G20)</f>
        <v>6386</v>
      </c>
      <c r="J20" s="105"/>
      <c r="K20" s="15"/>
      <c r="L20" s="15"/>
      <c r="M20" s="15"/>
      <c r="P20" s="121"/>
    </row>
    <row r="21" spans="1:16">
      <c r="A21" s="16" t="s">
        <v>54</v>
      </c>
      <c r="B21" s="15"/>
      <c r="C21" s="15"/>
      <c r="D21" s="15"/>
      <c r="E21" s="15"/>
      <c r="F21" s="59">
        <v>1388.5</v>
      </c>
      <c r="G21" s="59">
        <v>1697.5</v>
      </c>
      <c r="H21" s="56"/>
      <c r="I21" s="91">
        <f t="shared" si="0"/>
        <v>3086</v>
      </c>
      <c r="J21" s="105"/>
      <c r="K21" s="15"/>
      <c r="L21" s="15"/>
      <c r="M21" s="15"/>
      <c r="P21" s="121"/>
    </row>
    <row r="22" spans="1:16">
      <c r="A22" s="16" t="s">
        <v>55</v>
      </c>
      <c r="F22" s="59">
        <v>2272</v>
      </c>
      <c r="G22" s="59">
        <v>3019</v>
      </c>
      <c r="H22" s="56"/>
      <c r="I22" s="91">
        <f t="shared" si="0"/>
        <v>5291</v>
      </c>
      <c r="J22" s="29"/>
    </row>
    <row r="23" spans="1:16">
      <c r="A23" s="16" t="s">
        <v>56</v>
      </c>
      <c r="F23" s="48">
        <v>286</v>
      </c>
      <c r="G23" s="48">
        <v>440.5</v>
      </c>
      <c r="H23" s="56"/>
      <c r="I23" s="91">
        <f t="shared" si="0"/>
        <v>726.5</v>
      </c>
      <c r="J23" s="29"/>
      <c r="L23" s="121"/>
      <c r="M23" s="121"/>
    </row>
    <row r="24" spans="1:16">
      <c r="A24" s="16" t="s">
        <v>93</v>
      </c>
      <c r="F24" s="48">
        <v>4005</v>
      </c>
      <c r="G24" s="48">
        <v>8592</v>
      </c>
      <c r="H24" s="56"/>
      <c r="I24" s="91">
        <f t="shared" si="0"/>
        <v>12597</v>
      </c>
      <c r="J24" s="29"/>
    </row>
    <row r="25" spans="1:16">
      <c r="A25" s="16" t="s">
        <v>57</v>
      </c>
      <c r="B25" s="15"/>
      <c r="C25" s="15"/>
      <c r="D25" s="15"/>
      <c r="E25" s="15"/>
      <c r="F25" s="59">
        <v>0</v>
      </c>
      <c r="G25" s="59">
        <v>31</v>
      </c>
      <c r="H25" s="56"/>
      <c r="I25" s="91">
        <f t="shared" si="0"/>
        <v>31</v>
      </c>
      <c r="J25" s="28"/>
      <c r="K25" s="15"/>
      <c r="L25" s="15"/>
      <c r="M25" s="15"/>
    </row>
    <row r="26" spans="1:16">
      <c r="A26" s="16" t="s">
        <v>52</v>
      </c>
      <c r="F26" s="48">
        <v>0</v>
      </c>
      <c r="G26" s="48">
        <v>0</v>
      </c>
      <c r="H26" s="56"/>
      <c r="I26" s="91">
        <f t="shared" si="0"/>
        <v>0</v>
      </c>
      <c r="J26" s="29"/>
    </row>
    <row r="27" spans="1:16">
      <c r="A27" s="16" t="s">
        <v>48</v>
      </c>
      <c r="F27" s="59">
        <v>9</v>
      </c>
      <c r="G27" s="59">
        <v>38</v>
      </c>
      <c r="H27" s="58"/>
      <c r="I27" s="91">
        <f t="shared" si="0"/>
        <v>47</v>
      </c>
      <c r="J27" s="28"/>
    </row>
    <row r="28" spans="1:16">
      <c r="A28" s="16" t="s">
        <v>49</v>
      </c>
      <c r="F28" s="59">
        <v>66</v>
      </c>
      <c r="G28" s="59">
        <v>107</v>
      </c>
      <c r="H28" s="58"/>
      <c r="I28" s="91">
        <f t="shared" si="0"/>
        <v>173</v>
      </c>
      <c r="J28" s="28"/>
    </row>
    <row r="29" spans="1:16">
      <c r="A29" s="16" t="s">
        <v>50</v>
      </c>
      <c r="F29" s="59">
        <v>102</v>
      </c>
      <c r="G29" s="59">
        <v>59</v>
      </c>
      <c r="H29" s="58"/>
      <c r="I29" s="91">
        <f t="shared" si="0"/>
        <v>161</v>
      </c>
      <c r="J29" s="28"/>
    </row>
    <row r="30" spans="1:16">
      <c r="A30" s="16" t="s">
        <v>51</v>
      </c>
      <c r="F30" s="59">
        <v>453</v>
      </c>
      <c r="G30" s="59">
        <v>323</v>
      </c>
      <c r="H30" s="58"/>
      <c r="I30" s="91">
        <f t="shared" si="0"/>
        <v>776</v>
      </c>
      <c r="J30" s="28"/>
    </row>
    <row r="31" spans="1:16">
      <c r="A31" s="12"/>
      <c r="F31" s="107"/>
      <c r="G31" s="58"/>
      <c r="H31" s="56"/>
      <c r="I31" s="62"/>
      <c r="J31" s="28"/>
    </row>
    <row r="32" spans="1:16">
      <c r="A32" s="19" t="s">
        <v>58</v>
      </c>
      <c r="F32" s="109">
        <f>SUM(F20:F30)</f>
        <v>11337.5</v>
      </c>
      <c r="G32" s="109">
        <f>SUM(G20:G30)</f>
        <v>17937</v>
      </c>
      <c r="H32" s="56"/>
      <c r="I32" s="109">
        <f>SUM(I20:I30)</f>
        <v>29274.5</v>
      </c>
      <c r="J32" s="29"/>
    </row>
    <row r="33" spans="1:10">
      <c r="A33" s="10"/>
      <c r="F33" s="62"/>
      <c r="G33" s="62"/>
      <c r="H33" s="56"/>
      <c r="I33" s="62"/>
      <c r="J33" s="29"/>
    </row>
    <row r="34" spans="1:10">
      <c r="A34" s="19" t="s">
        <v>72</v>
      </c>
      <c r="F34" s="86">
        <f>F16+F32</f>
        <v>99763.5</v>
      </c>
      <c r="G34" s="86">
        <f>G16+G32</f>
        <v>127771</v>
      </c>
      <c r="H34" s="56"/>
      <c r="I34" s="86">
        <f>I16+I32</f>
        <v>227534.5</v>
      </c>
      <c r="J34" s="29"/>
    </row>
    <row r="35" spans="1:10">
      <c r="A35" s="19"/>
      <c r="F35" s="62"/>
      <c r="G35" s="62"/>
      <c r="H35" s="56"/>
      <c r="I35" s="62"/>
      <c r="J35" s="29"/>
    </row>
    <row r="36" spans="1:10">
      <c r="A36" s="10"/>
      <c r="F36" s="62"/>
      <c r="G36" s="62"/>
      <c r="H36" s="56"/>
      <c r="I36" s="62"/>
      <c r="J36" s="29"/>
    </row>
    <row r="37" spans="1:10">
      <c r="A37" s="18" t="s">
        <v>59</v>
      </c>
      <c r="F37" s="62">
        <v>0</v>
      </c>
      <c r="G37" s="62">
        <v>0</v>
      </c>
      <c r="H37" s="56"/>
      <c r="I37" s="62"/>
      <c r="J37" s="29"/>
    </row>
    <row r="38" spans="1:10">
      <c r="A38" s="11" t="s">
        <v>74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75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0">
      <c r="A40" s="10"/>
      <c r="F40" s="56"/>
      <c r="G40" s="56"/>
      <c r="H40" s="56"/>
      <c r="I40" s="62"/>
      <c r="J40" s="29"/>
    </row>
    <row r="41" spans="1:10">
      <c r="A41" s="10"/>
      <c r="F41" s="62"/>
      <c r="G41" s="62"/>
      <c r="H41" s="56"/>
      <c r="I41" s="62"/>
      <c r="J41" s="29"/>
    </row>
    <row r="42" spans="1:10">
      <c r="A42" s="19" t="s">
        <v>73</v>
      </c>
      <c r="F42" s="86">
        <f>+F34+F38+F39</f>
        <v>99763.5</v>
      </c>
      <c r="G42" s="86">
        <f>+G34+G38+G39</f>
        <v>127771</v>
      </c>
      <c r="H42" s="56"/>
      <c r="I42" s="86">
        <f>+I34+I38+I39</f>
        <v>227534.5</v>
      </c>
      <c r="J42" s="29"/>
    </row>
    <row r="43" spans="1:10">
      <c r="A43" s="8"/>
      <c r="F43" s="62"/>
      <c r="G43" s="62"/>
      <c r="H43" s="56"/>
      <c r="I43" s="62"/>
      <c r="J43" s="29"/>
    </row>
    <row r="44" spans="1:10">
      <c r="A44" s="110" t="s">
        <v>99</v>
      </c>
    </row>
    <row r="45" spans="1:10">
      <c r="A45" s="110" t="s">
        <v>71</v>
      </c>
    </row>
    <row r="46" spans="1:10">
      <c r="A46" s="110" t="s">
        <v>153</v>
      </c>
    </row>
    <row r="47" spans="1:10">
      <c r="A47" s="110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7">
      <c r="A3" s="15"/>
    </row>
    <row r="4" spans="1:17">
      <c r="A4" s="30" t="s">
        <v>148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7" ht="6" customHeight="1">
      <c r="A8" s="3"/>
      <c r="B8" s="2"/>
      <c r="I8" s="7"/>
      <c r="J8" s="7"/>
    </row>
    <row r="9" spans="1:17">
      <c r="A9" s="3"/>
      <c r="B9" s="2"/>
      <c r="F9" s="80" t="s">
        <v>36</v>
      </c>
      <c r="G9" s="81" t="s">
        <v>35</v>
      </c>
      <c r="H9" s="81" t="s">
        <v>103</v>
      </c>
      <c r="I9" s="80" t="s">
        <v>37</v>
      </c>
      <c r="J9" s="82"/>
      <c r="K9" s="85" t="s">
        <v>12</v>
      </c>
    </row>
    <row r="10" spans="1:17">
      <c r="A10" s="18" t="s">
        <v>105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7">
      <c r="A11" s="11" t="s">
        <v>60</v>
      </c>
      <c r="F11" s="90">
        <v>91551.5</v>
      </c>
      <c r="G11" s="90">
        <v>85734.5</v>
      </c>
      <c r="H11" s="90">
        <v>2789</v>
      </c>
      <c r="I11" s="90">
        <v>7072</v>
      </c>
      <c r="J11" s="29"/>
      <c r="K11" s="91">
        <f>SUM(F11:I11)</f>
        <v>187147</v>
      </c>
      <c r="L11" s="29"/>
      <c r="Q11" s="121"/>
    </row>
    <row r="12" spans="1:17">
      <c r="A12" s="11" t="s">
        <v>61</v>
      </c>
      <c r="B12" s="15"/>
      <c r="C12" s="15"/>
      <c r="D12" s="15"/>
      <c r="E12" s="15"/>
      <c r="F12" s="49">
        <v>5525</v>
      </c>
      <c r="G12" s="52">
        <v>1218</v>
      </c>
      <c r="H12" s="52">
        <v>43</v>
      </c>
      <c r="I12" s="46">
        <v>85</v>
      </c>
      <c r="J12" s="105"/>
      <c r="K12" s="91">
        <f>SUM(F12:I12)</f>
        <v>6871</v>
      </c>
      <c r="L12" s="28"/>
      <c r="M12" s="15"/>
      <c r="Q12" s="121"/>
    </row>
    <row r="13" spans="1:17">
      <c r="A13" s="11" t="s">
        <v>63</v>
      </c>
      <c r="B13" s="15"/>
      <c r="C13" s="15"/>
      <c r="D13" s="15"/>
      <c r="E13" s="15"/>
      <c r="F13" s="49">
        <v>245</v>
      </c>
      <c r="G13" s="52">
        <v>41</v>
      </c>
      <c r="H13" s="52">
        <v>405</v>
      </c>
      <c r="I13" s="46">
        <v>0</v>
      </c>
      <c r="J13" s="105"/>
      <c r="K13" s="91">
        <f>SUM(F13:I13)</f>
        <v>691</v>
      </c>
      <c r="L13" s="28"/>
      <c r="M13" s="15"/>
    </row>
    <row r="14" spans="1:17">
      <c r="A14" s="11" t="s">
        <v>64</v>
      </c>
      <c r="B14" s="15"/>
      <c r="C14" s="15"/>
      <c r="D14" s="15"/>
      <c r="E14" s="15"/>
      <c r="F14" s="49">
        <v>3491</v>
      </c>
      <c r="G14" s="52">
        <v>6</v>
      </c>
      <c r="H14" s="52">
        <v>54</v>
      </c>
      <c r="I14" s="46">
        <v>0</v>
      </c>
      <c r="J14" s="106"/>
      <c r="K14" s="91">
        <f>SUM(F14:I14)</f>
        <v>3551</v>
      </c>
      <c r="L14" s="28"/>
      <c r="M14" s="15"/>
    </row>
    <row r="15" spans="1:17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7">
      <c r="A16" s="19" t="s">
        <v>62</v>
      </c>
      <c r="B16" s="15"/>
      <c r="C16" s="15"/>
      <c r="D16" s="15"/>
      <c r="E16" s="15"/>
      <c r="F16" s="104">
        <f>SUM(F11:F14)</f>
        <v>100812.5</v>
      </c>
      <c r="G16" s="104">
        <f>SUM(G11:G14)</f>
        <v>86999.5</v>
      </c>
      <c r="H16" s="104">
        <f>SUM(H11:H14)</f>
        <v>3291</v>
      </c>
      <c r="I16" s="104">
        <f>SUM(I11:I14)</f>
        <v>7157</v>
      </c>
      <c r="J16" s="105"/>
      <c r="K16" s="104">
        <f>SUM(K11:K14)</f>
        <v>198260</v>
      </c>
      <c r="L16" s="28"/>
      <c r="M16" s="15"/>
    </row>
    <row r="17" spans="1:17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7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7">
      <c r="A19" s="18" t="s">
        <v>65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7">
      <c r="A20" s="16" t="s">
        <v>53</v>
      </c>
      <c r="B20" s="15"/>
      <c r="C20" s="15"/>
      <c r="D20" s="15"/>
      <c r="E20" s="15"/>
      <c r="F20" s="49">
        <v>3453</v>
      </c>
      <c r="G20" s="52">
        <v>2048</v>
      </c>
      <c r="H20" s="52">
        <v>714</v>
      </c>
      <c r="I20" s="46">
        <v>171</v>
      </c>
      <c r="J20" s="105"/>
      <c r="K20" s="91">
        <f t="shared" ref="K20:K30" si="0">SUM(F20:I20)</f>
        <v>6386</v>
      </c>
      <c r="L20" s="28"/>
      <c r="M20" s="15"/>
      <c r="P20" s="121"/>
      <c r="Q20" s="121"/>
    </row>
    <row r="21" spans="1:17">
      <c r="A21" s="16" t="s">
        <v>54</v>
      </c>
      <c r="B21" s="15"/>
      <c r="C21" s="15"/>
      <c r="D21" s="15"/>
      <c r="E21" s="15"/>
      <c r="F21" s="49">
        <v>2207</v>
      </c>
      <c r="G21" s="52">
        <v>685</v>
      </c>
      <c r="H21" s="52">
        <v>57</v>
      </c>
      <c r="I21" s="46">
        <v>137</v>
      </c>
      <c r="J21" s="105"/>
      <c r="K21" s="91">
        <f t="shared" si="0"/>
        <v>3086</v>
      </c>
      <c r="L21" s="28"/>
      <c r="M21" s="15"/>
      <c r="P21" s="121"/>
      <c r="Q21" s="121"/>
    </row>
    <row r="22" spans="1:17">
      <c r="A22" s="16" t="s">
        <v>55</v>
      </c>
      <c r="F22" s="52">
        <v>1380</v>
      </c>
      <c r="G22" s="52">
        <v>2359.5</v>
      </c>
      <c r="H22" s="52">
        <v>1475.5</v>
      </c>
      <c r="I22" s="52">
        <v>76</v>
      </c>
      <c r="J22" s="29"/>
      <c r="K22" s="91">
        <f t="shared" si="0"/>
        <v>5291</v>
      </c>
      <c r="L22" s="29"/>
      <c r="P22" s="121"/>
    </row>
    <row r="23" spans="1:17">
      <c r="A23" s="16" t="s">
        <v>56</v>
      </c>
      <c r="F23" s="46">
        <v>517</v>
      </c>
      <c r="G23" s="46">
        <v>165.5</v>
      </c>
      <c r="H23" s="46">
        <v>32</v>
      </c>
      <c r="I23" s="46">
        <v>12</v>
      </c>
      <c r="J23" s="29"/>
      <c r="K23" s="91">
        <f t="shared" si="0"/>
        <v>726.5</v>
      </c>
      <c r="L23" s="29"/>
      <c r="M23" s="121"/>
      <c r="N23" s="121"/>
      <c r="O23" s="121"/>
      <c r="P23" s="121"/>
    </row>
    <row r="24" spans="1:17">
      <c r="A24" s="16" t="s">
        <v>93</v>
      </c>
      <c r="F24" s="52">
        <v>3728</v>
      </c>
      <c r="G24" s="52">
        <v>6676</v>
      </c>
      <c r="H24" s="52">
        <v>617</v>
      </c>
      <c r="I24" s="52">
        <v>1576</v>
      </c>
      <c r="J24" s="29"/>
      <c r="K24" s="91">
        <f t="shared" si="0"/>
        <v>12597</v>
      </c>
      <c r="L24" s="29"/>
    </row>
    <row r="25" spans="1:17">
      <c r="A25" s="16" t="s">
        <v>57</v>
      </c>
      <c r="B25" s="15"/>
      <c r="C25" s="15"/>
      <c r="D25" s="15"/>
      <c r="E25" s="15"/>
      <c r="F25" s="46">
        <v>22</v>
      </c>
      <c r="G25" s="46">
        <v>9</v>
      </c>
      <c r="H25" s="46">
        <v>0</v>
      </c>
      <c r="I25" s="46">
        <v>0</v>
      </c>
      <c r="J25" s="28"/>
      <c r="K25" s="91">
        <f t="shared" si="0"/>
        <v>31</v>
      </c>
      <c r="L25" s="28"/>
      <c r="M25" s="15"/>
    </row>
    <row r="26" spans="1:17">
      <c r="A26" s="16" t="s">
        <v>52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7">
      <c r="A27" s="16" t="s">
        <v>48</v>
      </c>
      <c r="F27" s="49">
        <v>18</v>
      </c>
      <c r="G27" s="52">
        <v>19</v>
      </c>
      <c r="H27" s="52">
        <v>10</v>
      </c>
      <c r="I27" s="52">
        <v>0</v>
      </c>
      <c r="J27" s="28"/>
      <c r="K27" s="91">
        <f t="shared" si="0"/>
        <v>47</v>
      </c>
      <c r="L27" s="29"/>
    </row>
    <row r="28" spans="1:17">
      <c r="A28" s="16" t="s">
        <v>49</v>
      </c>
      <c r="F28" s="49">
        <v>145</v>
      </c>
      <c r="G28" s="52">
        <v>28</v>
      </c>
      <c r="H28" s="52">
        <v>0</v>
      </c>
      <c r="I28" s="52">
        <v>0</v>
      </c>
      <c r="J28" s="28"/>
      <c r="K28" s="91">
        <f t="shared" si="0"/>
        <v>173</v>
      </c>
      <c r="L28" s="29"/>
    </row>
    <row r="29" spans="1:17">
      <c r="A29" s="16" t="s">
        <v>50</v>
      </c>
      <c r="F29" s="49">
        <v>136</v>
      </c>
      <c r="G29" s="52">
        <v>0</v>
      </c>
      <c r="H29" s="52">
        <v>25</v>
      </c>
      <c r="I29" s="52">
        <v>0</v>
      </c>
      <c r="J29" s="28"/>
      <c r="K29" s="91">
        <f t="shared" si="0"/>
        <v>161</v>
      </c>
      <c r="L29" s="28"/>
    </row>
    <row r="30" spans="1:17">
      <c r="A30" s="16" t="s">
        <v>51</v>
      </c>
      <c r="F30" s="49">
        <v>696</v>
      </c>
      <c r="G30" s="52">
        <v>68</v>
      </c>
      <c r="H30" s="52">
        <v>8</v>
      </c>
      <c r="I30" s="52">
        <v>4</v>
      </c>
      <c r="J30" s="28"/>
      <c r="K30" s="91">
        <f t="shared" si="0"/>
        <v>776</v>
      </c>
      <c r="L30" s="29"/>
    </row>
    <row r="31" spans="1:17">
      <c r="A31" s="12"/>
      <c r="F31" s="101"/>
      <c r="G31" s="50"/>
      <c r="H31" s="50"/>
      <c r="I31" s="50"/>
      <c r="J31" s="29"/>
      <c r="K31" s="61"/>
      <c r="L31" s="28"/>
    </row>
    <row r="32" spans="1:17">
      <c r="A32" s="19" t="s">
        <v>58</v>
      </c>
      <c r="F32" s="86">
        <f>SUM(F20:F30)</f>
        <v>12302</v>
      </c>
      <c r="G32" s="86">
        <f>SUM(G20:G30)</f>
        <v>12058</v>
      </c>
      <c r="H32" s="86">
        <f>SUM(H20:H30)</f>
        <v>2938.5</v>
      </c>
      <c r="I32" s="86">
        <f>SUM(I20:I30)</f>
        <v>1976</v>
      </c>
      <c r="J32" s="29"/>
      <c r="K32" s="86">
        <f>SUM(K20:K30)</f>
        <v>29274.5</v>
      </c>
      <c r="L32" s="29"/>
    </row>
    <row r="33" spans="1:12">
      <c r="A33" s="10"/>
      <c r="F33" s="60"/>
      <c r="G33" s="60"/>
      <c r="H33" s="60"/>
      <c r="I33" s="60"/>
      <c r="J33" s="29"/>
      <c r="K33" s="61"/>
      <c r="L33" s="29"/>
    </row>
    <row r="34" spans="1:12">
      <c r="A34" s="19" t="s">
        <v>72</v>
      </c>
      <c r="F34" s="86">
        <f>F16+F32</f>
        <v>113114.5</v>
      </c>
      <c r="G34" s="86">
        <f>G16+G32</f>
        <v>99057.5</v>
      </c>
      <c r="H34" s="86">
        <f>H16+H32</f>
        <v>6229.5</v>
      </c>
      <c r="I34" s="86">
        <f>I16+I32</f>
        <v>9133</v>
      </c>
      <c r="J34" s="29"/>
      <c r="K34" s="86">
        <f>K16+K32</f>
        <v>227534.5</v>
      </c>
      <c r="L34" s="29"/>
    </row>
    <row r="35" spans="1:12">
      <c r="A35" s="19"/>
      <c r="F35" s="60"/>
      <c r="G35" s="60"/>
      <c r="H35" s="60"/>
      <c r="I35" s="60"/>
      <c r="J35" s="29"/>
      <c r="K35" s="61"/>
      <c r="L35" s="29"/>
    </row>
    <row r="36" spans="1:12">
      <c r="A36" s="10"/>
      <c r="F36" s="60"/>
      <c r="G36" s="60"/>
      <c r="H36" s="60"/>
      <c r="I36" s="60"/>
      <c r="J36" s="29"/>
      <c r="K36" s="61"/>
      <c r="L36" s="29"/>
    </row>
    <row r="37" spans="1:12">
      <c r="A37" s="18" t="s">
        <v>59</v>
      </c>
      <c r="F37" s="62"/>
      <c r="G37" s="62"/>
      <c r="H37" s="56"/>
      <c r="I37" s="62"/>
      <c r="J37" s="29"/>
      <c r="K37" s="61"/>
      <c r="L37" s="29"/>
    </row>
    <row r="38" spans="1:12">
      <c r="A38" s="11" t="s">
        <v>74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2">
      <c r="A39" s="11" t="s">
        <v>75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2">
      <c r="A40" s="10"/>
      <c r="F40" s="56"/>
      <c r="G40" s="56"/>
      <c r="H40" s="56"/>
      <c r="I40" s="56"/>
      <c r="J40" s="29"/>
      <c r="K40" s="61"/>
      <c r="L40" s="29"/>
    </row>
    <row r="41" spans="1:12">
      <c r="A41" s="10"/>
      <c r="F41" s="62"/>
      <c r="G41" s="62"/>
      <c r="H41" s="56"/>
      <c r="I41" s="62"/>
      <c r="J41" s="29"/>
      <c r="K41" s="61"/>
      <c r="L41" s="29"/>
    </row>
    <row r="42" spans="1:12">
      <c r="A42" s="19" t="s">
        <v>73</v>
      </c>
      <c r="F42" s="86">
        <f>+F34+F38+F39</f>
        <v>113114.5</v>
      </c>
      <c r="G42" s="86">
        <f>+G34+G38+G39</f>
        <v>99057.5</v>
      </c>
      <c r="H42" s="86">
        <f>+H34+H38+H39</f>
        <v>6229.5</v>
      </c>
      <c r="I42" s="86">
        <f>+I34+I38+I39</f>
        <v>9133</v>
      </c>
      <c r="J42" s="29"/>
      <c r="K42" s="86">
        <f>+K34+K38+K39</f>
        <v>227534.5</v>
      </c>
      <c r="L42" s="29"/>
    </row>
    <row r="43" spans="1:12">
      <c r="A43" s="8"/>
      <c r="F43" s="60"/>
      <c r="G43" s="60"/>
      <c r="H43" s="60"/>
      <c r="I43" s="60"/>
      <c r="J43" s="29"/>
      <c r="K43" s="61"/>
      <c r="L43" s="29"/>
    </row>
    <row r="44" spans="1:12">
      <c r="A44" s="110" t="s">
        <v>99</v>
      </c>
      <c r="F44" s="29"/>
      <c r="G44" s="29"/>
      <c r="H44" s="29"/>
      <c r="I44" s="29"/>
      <c r="J44" s="29"/>
      <c r="K44" s="29"/>
      <c r="L44" s="29"/>
    </row>
    <row r="45" spans="1:12">
      <c r="A45" s="110" t="s">
        <v>71</v>
      </c>
    </row>
    <row r="46" spans="1:12">
      <c r="A46" s="110" t="s">
        <v>153</v>
      </c>
    </row>
    <row r="47" spans="1:12">
      <c r="A47" s="110"/>
    </row>
    <row r="48" spans="1:12">
      <c r="A48" s="110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49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3">
      <c r="A10" s="18" t="s">
        <v>105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3">
      <c r="A11" s="11" t="s">
        <v>60</v>
      </c>
      <c r="F11" s="90">
        <v>133067</v>
      </c>
      <c r="G11" s="90">
        <v>47440</v>
      </c>
      <c r="H11" s="90">
        <v>6640</v>
      </c>
      <c r="J11" s="71">
        <f>SUM(F11:H11)</f>
        <v>187147</v>
      </c>
    </row>
    <row r="12" spans="1:13">
      <c r="A12" s="11" t="s">
        <v>61</v>
      </c>
      <c r="B12" s="15"/>
      <c r="C12" s="15"/>
      <c r="D12" s="15"/>
      <c r="E12" s="15"/>
      <c r="F12" s="49">
        <v>6104</v>
      </c>
      <c r="G12" s="52">
        <v>190</v>
      </c>
      <c r="H12" s="46">
        <v>577</v>
      </c>
      <c r="I12" s="20"/>
      <c r="J12" s="71">
        <f>SUM(F12:H12)</f>
        <v>6871</v>
      </c>
      <c r="K12" s="15"/>
      <c r="M12" s="15"/>
    </row>
    <row r="13" spans="1:13">
      <c r="A13" s="11" t="s">
        <v>63</v>
      </c>
      <c r="B13" s="15"/>
      <c r="C13" s="15"/>
      <c r="D13" s="15"/>
      <c r="E13" s="15"/>
      <c r="F13" s="49">
        <v>70</v>
      </c>
      <c r="G13" s="52">
        <v>621</v>
      </c>
      <c r="H13" s="46">
        <v>0</v>
      </c>
      <c r="I13" s="20"/>
      <c r="J13" s="71">
        <f>SUM(F13:H13)</f>
        <v>691</v>
      </c>
      <c r="K13" s="15"/>
      <c r="M13" s="15"/>
    </row>
    <row r="14" spans="1:13">
      <c r="A14" s="11" t="s">
        <v>64</v>
      </c>
      <c r="B14" s="15"/>
      <c r="C14" s="15"/>
      <c r="D14" s="15"/>
      <c r="E14" s="15"/>
      <c r="F14" s="49">
        <v>79</v>
      </c>
      <c r="G14" s="52">
        <v>3472</v>
      </c>
      <c r="H14" s="46">
        <v>0</v>
      </c>
      <c r="I14" s="20"/>
      <c r="J14" s="71">
        <f>SUM(F14:H14)</f>
        <v>3551</v>
      </c>
      <c r="K14" s="15"/>
      <c r="M14" s="15"/>
    </row>
    <row r="15" spans="1:13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3">
      <c r="A16" s="19" t="s">
        <v>62</v>
      </c>
      <c r="B16" s="15"/>
      <c r="C16" s="15"/>
      <c r="D16" s="15"/>
      <c r="E16" s="15"/>
      <c r="F16" s="71">
        <f>SUM(F11:F14)</f>
        <v>139320</v>
      </c>
      <c r="G16" s="71">
        <f>SUM(G11:G14)</f>
        <v>51723</v>
      </c>
      <c r="H16" s="71">
        <f>SUM(H11:H14)</f>
        <v>7217</v>
      </c>
      <c r="I16" s="20"/>
      <c r="J16" s="71">
        <f>SUM(J11:J14)</f>
        <v>198260</v>
      </c>
      <c r="K16" s="15"/>
      <c r="M16" s="15"/>
    </row>
    <row r="17" spans="1:17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7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7">
      <c r="A19" s="18" t="s">
        <v>65</v>
      </c>
      <c r="B19" s="15"/>
      <c r="C19" s="15"/>
      <c r="D19" s="15"/>
      <c r="E19" s="15"/>
      <c r="F19" s="65"/>
      <c r="G19" s="66"/>
      <c r="H19" s="67"/>
      <c r="I19" s="20"/>
      <c r="J19" s="71"/>
      <c r="K19" s="15"/>
      <c r="M19" s="15"/>
    </row>
    <row r="20" spans="1:17">
      <c r="A20" s="16" t="s">
        <v>53</v>
      </c>
      <c r="B20" s="15"/>
      <c r="C20" s="15"/>
      <c r="D20" s="15"/>
      <c r="E20" s="15"/>
      <c r="F20" s="49">
        <v>3194</v>
      </c>
      <c r="G20" s="52">
        <v>3192</v>
      </c>
      <c r="H20" s="46">
        <v>0</v>
      </c>
      <c r="I20" s="105"/>
      <c r="J20" s="71">
        <f t="shared" ref="J20:J30" si="0">SUM(F20:H20)</f>
        <v>6386</v>
      </c>
      <c r="K20" s="15"/>
      <c r="M20" s="15"/>
      <c r="Q20" s="121"/>
    </row>
    <row r="21" spans="1:17">
      <c r="A21" s="16" t="s">
        <v>54</v>
      </c>
      <c r="B21" s="15"/>
      <c r="C21" s="15"/>
      <c r="D21" s="15"/>
      <c r="E21" s="15"/>
      <c r="F21" s="49">
        <v>2177.5</v>
      </c>
      <c r="G21" s="52">
        <v>908.5</v>
      </c>
      <c r="H21" s="46">
        <v>0</v>
      </c>
      <c r="I21" s="105"/>
      <c r="J21" s="71">
        <f t="shared" si="0"/>
        <v>3086</v>
      </c>
      <c r="K21" s="15"/>
      <c r="M21" s="15"/>
      <c r="Q21" s="121"/>
    </row>
    <row r="22" spans="1:17">
      <c r="A22" s="16" t="s">
        <v>55</v>
      </c>
      <c r="F22" s="52">
        <v>4389</v>
      </c>
      <c r="G22" s="52">
        <v>902</v>
      </c>
      <c r="H22" s="52">
        <v>0</v>
      </c>
      <c r="I22" s="29"/>
      <c r="J22" s="71">
        <f t="shared" si="0"/>
        <v>5291</v>
      </c>
    </row>
    <row r="23" spans="1:17">
      <c r="A23" s="16" t="s">
        <v>56</v>
      </c>
      <c r="F23" s="46">
        <v>615.5</v>
      </c>
      <c r="G23" s="46">
        <v>111</v>
      </c>
      <c r="H23" s="46">
        <v>0</v>
      </c>
      <c r="I23" s="29"/>
      <c r="J23" s="71">
        <f t="shared" si="0"/>
        <v>726.5</v>
      </c>
      <c r="M23" s="121"/>
      <c r="N23" s="121"/>
    </row>
    <row r="24" spans="1:17">
      <c r="A24" s="16" t="s">
        <v>93</v>
      </c>
      <c r="F24" s="52">
        <v>10145</v>
      </c>
      <c r="G24" s="52">
        <v>2452</v>
      </c>
      <c r="H24" s="52">
        <v>0</v>
      </c>
      <c r="I24" s="29"/>
      <c r="J24" s="71">
        <f t="shared" si="0"/>
        <v>12597</v>
      </c>
    </row>
    <row r="25" spans="1:17">
      <c r="A25" s="16" t="s">
        <v>57</v>
      </c>
      <c r="B25" s="15"/>
      <c r="C25" s="15"/>
      <c r="D25" s="15"/>
      <c r="E25" s="15"/>
      <c r="F25" s="46">
        <v>31</v>
      </c>
      <c r="G25" s="46">
        <v>0</v>
      </c>
      <c r="H25" s="46">
        <v>0</v>
      </c>
      <c r="I25" s="28"/>
      <c r="J25" s="71">
        <f t="shared" si="0"/>
        <v>31</v>
      </c>
      <c r="K25" s="15"/>
      <c r="M25" s="15"/>
    </row>
    <row r="26" spans="1:17">
      <c r="A26" s="16" t="s">
        <v>52</v>
      </c>
      <c r="F26" s="52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7">
      <c r="A27" s="16" t="s">
        <v>48</v>
      </c>
      <c r="F27" s="49">
        <v>19</v>
      </c>
      <c r="G27" s="52">
        <v>28</v>
      </c>
      <c r="H27" s="52">
        <v>0</v>
      </c>
      <c r="I27" s="28"/>
      <c r="J27" s="71">
        <f t="shared" si="0"/>
        <v>47</v>
      </c>
    </row>
    <row r="28" spans="1:17">
      <c r="A28" s="16" t="s">
        <v>49</v>
      </c>
      <c r="F28" s="49">
        <v>75</v>
      </c>
      <c r="G28" s="52">
        <v>98</v>
      </c>
      <c r="H28" s="52">
        <v>0</v>
      </c>
      <c r="I28" s="28"/>
      <c r="J28" s="71">
        <f t="shared" si="0"/>
        <v>173</v>
      </c>
    </row>
    <row r="29" spans="1:17">
      <c r="A29" s="16" t="s">
        <v>50</v>
      </c>
      <c r="F29" s="49">
        <v>46</v>
      </c>
      <c r="G29" s="52">
        <v>115</v>
      </c>
      <c r="H29" s="52">
        <v>0</v>
      </c>
      <c r="I29" s="28"/>
      <c r="J29" s="71">
        <f t="shared" si="0"/>
        <v>161</v>
      </c>
      <c r="K29" s="15"/>
    </row>
    <row r="30" spans="1:17">
      <c r="A30" s="16" t="s">
        <v>51</v>
      </c>
      <c r="F30" s="49">
        <v>82</v>
      </c>
      <c r="G30" s="52">
        <v>694</v>
      </c>
      <c r="H30" s="52">
        <v>0</v>
      </c>
      <c r="I30" s="28"/>
      <c r="J30" s="71">
        <f t="shared" si="0"/>
        <v>776</v>
      </c>
    </row>
    <row r="31" spans="1:17">
      <c r="A31" s="12"/>
      <c r="F31" s="65"/>
      <c r="G31" s="66"/>
      <c r="H31" s="66"/>
      <c r="J31" s="71"/>
      <c r="K31" s="15"/>
    </row>
    <row r="32" spans="1:17">
      <c r="A32" s="19" t="s">
        <v>58</v>
      </c>
      <c r="F32" s="72">
        <f>SUM(F20:F30)</f>
        <v>20774</v>
      </c>
      <c r="G32" s="72">
        <f>SUM(G20:G30)</f>
        <v>8500.5</v>
      </c>
      <c r="H32" s="72">
        <f>SUM(H20:H30)</f>
        <v>0</v>
      </c>
      <c r="J32" s="72">
        <f>SUM(J20:J30)</f>
        <v>29274.5</v>
      </c>
    </row>
    <row r="33" spans="1:10">
      <c r="A33" s="10"/>
      <c r="F33" s="68"/>
      <c r="G33" s="68"/>
      <c r="H33" s="68"/>
      <c r="J33" s="71"/>
    </row>
    <row r="34" spans="1:10">
      <c r="A34" s="19" t="s">
        <v>72</v>
      </c>
      <c r="F34" s="86">
        <f>F16+F32</f>
        <v>160094</v>
      </c>
      <c r="G34" s="86">
        <f>G16+G32</f>
        <v>60223.5</v>
      </c>
      <c r="H34" s="86">
        <f>H16+H32</f>
        <v>7217</v>
      </c>
      <c r="J34" s="86">
        <f>J16+J32</f>
        <v>227534.5</v>
      </c>
    </row>
    <row r="35" spans="1:10">
      <c r="A35" s="19"/>
      <c r="F35" s="68"/>
      <c r="G35" s="68"/>
      <c r="H35" s="68"/>
      <c r="J35" s="71"/>
    </row>
    <row r="36" spans="1:10">
      <c r="A36" s="10"/>
      <c r="F36" s="68"/>
      <c r="G36" s="68"/>
      <c r="H36" s="68"/>
      <c r="J36" s="71"/>
    </row>
    <row r="37" spans="1:10">
      <c r="A37" s="18" t="s">
        <v>59</v>
      </c>
      <c r="F37" s="62"/>
      <c r="G37" s="62"/>
      <c r="H37" s="56"/>
      <c r="I37" s="62"/>
      <c r="J37" s="71"/>
    </row>
    <row r="38" spans="1:10">
      <c r="A38" s="11" t="s">
        <v>74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0">
      <c r="A39" s="11" t="s">
        <v>75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0">
      <c r="A40" s="10"/>
      <c r="F40" s="48"/>
      <c r="G40" s="48"/>
      <c r="H40" s="48"/>
      <c r="I40" s="62"/>
    </row>
    <row r="41" spans="1:10">
      <c r="A41" s="10"/>
    </row>
    <row r="42" spans="1:10">
      <c r="A42" s="19" t="s">
        <v>73</v>
      </c>
      <c r="F42" s="86">
        <f>+F34+F38+F39</f>
        <v>160094</v>
      </c>
      <c r="G42" s="86">
        <f>+G34+G38+G39</f>
        <v>60223.5</v>
      </c>
      <c r="H42" s="86">
        <f>+H34+H38+H39</f>
        <v>7217</v>
      </c>
      <c r="I42" s="62"/>
      <c r="J42" s="86">
        <f>+J34+J38+J39</f>
        <v>227534.5</v>
      </c>
    </row>
    <row r="43" spans="1:10">
      <c r="A43" s="8"/>
      <c r="F43" s="68"/>
      <c r="G43" s="68"/>
      <c r="H43" s="68"/>
      <c r="J43" s="71"/>
    </row>
    <row r="44" spans="1:10">
      <c r="A44" s="110" t="s">
        <v>99</v>
      </c>
      <c r="F44" s="68"/>
      <c r="G44" s="68"/>
      <c r="H44" s="68"/>
      <c r="J44" s="71"/>
    </row>
    <row r="45" spans="1:10">
      <c r="A45" s="110" t="s">
        <v>71</v>
      </c>
    </row>
    <row r="46" spans="1:10">
      <c r="A46" s="110" t="s">
        <v>153</v>
      </c>
    </row>
    <row r="47" spans="1:10">
      <c r="A47" s="110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zoomScaleNormal="100" workbookViewId="0"/>
  </sheetViews>
  <sheetFormatPr defaultRowHeight="12.75"/>
  <cols>
    <col min="1" max="1" width="122.42578125" customWidth="1"/>
  </cols>
  <sheetData>
    <row r="1" spans="1:2" ht="14.25">
      <c r="A1" s="119" t="s">
        <v>80</v>
      </c>
    </row>
    <row r="2" spans="1:2" ht="14.25">
      <c r="A2" s="119"/>
    </row>
    <row r="4" spans="1:2" ht="15">
      <c r="A4" s="115" t="s">
        <v>92</v>
      </c>
      <c r="B4" s="115"/>
    </row>
    <row r="5" spans="1:2" ht="15">
      <c r="A5" s="115"/>
    </row>
    <row r="6" spans="1:2" ht="15">
      <c r="A6" s="115" t="s">
        <v>121</v>
      </c>
      <c r="B6" s="115"/>
    </row>
    <row r="7" spans="1:2" ht="15">
      <c r="A7" s="115"/>
    </row>
    <row r="8" spans="1:2" ht="15">
      <c r="A8" s="115" t="s">
        <v>91</v>
      </c>
      <c r="B8" s="115"/>
    </row>
    <row r="9" spans="1:2" ht="15">
      <c r="A9" s="115"/>
    </row>
    <row r="10" spans="1:2" ht="15">
      <c r="A10" s="115" t="s">
        <v>107</v>
      </c>
      <c r="B10" s="115"/>
    </row>
    <row r="11" spans="1:2" ht="15">
      <c r="A11" s="115"/>
    </row>
    <row r="12" spans="1:2" ht="15">
      <c r="A12" s="115" t="s">
        <v>90</v>
      </c>
      <c r="B12" s="115"/>
    </row>
    <row r="13" spans="1:2" ht="15">
      <c r="A13" s="116" t="s">
        <v>89</v>
      </c>
    </row>
    <row r="14" spans="1:2" ht="15">
      <c r="A14" s="115"/>
    </row>
    <row r="15" spans="1:2" ht="15">
      <c r="A15" s="118" t="s">
        <v>134</v>
      </c>
      <c r="B15" s="115" t="s">
        <v>81</v>
      </c>
    </row>
    <row r="16" spans="1:2" ht="15">
      <c r="A16" s="118" t="s">
        <v>88</v>
      </c>
      <c r="B16" s="115"/>
    </row>
    <row r="17" spans="1:2" ht="15">
      <c r="A17" s="117"/>
    </row>
    <row r="18" spans="1:2" ht="15">
      <c r="A18" s="115" t="s">
        <v>122</v>
      </c>
      <c r="B18" s="117"/>
    </row>
    <row r="19" spans="1:2" ht="15">
      <c r="A19" s="115"/>
    </row>
    <row r="20" spans="1:2" ht="15">
      <c r="A20" s="115" t="s">
        <v>123</v>
      </c>
      <c r="B20" s="115"/>
    </row>
    <row r="21" spans="1:2" ht="15">
      <c r="A21" s="115"/>
    </row>
    <row r="22" spans="1:2" ht="15">
      <c r="A22" s="115" t="s">
        <v>124</v>
      </c>
      <c r="B22" s="115"/>
    </row>
    <row r="23" spans="1:2" ht="15">
      <c r="A23" s="115"/>
    </row>
    <row r="24" spans="1:2" ht="15">
      <c r="A24" s="115" t="s">
        <v>82</v>
      </c>
      <c r="B24" s="115"/>
    </row>
    <row r="25" spans="1:2" ht="15">
      <c r="A25" s="115"/>
    </row>
    <row r="26" spans="1:2" ht="15">
      <c r="A26" s="115" t="s">
        <v>83</v>
      </c>
      <c r="B26" s="115"/>
    </row>
    <row r="27" spans="1:2" ht="15">
      <c r="A27" s="115"/>
    </row>
    <row r="28" spans="1:2" ht="15">
      <c r="A28" s="115" t="s">
        <v>84</v>
      </c>
      <c r="B28" s="115"/>
    </row>
    <row r="29" spans="1:2" ht="15">
      <c r="A29" s="115"/>
    </row>
    <row r="30" spans="1:2" ht="15">
      <c r="A30" s="115" t="s">
        <v>85</v>
      </c>
      <c r="B30" s="115"/>
    </row>
    <row r="31" spans="1:2" ht="15">
      <c r="A31" s="115"/>
    </row>
    <row r="32" spans="1:2" ht="15">
      <c r="A32" s="115" t="s">
        <v>125</v>
      </c>
      <c r="B32" s="115"/>
    </row>
    <row r="33" spans="1:2" ht="15">
      <c r="A33" s="115"/>
    </row>
    <row r="34" spans="1:2" ht="15">
      <c r="A34" s="115" t="s">
        <v>86</v>
      </c>
      <c r="B34" s="115"/>
    </row>
    <row r="35" spans="1:2" ht="15">
      <c r="A35" s="115"/>
    </row>
    <row r="36" spans="1:2" ht="15">
      <c r="A36" s="115" t="s">
        <v>87</v>
      </c>
      <c r="B36" s="115"/>
    </row>
    <row r="38" spans="1:2" ht="15">
      <c r="A38" s="115" t="s">
        <v>135</v>
      </c>
    </row>
    <row r="39" spans="1:2" ht="15">
      <c r="A39" s="115"/>
    </row>
    <row r="40" spans="1:2" ht="15">
      <c r="A40" s="115" t="s">
        <v>136</v>
      </c>
    </row>
    <row r="41" spans="1:2" ht="15">
      <c r="A41" s="115"/>
    </row>
    <row r="42" spans="1:2">
      <c r="A42" s="29" t="s">
        <v>129</v>
      </c>
    </row>
  </sheetData>
  <phoneticPr fontId="28" type="noConversion"/>
  <printOptions horizontalCentered="1"/>
  <pageMargins left="0.5" right="0.5" top="0.5" bottom="0.5" header="0.5" footer="0.5"/>
  <pageSetup scale="8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B562-E7F7-4379-A967-FEE14D41F516}">
  <dimension ref="A1:Q45"/>
  <sheetViews>
    <sheetView zoomScaleNormal="100" workbookViewId="0">
      <selection activeCell="A3" sqref="A3"/>
    </sheetView>
  </sheetViews>
  <sheetFormatPr defaultColWidth="9.140625" defaultRowHeight="12.75"/>
  <cols>
    <col min="1" max="3" width="9.140625" style="1"/>
    <col min="4" max="4" width="17" style="1" customWidth="1"/>
    <col min="5" max="5" width="6.7109375" style="1" customWidth="1"/>
    <col min="6" max="6" width="7.7109375" style="1" customWidth="1"/>
    <col min="7" max="7" width="3.7109375" style="1" customWidth="1"/>
    <col min="8" max="8" width="7.140625" style="1" customWidth="1"/>
    <col min="9" max="11" width="8.7109375" style="1" customWidth="1"/>
    <col min="12" max="12" width="3.7109375" style="1" customWidth="1"/>
    <col min="13" max="15" width="6.7109375" style="1" customWidth="1"/>
    <col min="16" max="16" width="3.7109375" style="1" customWidth="1"/>
    <col min="17" max="17" width="6.7109375" style="1" customWidth="1"/>
    <col min="18" max="16384" width="9.140625" style="1"/>
  </cols>
  <sheetData>
    <row r="1" spans="1:17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  <c r="O1" s="4"/>
      <c r="P1" s="4"/>
      <c r="Q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  <c r="O2" s="4"/>
      <c r="P2" s="4"/>
      <c r="Q2" s="4"/>
    </row>
    <row r="4" spans="1:17">
      <c r="A4" s="151" t="s">
        <v>128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7">
      <c r="A5" s="151" t="s">
        <v>150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7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3"/>
      <c r="B7" s="2"/>
      <c r="I7" s="7"/>
      <c r="J7" s="7"/>
    </row>
    <row r="8" spans="1:17">
      <c r="A8" s="3"/>
      <c r="B8" s="2"/>
      <c r="E8" s="80" t="s">
        <v>10</v>
      </c>
      <c r="F8" s="81" t="s">
        <v>11</v>
      </c>
      <c r="G8" s="135"/>
      <c r="H8" s="80" t="s">
        <v>36</v>
      </c>
      <c r="I8" s="81" t="s">
        <v>35</v>
      </c>
      <c r="J8" s="81" t="s">
        <v>103</v>
      </c>
      <c r="K8" s="80" t="s">
        <v>37</v>
      </c>
      <c r="L8" s="141"/>
      <c r="M8" s="80" t="s">
        <v>40</v>
      </c>
      <c r="N8" s="81" t="s">
        <v>13</v>
      </c>
      <c r="O8" s="80" t="s">
        <v>41</v>
      </c>
      <c r="Q8" s="80" t="s">
        <v>12</v>
      </c>
    </row>
    <row r="9" spans="1:17">
      <c r="A9" s="18" t="s">
        <v>117</v>
      </c>
      <c r="B9" s="15"/>
      <c r="C9" s="15"/>
      <c r="D9" s="15"/>
      <c r="E9" s="15"/>
      <c r="H9" s="15"/>
      <c r="I9" s="15"/>
      <c r="J9" s="15"/>
      <c r="K9" s="15"/>
      <c r="L9" s="15"/>
      <c r="M9" s="62"/>
      <c r="N9" s="29"/>
    </row>
    <row r="10" spans="1:17">
      <c r="A10" s="11" t="s">
        <v>113</v>
      </c>
      <c r="E10" s="90">
        <v>6</v>
      </c>
      <c r="F10" s="90">
        <v>46</v>
      </c>
      <c r="G10" s="29"/>
      <c r="H10" s="136">
        <v>27</v>
      </c>
      <c r="I10" s="136">
        <v>25</v>
      </c>
      <c r="J10" s="136">
        <v>0</v>
      </c>
      <c r="K10" s="136">
        <v>0</v>
      </c>
      <c r="L10" s="136"/>
      <c r="M10" s="136">
        <v>43</v>
      </c>
      <c r="N10" s="136">
        <v>2</v>
      </c>
      <c r="O10" s="136">
        <v>7</v>
      </c>
      <c r="Q10" s="1">
        <f>SUM(E10:F10)</f>
        <v>52</v>
      </c>
    </row>
    <row r="11" spans="1:17">
      <c r="A11" s="11" t="s">
        <v>114</v>
      </c>
      <c r="B11" s="28"/>
      <c r="C11" s="28"/>
      <c r="D11" s="28"/>
      <c r="E11" s="49">
        <v>48</v>
      </c>
      <c r="F11" s="52">
        <v>339</v>
      </c>
      <c r="G11" s="50"/>
      <c r="H11" s="136">
        <v>214</v>
      </c>
      <c r="I11" s="137">
        <v>171</v>
      </c>
      <c r="J11" s="139">
        <v>2</v>
      </c>
      <c r="K11" s="139">
        <v>0</v>
      </c>
      <c r="L11" s="139"/>
      <c r="M11" s="139">
        <v>308</v>
      </c>
      <c r="N11" s="139">
        <v>11</v>
      </c>
      <c r="O11" s="139">
        <v>68</v>
      </c>
      <c r="Q11" s="1">
        <f>SUM(E11:F11)</f>
        <v>387</v>
      </c>
    </row>
    <row r="12" spans="1:17">
      <c r="A12" s="11"/>
      <c r="B12" s="28"/>
      <c r="C12" s="28"/>
      <c r="D12" s="28"/>
      <c r="E12" s="49"/>
      <c r="F12" s="49"/>
      <c r="G12" s="52"/>
      <c r="H12" s="49"/>
      <c r="I12" s="91"/>
      <c r="J12" s="105"/>
      <c r="K12" s="28"/>
      <c r="L12" s="28"/>
      <c r="M12" s="49"/>
      <c r="N12" s="28"/>
    </row>
    <row r="13" spans="1:17">
      <c r="A13" s="19" t="s">
        <v>62</v>
      </c>
      <c r="B13" s="15"/>
      <c r="C13" s="15"/>
      <c r="D13" s="15"/>
      <c r="E13" s="108">
        <f>SUM(E10:E12)</f>
        <v>54</v>
      </c>
      <c r="F13" s="108">
        <f>SUM(F10:F12)</f>
        <v>385</v>
      </c>
      <c r="G13" s="108"/>
      <c r="H13" s="108">
        <f>SUM(H10:H12)</f>
        <v>241</v>
      </c>
      <c r="I13" s="108">
        <f>SUM(I10:I12)</f>
        <v>196</v>
      </c>
      <c r="J13" s="108">
        <f>SUM(J10:J12)</f>
        <v>2</v>
      </c>
      <c r="K13" s="108">
        <f>SUM(K10:K12)</f>
        <v>0</v>
      </c>
      <c r="L13" s="108"/>
      <c r="M13" s="108">
        <f>SUM(M10:M12)</f>
        <v>351</v>
      </c>
      <c r="N13" s="108">
        <f>SUM(N10:N12)</f>
        <v>13</v>
      </c>
      <c r="O13" s="108">
        <f>SUM(O10:O12)</f>
        <v>75</v>
      </c>
      <c r="Q13" s="103">
        <f>SUM(E13:F13)</f>
        <v>439</v>
      </c>
    </row>
    <row r="14" spans="1:17">
      <c r="A14" s="8"/>
      <c r="B14" s="15"/>
      <c r="C14" s="15"/>
      <c r="D14" s="15"/>
      <c r="E14" s="107"/>
      <c r="F14" s="107"/>
      <c r="G14" s="58"/>
      <c r="H14" s="107"/>
      <c r="I14" s="58"/>
      <c r="J14" s="58"/>
      <c r="K14" s="58"/>
      <c r="L14" s="58"/>
      <c r="M14" s="107"/>
      <c r="N14" s="58"/>
    </row>
    <row r="15" spans="1:17">
      <c r="A15" s="8"/>
      <c r="B15" s="15"/>
      <c r="C15" s="15"/>
      <c r="D15" s="15"/>
      <c r="E15" s="107"/>
      <c r="F15" s="107"/>
      <c r="G15" s="58"/>
      <c r="H15" s="107"/>
      <c r="I15" s="58"/>
      <c r="J15" s="58"/>
      <c r="K15" s="58"/>
      <c r="L15" s="58"/>
      <c r="M15" s="107"/>
      <c r="N15" s="58"/>
    </row>
    <row r="16" spans="1:17">
      <c r="A16" s="18" t="s">
        <v>7</v>
      </c>
      <c r="B16" s="15"/>
      <c r="C16" s="15"/>
      <c r="D16" s="15"/>
      <c r="E16" s="107"/>
      <c r="F16" s="107"/>
      <c r="G16" s="58"/>
      <c r="H16" s="107"/>
      <c r="I16" s="58"/>
      <c r="J16" s="58"/>
      <c r="K16" s="58"/>
      <c r="L16" s="58"/>
      <c r="M16" s="107"/>
      <c r="N16" s="58"/>
    </row>
    <row r="17" spans="1:17">
      <c r="A17" s="16" t="s">
        <v>115</v>
      </c>
      <c r="B17" s="28"/>
      <c r="C17" s="28"/>
      <c r="D17" s="28"/>
      <c r="E17" s="57">
        <v>3</v>
      </c>
      <c r="F17" s="59">
        <v>38</v>
      </c>
      <c r="G17" s="56"/>
      <c r="H17" s="138">
        <v>2</v>
      </c>
      <c r="I17" s="138">
        <v>39</v>
      </c>
      <c r="J17" s="138">
        <v>0</v>
      </c>
      <c r="K17" s="138">
        <v>0</v>
      </c>
      <c r="L17" s="138"/>
      <c r="M17" s="136">
        <v>0</v>
      </c>
      <c r="N17" s="136">
        <v>41</v>
      </c>
      <c r="O17" s="136">
        <v>0</v>
      </c>
      <c r="Q17" s="1">
        <f t="shared" ref="Q17:Q21" si="0">SUM(E17:F17)</f>
        <v>41</v>
      </c>
    </row>
    <row r="18" spans="1:17">
      <c r="A18" s="16" t="s">
        <v>116</v>
      </c>
      <c r="B18" s="28"/>
      <c r="C18" s="28"/>
      <c r="D18" s="28"/>
      <c r="E18" s="57">
        <v>4</v>
      </c>
      <c r="F18" s="59">
        <v>32</v>
      </c>
      <c r="G18" s="56"/>
      <c r="H18" s="138">
        <v>2</v>
      </c>
      <c r="I18" s="138">
        <v>34</v>
      </c>
      <c r="J18" s="138">
        <v>0</v>
      </c>
      <c r="K18" s="138">
        <v>0</v>
      </c>
      <c r="L18" s="138"/>
      <c r="M18" s="139">
        <v>36</v>
      </c>
      <c r="N18" s="139">
        <v>0</v>
      </c>
      <c r="O18" s="139">
        <v>0</v>
      </c>
      <c r="Q18" s="1">
        <f t="shared" si="0"/>
        <v>36</v>
      </c>
    </row>
    <row r="19" spans="1:17">
      <c r="A19" s="16"/>
      <c r="B19" s="28"/>
      <c r="C19" s="28"/>
      <c r="D19" s="28"/>
      <c r="E19" s="57"/>
      <c r="F19" s="57"/>
      <c r="G19" s="59"/>
      <c r="H19" s="57"/>
      <c r="I19" s="138"/>
      <c r="J19" s="138"/>
      <c r="K19" s="138"/>
      <c r="L19" s="138"/>
      <c r="M19" s="57"/>
      <c r="N19" s="139"/>
      <c r="O19" s="139"/>
    </row>
    <row r="20" spans="1:17">
      <c r="A20" s="16" t="s">
        <v>157</v>
      </c>
      <c r="B20" s="28"/>
      <c r="C20" s="28"/>
      <c r="D20" s="28"/>
      <c r="E20" s="57">
        <v>1</v>
      </c>
      <c r="F20" s="57">
        <v>3</v>
      </c>
      <c r="G20" s="59"/>
      <c r="H20" s="57">
        <v>3</v>
      </c>
      <c r="I20" s="138">
        <v>1</v>
      </c>
      <c r="J20" s="138">
        <v>0</v>
      </c>
      <c r="K20" s="138">
        <v>0</v>
      </c>
      <c r="L20" s="138"/>
      <c r="M20" s="57">
        <v>0</v>
      </c>
      <c r="N20" s="139">
        <v>4</v>
      </c>
      <c r="O20" s="139">
        <v>0</v>
      </c>
      <c r="Q20" s="1">
        <f t="shared" si="0"/>
        <v>4</v>
      </c>
    </row>
    <row r="21" spans="1:17">
      <c r="A21" s="16" t="s">
        <v>156</v>
      </c>
      <c r="B21" s="28"/>
      <c r="C21" s="28"/>
      <c r="D21" s="28"/>
      <c r="E21" s="57">
        <v>49</v>
      </c>
      <c r="F21" s="57">
        <v>13</v>
      </c>
      <c r="G21" s="59"/>
      <c r="H21" s="57">
        <v>35</v>
      </c>
      <c r="I21" s="138">
        <v>26</v>
      </c>
      <c r="J21" s="138">
        <v>1</v>
      </c>
      <c r="K21" s="138">
        <v>0</v>
      </c>
      <c r="L21" s="138"/>
      <c r="M21" s="57">
        <v>39</v>
      </c>
      <c r="N21" s="139">
        <v>23</v>
      </c>
      <c r="O21" s="139">
        <v>0</v>
      </c>
      <c r="Q21" s="1">
        <f t="shared" si="0"/>
        <v>62</v>
      </c>
    </row>
    <row r="22" spans="1:17">
      <c r="A22" s="16"/>
      <c r="B22" s="28"/>
      <c r="C22" s="28"/>
      <c r="D22" s="28"/>
      <c r="E22" s="57"/>
      <c r="F22" s="57"/>
      <c r="G22" s="59"/>
      <c r="H22" s="57"/>
      <c r="I22" s="138"/>
      <c r="J22" s="138"/>
      <c r="K22" s="138"/>
      <c r="L22" s="138"/>
      <c r="M22" s="57"/>
      <c r="N22" s="139"/>
      <c r="O22" s="139"/>
    </row>
    <row r="23" spans="1:17">
      <c r="A23" s="16" t="s">
        <v>165</v>
      </c>
      <c r="B23" s="28"/>
      <c r="C23" s="28"/>
      <c r="D23" s="28"/>
      <c r="E23" s="57"/>
      <c r="F23" s="57"/>
      <c r="G23" s="59"/>
      <c r="H23" s="57"/>
      <c r="I23" s="138"/>
      <c r="J23" s="138"/>
      <c r="K23" s="138"/>
      <c r="L23" s="138"/>
      <c r="M23" s="57"/>
      <c r="N23" s="139"/>
      <c r="O23" s="139"/>
    </row>
    <row r="24" spans="1:17">
      <c r="A24" s="16"/>
      <c r="B24" s="28" t="s">
        <v>166</v>
      </c>
      <c r="C24" s="28"/>
      <c r="D24" s="28"/>
      <c r="E24" s="57">
        <v>1</v>
      </c>
      <c r="F24" s="57">
        <v>4</v>
      </c>
      <c r="G24" s="59"/>
      <c r="H24" s="57">
        <v>5</v>
      </c>
      <c r="I24" s="138">
        <v>0</v>
      </c>
      <c r="J24" s="138">
        <v>0</v>
      </c>
      <c r="K24" s="138">
        <v>0</v>
      </c>
      <c r="L24" s="138"/>
      <c r="M24" s="57">
        <v>4</v>
      </c>
      <c r="N24" s="139">
        <v>1</v>
      </c>
      <c r="O24" s="139">
        <v>0</v>
      </c>
      <c r="Q24" s="1">
        <f t="shared" ref="Q24:Q25" si="1">SUM(E24:F24)</f>
        <v>5</v>
      </c>
    </row>
    <row r="25" spans="1:17">
      <c r="A25" s="16"/>
      <c r="B25" s="28" t="s">
        <v>167</v>
      </c>
      <c r="C25" s="28"/>
      <c r="D25" s="28"/>
      <c r="E25" s="57">
        <v>1</v>
      </c>
      <c r="F25" s="57">
        <v>31</v>
      </c>
      <c r="G25" s="59"/>
      <c r="H25" s="57">
        <v>27</v>
      </c>
      <c r="I25" s="138">
        <v>5</v>
      </c>
      <c r="J25" s="138">
        <v>0</v>
      </c>
      <c r="K25" s="138">
        <v>0</v>
      </c>
      <c r="L25" s="138"/>
      <c r="M25" s="57">
        <v>28</v>
      </c>
      <c r="N25" s="139">
        <v>4</v>
      </c>
      <c r="O25" s="139">
        <v>0</v>
      </c>
      <c r="Q25" s="1">
        <f t="shared" si="1"/>
        <v>32</v>
      </c>
    </row>
    <row r="26" spans="1:17">
      <c r="A26" s="16"/>
      <c r="B26" s="28"/>
      <c r="C26" s="28"/>
      <c r="D26" s="28"/>
      <c r="E26" s="57"/>
      <c r="F26" s="57"/>
      <c r="G26" s="59"/>
      <c r="H26" s="57"/>
      <c r="I26" s="138"/>
      <c r="J26" s="138"/>
      <c r="K26" s="138"/>
      <c r="L26" s="138"/>
      <c r="M26" s="57"/>
      <c r="N26" s="139"/>
      <c r="O26" s="139"/>
    </row>
    <row r="27" spans="1:17">
      <c r="A27" s="16" t="s">
        <v>158</v>
      </c>
      <c r="B27" s="28"/>
      <c r="C27" s="28"/>
      <c r="D27" s="28"/>
      <c r="E27" s="57">
        <v>0</v>
      </c>
      <c r="F27" s="57">
        <v>0</v>
      </c>
      <c r="G27" s="59"/>
      <c r="H27" s="57">
        <v>0</v>
      </c>
      <c r="I27" s="138">
        <v>0</v>
      </c>
      <c r="J27" s="138">
        <v>0</v>
      </c>
      <c r="K27" s="138">
        <v>0</v>
      </c>
      <c r="L27" s="138"/>
      <c r="M27" s="57">
        <v>0</v>
      </c>
      <c r="N27" s="139">
        <v>0</v>
      </c>
      <c r="O27" s="139">
        <v>0</v>
      </c>
      <c r="Q27" s="1">
        <f t="shared" ref="Q27:Q28" si="2">SUM(E27:F27)</f>
        <v>0</v>
      </c>
    </row>
    <row r="28" spans="1:17">
      <c r="A28" s="16" t="s">
        <v>159</v>
      </c>
      <c r="B28" s="28"/>
      <c r="C28" s="28"/>
      <c r="D28" s="28"/>
      <c r="E28" s="57">
        <v>10</v>
      </c>
      <c r="F28" s="57">
        <v>4</v>
      </c>
      <c r="G28" s="59"/>
      <c r="H28" s="57">
        <v>10</v>
      </c>
      <c r="I28" s="138">
        <v>4</v>
      </c>
      <c r="J28" s="138">
        <v>0</v>
      </c>
      <c r="K28" s="138">
        <v>0</v>
      </c>
      <c r="L28" s="138"/>
      <c r="M28" s="57">
        <v>9</v>
      </c>
      <c r="N28" s="139">
        <v>5</v>
      </c>
      <c r="O28" s="139">
        <v>0</v>
      </c>
      <c r="Q28" s="1">
        <f t="shared" si="2"/>
        <v>14</v>
      </c>
    </row>
    <row r="29" spans="1:17">
      <c r="A29" s="16"/>
      <c r="B29" s="28"/>
      <c r="C29" s="28"/>
      <c r="D29" s="28"/>
      <c r="E29" s="57"/>
      <c r="F29" s="57"/>
      <c r="G29" s="59"/>
      <c r="H29" s="57"/>
      <c r="I29" s="138"/>
      <c r="J29" s="138"/>
      <c r="K29" s="138"/>
      <c r="L29" s="138"/>
      <c r="M29" s="57"/>
      <c r="N29" s="139"/>
      <c r="O29" s="139"/>
    </row>
    <row r="30" spans="1:17">
      <c r="A30" s="16" t="s">
        <v>160</v>
      </c>
      <c r="B30" s="28"/>
      <c r="C30" s="28"/>
      <c r="D30" s="28"/>
      <c r="E30" s="57">
        <v>0</v>
      </c>
      <c r="F30" s="57">
        <v>0</v>
      </c>
      <c r="G30" s="59"/>
      <c r="H30" s="57">
        <v>0</v>
      </c>
      <c r="I30" s="138">
        <v>0</v>
      </c>
      <c r="J30" s="138">
        <v>0</v>
      </c>
      <c r="K30" s="138">
        <v>0</v>
      </c>
      <c r="L30" s="138"/>
      <c r="M30" s="57">
        <v>0</v>
      </c>
      <c r="N30" s="139">
        <v>0</v>
      </c>
      <c r="O30" s="139">
        <v>0</v>
      </c>
      <c r="Q30" s="1">
        <f t="shared" ref="Q30:Q31" si="3">SUM(E30:F30)</f>
        <v>0</v>
      </c>
    </row>
    <row r="31" spans="1:17">
      <c r="A31" s="16" t="s">
        <v>163</v>
      </c>
      <c r="B31" s="28"/>
      <c r="C31" s="28"/>
      <c r="D31" s="28"/>
      <c r="E31" s="57">
        <v>2</v>
      </c>
      <c r="F31" s="57">
        <v>0</v>
      </c>
      <c r="G31" s="59"/>
      <c r="H31" s="57">
        <v>2</v>
      </c>
      <c r="I31" s="138">
        <v>0</v>
      </c>
      <c r="J31" s="138">
        <v>0</v>
      </c>
      <c r="K31" s="138">
        <v>0</v>
      </c>
      <c r="L31" s="138"/>
      <c r="M31" s="57">
        <v>0</v>
      </c>
      <c r="N31" s="139">
        <v>2</v>
      </c>
      <c r="O31" s="139">
        <v>0</v>
      </c>
      <c r="Q31" s="1">
        <f t="shared" si="3"/>
        <v>2</v>
      </c>
    </row>
    <row r="32" spans="1:17">
      <c r="A32" s="16"/>
      <c r="B32" s="28"/>
      <c r="C32" s="28"/>
      <c r="D32" s="28"/>
      <c r="E32" s="57"/>
      <c r="F32" s="57"/>
      <c r="G32" s="59"/>
      <c r="H32" s="57"/>
      <c r="I32" s="138"/>
      <c r="J32" s="138"/>
      <c r="K32" s="138"/>
      <c r="L32" s="138"/>
      <c r="M32" s="57"/>
      <c r="N32" s="139"/>
      <c r="O32" s="139"/>
    </row>
    <row r="33" spans="1:17">
      <c r="A33" s="16" t="s">
        <v>161</v>
      </c>
      <c r="B33" s="28"/>
      <c r="C33" s="28"/>
      <c r="D33" s="28"/>
      <c r="E33" s="57">
        <v>0</v>
      </c>
      <c r="F33" s="57">
        <v>0</v>
      </c>
      <c r="G33" s="59"/>
      <c r="H33" s="57">
        <v>0</v>
      </c>
      <c r="I33" s="138">
        <v>0</v>
      </c>
      <c r="J33" s="138">
        <v>0</v>
      </c>
      <c r="K33" s="138">
        <v>0</v>
      </c>
      <c r="L33" s="138"/>
      <c r="M33" s="57">
        <v>0</v>
      </c>
      <c r="N33" s="139">
        <v>0</v>
      </c>
      <c r="O33" s="139">
        <v>0</v>
      </c>
      <c r="Q33" s="1">
        <f t="shared" ref="Q33:Q34" si="4">SUM(E33:F33)</f>
        <v>0</v>
      </c>
    </row>
    <row r="34" spans="1:17">
      <c r="A34" s="16" t="s">
        <v>162</v>
      </c>
      <c r="B34" s="28"/>
      <c r="C34" s="28"/>
      <c r="D34" s="28"/>
      <c r="E34" s="57">
        <v>0</v>
      </c>
      <c r="F34" s="57">
        <v>2</v>
      </c>
      <c r="G34" s="59"/>
      <c r="H34" s="57">
        <v>0</v>
      </c>
      <c r="I34" s="138">
        <v>2</v>
      </c>
      <c r="J34" s="138">
        <v>0</v>
      </c>
      <c r="K34" s="138">
        <v>0</v>
      </c>
      <c r="L34" s="138"/>
      <c r="M34" s="57">
        <v>0</v>
      </c>
      <c r="N34" s="139">
        <v>2</v>
      </c>
      <c r="O34" s="139">
        <v>0</v>
      </c>
      <c r="Q34" s="1">
        <f t="shared" si="4"/>
        <v>2</v>
      </c>
    </row>
    <row r="35" spans="1:17">
      <c r="A35" s="16"/>
      <c r="B35" s="15"/>
      <c r="C35" s="15"/>
      <c r="D35" s="15"/>
      <c r="E35" s="57"/>
      <c r="F35" s="57"/>
      <c r="G35" s="59"/>
      <c r="H35" s="57"/>
      <c r="I35" s="138"/>
      <c r="J35" s="138"/>
      <c r="K35" s="138"/>
      <c r="L35" s="138"/>
      <c r="M35" s="57"/>
      <c r="N35" s="29"/>
    </row>
    <row r="36" spans="1:17">
      <c r="A36" s="19" t="s">
        <v>58</v>
      </c>
      <c r="E36" s="109">
        <f>SUM(E17:E34)</f>
        <v>71</v>
      </c>
      <c r="F36" s="109">
        <f>SUM(F17:F34)</f>
        <v>127</v>
      </c>
      <c r="G36" s="109"/>
      <c r="H36" s="109">
        <f t="shared" ref="H36:K36" si="5">SUM(H17:H34)</f>
        <v>86</v>
      </c>
      <c r="I36" s="109">
        <f t="shared" si="5"/>
        <v>111</v>
      </c>
      <c r="J36" s="109">
        <f t="shared" si="5"/>
        <v>1</v>
      </c>
      <c r="K36" s="109">
        <f t="shared" si="5"/>
        <v>0</v>
      </c>
      <c r="L36" s="109"/>
      <c r="M36" s="109">
        <f t="shared" ref="M36:O36" si="6">SUM(M17:M34)</f>
        <v>116</v>
      </c>
      <c r="N36" s="109">
        <f t="shared" si="6"/>
        <v>82</v>
      </c>
      <c r="O36" s="109">
        <f t="shared" si="6"/>
        <v>0</v>
      </c>
      <c r="Q36" s="103">
        <f>SUM(E36:F36)</f>
        <v>198</v>
      </c>
    </row>
    <row r="37" spans="1:17">
      <c r="A37" s="10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7">
      <c r="A38" s="10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7">
      <c r="A39" s="19" t="s">
        <v>73</v>
      </c>
      <c r="E39" s="86">
        <f>E13+E36</f>
        <v>125</v>
      </c>
      <c r="F39" s="86">
        <f>F13+F36</f>
        <v>512</v>
      </c>
      <c r="G39" s="86"/>
      <c r="H39" s="86">
        <f>H13+H36</f>
        <v>327</v>
      </c>
      <c r="I39" s="86">
        <f>I13+I36</f>
        <v>307</v>
      </c>
      <c r="J39" s="86">
        <f>J13+J36</f>
        <v>3</v>
      </c>
      <c r="K39" s="86">
        <f>K13+K36</f>
        <v>0</v>
      </c>
      <c r="L39" s="86"/>
      <c r="M39" s="86">
        <f>M13+M36</f>
        <v>467</v>
      </c>
      <c r="N39" s="86">
        <f>N13+N36</f>
        <v>95</v>
      </c>
      <c r="O39" s="86">
        <f>O13+O36</f>
        <v>75</v>
      </c>
      <c r="Q39" s="103">
        <f>SUM(E39:F39)</f>
        <v>637</v>
      </c>
    </row>
    <row r="40" spans="1:17">
      <c r="A40" s="8"/>
      <c r="F40" s="62"/>
      <c r="G40" s="62"/>
      <c r="H40" s="56"/>
      <c r="I40" s="62"/>
      <c r="J40" s="29"/>
    </row>
    <row r="41" spans="1:17">
      <c r="A41" s="110" t="s">
        <v>71</v>
      </c>
    </row>
    <row r="42" spans="1:17">
      <c r="A42" s="150" t="s">
        <v>164</v>
      </c>
    </row>
    <row r="43" spans="1:17">
      <c r="A43" s="110"/>
    </row>
    <row r="44" spans="1:17">
      <c r="A44" s="26"/>
    </row>
    <row r="45" spans="1:17">
      <c r="A45" s="25" t="s">
        <v>118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56" t="s">
        <v>118</v>
      </c>
      <c r="Q45" s="156"/>
    </row>
  </sheetData>
  <mergeCells count="3">
    <mergeCell ref="A4:O4"/>
    <mergeCell ref="A5:O5"/>
    <mergeCell ref="P45:Q45"/>
  </mergeCells>
  <printOptions horizontalCentered="1"/>
  <pageMargins left="0.7" right="0.7" top="0.75" bottom="0.75" header="0.3" footer="0.3"/>
  <pageSetup scale="8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5"/>
  <sheetViews>
    <sheetView zoomScaleNormal="100" workbookViewId="0">
      <selection activeCell="A3" sqref="A3"/>
    </sheetView>
  </sheetViews>
  <sheetFormatPr defaultColWidth="9.140625" defaultRowHeight="12.75"/>
  <cols>
    <col min="1" max="3" width="9.140625" style="1"/>
    <col min="4" max="4" width="17" style="1" customWidth="1"/>
    <col min="5" max="14" width="9.140625" style="1" customWidth="1"/>
    <col min="15" max="16384" width="9.140625" style="1"/>
  </cols>
  <sheetData>
    <row r="1" spans="1:14" ht="25.1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6" t="s">
        <v>47</v>
      </c>
      <c r="F8" s="96" t="s">
        <v>95</v>
      </c>
      <c r="G8" s="96" t="s">
        <v>69</v>
      </c>
      <c r="H8" s="96" t="s">
        <v>96</v>
      </c>
      <c r="I8" s="97" t="s">
        <v>66</v>
      </c>
      <c r="J8" s="97" t="s">
        <v>94</v>
      </c>
      <c r="K8" s="96" t="s">
        <v>67</v>
      </c>
      <c r="L8" s="96" t="s">
        <v>68</v>
      </c>
      <c r="M8" s="96" t="s">
        <v>70</v>
      </c>
      <c r="N8" s="96" t="s">
        <v>12</v>
      </c>
    </row>
    <row r="9" spans="1:14">
      <c r="A9" s="18" t="s">
        <v>117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113</v>
      </c>
      <c r="E10" s="90">
        <v>0</v>
      </c>
      <c r="F10" s="90">
        <v>5</v>
      </c>
      <c r="G10" s="90">
        <v>1</v>
      </c>
      <c r="H10" s="90">
        <v>0</v>
      </c>
      <c r="I10" s="136">
        <v>3</v>
      </c>
      <c r="J10" s="136">
        <v>0</v>
      </c>
      <c r="K10" s="136">
        <v>42</v>
      </c>
      <c r="L10" s="136">
        <v>0</v>
      </c>
      <c r="M10" s="90">
        <v>1</v>
      </c>
      <c r="N10" s="29">
        <f>SUM(E10:M10)</f>
        <v>52</v>
      </c>
    </row>
    <row r="11" spans="1:14">
      <c r="A11" s="11" t="s">
        <v>114</v>
      </c>
      <c r="B11" s="28"/>
      <c r="C11" s="28"/>
      <c r="D11" s="28"/>
      <c r="E11" s="49">
        <v>2</v>
      </c>
      <c r="F11" s="49">
        <v>21</v>
      </c>
      <c r="G11" s="52">
        <v>8</v>
      </c>
      <c r="H11" s="49">
        <v>1</v>
      </c>
      <c r="I11" s="136">
        <v>27</v>
      </c>
      <c r="J11" s="137">
        <v>2</v>
      </c>
      <c r="K11" s="139">
        <v>299</v>
      </c>
      <c r="L11" s="139">
        <v>1</v>
      </c>
      <c r="M11" s="49">
        <v>26</v>
      </c>
      <c r="N11" s="29">
        <f>SUM(E11:M11)</f>
        <v>387</v>
      </c>
    </row>
    <row r="12" spans="1:14">
      <c r="A12" s="11"/>
      <c r="B12" s="28"/>
      <c r="C12" s="28"/>
      <c r="D12" s="28"/>
      <c r="E12" s="49"/>
      <c r="F12" s="49"/>
      <c r="G12" s="52"/>
      <c r="H12" s="49"/>
      <c r="I12" s="91"/>
      <c r="J12" s="105"/>
      <c r="K12" s="28"/>
      <c r="L12" s="28"/>
      <c r="M12" s="49"/>
      <c r="N12" s="28"/>
    </row>
    <row r="13" spans="1:14">
      <c r="A13" s="19" t="s">
        <v>62</v>
      </c>
      <c r="B13" s="15"/>
      <c r="C13" s="15"/>
      <c r="D13" s="15"/>
      <c r="E13" s="108">
        <f>SUM(E10:E12)</f>
        <v>2</v>
      </c>
      <c r="F13" s="108">
        <f>SUM(F10:F12)</f>
        <v>26</v>
      </c>
      <c r="G13" s="108">
        <f>SUM(G10:G12)</f>
        <v>9</v>
      </c>
      <c r="H13" s="108">
        <f>SUM(H10:H12)</f>
        <v>1</v>
      </c>
      <c r="I13" s="108">
        <f t="shared" ref="I13:N13" si="0">SUM(I10:I12)</f>
        <v>30</v>
      </c>
      <c r="J13" s="108">
        <f t="shared" si="0"/>
        <v>2</v>
      </c>
      <c r="K13" s="108">
        <f t="shared" si="0"/>
        <v>341</v>
      </c>
      <c r="L13" s="108">
        <f t="shared" si="0"/>
        <v>1</v>
      </c>
      <c r="M13" s="108">
        <f>SUM(M10:M12)</f>
        <v>27</v>
      </c>
      <c r="N13" s="108">
        <f t="shared" si="0"/>
        <v>439</v>
      </c>
    </row>
    <row r="14" spans="1:14">
      <c r="A14" s="8"/>
      <c r="B14" s="15"/>
      <c r="C14" s="15"/>
      <c r="D14" s="15"/>
      <c r="E14" s="107"/>
      <c r="F14" s="107"/>
      <c r="G14" s="58"/>
      <c r="H14" s="107"/>
      <c r="I14" s="58"/>
      <c r="J14" s="58"/>
      <c r="K14" s="58"/>
      <c r="L14" s="58"/>
      <c r="M14" s="107"/>
      <c r="N14" s="58"/>
    </row>
    <row r="15" spans="1:14">
      <c r="A15" s="8"/>
      <c r="B15" s="15"/>
      <c r="C15" s="15"/>
      <c r="D15" s="15"/>
      <c r="E15" s="107"/>
      <c r="F15" s="107"/>
      <c r="G15" s="58"/>
      <c r="H15" s="107"/>
      <c r="I15" s="58"/>
      <c r="J15" s="58"/>
      <c r="K15" s="58"/>
      <c r="L15" s="58"/>
      <c r="M15" s="107"/>
      <c r="N15" s="58"/>
    </row>
    <row r="16" spans="1:14">
      <c r="A16" s="18" t="s">
        <v>7</v>
      </c>
      <c r="B16" s="15"/>
      <c r="C16" s="15"/>
      <c r="D16" s="15"/>
      <c r="E16" s="107"/>
      <c r="F16" s="107"/>
      <c r="G16" s="58"/>
      <c r="H16" s="107"/>
      <c r="I16" s="58"/>
      <c r="J16" s="58"/>
      <c r="K16" s="58"/>
      <c r="L16" s="58"/>
      <c r="M16" s="107"/>
      <c r="N16" s="58"/>
    </row>
    <row r="17" spans="1:14">
      <c r="A17" s="16" t="s">
        <v>115</v>
      </c>
      <c r="B17" s="28"/>
      <c r="C17" s="28"/>
      <c r="D17" s="28"/>
      <c r="E17" s="57">
        <v>0</v>
      </c>
      <c r="F17" s="57">
        <v>0</v>
      </c>
      <c r="G17" s="59">
        <v>5</v>
      </c>
      <c r="H17" s="57">
        <v>0</v>
      </c>
      <c r="I17" s="138">
        <v>1</v>
      </c>
      <c r="J17" s="138">
        <v>0</v>
      </c>
      <c r="K17" s="138">
        <v>31</v>
      </c>
      <c r="L17" s="138">
        <v>0</v>
      </c>
      <c r="M17" s="57">
        <v>4</v>
      </c>
      <c r="N17" s="29">
        <f t="shared" ref="N17:N21" si="1">SUM(E17:M17)</f>
        <v>41</v>
      </c>
    </row>
    <row r="18" spans="1:14">
      <c r="A18" s="16" t="s">
        <v>116</v>
      </c>
      <c r="B18" s="28"/>
      <c r="C18" s="28"/>
      <c r="D18" s="28"/>
      <c r="E18" s="57">
        <v>0</v>
      </c>
      <c r="F18" s="57">
        <v>0</v>
      </c>
      <c r="G18" s="59">
        <v>3</v>
      </c>
      <c r="H18" s="57">
        <v>0</v>
      </c>
      <c r="I18" s="138">
        <v>0</v>
      </c>
      <c r="J18" s="138">
        <v>0</v>
      </c>
      <c r="K18" s="138">
        <v>31</v>
      </c>
      <c r="L18" s="138">
        <v>0</v>
      </c>
      <c r="M18" s="57">
        <v>2</v>
      </c>
      <c r="N18" s="29">
        <f t="shared" si="1"/>
        <v>36</v>
      </c>
    </row>
    <row r="19" spans="1:14">
      <c r="A19" s="16"/>
      <c r="B19" s="28"/>
      <c r="C19" s="28"/>
      <c r="D19" s="28"/>
      <c r="E19" s="57"/>
      <c r="F19" s="57"/>
      <c r="G19" s="59"/>
      <c r="H19" s="57"/>
      <c r="I19" s="138"/>
      <c r="J19" s="138"/>
      <c r="K19" s="138"/>
      <c r="L19" s="138"/>
      <c r="M19" s="57"/>
      <c r="N19" s="29"/>
    </row>
    <row r="20" spans="1:14">
      <c r="A20" s="16" t="s">
        <v>157</v>
      </c>
      <c r="B20" s="28"/>
      <c r="C20" s="28"/>
      <c r="D20" s="28"/>
      <c r="E20" s="57">
        <v>0</v>
      </c>
      <c r="F20" s="57">
        <v>0</v>
      </c>
      <c r="G20" s="59">
        <v>0</v>
      </c>
      <c r="H20" s="57">
        <v>0</v>
      </c>
      <c r="I20" s="138">
        <v>0</v>
      </c>
      <c r="J20" s="138">
        <v>0</v>
      </c>
      <c r="K20" s="138">
        <v>4</v>
      </c>
      <c r="L20" s="138">
        <v>0</v>
      </c>
      <c r="M20" s="57">
        <v>0</v>
      </c>
      <c r="N20" s="29">
        <f t="shared" si="1"/>
        <v>4</v>
      </c>
    </row>
    <row r="21" spans="1:14">
      <c r="A21" s="16" t="s">
        <v>156</v>
      </c>
      <c r="B21" s="28"/>
      <c r="C21" s="28"/>
      <c r="D21" s="28"/>
      <c r="E21" s="57">
        <v>1</v>
      </c>
      <c r="F21" s="57">
        <v>4</v>
      </c>
      <c r="G21" s="59">
        <v>3</v>
      </c>
      <c r="H21" s="57">
        <v>0</v>
      </c>
      <c r="I21" s="138">
        <v>2</v>
      </c>
      <c r="J21" s="138">
        <v>0</v>
      </c>
      <c r="K21" s="138">
        <v>45</v>
      </c>
      <c r="L21" s="138">
        <v>0</v>
      </c>
      <c r="M21" s="57">
        <v>7</v>
      </c>
      <c r="N21" s="29">
        <f t="shared" si="1"/>
        <v>62</v>
      </c>
    </row>
    <row r="22" spans="1:14">
      <c r="A22" s="16"/>
      <c r="B22" s="28"/>
      <c r="C22" s="28"/>
      <c r="D22" s="28"/>
      <c r="E22" s="57"/>
      <c r="F22" s="57"/>
      <c r="G22" s="59"/>
      <c r="H22" s="57"/>
      <c r="I22" s="138"/>
      <c r="J22" s="138"/>
      <c r="K22" s="138"/>
      <c r="L22" s="138"/>
      <c r="M22" s="57"/>
      <c r="N22" s="29"/>
    </row>
    <row r="23" spans="1:14">
      <c r="A23" s="16" t="s">
        <v>165</v>
      </c>
      <c r="B23" s="28"/>
      <c r="C23" s="28"/>
      <c r="D23" s="28"/>
      <c r="E23" s="57"/>
      <c r="F23" s="57"/>
      <c r="G23" s="59"/>
      <c r="H23" s="57"/>
      <c r="I23" s="138"/>
      <c r="J23" s="138"/>
      <c r="K23" s="138"/>
      <c r="L23" s="138"/>
      <c r="M23" s="57"/>
      <c r="N23" s="29"/>
    </row>
    <row r="24" spans="1:14">
      <c r="A24" s="16"/>
      <c r="B24" s="28" t="s">
        <v>166</v>
      </c>
      <c r="C24" s="28"/>
      <c r="D24" s="28"/>
      <c r="E24" s="57">
        <v>0</v>
      </c>
      <c r="F24" s="57">
        <v>0</v>
      </c>
      <c r="G24" s="59">
        <v>1</v>
      </c>
      <c r="H24" s="57">
        <v>0</v>
      </c>
      <c r="I24" s="138">
        <v>0</v>
      </c>
      <c r="J24" s="138">
        <v>0</v>
      </c>
      <c r="K24" s="138">
        <v>4</v>
      </c>
      <c r="L24" s="138">
        <v>0</v>
      </c>
      <c r="M24" s="57">
        <v>0</v>
      </c>
      <c r="N24" s="29">
        <f t="shared" ref="N24:N25" si="2">SUM(E24:M24)</f>
        <v>5</v>
      </c>
    </row>
    <row r="25" spans="1:14">
      <c r="A25" s="16"/>
      <c r="B25" s="28" t="s">
        <v>167</v>
      </c>
      <c r="C25" s="28"/>
      <c r="D25" s="28"/>
      <c r="E25" s="57">
        <v>0</v>
      </c>
      <c r="F25" s="57">
        <v>1</v>
      </c>
      <c r="G25" s="59">
        <v>0</v>
      </c>
      <c r="H25" s="57">
        <v>0</v>
      </c>
      <c r="I25" s="138">
        <v>1</v>
      </c>
      <c r="J25" s="138">
        <v>0</v>
      </c>
      <c r="K25" s="138">
        <v>26</v>
      </c>
      <c r="L25" s="138">
        <v>0</v>
      </c>
      <c r="M25" s="57">
        <v>4</v>
      </c>
      <c r="N25" s="29">
        <f t="shared" si="2"/>
        <v>32</v>
      </c>
    </row>
    <row r="26" spans="1:14">
      <c r="A26" s="16"/>
      <c r="B26" s="28"/>
      <c r="C26" s="28"/>
      <c r="D26" s="28"/>
      <c r="E26" s="57"/>
      <c r="F26" s="57"/>
      <c r="G26" s="59"/>
      <c r="H26" s="57"/>
      <c r="I26" s="138"/>
      <c r="J26" s="138"/>
      <c r="K26" s="138"/>
      <c r="L26" s="138"/>
      <c r="M26" s="57"/>
      <c r="N26" s="29"/>
    </row>
    <row r="27" spans="1:14">
      <c r="A27" s="16" t="s">
        <v>158</v>
      </c>
      <c r="B27" s="28"/>
      <c r="C27" s="28"/>
      <c r="D27" s="28"/>
      <c r="E27" s="57">
        <v>0</v>
      </c>
      <c r="F27" s="57">
        <v>0</v>
      </c>
      <c r="G27" s="59">
        <v>0</v>
      </c>
      <c r="H27" s="57">
        <v>0</v>
      </c>
      <c r="I27" s="138">
        <v>0</v>
      </c>
      <c r="J27" s="138">
        <v>0</v>
      </c>
      <c r="K27" s="138">
        <v>0</v>
      </c>
      <c r="L27" s="138">
        <v>0</v>
      </c>
      <c r="M27" s="57">
        <v>0</v>
      </c>
      <c r="N27" s="29">
        <f t="shared" ref="N27:N28" si="3">SUM(E27:M27)</f>
        <v>0</v>
      </c>
    </row>
    <row r="28" spans="1:14">
      <c r="A28" s="16" t="s">
        <v>159</v>
      </c>
      <c r="B28" s="28"/>
      <c r="C28" s="28"/>
      <c r="D28" s="28"/>
      <c r="E28" s="57">
        <v>0</v>
      </c>
      <c r="F28" s="57">
        <v>3</v>
      </c>
      <c r="G28" s="59">
        <v>1</v>
      </c>
      <c r="H28" s="57">
        <v>0</v>
      </c>
      <c r="I28" s="138">
        <v>0</v>
      </c>
      <c r="J28" s="138">
        <v>0</v>
      </c>
      <c r="K28" s="138">
        <v>9</v>
      </c>
      <c r="L28" s="138">
        <v>0</v>
      </c>
      <c r="M28" s="57">
        <v>1</v>
      </c>
      <c r="N28" s="29">
        <f t="shared" si="3"/>
        <v>14</v>
      </c>
    </row>
    <row r="29" spans="1:14">
      <c r="A29" s="16"/>
      <c r="B29" s="28"/>
      <c r="C29" s="28"/>
      <c r="D29" s="28"/>
      <c r="E29" s="57"/>
      <c r="F29" s="57"/>
      <c r="G29" s="59"/>
      <c r="H29" s="57"/>
      <c r="I29" s="138"/>
      <c r="J29" s="138"/>
      <c r="K29" s="138"/>
      <c r="L29" s="138"/>
      <c r="M29" s="57"/>
      <c r="N29" s="29"/>
    </row>
    <row r="30" spans="1:14">
      <c r="A30" s="16" t="s">
        <v>160</v>
      </c>
      <c r="B30" s="28"/>
      <c r="C30" s="28"/>
      <c r="D30" s="28"/>
      <c r="E30" s="57">
        <v>0</v>
      </c>
      <c r="F30" s="57">
        <v>0</v>
      </c>
      <c r="G30" s="59">
        <v>0</v>
      </c>
      <c r="H30" s="57">
        <v>0</v>
      </c>
      <c r="I30" s="138">
        <v>0</v>
      </c>
      <c r="J30" s="138">
        <v>0</v>
      </c>
      <c r="K30" s="138">
        <v>0</v>
      </c>
      <c r="L30" s="138">
        <v>0</v>
      </c>
      <c r="M30" s="57">
        <v>0</v>
      </c>
      <c r="N30" s="29">
        <f t="shared" ref="N30:N31" si="4">SUM(E30:M30)</f>
        <v>0</v>
      </c>
    </row>
    <row r="31" spans="1:14">
      <c r="A31" s="16" t="s">
        <v>163</v>
      </c>
      <c r="B31" s="28"/>
      <c r="C31" s="28"/>
      <c r="D31" s="28"/>
      <c r="E31" s="57">
        <v>0</v>
      </c>
      <c r="F31" s="57">
        <v>0</v>
      </c>
      <c r="G31" s="59">
        <v>0</v>
      </c>
      <c r="H31" s="57">
        <v>0</v>
      </c>
      <c r="I31" s="138">
        <v>0</v>
      </c>
      <c r="J31" s="138">
        <v>0</v>
      </c>
      <c r="K31" s="138">
        <v>2</v>
      </c>
      <c r="L31" s="138">
        <v>0</v>
      </c>
      <c r="M31" s="57">
        <v>0</v>
      </c>
      <c r="N31" s="29">
        <f t="shared" si="4"/>
        <v>2</v>
      </c>
    </row>
    <row r="32" spans="1:14">
      <c r="A32" s="16"/>
      <c r="B32" s="28"/>
      <c r="C32" s="28"/>
      <c r="D32" s="28"/>
      <c r="E32" s="57"/>
      <c r="F32" s="57"/>
      <c r="G32" s="59"/>
      <c r="H32" s="57"/>
      <c r="I32" s="138"/>
      <c r="J32" s="138"/>
      <c r="K32" s="138"/>
      <c r="L32" s="138"/>
      <c r="M32" s="57"/>
      <c r="N32" s="29"/>
    </row>
    <row r="33" spans="1:14">
      <c r="A33" s="16" t="s">
        <v>161</v>
      </c>
      <c r="B33" s="28"/>
      <c r="C33" s="28"/>
      <c r="D33" s="28"/>
      <c r="E33" s="57">
        <v>0</v>
      </c>
      <c r="F33" s="57">
        <v>0</v>
      </c>
      <c r="G33" s="59">
        <v>0</v>
      </c>
      <c r="H33" s="57">
        <v>0</v>
      </c>
      <c r="I33" s="138">
        <v>0</v>
      </c>
      <c r="J33" s="138">
        <v>0</v>
      </c>
      <c r="K33" s="138">
        <v>0</v>
      </c>
      <c r="L33" s="138">
        <v>0</v>
      </c>
      <c r="M33" s="57">
        <v>0</v>
      </c>
      <c r="N33" s="29">
        <f t="shared" ref="N33:N34" si="5">SUM(E33:M33)</f>
        <v>0</v>
      </c>
    </row>
    <row r="34" spans="1:14">
      <c r="A34" s="16" t="s">
        <v>162</v>
      </c>
      <c r="B34" s="28"/>
      <c r="C34" s="28"/>
      <c r="D34" s="28"/>
      <c r="E34" s="57">
        <v>0</v>
      </c>
      <c r="F34" s="57">
        <v>0</v>
      </c>
      <c r="G34" s="59">
        <v>0</v>
      </c>
      <c r="H34" s="57">
        <v>0</v>
      </c>
      <c r="I34" s="138">
        <v>0</v>
      </c>
      <c r="J34" s="138">
        <v>0</v>
      </c>
      <c r="K34" s="138">
        <v>2</v>
      </c>
      <c r="L34" s="138">
        <v>0</v>
      </c>
      <c r="M34" s="57">
        <v>0</v>
      </c>
      <c r="N34" s="29">
        <f t="shared" si="5"/>
        <v>2</v>
      </c>
    </row>
    <row r="35" spans="1:14">
      <c r="A35" s="16"/>
      <c r="B35" s="15"/>
      <c r="C35" s="15"/>
      <c r="D35" s="15"/>
      <c r="E35" s="57"/>
      <c r="F35" s="57"/>
      <c r="G35" s="59"/>
      <c r="H35" s="57"/>
      <c r="I35" s="138"/>
      <c r="J35" s="138"/>
      <c r="K35" s="138"/>
      <c r="L35" s="138"/>
      <c r="M35" s="57"/>
      <c r="N35" s="29"/>
    </row>
    <row r="36" spans="1:14">
      <c r="A36" s="19" t="s">
        <v>58</v>
      </c>
      <c r="E36" s="109">
        <f>SUM(E17:E34)</f>
        <v>1</v>
      </c>
      <c r="F36" s="109">
        <f t="shared" ref="F36:M36" si="6">SUM(F17:F34)</f>
        <v>8</v>
      </c>
      <c r="G36" s="109">
        <f t="shared" si="6"/>
        <v>13</v>
      </c>
      <c r="H36" s="109">
        <f t="shared" si="6"/>
        <v>0</v>
      </c>
      <c r="I36" s="109">
        <f t="shared" si="6"/>
        <v>4</v>
      </c>
      <c r="J36" s="109">
        <f t="shared" si="6"/>
        <v>0</v>
      </c>
      <c r="K36" s="109">
        <f t="shared" si="6"/>
        <v>154</v>
      </c>
      <c r="L36" s="109">
        <f t="shared" si="6"/>
        <v>0</v>
      </c>
      <c r="M36" s="109">
        <f t="shared" si="6"/>
        <v>18</v>
      </c>
      <c r="N36" s="109">
        <f>SUM(N17:N34)</f>
        <v>198</v>
      </c>
    </row>
    <row r="37" spans="1:14">
      <c r="A37" s="10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>
      <c r="A38" s="10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>
      <c r="A39" s="19" t="s">
        <v>73</v>
      </c>
      <c r="E39" s="86">
        <f t="shared" ref="E39:N39" si="7">E13+E36</f>
        <v>3</v>
      </c>
      <c r="F39" s="86">
        <f t="shared" si="7"/>
        <v>34</v>
      </c>
      <c r="G39" s="86">
        <f t="shared" si="7"/>
        <v>22</v>
      </c>
      <c r="H39" s="86">
        <f t="shared" si="7"/>
        <v>1</v>
      </c>
      <c r="I39" s="86">
        <f t="shared" si="7"/>
        <v>34</v>
      </c>
      <c r="J39" s="86">
        <f t="shared" si="7"/>
        <v>2</v>
      </c>
      <c r="K39" s="86">
        <f t="shared" si="7"/>
        <v>495</v>
      </c>
      <c r="L39" s="86">
        <f t="shared" si="7"/>
        <v>1</v>
      </c>
      <c r="M39" s="86">
        <f t="shared" si="7"/>
        <v>45</v>
      </c>
      <c r="N39" s="86">
        <f t="shared" si="7"/>
        <v>637</v>
      </c>
    </row>
    <row r="40" spans="1:14">
      <c r="A40" s="8"/>
      <c r="F40" s="62"/>
      <c r="G40" s="62"/>
      <c r="H40" s="56"/>
      <c r="I40" s="62"/>
      <c r="J40" s="29"/>
    </row>
    <row r="41" spans="1:14">
      <c r="A41" s="110" t="s">
        <v>71</v>
      </c>
    </row>
    <row r="42" spans="1:14">
      <c r="A42" s="150" t="s">
        <v>164</v>
      </c>
    </row>
    <row r="43" spans="1:14">
      <c r="A43" s="110"/>
    </row>
    <row r="44" spans="1:14">
      <c r="A44" s="26"/>
    </row>
    <row r="45" spans="1:14">
      <c r="A45" s="25" t="s">
        <v>126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5" t="s">
        <v>126</v>
      </c>
    </row>
  </sheetData>
  <printOptions horizontalCentered="1"/>
  <pageMargins left="0.7" right="0.7" top="0.75" bottom="0.75" header="0.3" footer="0.3"/>
  <pageSetup scale="8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20" sqref="R20"/>
    </sheetView>
  </sheetViews>
  <sheetFormatPr defaultRowHeight="12.75"/>
  <sheetData/>
  <phoneticPr fontId="28" type="noConversion"/>
  <printOptions horizontalCentered="1" verticalCentered="1"/>
  <pageMargins left="0.25" right="0.25" top="0.5" bottom="0.25" header="0.5" footer="0.25"/>
  <pageSetup scale="9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67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95250</xdr:rowOff>
              </from>
              <to>
                <xdr:col>14</xdr:col>
                <xdr:colOff>561975</xdr:colOff>
                <xdr:row>40</xdr:row>
                <xdr:rowOff>9525</xdr:rowOff>
              </to>
            </anchor>
          </objectPr>
        </oleObject>
      </mc:Choice>
      <mc:Fallback>
        <oleObject progId="Word.Document.12" shapeId="206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5">
      <c r="A4" s="151" t="s">
        <v>140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52" t="s">
        <v>9</v>
      </c>
      <c r="H7" s="152"/>
      <c r="I7" s="152"/>
      <c r="J7" s="22"/>
      <c r="L7" s="151" t="s">
        <v>44</v>
      </c>
      <c r="M7" s="151"/>
      <c r="N7" s="21"/>
    </row>
    <row r="8" spans="1:15" ht="6" customHeight="1">
      <c r="A8" s="3"/>
      <c r="B8" s="2"/>
      <c r="I8" s="7"/>
      <c r="J8" s="7"/>
      <c r="L8" s="99"/>
      <c r="M8" s="99"/>
    </row>
    <row r="9" spans="1:15">
      <c r="A9" s="3"/>
      <c r="B9" s="2"/>
      <c r="F9" s="80" t="s">
        <v>130</v>
      </c>
      <c r="G9" s="123" t="s">
        <v>109</v>
      </c>
      <c r="I9" s="80" t="s">
        <v>139</v>
      </c>
      <c r="J9" s="123" t="s">
        <v>109</v>
      </c>
      <c r="L9" s="81" t="s">
        <v>45</v>
      </c>
      <c r="M9" s="81" t="s">
        <v>43</v>
      </c>
    </row>
    <row r="10" spans="1:15">
      <c r="A10" s="18" t="s">
        <v>98</v>
      </c>
      <c r="B10" s="15"/>
      <c r="C10" s="15"/>
      <c r="D10" s="15"/>
      <c r="E10" s="15"/>
      <c r="F10" s="51"/>
      <c r="G10" s="124"/>
      <c r="I10" s="51"/>
      <c r="J10" s="127"/>
      <c r="L10" s="28"/>
      <c r="M10" s="92"/>
    </row>
    <row r="11" spans="1:15">
      <c r="A11" s="11" t="s">
        <v>60</v>
      </c>
      <c r="F11" s="52">
        <v>12578</v>
      </c>
      <c r="G11" s="125">
        <v>44</v>
      </c>
      <c r="I11" s="52">
        <v>12427</v>
      </c>
      <c r="J11" s="125">
        <v>52</v>
      </c>
      <c r="L11" s="61">
        <f>I11-F11</f>
        <v>-151</v>
      </c>
      <c r="M11" s="98">
        <f>L11/F11</f>
        <v>-1.2005088249324216E-2</v>
      </c>
      <c r="O11" s="50"/>
    </row>
    <row r="12" spans="1:15">
      <c r="A12" s="11" t="s">
        <v>61</v>
      </c>
      <c r="F12" s="52">
        <v>1415</v>
      </c>
      <c r="G12" s="125">
        <v>475</v>
      </c>
      <c r="I12" s="52">
        <v>1308</v>
      </c>
      <c r="J12" s="125">
        <v>387</v>
      </c>
      <c r="L12" s="61">
        <f>I12-F12</f>
        <v>-107</v>
      </c>
      <c r="M12" s="98">
        <f>L12/F12</f>
        <v>-7.5618374558303891E-2</v>
      </c>
      <c r="O12" s="50"/>
    </row>
    <row r="13" spans="1:15">
      <c r="A13" s="11" t="s">
        <v>63</v>
      </c>
      <c r="F13" s="52">
        <v>37</v>
      </c>
      <c r="G13" s="132"/>
      <c r="I13" s="52">
        <v>50</v>
      </c>
      <c r="J13" s="132"/>
      <c r="L13" s="61">
        <f>I13-F13</f>
        <v>13</v>
      </c>
      <c r="M13" s="98">
        <f>L13/F13</f>
        <v>0.35135135135135137</v>
      </c>
      <c r="O13" s="29"/>
    </row>
    <row r="14" spans="1:15">
      <c r="A14" s="11" t="s">
        <v>64</v>
      </c>
      <c r="F14" s="52">
        <v>1062</v>
      </c>
      <c r="G14" s="132"/>
      <c r="I14" s="52">
        <v>985</v>
      </c>
      <c r="J14" s="132"/>
      <c r="L14" s="61">
        <f>I14-F14</f>
        <v>-77</v>
      </c>
      <c r="M14" s="98">
        <f>L14/F14</f>
        <v>-7.250470809792843E-2</v>
      </c>
      <c r="N14" s="121"/>
      <c r="O14" s="29"/>
    </row>
    <row r="15" spans="1:15">
      <c r="G15" s="127"/>
      <c r="J15" s="132"/>
    </row>
    <row r="16" spans="1:15">
      <c r="A16" s="19" t="s">
        <v>62</v>
      </c>
      <c r="F16" s="60">
        <f>SUM(F11:F14)</f>
        <v>15092</v>
      </c>
      <c r="G16" s="128">
        <f>SUM(G11:G14)</f>
        <v>519</v>
      </c>
      <c r="I16" s="60">
        <f>SUM(I11:I14)</f>
        <v>14770</v>
      </c>
      <c r="J16" s="128">
        <f>SUM(J11:J14)</f>
        <v>439</v>
      </c>
      <c r="L16" s="61">
        <f>I16-F16</f>
        <v>-322</v>
      </c>
      <c r="M16" s="98">
        <f>L16/F16</f>
        <v>-2.1335807050092765E-2</v>
      </c>
    </row>
    <row r="17" spans="1:15">
      <c r="A17" s="8"/>
      <c r="F17" s="55"/>
      <c r="G17" s="129"/>
      <c r="I17" s="55"/>
      <c r="J17" s="132"/>
      <c r="L17" s="28"/>
      <c r="M17" s="92"/>
    </row>
    <row r="18" spans="1:15">
      <c r="A18" s="8"/>
      <c r="F18" s="55"/>
      <c r="G18" s="129"/>
      <c r="I18" s="55"/>
      <c r="J18" s="132"/>
      <c r="L18" s="28"/>
      <c r="M18" s="92"/>
    </row>
    <row r="19" spans="1:15">
      <c r="A19" s="18" t="s">
        <v>7</v>
      </c>
      <c r="B19" s="15"/>
      <c r="C19" s="15"/>
      <c r="D19" s="15"/>
      <c r="E19" s="15"/>
      <c r="F19" s="15"/>
      <c r="G19" s="127"/>
      <c r="I19" s="15"/>
      <c r="J19" s="132"/>
      <c r="L19" s="15"/>
      <c r="M19" s="15"/>
    </row>
    <row r="20" spans="1:15">
      <c r="A20" s="16" t="s">
        <v>53</v>
      </c>
      <c r="B20" s="15"/>
      <c r="C20" s="15"/>
      <c r="D20" s="15"/>
      <c r="E20" s="15"/>
      <c r="F20" s="52">
        <v>621</v>
      </c>
      <c r="G20" s="125">
        <v>45</v>
      </c>
      <c r="I20" s="52">
        <v>619</v>
      </c>
      <c r="J20" s="125">
        <v>50</v>
      </c>
      <c r="L20" s="61">
        <f t="shared" ref="L20:L30" si="0">I20-F20</f>
        <v>-2</v>
      </c>
      <c r="M20" s="98">
        <f t="shared" ref="M20:M30" si="1">L20/F20</f>
        <v>-3.2206119162640902E-3</v>
      </c>
      <c r="O20" s="46"/>
    </row>
    <row r="21" spans="1:15">
      <c r="A21" s="16" t="s">
        <v>54</v>
      </c>
      <c r="B21" s="15"/>
      <c r="C21" s="15"/>
      <c r="D21" s="15"/>
      <c r="E21" s="15"/>
      <c r="F21" s="52">
        <v>695</v>
      </c>
      <c r="G21" s="125">
        <v>131</v>
      </c>
      <c r="I21" s="52">
        <v>682</v>
      </c>
      <c r="J21" s="125">
        <v>130</v>
      </c>
      <c r="L21" s="61">
        <f t="shared" si="0"/>
        <v>-13</v>
      </c>
      <c r="M21" s="98">
        <f t="shared" si="1"/>
        <v>-1.870503597122302E-2</v>
      </c>
      <c r="O21" s="46"/>
    </row>
    <row r="22" spans="1:15">
      <c r="A22" s="16" t="s">
        <v>55</v>
      </c>
      <c r="B22" s="15"/>
      <c r="C22" s="15"/>
      <c r="D22" s="15"/>
      <c r="E22" s="15"/>
      <c r="F22" s="46">
        <v>466</v>
      </c>
      <c r="G22" s="127"/>
      <c r="I22" s="46">
        <v>479</v>
      </c>
      <c r="J22" s="127"/>
      <c r="L22" s="61">
        <f t="shared" si="0"/>
        <v>13</v>
      </c>
      <c r="M22" s="98">
        <f t="shared" si="1"/>
        <v>2.7896995708154508E-2</v>
      </c>
    </row>
    <row r="23" spans="1:15">
      <c r="A23" s="16" t="s">
        <v>56</v>
      </c>
      <c r="B23" s="15"/>
      <c r="C23" s="15"/>
      <c r="D23" s="15"/>
      <c r="E23" s="15"/>
      <c r="F23" s="46">
        <v>199</v>
      </c>
      <c r="G23" s="127"/>
      <c r="I23" s="46">
        <v>190</v>
      </c>
      <c r="J23" s="127"/>
      <c r="L23" s="61">
        <f t="shared" si="0"/>
        <v>-9</v>
      </c>
      <c r="M23" s="98">
        <f t="shared" si="1"/>
        <v>-4.5226130653266333E-2</v>
      </c>
      <c r="N23" s="121"/>
    </row>
    <row r="24" spans="1:15">
      <c r="A24" s="16" t="s">
        <v>93</v>
      </c>
      <c r="B24" s="15"/>
      <c r="C24" s="15"/>
      <c r="D24" s="15"/>
      <c r="E24" s="15"/>
      <c r="F24" s="46">
        <v>732</v>
      </c>
      <c r="G24" s="127"/>
      <c r="I24" s="46">
        <v>772</v>
      </c>
      <c r="J24" s="127"/>
      <c r="L24" s="61">
        <f t="shared" si="0"/>
        <v>40</v>
      </c>
      <c r="M24" s="98">
        <f t="shared" si="1"/>
        <v>5.4644808743169397E-2</v>
      </c>
      <c r="N24" s="121"/>
    </row>
    <row r="25" spans="1:15">
      <c r="A25" s="16" t="s">
        <v>57</v>
      </c>
      <c r="B25" s="15"/>
      <c r="C25" s="15"/>
      <c r="D25" s="15"/>
      <c r="E25" s="15"/>
      <c r="F25" s="46">
        <v>1</v>
      </c>
      <c r="G25" s="127"/>
      <c r="I25" s="46">
        <v>4</v>
      </c>
      <c r="J25" s="127"/>
      <c r="L25" s="61">
        <f t="shared" si="0"/>
        <v>3</v>
      </c>
      <c r="M25" s="98">
        <f t="shared" si="1"/>
        <v>3</v>
      </c>
      <c r="N25" s="121"/>
    </row>
    <row r="26" spans="1:15">
      <c r="A26" s="16" t="s">
        <v>52</v>
      </c>
      <c r="B26" s="15"/>
      <c r="C26" s="15"/>
      <c r="D26" s="15"/>
      <c r="E26" s="15"/>
      <c r="F26" s="46">
        <v>17</v>
      </c>
      <c r="G26" s="127"/>
      <c r="I26" s="46">
        <v>12</v>
      </c>
      <c r="J26" s="127"/>
      <c r="L26" s="61">
        <f t="shared" si="0"/>
        <v>-5</v>
      </c>
      <c r="M26" s="98">
        <f t="shared" si="1"/>
        <v>-0.29411764705882354</v>
      </c>
      <c r="N26" s="121"/>
    </row>
    <row r="27" spans="1:15">
      <c r="A27" s="16" t="s">
        <v>48</v>
      </c>
      <c r="B27" s="15"/>
      <c r="C27" s="15"/>
      <c r="D27" s="15"/>
      <c r="E27" s="15"/>
      <c r="F27" s="46">
        <v>10</v>
      </c>
      <c r="G27" s="127"/>
      <c r="I27" s="46">
        <v>5</v>
      </c>
      <c r="J27" s="127"/>
      <c r="L27" s="61">
        <f t="shared" si="0"/>
        <v>-5</v>
      </c>
      <c r="M27" s="98">
        <f t="shared" si="1"/>
        <v>-0.5</v>
      </c>
      <c r="N27" s="121"/>
    </row>
    <row r="28" spans="1:15">
      <c r="A28" s="16" t="s">
        <v>49</v>
      </c>
      <c r="B28" s="15"/>
      <c r="C28" s="15"/>
      <c r="D28" s="15"/>
      <c r="E28" s="15"/>
      <c r="F28" s="46">
        <v>35</v>
      </c>
      <c r="G28" s="127">
        <v>21</v>
      </c>
      <c r="I28" s="46">
        <v>45</v>
      </c>
      <c r="J28" s="127">
        <v>18</v>
      </c>
      <c r="L28" s="61">
        <f t="shared" si="0"/>
        <v>10</v>
      </c>
      <c r="M28" s="98">
        <f t="shared" si="1"/>
        <v>0.2857142857142857</v>
      </c>
      <c r="N28" s="121"/>
    </row>
    <row r="29" spans="1:15">
      <c r="A29" s="16" t="s">
        <v>50</v>
      </c>
      <c r="B29" s="15"/>
      <c r="C29" s="15"/>
      <c r="D29" s="15"/>
      <c r="E29" s="15"/>
      <c r="F29" s="46">
        <v>17</v>
      </c>
      <c r="G29" s="127"/>
      <c r="I29" s="46">
        <v>15</v>
      </c>
      <c r="J29" s="127"/>
      <c r="L29" s="61">
        <f t="shared" si="0"/>
        <v>-2</v>
      </c>
      <c r="M29" s="98">
        <f t="shared" si="1"/>
        <v>-0.11764705882352941</v>
      </c>
      <c r="N29" s="121"/>
    </row>
    <row r="30" spans="1:15">
      <c r="A30" s="16" t="s">
        <v>51</v>
      </c>
      <c r="B30" s="15"/>
      <c r="C30" s="15"/>
      <c r="D30" s="15"/>
      <c r="E30" s="15"/>
      <c r="F30" s="46">
        <v>213</v>
      </c>
      <c r="G30" s="127"/>
      <c r="I30" s="46">
        <v>195</v>
      </c>
      <c r="J30" s="127"/>
      <c r="L30" s="61">
        <f t="shared" si="0"/>
        <v>-18</v>
      </c>
      <c r="M30" s="98">
        <f t="shared" si="1"/>
        <v>-8.4507042253521125E-2</v>
      </c>
      <c r="N30" s="121"/>
    </row>
    <row r="31" spans="1:15">
      <c r="A31" s="12"/>
      <c r="F31" s="50"/>
      <c r="G31" s="126"/>
      <c r="I31" s="50"/>
      <c r="J31" s="127"/>
      <c r="L31" s="28"/>
      <c r="M31" s="92"/>
    </row>
    <row r="32" spans="1:15">
      <c r="A32" s="19" t="s">
        <v>58</v>
      </c>
      <c r="F32" s="60">
        <f>SUM(F20:F30)</f>
        <v>3006</v>
      </c>
      <c r="G32" s="128">
        <f>SUM(G20:G30)</f>
        <v>197</v>
      </c>
      <c r="I32" s="60">
        <f>SUM(I20:I30)</f>
        <v>3018</v>
      </c>
      <c r="J32" s="128">
        <f>SUM(J20:J30)</f>
        <v>198</v>
      </c>
      <c r="L32" s="61">
        <f>I32-F32</f>
        <v>12</v>
      </c>
      <c r="M32" s="98">
        <f>L32/F32</f>
        <v>3.9920159680638719E-3</v>
      </c>
    </row>
    <row r="33" spans="1:14">
      <c r="A33" s="10"/>
      <c r="F33" s="50"/>
      <c r="G33" s="126"/>
      <c r="I33" s="50"/>
      <c r="J33" s="126"/>
      <c r="L33" s="28"/>
      <c r="M33" s="92"/>
    </row>
    <row r="34" spans="1:14">
      <c r="A34" s="19" t="s">
        <v>72</v>
      </c>
      <c r="F34" s="86">
        <f>F16+F32</f>
        <v>18098</v>
      </c>
      <c r="G34" s="130">
        <f>G16+G32</f>
        <v>716</v>
      </c>
      <c r="I34" s="86">
        <f>I16+I32</f>
        <v>17788</v>
      </c>
      <c r="J34" s="130">
        <f>J16+J32</f>
        <v>637</v>
      </c>
      <c r="L34" s="61">
        <f>I34-F34</f>
        <v>-310</v>
      </c>
      <c r="M34" s="98">
        <f>L34/F34</f>
        <v>-1.7128964526467012E-2</v>
      </c>
    </row>
    <row r="35" spans="1:14">
      <c r="A35" s="19"/>
      <c r="F35" s="50"/>
      <c r="G35" s="126"/>
      <c r="I35" s="50"/>
      <c r="J35" s="127"/>
      <c r="L35" s="28"/>
      <c r="M35" s="92"/>
    </row>
    <row r="36" spans="1:14">
      <c r="A36" s="10"/>
      <c r="F36" s="50"/>
      <c r="G36" s="126"/>
      <c r="I36" s="50"/>
      <c r="J36" s="127"/>
      <c r="L36" s="28"/>
      <c r="M36" s="92"/>
    </row>
    <row r="37" spans="1:14">
      <c r="A37" s="18" t="s">
        <v>59</v>
      </c>
      <c r="F37" s="50"/>
      <c r="G37" s="126"/>
      <c r="I37" s="50"/>
      <c r="J37" s="127"/>
      <c r="L37" s="28"/>
      <c r="M37" s="92"/>
    </row>
    <row r="38" spans="1:14">
      <c r="A38" s="11" t="s">
        <v>74</v>
      </c>
      <c r="F38" s="52">
        <v>176</v>
      </c>
      <c r="G38" s="131"/>
      <c r="I38" s="52">
        <v>142</v>
      </c>
      <c r="J38" s="127"/>
      <c r="L38" s="61">
        <f>I38-F38</f>
        <v>-34</v>
      </c>
      <c r="M38" s="98">
        <f>L38/F38</f>
        <v>-0.19318181818181818</v>
      </c>
    </row>
    <row r="39" spans="1:14">
      <c r="A39" s="11" t="s">
        <v>75</v>
      </c>
      <c r="F39" s="52">
        <v>44</v>
      </c>
      <c r="G39" s="131"/>
      <c r="I39" s="52">
        <v>44</v>
      </c>
      <c r="J39" s="127"/>
      <c r="L39" s="61">
        <f>I39-F39</f>
        <v>0</v>
      </c>
      <c r="M39" s="98">
        <f>L39/F39</f>
        <v>0</v>
      </c>
    </row>
    <row r="40" spans="1:14">
      <c r="A40" s="10"/>
      <c r="F40" s="50"/>
      <c r="G40" s="126"/>
      <c r="I40" s="50"/>
      <c r="J40" s="127"/>
      <c r="L40" s="28"/>
      <c r="M40" s="92"/>
    </row>
    <row r="41" spans="1:14">
      <c r="A41" s="10"/>
      <c r="F41" s="55"/>
      <c r="G41" s="129"/>
      <c r="I41" s="55"/>
      <c r="J41" s="127"/>
      <c r="L41" s="28"/>
      <c r="M41" s="92"/>
    </row>
    <row r="42" spans="1:14">
      <c r="A42" s="19" t="s">
        <v>73</v>
      </c>
      <c r="F42" s="86">
        <f>+F34+F38+F39</f>
        <v>18318</v>
      </c>
      <c r="G42" s="130">
        <f>+G34+G38+G39</f>
        <v>716</v>
      </c>
      <c r="I42" s="86">
        <f>+I34+I38+I39</f>
        <v>17974</v>
      </c>
      <c r="J42" s="130">
        <f>+J34+J38+J39</f>
        <v>637</v>
      </c>
      <c r="L42" s="61">
        <f>I42-F42</f>
        <v>-344</v>
      </c>
      <c r="M42" s="98">
        <f>L42/F42</f>
        <v>-1.8779342723004695E-2</v>
      </c>
    </row>
    <row r="44" spans="1:14">
      <c r="A44" s="110" t="s">
        <v>99</v>
      </c>
    </row>
    <row r="45" spans="1:14">
      <c r="A45" s="110" t="s">
        <v>71</v>
      </c>
    </row>
    <row r="46" spans="1:14">
      <c r="A46" s="133" t="s">
        <v>154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1:14">
      <c r="A47" s="133" t="s">
        <v>155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  <row r="49" spans="1:14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63" t="s">
        <v>24</v>
      </c>
    </row>
    <row r="51" spans="1:14">
      <c r="A51" s="110"/>
    </row>
    <row r="52" spans="1:14">
      <c r="A52" s="110"/>
    </row>
    <row r="53" spans="1:14">
      <c r="A53" s="110"/>
    </row>
    <row r="54" spans="1:14">
      <c r="A54" s="122"/>
    </row>
    <row r="55" spans="1:14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0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0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0">
      <c r="A4" s="30" t="s">
        <v>141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0" ht="12.75" customHeight="1">
      <c r="A6" s="3"/>
      <c r="B6" s="2"/>
    </row>
    <row r="7" spans="1:20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20" ht="6" customHeight="1">
      <c r="A8" s="3"/>
      <c r="B8" s="2"/>
      <c r="I8" s="7"/>
      <c r="J8" s="7"/>
    </row>
    <row r="9" spans="1:20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20">
      <c r="A10" s="18" t="s">
        <v>98</v>
      </c>
      <c r="I10" s="68"/>
    </row>
    <row r="11" spans="1:20">
      <c r="A11" s="11" t="s">
        <v>60</v>
      </c>
      <c r="B11" s="15"/>
      <c r="C11" s="15"/>
      <c r="D11" s="15"/>
      <c r="E11" s="15"/>
      <c r="F11" s="93">
        <v>5527</v>
      </c>
      <c r="G11" s="93">
        <v>6900</v>
      </c>
      <c r="I11" s="68">
        <f>SUM(F11:G11)</f>
        <v>12427</v>
      </c>
      <c r="J11" s="15"/>
      <c r="K11" s="15"/>
      <c r="L11" s="15"/>
      <c r="M11" s="15"/>
      <c r="R11" s="121"/>
    </row>
    <row r="12" spans="1:20" s="29" customFormat="1">
      <c r="A12" s="11" t="s">
        <v>61</v>
      </c>
      <c r="F12" s="90">
        <v>472</v>
      </c>
      <c r="G12" s="90">
        <v>836</v>
      </c>
      <c r="I12" s="68">
        <f>SUM(F12:G12)</f>
        <v>1308</v>
      </c>
      <c r="O12" s="1"/>
      <c r="S12" s="1"/>
      <c r="T12" s="1"/>
    </row>
    <row r="13" spans="1:20" s="29" customFormat="1" ht="12">
      <c r="A13" s="11" t="s">
        <v>63</v>
      </c>
      <c r="F13" s="90">
        <v>24</v>
      </c>
      <c r="G13" s="90">
        <v>26</v>
      </c>
      <c r="I13" s="68">
        <f>SUM(F13:G13)</f>
        <v>50</v>
      </c>
    </row>
    <row r="14" spans="1:20">
      <c r="A14" s="11" t="s">
        <v>64</v>
      </c>
      <c r="B14" s="15"/>
      <c r="C14" s="15"/>
      <c r="D14" s="15"/>
      <c r="E14" s="15"/>
      <c r="F14" s="49">
        <v>428</v>
      </c>
      <c r="G14" s="54">
        <v>557</v>
      </c>
      <c r="H14" s="50"/>
      <c r="I14" s="68">
        <f>SUM(F14:G14)</f>
        <v>985</v>
      </c>
      <c r="J14" s="20"/>
      <c r="K14" s="15"/>
      <c r="L14" s="15"/>
      <c r="M14" s="15"/>
    </row>
    <row r="15" spans="1:20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20">
      <c r="A16" s="19" t="s">
        <v>62</v>
      </c>
      <c r="B16" s="15"/>
      <c r="C16" s="15"/>
      <c r="D16" s="15"/>
      <c r="E16" s="15"/>
      <c r="F16" s="100">
        <f>SUM(F11:F14)</f>
        <v>6451</v>
      </c>
      <c r="G16" s="100">
        <f>SUM(G11:G14)</f>
        <v>8319</v>
      </c>
      <c r="H16" s="50"/>
      <c r="I16" s="100">
        <f>SUM(I11:I14)</f>
        <v>14770</v>
      </c>
      <c r="J16" s="20"/>
      <c r="K16" s="15"/>
      <c r="L16" s="15"/>
      <c r="M16" s="15"/>
    </row>
    <row r="17" spans="1:18">
      <c r="A17" s="8"/>
      <c r="B17" s="134"/>
      <c r="C17" s="15"/>
      <c r="D17" s="15"/>
      <c r="E17" s="15"/>
      <c r="F17" s="120">
        <f>F16/I16</f>
        <v>0.43676371022342586</v>
      </c>
      <c r="G17" s="120">
        <f>G16/I16</f>
        <v>0.56323628977657414</v>
      </c>
      <c r="H17" s="50"/>
      <c r="J17" s="20"/>
      <c r="K17" s="15"/>
      <c r="L17" s="15"/>
      <c r="M17" s="15"/>
    </row>
    <row r="18" spans="1:18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8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8">
      <c r="A20" s="16" t="s">
        <v>53</v>
      </c>
      <c r="B20" s="15"/>
      <c r="C20" s="15"/>
      <c r="D20" s="15"/>
      <c r="F20" s="49">
        <v>252</v>
      </c>
      <c r="G20" s="52">
        <v>367</v>
      </c>
      <c r="I20" s="68">
        <f>SUM(F20:G20)</f>
        <v>619</v>
      </c>
      <c r="J20" s="20"/>
      <c r="L20" s="15"/>
      <c r="M20" s="15"/>
      <c r="R20" s="121"/>
    </row>
    <row r="21" spans="1:18">
      <c r="A21" s="16" t="s">
        <v>54</v>
      </c>
      <c r="F21" s="52">
        <v>293</v>
      </c>
      <c r="G21" s="52">
        <v>389</v>
      </c>
      <c r="I21" s="68">
        <f t="shared" ref="I21:I30" si="0">SUM(F21:G21)</f>
        <v>682</v>
      </c>
      <c r="R21" s="121"/>
    </row>
    <row r="22" spans="1:18">
      <c r="A22" s="16" t="s">
        <v>55</v>
      </c>
      <c r="F22" s="46">
        <v>212</v>
      </c>
      <c r="G22" s="52">
        <v>267</v>
      </c>
      <c r="I22" s="68">
        <f t="shared" si="0"/>
        <v>479</v>
      </c>
      <c r="J22" s="15"/>
    </row>
    <row r="23" spans="1:18">
      <c r="A23" s="16" t="s">
        <v>56</v>
      </c>
      <c r="F23" s="49">
        <v>84</v>
      </c>
      <c r="G23" s="52">
        <v>106</v>
      </c>
      <c r="I23" s="68">
        <f t="shared" si="0"/>
        <v>190</v>
      </c>
    </row>
    <row r="24" spans="1:18">
      <c r="A24" s="16" t="s">
        <v>93</v>
      </c>
      <c r="F24" s="49">
        <v>246</v>
      </c>
      <c r="G24" s="52">
        <v>526</v>
      </c>
      <c r="I24" s="68">
        <f t="shared" si="0"/>
        <v>772</v>
      </c>
    </row>
    <row r="25" spans="1:18">
      <c r="A25" s="16" t="s">
        <v>57</v>
      </c>
      <c r="B25" s="15"/>
      <c r="C25" s="15"/>
      <c r="D25" s="15"/>
      <c r="F25" s="49">
        <v>0</v>
      </c>
      <c r="G25" s="46">
        <v>4</v>
      </c>
      <c r="I25" s="68">
        <f t="shared" si="0"/>
        <v>4</v>
      </c>
      <c r="J25" s="15"/>
      <c r="L25" s="15"/>
      <c r="M25" s="15"/>
    </row>
    <row r="26" spans="1:18">
      <c r="A26" s="16" t="s">
        <v>52</v>
      </c>
      <c r="F26" s="49">
        <v>7</v>
      </c>
      <c r="G26" s="54">
        <v>5</v>
      </c>
      <c r="I26" s="68">
        <f t="shared" si="0"/>
        <v>12</v>
      </c>
    </row>
    <row r="27" spans="1:18">
      <c r="A27" s="16" t="s">
        <v>48</v>
      </c>
      <c r="F27" s="49">
        <v>1</v>
      </c>
      <c r="G27" s="52">
        <v>4</v>
      </c>
      <c r="I27" s="68">
        <f t="shared" si="0"/>
        <v>5</v>
      </c>
      <c r="J27" s="15"/>
    </row>
    <row r="28" spans="1:18">
      <c r="A28" s="16" t="s">
        <v>49</v>
      </c>
      <c r="F28" s="49">
        <v>15</v>
      </c>
      <c r="G28" s="52">
        <v>30</v>
      </c>
      <c r="I28" s="68">
        <f t="shared" si="0"/>
        <v>45</v>
      </c>
      <c r="J28" s="15"/>
    </row>
    <row r="29" spans="1:18">
      <c r="A29" s="16" t="s">
        <v>50</v>
      </c>
      <c r="F29" s="49">
        <v>9</v>
      </c>
      <c r="G29" s="52">
        <v>6</v>
      </c>
      <c r="I29" s="68">
        <f t="shared" si="0"/>
        <v>15</v>
      </c>
      <c r="J29" s="15"/>
    </row>
    <row r="30" spans="1:18">
      <c r="A30" s="16" t="s">
        <v>51</v>
      </c>
      <c r="F30" s="49">
        <v>112</v>
      </c>
      <c r="G30" s="52">
        <v>83</v>
      </c>
      <c r="I30" s="68">
        <f t="shared" si="0"/>
        <v>195</v>
      </c>
      <c r="J30" s="15"/>
    </row>
    <row r="31" spans="1:18">
      <c r="A31" s="12"/>
      <c r="F31" s="68"/>
      <c r="G31" s="68"/>
      <c r="H31" s="50"/>
      <c r="I31" s="68"/>
      <c r="J31" s="15"/>
    </row>
    <row r="32" spans="1:18">
      <c r="A32" s="19" t="s">
        <v>58</v>
      </c>
      <c r="F32" s="68">
        <f>SUM(F20:F30)</f>
        <v>1231</v>
      </c>
      <c r="G32" s="68">
        <f>SUM(G20:G30)</f>
        <v>1787</v>
      </c>
      <c r="H32" s="50"/>
      <c r="I32" s="68">
        <f>SUM(I20:I30)</f>
        <v>3018</v>
      </c>
    </row>
    <row r="33" spans="1:9">
      <c r="A33" s="19"/>
      <c r="F33" s="120">
        <f>F32/I32</f>
        <v>0.4078860172299536</v>
      </c>
      <c r="G33" s="120">
        <f>G32/I32</f>
        <v>0.59211398277004634</v>
      </c>
      <c r="H33" s="50"/>
      <c r="I33" s="68"/>
    </row>
    <row r="34" spans="1:9">
      <c r="A34" s="10"/>
      <c r="F34" s="60"/>
      <c r="G34" s="60"/>
      <c r="H34" s="50"/>
      <c r="I34" s="68"/>
    </row>
    <row r="35" spans="1:9">
      <c r="A35" s="19" t="s">
        <v>72</v>
      </c>
      <c r="F35" s="86">
        <f>F16+F32</f>
        <v>7682</v>
      </c>
      <c r="G35" s="86">
        <f>G16+G32</f>
        <v>10106</v>
      </c>
      <c r="H35" s="50"/>
      <c r="I35" s="86">
        <f>I16+I32</f>
        <v>17788</v>
      </c>
    </row>
    <row r="36" spans="1:9">
      <c r="A36" s="19"/>
      <c r="F36" s="120">
        <f>F35/I35</f>
        <v>0.43186417809759386</v>
      </c>
      <c r="G36" s="120">
        <f>G35/I35</f>
        <v>0.56813582190240608</v>
      </c>
      <c r="H36" s="50"/>
      <c r="I36" s="68"/>
    </row>
    <row r="37" spans="1:9">
      <c r="A37" s="10"/>
      <c r="F37" s="50"/>
      <c r="G37" s="50"/>
      <c r="H37" s="50"/>
      <c r="I37" s="68"/>
    </row>
    <row r="38" spans="1:9">
      <c r="A38" s="18" t="s">
        <v>59</v>
      </c>
      <c r="F38" s="50"/>
      <c r="G38" s="50"/>
      <c r="H38" s="50"/>
      <c r="I38" s="68"/>
    </row>
    <row r="39" spans="1:9">
      <c r="A39" s="11" t="s">
        <v>74</v>
      </c>
      <c r="F39" s="52">
        <v>58</v>
      </c>
      <c r="G39" s="52">
        <v>84</v>
      </c>
      <c r="H39" s="50"/>
      <c r="I39" s="68">
        <f>SUM(F39:G39)</f>
        <v>142</v>
      </c>
    </row>
    <row r="40" spans="1:9">
      <c r="A40" s="11" t="s">
        <v>75</v>
      </c>
      <c r="F40" s="52">
        <v>6</v>
      </c>
      <c r="G40" s="52">
        <v>38</v>
      </c>
      <c r="H40" s="50"/>
      <c r="I40" s="68">
        <f>SUM(F40:G40)</f>
        <v>44</v>
      </c>
    </row>
    <row r="41" spans="1:9">
      <c r="A41" s="10"/>
      <c r="F41" s="52"/>
      <c r="G41" s="52"/>
      <c r="H41" s="50"/>
    </row>
    <row r="42" spans="1:9">
      <c r="A42" s="10"/>
      <c r="F42" s="50"/>
      <c r="G42" s="50"/>
      <c r="H42" s="50"/>
      <c r="I42" s="68"/>
    </row>
    <row r="43" spans="1:9">
      <c r="A43" s="19" t="s">
        <v>73</v>
      </c>
      <c r="F43" s="86">
        <f>+F35+F39+F40</f>
        <v>7746</v>
      </c>
      <c r="G43" s="86">
        <f>+G35+G39+G40</f>
        <v>10228</v>
      </c>
      <c r="H43" s="50"/>
      <c r="I43" s="86">
        <f>+I35+I39+I40</f>
        <v>17974</v>
      </c>
    </row>
    <row r="44" spans="1:9">
      <c r="F44" s="120">
        <f>F43/I43</f>
        <v>0.43095582508067209</v>
      </c>
      <c r="G44" s="120">
        <f>G43/I43</f>
        <v>0.56904417491932791</v>
      </c>
    </row>
    <row r="45" spans="1:9">
      <c r="F45" s="120"/>
      <c r="G45" s="120"/>
    </row>
    <row r="46" spans="1:9">
      <c r="A46" s="110" t="s">
        <v>99</v>
      </c>
    </row>
    <row r="47" spans="1:9">
      <c r="A47" s="110" t="s">
        <v>71</v>
      </c>
    </row>
    <row r="48" spans="1:9">
      <c r="A48" s="110" t="s">
        <v>153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2" ht="25.5" customHeight="1">
      <c r="A1" s="4"/>
      <c r="B1" s="153" t="s">
        <v>23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2" ht="21" customHeight="1">
      <c r="A2" s="4"/>
      <c r="B2" s="154" t="s">
        <v>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4" spans="1:22">
      <c r="A4" s="30" t="s">
        <v>142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ht="12.75" customHeight="1">
      <c r="A6" s="3"/>
      <c r="B6" s="2"/>
    </row>
    <row r="7" spans="1:22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22" ht="6" customHeight="1">
      <c r="A8" s="3"/>
      <c r="B8" s="2"/>
      <c r="I8" s="7"/>
      <c r="J8" s="7"/>
    </row>
    <row r="9" spans="1:22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22">
      <c r="A10" s="18" t="s">
        <v>98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22">
      <c r="A11" s="11" t="s">
        <v>60</v>
      </c>
      <c r="F11" s="90">
        <v>8908</v>
      </c>
      <c r="G11" s="90">
        <v>3062</v>
      </c>
      <c r="H11" s="90">
        <v>457</v>
      </c>
      <c r="J11" s="91">
        <f>SUM(F11:H11)</f>
        <v>12427</v>
      </c>
      <c r="M11" s="90"/>
      <c r="Q11" s="90"/>
      <c r="U11" s="90"/>
      <c r="V11" s="121"/>
    </row>
    <row r="12" spans="1:22">
      <c r="A12" s="11" t="s">
        <v>61</v>
      </c>
      <c r="B12" s="15"/>
      <c r="C12" s="15"/>
      <c r="D12" s="15"/>
      <c r="E12" s="15"/>
      <c r="F12" s="49">
        <v>1137</v>
      </c>
      <c r="G12" s="52">
        <v>30</v>
      </c>
      <c r="H12" s="46">
        <v>141</v>
      </c>
      <c r="I12" s="20"/>
      <c r="J12" s="91">
        <f>SUM(F12:H12)</f>
        <v>1308</v>
      </c>
      <c r="K12" s="15"/>
      <c r="M12" s="49"/>
      <c r="Q12" s="52"/>
      <c r="U12" s="46"/>
      <c r="V12" s="121"/>
    </row>
    <row r="13" spans="1:22">
      <c r="A13" s="11" t="s">
        <v>63</v>
      </c>
      <c r="B13" s="15"/>
      <c r="C13" s="15"/>
      <c r="D13" s="15"/>
      <c r="E13" s="15"/>
      <c r="F13" s="49">
        <v>5</v>
      </c>
      <c r="G13" s="52">
        <v>45</v>
      </c>
      <c r="H13" s="46">
        <v>0</v>
      </c>
      <c r="I13" s="20"/>
      <c r="J13" s="91">
        <f>SUM(F13:H13)</f>
        <v>50</v>
      </c>
      <c r="K13" s="15"/>
      <c r="M13" s="15"/>
    </row>
    <row r="14" spans="1:22">
      <c r="A14" s="11" t="s">
        <v>64</v>
      </c>
      <c r="B14" s="15"/>
      <c r="C14" s="15"/>
      <c r="D14" s="15"/>
      <c r="E14" s="15"/>
      <c r="F14" s="49">
        <v>17</v>
      </c>
      <c r="G14" s="52">
        <v>968</v>
      </c>
      <c r="H14" s="46">
        <v>0</v>
      </c>
      <c r="I14" s="20"/>
      <c r="J14" s="91">
        <f>SUM(F14:H14)</f>
        <v>985</v>
      </c>
      <c r="K14" s="15"/>
      <c r="M14" s="15"/>
    </row>
    <row r="15" spans="1:22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22">
      <c r="A16" s="19" t="s">
        <v>62</v>
      </c>
      <c r="B16" s="15"/>
      <c r="C16" s="15"/>
      <c r="D16" s="15"/>
      <c r="E16" s="15"/>
      <c r="F16" s="104">
        <f>SUM(F11:F14)</f>
        <v>10067</v>
      </c>
      <c r="G16" s="104">
        <f>SUM(G11:G14)</f>
        <v>4105</v>
      </c>
      <c r="H16" s="104">
        <f>SUM(H11:H14)</f>
        <v>598</v>
      </c>
      <c r="I16" s="20"/>
      <c r="J16" s="104">
        <f>SUM(J11:J14)</f>
        <v>14770</v>
      </c>
      <c r="K16" s="15"/>
      <c r="M16" s="15"/>
    </row>
    <row r="17" spans="1:17">
      <c r="A17" s="8"/>
      <c r="B17" s="15"/>
      <c r="C17" s="15"/>
      <c r="D17" s="15"/>
      <c r="E17" s="15"/>
      <c r="F17" s="120">
        <f>F16/J16</f>
        <v>0.68158429248476637</v>
      </c>
      <c r="G17" s="120">
        <f>G16/J16</f>
        <v>0.27792823290453622</v>
      </c>
      <c r="H17" s="120">
        <f>H16/J16</f>
        <v>4.0487474610697356E-2</v>
      </c>
      <c r="I17" s="20"/>
      <c r="J17" s="61"/>
      <c r="K17" s="15"/>
      <c r="M17" s="15"/>
    </row>
    <row r="18" spans="1:17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7">
      <c r="A19" s="18" t="s">
        <v>7</v>
      </c>
      <c r="F19" s="53"/>
      <c r="G19" s="53"/>
      <c r="H19" s="53"/>
      <c r="J19" s="91"/>
    </row>
    <row r="20" spans="1:17">
      <c r="A20" s="16" t="s">
        <v>53</v>
      </c>
      <c r="E20" s="64"/>
      <c r="F20" s="46">
        <v>306</v>
      </c>
      <c r="G20" s="46">
        <v>313</v>
      </c>
      <c r="H20" s="46">
        <v>0</v>
      </c>
      <c r="J20" s="91">
        <f t="shared" ref="J20:J30" si="0">SUM(F20:H20)</f>
        <v>619</v>
      </c>
      <c r="M20" s="46"/>
      <c r="Q20" s="46"/>
    </row>
    <row r="21" spans="1:17">
      <c r="A21" s="16" t="s">
        <v>54</v>
      </c>
      <c r="F21" s="52">
        <v>512</v>
      </c>
      <c r="G21" s="52">
        <v>170</v>
      </c>
      <c r="H21" s="52">
        <v>0</v>
      </c>
      <c r="J21" s="91">
        <f t="shared" si="0"/>
        <v>682</v>
      </c>
      <c r="M21" s="52"/>
      <c r="Q21" s="52"/>
    </row>
    <row r="22" spans="1:17">
      <c r="A22" s="16" t="s">
        <v>55</v>
      </c>
      <c r="F22" s="52">
        <v>393</v>
      </c>
      <c r="G22" s="52">
        <v>86</v>
      </c>
      <c r="H22" s="52">
        <v>0</v>
      </c>
      <c r="J22" s="91">
        <f t="shared" si="0"/>
        <v>479</v>
      </c>
    </row>
    <row r="23" spans="1:17">
      <c r="A23" s="16" t="s">
        <v>56</v>
      </c>
      <c r="B23" s="15"/>
      <c r="C23" s="15"/>
      <c r="D23" s="15"/>
      <c r="E23" s="15"/>
      <c r="F23" s="46">
        <v>168</v>
      </c>
      <c r="G23" s="46">
        <v>22</v>
      </c>
      <c r="H23" s="46">
        <v>0</v>
      </c>
      <c r="I23" s="15"/>
      <c r="J23" s="91">
        <f t="shared" si="0"/>
        <v>190</v>
      </c>
      <c r="K23" s="15"/>
      <c r="M23" s="15"/>
    </row>
    <row r="24" spans="1:17">
      <c r="A24" s="16" t="s">
        <v>93</v>
      </c>
      <c r="F24" s="52">
        <v>606</v>
      </c>
      <c r="G24" s="52">
        <v>166</v>
      </c>
      <c r="H24" s="52">
        <v>0</v>
      </c>
      <c r="J24" s="91">
        <f t="shared" si="0"/>
        <v>772</v>
      </c>
    </row>
    <row r="25" spans="1:17">
      <c r="A25" s="16" t="s">
        <v>57</v>
      </c>
      <c r="F25" s="49">
        <v>4</v>
      </c>
      <c r="G25" s="52">
        <v>0</v>
      </c>
      <c r="H25" s="52">
        <v>0</v>
      </c>
      <c r="I25" s="15"/>
      <c r="J25" s="91">
        <f t="shared" si="0"/>
        <v>4</v>
      </c>
    </row>
    <row r="26" spans="1:17">
      <c r="A26" s="16" t="s">
        <v>52</v>
      </c>
      <c r="F26" s="49">
        <v>12</v>
      </c>
      <c r="G26" s="52">
        <v>0</v>
      </c>
      <c r="H26" s="52">
        <v>0</v>
      </c>
      <c r="I26" s="15"/>
      <c r="J26" s="91">
        <f t="shared" si="0"/>
        <v>12</v>
      </c>
    </row>
    <row r="27" spans="1:17">
      <c r="A27" s="16" t="s">
        <v>48</v>
      </c>
      <c r="F27" s="49">
        <v>2</v>
      </c>
      <c r="G27" s="52">
        <v>3</v>
      </c>
      <c r="H27" s="52">
        <v>0</v>
      </c>
      <c r="J27" s="91">
        <f t="shared" si="0"/>
        <v>5</v>
      </c>
      <c r="K27" s="15"/>
    </row>
    <row r="28" spans="1:17">
      <c r="A28" s="16" t="s">
        <v>49</v>
      </c>
      <c r="F28" s="49">
        <v>23</v>
      </c>
      <c r="G28" s="52">
        <v>22</v>
      </c>
      <c r="H28" s="52">
        <v>0</v>
      </c>
      <c r="J28" s="91">
        <f t="shared" si="0"/>
        <v>45</v>
      </c>
      <c r="K28" s="15"/>
    </row>
    <row r="29" spans="1:17">
      <c r="A29" s="16" t="s">
        <v>50</v>
      </c>
      <c r="F29" s="49">
        <v>4</v>
      </c>
      <c r="G29" s="52">
        <v>11</v>
      </c>
      <c r="H29" s="52">
        <v>0</v>
      </c>
      <c r="J29" s="91">
        <f t="shared" si="0"/>
        <v>15</v>
      </c>
      <c r="K29" s="15"/>
    </row>
    <row r="30" spans="1:17">
      <c r="A30" s="16" t="s">
        <v>51</v>
      </c>
      <c r="F30" s="52">
        <v>21</v>
      </c>
      <c r="G30" s="52">
        <v>174</v>
      </c>
      <c r="H30" s="52">
        <v>0</v>
      </c>
      <c r="J30" s="91">
        <f t="shared" si="0"/>
        <v>195</v>
      </c>
    </row>
    <row r="31" spans="1:17">
      <c r="A31" s="12"/>
      <c r="E31" s="64"/>
      <c r="F31" s="60"/>
      <c r="G31" s="60"/>
      <c r="H31" s="60"/>
      <c r="J31" s="61"/>
    </row>
    <row r="32" spans="1:17">
      <c r="A32" s="19" t="s">
        <v>58</v>
      </c>
      <c r="E32" s="64"/>
      <c r="F32" s="60">
        <f>SUM(F20:F30)</f>
        <v>2051</v>
      </c>
      <c r="G32" s="60">
        <f>SUM(G20:G30)</f>
        <v>967</v>
      </c>
      <c r="H32" s="60">
        <f>SUM(H20:H30)</f>
        <v>0</v>
      </c>
      <c r="J32" s="60">
        <f>SUM(J20:J30)</f>
        <v>3018</v>
      </c>
    </row>
    <row r="33" spans="1:10">
      <c r="A33" s="10"/>
      <c r="E33" s="64"/>
      <c r="F33" s="120">
        <f>F32/J32</f>
        <v>0.67958913187541414</v>
      </c>
      <c r="G33" s="120">
        <f>G32/J32</f>
        <v>0.3204108681245858</v>
      </c>
      <c r="H33" s="120">
        <f>H32/J32</f>
        <v>0</v>
      </c>
      <c r="J33" s="61"/>
    </row>
    <row r="34" spans="1:10">
      <c r="A34" s="10"/>
      <c r="E34" s="64"/>
      <c r="F34" s="120"/>
      <c r="G34" s="120"/>
      <c r="H34" s="120"/>
      <c r="J34" s="61"/>
    </row>
    <row r="35" spans="1:10">
      <c r="A35" s="19" t="s">
        <v>72</v>
      </c>
      <c r="E35" s="64"/>
      <c r="F35" s="86">
        <f>F16+F32</f>
        <v>12118</v>
      </c>
      <c r="G35" s="86">
        <f>G16+G32</f>
        <v>5072</v>
      </c>
      <c r="H35" s="86">
        <f>H16+H32</f>
        <v>598</v>
      </c>
      <c r="J35" s="86">
        <f>J16+J32</f>
        <v>17788</v>
      </c>
    </row>
    <row r="36" spans="1:10">
      <c r="A36" s="19"/>
      <c r="E36" s="64"/>
      <c r="F36" s="120">
        <f>F35/J35</f>
        <v>0.68124578367438726</v>
      </c>
      <c r="G36" s="120">
        <f>G35/J35</f>
        <v>0.28513604677310544</v>
      </c>
      <c r="H36" s="120">
        <f>H35/J35</f>
        <v>3.3618169552507307E-2</v>
      </c>
      <c r="J36" s="61"/>
    </row>
    <row r="37" spans="1:10">
      <c r="A37" s="10"/>
      <c r="E37" s="64"/>
      <c r="F37" s="60"/>
      <c r="G37" s="60"/>
      <c r="H37" s="60"/>
      <c r="J37" s="61"/>
    </row>
    <row r="38" spans="1:10">
      <c r="A38" s="18" t="s">
        <v>59</v>
      </c>
      <c r="E38" s="64"/>
      <c r="F38" s="46"/>
      <c r="G38" s="46"/>
      <c r="H38" s="46"/>
      <c r="J38" s="61"/>
    </row>
    <row r="39" spans="1:10">
      <c r="A39" s="11" t="s">
        <v>74</v>
      </c>
      <c r="E39" s="64"/>
      <c r="F39" s="46">
        <v>142</v>
      </c>
      <c r="G39" s="46">
        <v>0</v>
      </c>
      <c r="H39" s="46">
        <v>0</v>
      </c>
      <c r="J39" s="91">
        <f>SUM(F39:H39)</f>
        <v>142</v>
      </c>
    </row>
    <row r="40" spans="1:10">
      <c r="A40" s="11" t="s">
        <v>75</v>
      </c>
      <c r="E40" s="64"/>
      <c r="F40" s="46">
        <v>0</v>
      </c>
      <c r="G40" s="46">
        <v>44</v>
      </c>
      <c r="H40" s="46">
        <v>0</v>
      </c>
      <c r="J40" s="91">
        <f>SUM(F40:H40)</f>
        <v>44</v>
      </c>
    </row>
    <row r="41" spans="1:10">
      <c r="A41" s="10"/>
      <c r="E41" s="64"/>
      <c r="F41" s="60"/>
      <c r="G41" s="60"/>
      <c r="H41" s="60"/>
      <c r="J41" s="60"/>
    </row>
    <row r="42" spans="1:10">
      <c r="A42" s="10"/>
      <c r="F42" s="53"/>
      <c r="G42" s="50"/>
      <c r="H42" s="53"/>
      <c r="J42" s="91"/>
    </row>
    <row r="43" spans="1:10">
      <c r="A43" s="19" t="s">
        <v>73</v>
      </c>
      <c r="F43" s="86">
        <f>+F35+F39+F40</f>
        <v>12260</v>
      </c>
      <c r="G43" s="86">
        <f>+G35+G39+G40</f>
        <v>5116</v>
      </c>
      <c r="H43" s="86">
        <f>+H35+H39+H40</f>
        <v>598</v>
      </c>
      <c r="J43" s="86">
        <f>+J35+J39+J40</f>
        <v>17974</v>
      </c>
    </row>
    <row r="44" spans="1:10">
      <c r="A44" s="19"/>
      <c r="F44" s="120">
        <f>F43/J43</f>
        <v>0.68209636141092689</v>
      </c>
      <c r="G44" s="120">
        <f>G43/J43</f>
        <v>0.28463335929676198</v>
      </c>
      <c r="H44" s="120">
        <f>H43/J43</f>
        <v>3.3270279292311113E-2</v>
      </c>
      <c r="J44" s="86"/>
    </row>
    <row r="45" spans="1:10">
      <c r="A45" s="19"/>
      <c r="E45" s="64"/>
      <c r="F45" s="60"/>
      <c r="G45" s="60"/>
      <c r="H45" s="60"/>
      <c r="J45" s="60"/>
    </row>
    <row r="46" spans="1:10">
      <c r="A46" s="110" t="s">
        <v>99</v>
      </c>
      <c r="G46" s="29"/>
    </row>
    <row r="47" spans="1:10">
      <c r="A47" s="110" t="s">
        <v>71</v>
      </c>
    </row>
    <row r="48" spans="1:10">
      <c r="A48" s="110" t="s">
        <v>153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0"/>
  <sheetViews>
    <sheetView zoomScaleNormal="100" workbookViewId="0">
      <selection activeCell="A3" sqref="A3"/>
    </sheetView>
  </sheetViews>
  <sheetFormatPr defaultColWidth="9.140625" defaultRowHeight="12.75"/>
  <cols>
    <col min="1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3">
      <c r="A4" s="30" t="s">
        <v>143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3" ht="12.75" customHeight="1">
      <c r="A6" s="3"/>
      <c r="B6" s="2"/>
    </row>
    <row r="7" spans="1:2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  <c r="O7" s="21"/>
      <c r="P7" s="21"/>
      <c r="Q7" s="21"/>
    </row>
    <row r="8" spans="1:23" ht="6" customHeight="1">
      <c r="A8" s="3"/>
      <c r="B8" s="2"/>
      <c r="I8" s="7"/>
      <c r="J8" s="7"/>
    </row>
    <row r="9" spans="1:23">
      <c r="A9" s="3"/>
      <c r="B9" s="2"/>
      <c r="F9" s="80" t="s">
        <v>36</v>
      </c>
      <c r="G9" s="81" t="s">
        <v>35</v>
      </c>
      <c r="H9" s="81" t="s">
        <v>103</v>
      </c>
      <c r="I9" s="80" t="s">
        <v>37</v>
      </c>
      <c r="J9" s="82"/>
      <c r="K9" s="85" t="s">
        <v>12</v>
      </c>
    </row>
    <row r="10" spans="1:23">
      <c r="A10" s="18" t="s">
        <v>98</v>
      </c>
      <c r="K10" s="64"/>
    </row>
    <row r="11" spans="1:23">
      <c r="A11" s="11" t="s">
        <v>60</v>
      </c>
      <c r="B11" s="15"/>
      <c r="C11" s="15"/>
      <c r="D11" s="15"/>
      <c r="E11" s="15"/>
      <c r="F11" s="93">
        <v>6159</v>
      </c>
      <c r="G11" s="90">
        <v>5631</v>
      </c>
      <c r="H11" s="90">
        <v>182</v>
      </c>
      <c r="I11" s="93">
        <v>455</v>
      </c>
      <c r="J11" s="15"/>
      <c r="K11" s="61">
        <f>SUM(F11:I11)</f>
        <v>12427</v>
      </c>
      <c r="L11" s="15"/>
      <c r="M11" s="15"/>
      <c r="N11" s="93"/>
      <c r="O11" s="93"/>
      <c r="P11" s="93"/>
      <c r="Q11" s="93"/>
      <c r="R11" s="90"/>
      <c r="S11" s="90"/>
      <c r="T11" s="93"/>
      <c r="U11" s="90"/>
      <c r="V11" s="90"/>
      <c r="W11" s="90"/>
    </row>
    <row r="12" spans="1:23">
      <c r="A12" s="11" t="s">
        <v>61</v>
      </c>
      <c r="F12" s="90">
        <v>968</v>
      </c>
      <c r="G12" s="90">
        <v>319</v>
      </c>
      <c r="H12" s="90">
        <v>8</v>
      </c>
      <c r="I12" s="90">
        <v>13</v>
      </c>
      <c r="K12" s="61">
        <f>SUM(F12:I12)</f>
        <v>1308</v>
      </c>
      <c r="N12" s="90"/>
      <c r="O12" s="90"/>
      <c r="P12" s="93"/>
      <c r="Q12" s="90"/>
      <c r="R12" s="90"/>
      <c r="S12" s="90"/>
      <c r="T12" s="93"/>
      <c r="U12" s="90"/>
      <c r="V12" s="90"/>
      <c r="W12" s="90"/>
    </row>
    <row r="13" spans="1:23">
      <c r="A13" s="11" t="s">
        <v>63</v>
      </c>
      <c r="B13" s="15"/>
      <c r="C13" s="15"/>
      <c r="D13" s="15"/>
      <c r="E13" s="15"/>
      <c r="F13" s="49">
        <v>18</v>
      </c>
      <c r="G13" s="52">
        <v>3</v>
      </c>
      <c r="H13" s="52">
        <v>29</v>
      </c>
      <c r="I13" s="46">
        <v>0</v>
      </c>
      <c r="J13" s="20"/>
      <c r="K13" s="61">
        <f>SUM(F13:I13)</f>
        <v>50</v>
      </c>
      <c r="L13" s="15"/>
      <c r="M13" s="15"/>
    </row>
    <row r="14" spans="1:23">
      <c r="A14" s="11" t="s">
        <v>64</v>
      </c>
      <c r="B14" s="15"/>
      <c r="C14" s="15"/>
      <c r="D14" s="15"/>
      <c r="E14" s="15"/>
      <c r="F14" s="49">
        <v>968</v>
      </c>
      <c r="G14" s="52">
        <v>2</v>
      </c>
      <c r="H14" s="52">
        <v>15</v>
      </c>
      <c r="I14" s="46">
        <v>0</v>
      </c>
      <c r="J14" s="20"/>
      <c r="K14" s="61">
        <f>SUM(F14:I14)</f>
        <v>985</v>
      </c>
      <c r="L14" s="15"/>
      <c r="M14" s="15"/>
    </row>
    <row r="15" spans="1:23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23">
      <c r="A16" s="19" t="s">
        <v>62</v>
      </c>
      <c r="B16" s="15"/>
      <c r="C16" s="15"/>
      <c r="D16" s="15"/>
      <c r="E16" s="15"/>
      <c r="F16" s="104">
        <f>SUM(F11:F14)</f>
        <v>8113</v>
      </c>
      <c r="G16" s="104">
        <f>SUM(G11:G14)</f>
        <v>5955</v>
      </c>
      <c r="H16" s="104">
        <f>SUM(H11:H14)</f>
        <v>234</v>
      </c>
      <c r="I16" s="104">
        <f>SUM(I11:I14)</f>
        <v>468</v>
      </c>
      <c r="J16" s="20"/>
      <c r="K16" s="104">
        <f>SUM(K11:K14)</f>
        <v>14770</v>
      </c>
      <c r="L16" s="15"/>
      <c r="M16" s="15"/>
    </row>
    <row r="17" spans="1:23">
      <c r="A17" s="8"/>
      <c r="B17" s="15"/>
      <c r="C17" s="15"/>
      <c r="D17" s="15"/>
      <c r="E17" s="15"/>
      <c r="F17" s="120">
        <f>F16/K16</f>
        <v>0.5492890995260663</v>
      </c>
      <c r="G17" s="120">
        <f>G16/K16</f>
        <v>0.4031821259309411</v>
      </c>
      <c r="H17" s="120">
        <f>H16/K16</f>
        <v>1.5842924847664183E-2</v>
      </c>
      <c r="I17" s="120">
        <f>I16/K16</f>
        <v>3.1685849695328366E-2</v>
      </c>
      <c r="J17" s="20"/>
      <c r="K17" s="61"/>
      <c r="L17" s="15"/>
      <c r="M17" s="15"/>
    </row>
    <row r="18" spans="1:2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23">
      <c r="A19" s="18" t="s">
        <v>7</v>
      </c>
      <c r="B19" s="15"/>
      <c r="C19" s="15"/>
      <c r="D19" s="15"/>
      <c r="E19" s="15"/>
      <c r="G19" s="52"/>
      <c r="H19" s="52"/>
      <c r="I19" s="46"/>
      <c r="J19" s="20"/>
      <c r="K19" s="61"/>
      <c r="L19" s="15"/>
      <c r="M19" s="15"/>
    </row>
    <row r="20" spans="1:23">
      <c r="A20" s="16" t="s">
        <v>53</v>
      </c>
      <c r="F20" s="49">
        <v>309</v>
      </c>
      <c r="G20" s="52">
        <v>227</v>
      </c>
      <c r="H20" s="52">
        <v>67</v>
      </c>
      <c r="I20" s="52">
        <v>16</v>
      </c>
      <c r="K20" s="61">
        <f t="shared" ref="K20:K30" si="0">SUM(F20:I20)</f>
        <v>619</v>
      </c>
      <c r="N20" s="49"/>
      <c r="O20" s="49"/>
      <c r="P20" s="93"/>
      <c r="Q20" s="49"/>
      <c r="R20" s="52"/>
      <c r="S20" s="52"/>
      <c r="T20" s="93"/>
      <c r="U20" s="52"/>
      <c r="V20" s="52"/>
      <c r="W20" s="52"/>
    </row>
    <row r="21" spans="1:23">
      <c r="A21" s="16" t="s">
        <v>54</v>
      </c>
      <c r="E21" s="64"/>
      <c r="F21" s="52">
        <v>468</v>
      </c>
      <c r="G21" s="46">
        <v>169</v>
      </c>
      <c r="H21" s="46">
        <v>13</v>
      </c>
      <c r="I21" s="46">
        <v>32</v>
      </c>
      <c r="K21" s="61">
        <f t="shared" si="0"/>
        <v>682</v>
      </c>
      <c r="N21" s="52"/>
      <c r="O21" s="52"/>
      <c r="P21" s="93"/>
      <c r="Q21" s="52"/>
      <c r="R21" s="46"/>
      <c r="S21" s="46"/>
      <c r="T21" s="93"/>
      <c r="U21" s="46"/>
      <c r="V21" s="46"/>
      <c r="W21" s="54"/>
    </row>
    <row r="22" spans="1:23">
      <c r="A22" s="16" t="s">
        <v>55</v>
      </c>
      <c r="F22" s="46">
        <v>111</v>
      </c>
      <c r="G22" s="52">
        <v>210</v>
      </c>
      <c r="H22" s="52">
        <v>150</v>
      </c>
      <c r="I22" s="52">
        <v>8</v>
      </c>
      <c r="K22" s="61">
        <f t="shared" si="0"/>
        <v>479</v>
      </c>
    </row>
    <row r="23" spans="1:23">
      <c r="A23" s="16" t="s">
        <v>56</v>
      </c>
      <c r="F23" s="52">
        <v>126</v>
      </c>
      <c r="G23" s="52">
        <v>47</v>
      </c>
      <c r="H23" s="52">
        <v>14</v>
      </c>
      <c r="I23" s="52">
        <v>3</v>
      </c>
      <c r="K23" s="61">
        <f t="shared" si="0"/>
        <v>190</v>
      </c>
    </row>
    <row r="24" spans="1:23">
      <c r="A24" s="16" t="s">
        <v>93</v>
      </c>
      <c r="B24" s="15"/>
      <c r="C24" s="15"/>
      <c r="D24" s="15"/>
      <c r="E24" s="15"/>
      <c r="F24" s="52">
        <v>227</v>
      </c>
      <c r="G24" s="46">
        <v>417</v>
      </c>
      <c r="H24" s="46">
        <v>37</v>
      </c>
      <c r="I24" s="46">
        <v>91</v>
      </c>
      <c r="J24" s="15"/>
      <c r="K24" s="61">
        <f t="shared" si="0"/>
        <v>772</v>
      </c>
      <c r="L24" s="15"/>
      <c r="M24" s="15"/>
    </row>
    <row r="25" spans="1:23">
      <c r="A25" s="16" t="s">
        <v>57</v>
      </c>
      <c r="F25" s="46">
        <v>3</v>
      </c>
      <c r="G25" s="52">
        <v>1</v>
      </c>
      <c r="H25" s="52">
        <v>0</v>
      </c>
      <c r="I25" s="52">
        <v>0</v>
      </c>
      <c r="K25" s="61">
        <f t="shared" si="0"/>
        <v>4</v>
      </c>
    </row>
    <row r="26" spans="1:23">
      <c r="A26" s="16" t="s">
        <v>52</v>
      </c>
      <c r="F26" s="52">
        <v>6</v>
      </c>
      <c r="G26" s="52">
        <v>2</v>
      </c>
      <c r="H26" s="52">
        <v>4</v>
      </c>
      <c r="I26" s="52">
        <v>0</v>
      </c>
      <c r="J26" s="15"/>
      <c r="K26" s="61">
        <f t="shared" si="0"/>
        <v>12</v>
      </c>
    </row>
    <row r="27" spans="1:23">
      <c r="A27" s="16" t="s">
        <v>48</v>
      </c>
      <c r="F27" s="49">
        <v>2</v>
      </c>
      <c r="G27" s="52">
        <v>2</v>
      </c>
      <c r="H27" s="52">
        <v>1</v>
      </c>
      <c r="I27" s="52">
        <v>0</v>
      </c>
      <c r="J27" s="15"/>
      <c r="K27" s="61">
        <f t="shared" si="0"/>
        <v>5</v>
      </c>
    </row>
    <row r="28" spans="1:23">
      <c r="A28" s="16" t="s">
        <v>49</v>
      </c>
      <c r="F28" s="49">
        <v>37</v>
      </c>
      <c r="G28" s="52">
        <v>8</v>
      </c>
      <c r="H28" s="52">
        <v>0</v>
      </c>
      <c r="I28" s="52">
        <v>0</v>
      </c>
      <c r="K28" s="61">
        <f t="shared" si="0"/>
        <v>45</v>
      </c>
      <c r="L28" s="15"/>
    </row>
    <row r="29" spans="1:23">
      <c r="A29" s="16" t="s">
        <v>50</v>
      </c>
      <c r="F29" s="49">
        <v>13</v>
      </c>
      <c r="G29" s="52">
        <v>0</v>
      </c>
      <c r="H29" s="52">
        <v>2</v>
      </c>
      <c r="I29" s="52">
        <v>0</v>
      </c>
      <c r="K29" s="61">
        <f>SUM(F29:I29)</f>
        <v>15</v>
      </c>
      <c r="L29" s="15"/>
    </row>
    <row r="30" spans="1:23">
      <c r="A30" s="16" t="s">
        <v>51</v>
      </c>
      <c r="F30" s="49">
        <v>175</v>
      </c>
      <c r="G30" s="52">
        <v>17</v>
      </c>
      <c r="H30" s="52">
        <v>2</v>
      </c>
      <c r="I30" s="52">
        <v>1</v>
      </c>
      <c r="K30" s="61">
        <f t="shared" si="0"/>
        <v>195</v>
      </c>
      <c r="L30" s="15"/>
    </row>
    <row r="31" spans="1:23">
      <c r="A31" s="12"/>
      <c r="F31" s="53"/>
      <c r="G31" s="53"/>
      <c r="H31" s="53"/>
      <c r="I31" s="52"/>
      <c r="K31" s="91"/>
    </row>
    <row r="32" spans="1:23">
      <c r="A32" s="19" t="s">
        <v>58</v>
      </c>
      <c r="E32" s="64"/>
      <c r="F32" s="60">
        <f>SUM(F20:F30)</f>
        <v>1477</v>
      </c>
      <c r="G32" s="60">
        <f>SUM(G20:G30)</f>
        <v>1100</v>
      </c>
      <c r="H32" s="60">
        <f>SUM(H20:H30)</f>
        <v>290</v>
      </c>
      <c r="I32" s="60">
        <f>SUM(I20:I30)</f>
        <v>151</v>
      </c>
      <c r="K32" s="60">
        <f>SUM(K20:K30)</f>
        <v>3018</v>
      </c>
    </row>
    <row r="33" spans="1:12">
      <c r="A33" s="19"/>
      <c r="E33" s="64"/>
      <c r="F33" s="120">
        <f>F32/K32</f>
        <v>0.48939695162359176</v>
      </c>
      <c r="G33" s="120">
        <f>G32/K32</f>
        <v>0.36447978793903246</v>
      </c>
      <c r="H33" s="120">
        <f>H32/K32</f>
        <v>9.6090125911199475E-2</v>
      </c>
      <c r="I33" s="120">
        <f>I32/K32</f>
        <v>5.0033134526176276E-2</v>
      </c>
      <c r="K33" s="60"/>
    </row>
    <row r="34" spans="1:12">
      <c r="A34" s="10"/>
      <c r="F34" s="53"/>
      <c r="G34" s="50"/>
      <c r="H34" s="50"/>
      <c r="I34" s="53"/>
      <c r="K34" s="91"/>
    </row>
    <row r="35" spans="1:12">
      <c r="A35" s="19" t="s">
        <v>72</v>
      </c>
      <c r="F35" s="86">
        <f>F16+F32</f>
        <v>9590</v>
      </c>
      <c r="G35" s="86">
        <f>G16+G32</f>
        <v>7055</v>
      </c>
      <c r="H35" s="86">
        <f>H16+H32</f>
        <v>524</v>
      </c>
      <c r="I35" s="86">
        <f>I16+I32</f>
        <v>619</v>
      </c>
      <c r="K35" s="86">
        <f>K16+K32</f>
        <v>17788</v>
      </c>
    </row>
    <row r="36" spans="1:12">
      <c r="A36" s="19"/>
      <c r="F36" s="120">
        <f>F35/K35</f>
        <v>0.53912750168653023</v>
      </c>
      <c r="G36" s="120">
        <f>G35/K35</f>
        <v>0.3966156959748145</v>
      </c>
      <c r="H36" s="120">
        <f>H35/K35</f>
        <v>2.945806161457162E-2</v>
      </c>
      <c r="I36" s="120">
        <f>I35/K35</f>
        <v>3.4798740724083649E-2</v>
      </c>
      <c r="K36" s="91"/>
    </row>
    <row r="37" spans="1:12">
      <c r="A37" s="10"/>
      <c r="F37" s="53"/>
      <c r="G37" s="50"/>
      <c r="H37" s="50"/>
      <c r="I37" s="53"/>
      <c r="K37" s="91"/>
    </row>
    <row r="38" spans="1:12">
      <c r="A38" s="18" t="s">
        <v>59</v>
      </c>
      <c r="F38" s="53"/>
      <c r="G38" s="50"/>
      <c r="H38" s="50"/>
      <c r="I38" s="53"/>
      <c r="K38" s="91"/>
    </row>
    <row r="39" spans="1:12">
      <c r="A39" s="11" t="s">
        <v>74</v>
      </c>
      <c r="F39" s="52">
        <v>59</v>
      </c>
      <c r="G39" s="52">
        <v>62</v>
      </c>
      <c r="H39" s="52">
        <v>5</v>
      </c>
      <c r="I39" s="52">
        <v>16</v>
      </c>
      <c r="K39" s="61">
        <f>SUM(F39:I39)</f>
        <v>142</v>
      </c>
    </row>
    <row r="40" spans="1:12">
      <c r="A40" s="11" t="s">
        <v>75</v>
      </c>
      <c r="F40" s="52">
        <v>44</v>
      </c>
      <c r="G40" s="52">
        <v>0</v>
      </c>
      <c r="H40" s="52">
        <v>0</v>
      </c>
      <c r="I40" s="52">
        <v>0</v>
      </c>
      <c r="K40" s="61">
        <f>SUM(F40:I40)</f>
        <v>44</v>
      </c>
    </row>
    <row r="41" spans="1:12">
      <c r="A41" s="10"/>
      <c r="F41" s="53"/>
      <c r="G41" s="50"/>
      <c r="H41" s="50"/>
      <c r="I41" s="53"/>
      <c r="K41" s="91"/>
    </row>
    <row r="42" spans="1:12">
      <c r="A42" s="10"/>
      <c r="F42" s="87"/>
      <c r="G42" s="87"/>
      <c r="H42" s="87"/>
      <c r="I42" s="87"/>
      <c r="K42" s="87"/>
    </row>
    <row r="43" spans="1:12">
      <c r="A43" s="19" t="s">
        <v>73</v>
      </c>
      <c r="F43" s="86">
        <f>+F35+F39+F40</f>
        <v>9693</v>
      </c>
      <c r="G43" s="86">
        <f>+G35+G39+G40</f>
        <v>7117</v>
      </c>
      <c r="H43" s="86">
        <f>+H35+H39+H40</f>
        <v>529</v>
      </c>
      <c r="I43" s="86">
        <f>+I35+I39+I40</f>
        <v>635</v>
      </c>
      <c r="K43" s="86">
        <f>+K35+K39+K40</f>
        <v>17974</v>
      </c>
      <c r="L43" s="103"/>
    </row>
    <row r="44" spans="1:12">
      <c r="A44" s="19"/>
      <c r="F44" s="120">
        <f>F43/K43</f>
        <v>0.53927895849560481</v>
      </c>
      <c r="G44" s="120">
        <f>G43/K43</f>
        <v>0.3959608323133415</v>
      </c>
      <c r="H44" s="120">
        <f>H43/K43</f>
        <v>2.9431400912429063E-2</v>
      </c>
      <c r="I44" s="120">
        <f>I43/K43</f>
        <v>3.5328808278624682E-2</v>
      </c>
      <c r="K44" s="86"/>
      <c r="L44" s="103"/>
    </row>
    <row r="45" spans="1:12">
      <c r="A45" s="10"/>
      <c r="F45" s="53"/>
      <c r="G45" s="50"/>
      <c r="H45" s="50"/>
      <c r="I45" s="53"/>
      <c r="K45" s="72"/>
    </row>
    <row r="46" spans="1:12">
      <c r="A46" s="110" t="s">
        <v>99</v>
      </c>
      <c r="G46" s="29"/>
      <c r="H46" s="29"/>
    </row>
    <row r="47" spans="1:12">
      <c r="A47" s="110" t="s">
        <v>71</v>
      </c>
    </row>
    <row r="48" spans="1:12">
      <c r="A48" s="110" t="s">
        <v>108</v>
      </c>
    </row>
    <row r="49" spans="1:13">
      <c r="A49" s="110" t="s">
        <v>153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zoomScaleNormal="100" workbookViewId="0">
      <selection activeCell="A3" sqref="A3"/>
    </sheetView>
  </sheetViews>
  <sheetFormatPr defaultColWidth="9.140625" defaultRowHeight="12.75"/>
  <cols>
    <col min="1" max="4" width="9.140625" style="1"/>
    <col min="5" max="5" width="10" style="1" customWidth="1"/>
    <col min="6" max="16384" width="9.14062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144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F7" s="81" t="s">
        <v>38</v>
      </c>
      <c r="G7" s="81" t="s">
        <v>39</v>
      </c>
      <c r="H7" s="84" t="s">
        <v>20</v>
      </c>
      <c r="I7" s="81" t="s">
        <v>42</v>
      </c>
      <c r="J7" s="94" t="s">
        <v>8</v>
      </c>
      <c r="K7" s="85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F8" s="28"/>
      <c r="G8" s="28"/>
      <c r="H8" s="28"/>
      <c r="I8" s="28"/>
      <c r="J8" s="35"/>
      <c r="K8" s="73"/>
      <c r="L8" s="28"/>
      <c r="M8" s="28"/>
    </row>
    <row r="9" spans="1:14">
      <c r="A9" s="42" t="s">
        <v>14</v>
      </c>
      <c r="B9" s="38"/>
      <c r="C9" s="28"/>
      <c r="D9" s="28"/>
      <c r="F9" s="46">
        <v>55</v>
      </c>
      <c r="G9" s="47">
        <v>432</v>
      </c>
      <c r="H9" s="46">
        <v>744</v>
      </c>
      <c r="I9" s="46">
        <v>840</v>
      </c>
      <c r="J9" s="47"/>
      <c r="K9" s="71">
        <f t="shared" ref="K9:K19" si="0">SUM(F9:J9)</f>
        <v>2071</v>
      </c>
      <c r="L9" s="28"/>
      <c r="M9" s="28"/>
    </row>
    <row r="10" spans="1:14">
      <c r="A10" s="42" t="s">
        <v>15</v>
      </c>
      <c r="B10" s="28"/>
      <c r="C10" s="28"/>
      <c r="D10" s="28"/>
      <c r="F10" s="46">
        <v>6</v>
      </c>
      <c r="G10" s="46">
        <v>117</v>
      </c>
      <c r="H10" s="46">
        <v>429</v>
      </c>
      <c r="I10" s="46">
        <v>401</v>
      </c>
      <c r="J10" s="46"/>
      <c r="K10" s="71">
        <f t="shared" si="0"/>
        <v>953</v>
      </c>
      <c r="L10" s="28"/>
      <c r="M10" s="28"/>
    </row>
    <row r="11" spans="1:14">
      <c r="A11" s="42" t="s">
        <v>110</v>
      </c>
      <c r="B11" s="28"/>
      <c r="C11" s="28"/>
      <c r="D11" s="28"/>
      <c r="F11" s="46">
        <v>2</v>
      </c>
      <c r="G11" s="47">
        <v>57</v>
      </c>
      <c r="H11" s="46">
        <v>75</v>
      </c>
      <c r="I11" s="46">
        <v>89</v>
      </c>
      <c r="J11" s="46"/>
      <c r="K11" s="71">
        <f t="shared" si="0"/>
        <v>223</v>
      </c>
      <c r="L11" s="28"/>
      <c r="M11" s="28"/>
    </row>
    <row r="12" spans="1:14">
      <c r="A12" s="42" t="s">
        <v>16</v>
      </c>
      <c r="B12" s="28"/>
      <c r="C12" s="28"/>
      <c r="D12" s="28"/>
      <c r="F12" s="46">
        <v>0</v>
      </c>
      <c r="G12" s="46">
        <v>65</v>
      </c>
      <c r="H12" s="46">
        <v>294</v>
      </c>
      <c r="I12" s="46">
        <v>491</v>
      </c>
      <c r="J12" s="46"/>
      <c r="K12" s="71">
        <f t="shared" si="0"/>
        <v>850</v>
      </c>
      <c r="L12" s="28"/>
      <c r="M12" s="28"/>
    </row>
    <row r="13" spans="1:14">
      <c r="A13" s="42" t="s">
        <v>5</v>
      </c>
      <c r="B13" s="38"/>
      <c r="C13" s="28"/>
      <c r="D13" s="28"/>
      <c r="F13" s="46">
        <v>12</v>
      </c>
      <c r="G13" s="47">
        <v>284</v>
      </c>
      <c r="H13" s="46">
        <v>445</v>
      </c>
      <c r="I13" s="46">
        <v>484</v>
      </c>
      <c r="J13" s="47"/>
      <c r="K13" s="71">
        <f t="shared" si="0"/>
        <v>1225</v>
      </c>
      <c r="L13" s="28"/>
      <c r="M13" s="28"/>
    </row>
    <row r="14" spans="1:14">
      <c r="A14" s="42" t="s">
        <v>131</v>
      </c>
      <c r="B14" s="28"/>
      <c r="C14" s="28"/>
      <c r="D14" s="28"/>
      <c r="F14" s="46">
        <v>22</v>
      </c>
      <c r="G14" s="46">
        <v>277</v>
      </c>
      <c r="H14" s="46">
        <v>516</v>
      </c>
      <c r="I14" s="46">
        <v>568</v>
      </c>
      <c r="J14" s="46"/>
      <c r="K14" s="71">
        <f t="shared" si="0"/>
        <v>1383</v>
      </c>
      <c r="L14" s="28"/>
      <c r="M14" s="28"/>
    </row>
    <row r="15" spans="1:14">
      <c r="A15" s="42" t="s">
        <v>17</v>
      </c>
      <c r="B15" s="28"/>
      <c r="C15" s="28"/>
      <c r="D15" s="28"/>
      <c r="F15" s="46">
        <v>1</v>
      </c>
      <c r="G15" s="47">
        <v>105</v>
      </c>
      <c r="H15" s="46">
        <v>313</v>
      </c>
      <c r="I15" s="46">
        <v>599</v>
      </c>
      <c r="J15" s="46"/>
      <c r="K15" s="71">
        <f t="shared" si="0"/>
        <v>1018</v>
      </c>
      <c r="L15" s="28"/>
      <c r="M15" s="28"/>
    </row>
    <row r="16" spans="1:14">
      <c r="A16" s="42" t="s">
        <v>101</v>
      </c>
      <c r="B16" s="28"/>
      <c r="C16" s="28"/>
      <c r="D16" s="28"/>
      <c r="F16" s="46">
        <v>0</v>
      </c>
      <c r="G16" s="47">
        <v>4</v>
      </c>
      <c r="H16" s="46">
        <v>107</v>
      </c>
      <c r="I16" s="46">
        <v>448</v>
      </c>
      <c r="J16" s="46"/>
      <c r="K16" s="71">
        <f t="shared" si="0"/>
        <v>559</v>
      </c>
      <c r="L16" s="28"/>
      <c r="M16" s="28"/>
    </row>
    <row r="17" spans="1:13">
      <c r="A17" s="42" t="s">
        <v>112</v>
      </c>
      <c r="B17" s="28"/>
      <c r="C17" s="28"/>
      <c r="D17" s="28"/>
      <c r="F17" s="46">
        <v>9</v>
      </c>
      <c r="G17" s="47">
        <v>10</v>
      </c>
      <c r="H17" s="46">
        <v>20</v>
      </c>
      <c r="I17" s="46">
        <v>21</v>
      </c>
      <c r="J17" s="46"/>
      <c r="K17" s="71">
        <f t="shared" si="0"/>
        <v>60</v>
      </c>
      <c r="L17" s="28"/>
      <c r="M17" s="28"/>
    </row>
    <row r="18" spans="1:13">
      <c r="A18" s="42" t="s">
        <v>151</v>
      </c>
      <c r="B18" s="28"/>
      <c r="C18" s="28"/>
      <c r="D18" s="28"/>
      <c r="F18" s="46">
        <v>20</v>
      </c>
      <c r="G18" s="47">
        <v>0</v>
      </c>
      <c r="H18" s="46">
        <v>0</v>
      </c>
      <c r="I18" s="46">
        <v>0</v>
      </c>
      <c r="J18" s="46"/>
      <c r="K18" s="71">
        <f t="shared" si="0"/>
        <v>20</v>
      </c>
      <c r="L18" s="28"/>
      <c r="M18" s="28"/>
    </row>
    <row r="19" spans="1:13">
      <c r="A19" s="42" t="s">
        <v>18</v>
      </c>
      <c r="B19" s="28"/>
      <c r="C19" s="28"/>
      <c r="D19" s="28"/>
      <c r="F19" s="46">
        <f>F36</f>
        <v>3732</v>
      </c>
      <c r="G19" s="46">
        <f>G36</f>
        <v>2005</v>
      </c>
      <c r="H19" s="46">
        <f>H36</f>
        <v>486</v>
      </c>
      <c r="I19" s="46">
        <f>I36</f>
        <v>68</v>
      </c>
      <c r="J19" s="46"/>
      <c r="K19" s="71">
        <f t="shared" si="0"/>
        <v>6291</v>
      </c>
      <c r="L19" s="28"/>
      <c r="M19" s="28"/>
    </row>
    <row r="20" spans="1:13">
      <c r="A20" s="40"/>
      <c r="B20" s="28"/>
      <c r="C20" s="28"/>
      <c r="D20" s="28"/>
      <c r="F20" s="28"/>
      <c r="G20" s="28"/>
      <c r="H20" s="28"/>
      <c r="I20" s="28"/>
      <c r="J20" s="28"/>
      <c r="K20" s="71"/>
      <c r="L20" s="28"/>
      <c r="M20" s="28"/>
    </row>
    <row r="21" spans="1:13">
      <c r="A21" s="43" t="s">
        <v>12</v>
      </c>
      <c r="B21" s="28"/>
      <c r="C21" s="28"/>
      <c r="D21" s="28"/>
      <c r="F21" s="61">
        <f>SUM(F9:F19)</f>
        <v>3859</v>
      </c>
      <c r="G21" s="61">
        <f>SUM(G9:G19)</f>
        <v>3356</v>
      </c>
      <c r="H21" s="61">
        <f>SUM(H9:H19)</f>
        <v>3429</v>
      </c>
      <c r="I21" s="61">
        <f>SUM(I9:I19)</f>
        <v>4009</v>
      </c>
      <c r="J21" s="61"/>
      <c r="K21" s="71">
        <f>SUM(K9:K19)</f>
        <v>14653</v>
      </c>
      <c r="L21" s="28"/>
      <c r="M21" s="28"/>
    </row>
    <row r="22" spans="1:13">
      <c r="A22" s="36"/>
      <c r="B22" s="28"/>
      <c r="C22" s="28"/>
      <c r="D22" s="28"/>
      <c r="F22" s="28"/>
      <c r="G22" s="28"/>
      <c r="H22" s="28"/>
      <c r="I22" s="28"/>
      <c r="J22" s="28"/>
      <c r="K22" s="71"/>
      <c r="L22" s="28"/>
      <c r="M22" s="28"/>
    </row>
    <row r="23" spans="1:13">
      <c r="A23" s="29"/>
      <c r="B23" s="28"/>
      <c r="C23" s="28"/>
      <c r="D23" s="28"/>
      <c r="F23" s="28"/>
      <c r="G23" s="28"/>
      <c r="H23" s="28"/>
      <c r="I23" s="28"/>
      <c r="J23" s="28"/>
      <c r="K23" s="71"/>
      <c r="L23" s="28"/>
      <c r="M23" s="28"/>
    </row>
    <row r="24" spans="1:13">
      <c r="A24" s="43" t="s">
        <v>19</v>
      </c>
      <c r="B24" s="28"/>
      <c r="C24" s="28"/>
      <c r="D24" s="28"/>
      <c r="F24" s="28"/>
      <c r="G24" s="28"/>
      <c r="H24" s="28"/>
      <c r="I24" s="28"/>
      <c r="J24" s="28"/>
      <c r="K24" s="71"/>
      <c r="L24" s="28"/>
      <c r="M24" s="28"/>
    </row>
    <row r="25" spans="1:13">
      <c r="A25" s="26"/>
      <c r="B25" s="28"/>
      <c r="C25" s="28"/>
      <c r="D25" s="28"/>
      <c r="F25" s="28"/>
      <c r="G25" s="28"/>
      <c r="H25" s="28"/>
      <c r="I25" s="28"/>
      <c r="J25" s="28"/>
      <c r="K25" s="71"/>
      <c r="L25" s="28"/>
      <c r="M25" s="28"/>
    </row>
    <row r="26" spans="1:13">
      <c r="A26" s="42" t="s">
        <v>14</v>
      </c>
      <c r="B26" s="28"/>
      <c r="C26" s="28"/>
      <c r="D26" s="28"/>
      <c r="F26" s="46">
        <v>601</v>
      </c>
      <c r="G26" s="47">
        <v>309</v>
      </c>
      <c r="H26" s="46">
        <v>117</v>
      </c>
      <c r="I26" s="46">
        <v>27</v>
      </c>
      <c r="J26" s="46"/>
      <c r="K26" s="71">
        <f t="shared" ref="K26:K34" si="1">SUM(F26:J26)</f>
        <v>1054</v>
      </c>
      <c r="L26" s="28"/>
      <c r="M26" s="28"/>
    </row>
    <row r="27" spans="1:13">
      <c r="A27" s="42" t="s">
        <v>15</v>
      </c>
      <c r="B27" s="28"/>
      <c r="C27" s="28"/>
      <c r="D27" s="28"/>
      <c r="F27" s="46">
        <v>774</v>
      </c>
      <c r="G27" s="47">
        <v>365</v>
      </c>
      <c r="H27" s="46">
        <v>33</v>
      </c>
      <c r="I27" s="46">
        <v>2</v>
      </c>
      <c r="J27" s="46"/>
      <c r="K27" s="71">
        <f t="shared" si="1"/>
        <v>1174</v>
      </c>
      <c r="L27" s="28"/>
      <c r="M27" s="28"/>
    </row>
    <row r="28" spans="1:13">
      <c r="A28" s="42" t="s">
        <v>110</v>
      </c>
      <c r="B28" s="28"/>
      <c r="C28" s="28"/>
      <c r="D28" s="28"/>
      <c r="F28" s="46">
        <v>121</v>
      </c>
      <c r="G28" s="47">
        <v>68</v>
      </c>
      <c r="H28" s="46">
        <v>22</v>
      </c>
      <c r="I28" s="46">
        <v>7</v>
      </c>
      <c r="J28" s="46"/>
      <c r="K28" s="71">
        <f t="shared" si="1"/>
        <v>218</v>
      </c>
      <c r="L28" s="28"/>
      <c r="M28" s="28"/>
    </row>
    <row r="29" spans="1:13">
      <c r="A29" s="42" t="s">
        <v>16</v>
      </c>
      <c r="B29" s="28"/>
      <c r="C29" s="28"/>
      <c r="D29" s="28"/>
      <c r="F29" s="46">
        <v>381</v>
      </c>
      <c r="G29" s="47">
        <v>288</v>
      </c>
      <c r="H29" s="46">
        <v>29</v>
      </c>
      <c r="I29" s="46">
        <v>5</v>
      </c>
      <c r="J29" s="46"/>
      <c r="K29" s="71">
        <f t="shared" si="1"/>
        <v>703</v>
      </c>
      <c r="L29" s="28"/>
      <c r="M29" s="28"/>
    </row>
    <row r="30" spans="1:13">
      <c r="A30" s="42" t="s">
        <v>5</v>
      </c>
      <c r="B30" s="28"/>
      <c r="C30" s="28"/>
      <c r="D30" s="28"/>
      <c r="F30" s="46">
        <v>529</v>
      </c>
      <c r="G30" s="47">
        <v>162</v>
      </c>
      <c r="H30" s="46">
        <v>47</v>
      </c>
      <c r="I30" s="46">
        <v>7</v>
      </c>
      <c r="J30" s="46"/>
      <c r="K30" s="71">
        <f t="shared" si="1"/>
        <v>745</v>
      </c>
      <c r="L30" s="28"/>
      <c r="M30" s="28"/>
    </row>
    <row r="31" spans="1:13">
      <c r="A31" s="42" t="s">
        <v>131</v>
      </c>
      <c r="B31" s="28"/>
      <c r="C31" s="28"/>
      <c r="D31" s="28"/>
      <c r="F31" s="46">
        <v>513</v>
      </c>
      <c r="G31" s="47">
        <v>388</v>
      </c>
      <c r="H31" s="46">
        <v>168</v>
      </c>
      <c r="I31" s="46">
        <v>17</v>
      </c>
      <c r="J31" s="46"/>
      <c r="K31" s="71">
        <f t="shared" si="1"/>
        <v>1086</v>
      </c>
      <c r="L31" s="28"/>
      <c r="M31" s="28"/>
    </row>
    <row r="32" spans="1:13">
      <c r="A32" s="42" t="s">
        <v>17</v>
      </c>
      <c r="B32" s="28"/>
      <c r="C32" s="28"/>
      <c r="D32" s="28"/>
      <c r="F32" s="46">
        <v>245</v>
      </c>
      <c r="G32" s="47">
        <v>52</v>
      </c>
      <c r="H32" s="46">
        <v>4</v>
      </c>
      <c r="I32" s="46">
        <v>0</v>
      </c>
      <c r="J32" s="46"/>
      <c r="K32" s="71">
        <f t="shared" si="1"/>
        <v>301</v>
      </c>
      <c r="L32" s="28"/>
      <c r="M32" s="28"/>
    </row>
    <row r="33" spans="1:13">
      <c r="A33" s="42" t="s">
        <v>101</v>
      </c>
      <c r="B33" s="28"/>
      <c r="C33" s="28"/>
      <c r="D33" s="28"/>
      <c r="F33" s="46">
        <v>198</v>
      </c>
      <c r="G33" s="46">
        <v>155</v>
      </c>
      <c r="H33" s="46">
        <v>38</v>
      </c>
      <c r="I33" s="46">
        <v>1</v>
      </c>
      <c r="J33" s="46"/>
      <c r="K33" s="71">
        <f t="shared" si="1"/>
        <v>392</v>
      </c>
      <c r="L33" s="28"/>
      <c r="M33" s="28"/>
    </row>
    <row r="34" spans="1:13">
      <c r="A34" s="42" t="s">
        <v>106</v>
      </c>
      <c r="B34" s="28"/>
      <c r="C34" s="28"/>
      <c r="D34" s="28"/>
      <c r="F34" s="46">
        <v>370</v>
      </c>
      <c r="G34" s="46">
        <v>218</v>
      </c>
      <c r="H34" s="46">
        <v>28</v>
      </c>
      <c r="I34" s="46">
        <v>2</v>
      </c>
      <c r="J34" s="46"/>
      <c r="K34" s="71">
        <f t="shared" si="1"/>
        <v>618</v>
      </c>
      <c r="L34" s="28"/>
      <c r="M34" s="28"/>
    </row>
    <row r="35" spans="1:13">
      <c r="A35" s="44"/>
      <c r="B35" s="28"/>
      <c r="C35" s="28"/>
      <c r="D35" s="28"/>
      <c r="F35" s="28"/>
      <c r="G35" s="28"/>
      <c r="H35" s="28"/>
      <c r="I35" s="28"/>
      <c r="J35" s="28"/>
      <c r="K35" s="71"/>
      <c r="L35" s="28"/>
      <c r="M35" s="28"/>
    </row>
    <row r="36" spans="1:13">
      <c r="A36" s="43" t="s">
        <v>12</v>
      </c>
      <c r="B36" s="28"/>
      <c r="C36" s="28"/>
      <c r="D36" s="28"/>
      <c r="F36" s="61">
        <f>SUM(F26:F34)</f>
        <v>3732</v>
      </c>
      <c r="G36" s="61">
        <f>SUM(G26:G34)</f>
        <v>2005</v>
      </c>
      <c r="H36" s="61">
        <f>SUM(H26:H34)</f>
        <v>486</v>
      </c>
      <c r="I36" s="61">
        <f>SUM(I26:I34)</f>
        <v>68</v>
      </c>
      <c r="J36" s="61"/>
      <c r="K36" s="71">
        <f>SUM(K26:K34)</f>
        <v>6291</v>
      </c>
      <c r="L36" s="28"/>
      <c r="M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L38" s="28"/>
      <c r="M38" s="28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88" t="s">
        <v>100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88" t="s">
        <v>102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89" t="s">
        <v>111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10" t="s">
        <v>132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25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6"/>
  <sheetViews>
    <sheetView zoomScaleNormal="100" workbookViewId="0">
      <selection activeCell="A3" sqref="A3"/>
    </sheetView>
  </sheetViews>
  <sheetFormatPr defaultColWidth="9.140625" defaultRowHeight="12.75"/>
  <cols>
    <col min="1" max="4" width="9.140625" style="1" customWidth="1"/>
    <col min="5" max="14" width="5" style="1" customWidth="1"/>
    <col min="15" max="15" width="8" style="1" customWidth="1"/>
    <col min="16" max="17" width="5" style="1" customWidth="1"/>
    <col min="18" max="16384" width="9.140625" style="1"/>
  </cols>
  <sheetData>
    <row r="1" spans="1:23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23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23">
      <c r="A4" s="30" t="s">
        <v>133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3">
      <c r="A5" s="30" t="s">
        <v>144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3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3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23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23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23" ht="12.95" customHeight="1">
      <c r="A10" s="42" t="s">
        <v>14</v>
      </c>
      <c r="B10" s="38"/>
      <c r="C10" s="28"/>
      <c r="D10" s="28"/>
      <c r="G10" s="46">
        <v>26</v>
      </c>
      <c r="H10" s="46">
        <v>29</v>
      </c>
      <c r="I10" s="47">
        <v>225</v>
      </c>
      <c r="J10" s="47">
        <v>207</v>
      </c>
      <c r="K10" s="46">
        <v>412</v>
      </c>
      <c r="L10" s="46">
        <v>332</v>
      </c>
      <c r="M10" s="46">
        <v>445</v>
      </c>
      <c r="N10" s="46">
        <v>395</v>
      </c>
      <c r="O10" s="53"/>
      <c r="P10" s="60">
        <f>G10+I10+K10+M10</f>
        <v>1108</v>
      </c>
      <c r="Q10" s="60">
        <f>H10+J10+L10+N10</f>
        <v>963</v>
      </c>
    </row>
    <row r="11" spans="1:23">
      <c r="A11" s="42" t="s">
        <v>15</v>
      </c>
      <c r="B11" s="28"/>
      <c r="C11" s="28"/>
      <c r="D11" s="28"/>
      <c r="G11" s="46">
        <v>1</v>
      </c>
      <c r="H11" s="46">
        <v>5</v>
      </c>
      <c r="I11" s="46">
        <v>64</v>
      </c>
      <c r="J11" s="46">
        <v>53</v>
      </c>
      <c r="K11" s="46">
        <v>230</v>
      </c>
      <c r="L11" s="46">
        <v>199</v>
      </c>
      <c r="M11" s="46">
        <v>216</v>
      </c>
      <c r="N11" s="46">
        <v>185</v>
      </c>
      <c r="O11" s="53"/>
      <c r="P11" s="60">
        <f t="shared" ref="P11:P20" si="0">G11+I11+K11+M11</f>
        <v>511</v>
      </c>
      <c r="Q11" s="60">
        <f t="shared" ref="Q11:Q20" si="1">H11+J11+L11+N11</f>
        <v>442</v>
      </c>
    </row>
    <row r="12" spans="1:23">
      <c r="A12" s="42" t="s">
        <v>110</v>
      </c>
      <c r="B12" s="28"/>
      <c r="C12" s="28"/>
      <c r="D12" s="28"/>
      <c r="G12" s="46">
        <v>0</v>
      </c>
      <c r="H12" s="46">
        <v>2</v>
      </c>
      <c r="I12" s="46">
        <v>8</v>
      </c>
      <c r="J12" s="46">
        <v>49</v>
      </c>
      <c r="K12" s="46">
        <v>15</v>
      </c>
      <c r="L12" s="46">
        <v>60</v>
      </c>
      <c r="M12" s="46">
        <v>11</v>
      </c>
      <c r="N12" s="46">
        <v>78</v>
      </c>
      <c r="O12" s="53"/>
      <c r="P12" s="60">
        <f t="shared" ref="P12" si="2">G12+I12+K12+M12</f>
        <v>34</v>
      </c>
      <c r="Q12" s="60">
        <f t="shared" ref="Q12" si="3">H12+J12+L12+N12</f>
        <v>189</v>
      </c>
    </row>
    <row r="13" spans="1:23">
      <c r="A13" s="42" t="s">
        <v>16</v>
      </c>
      <c r="B13" s="28"/>
      <c r="C13" s="28"/>
      <c r="D13" s="28"/>
      <c r="G13" s="46">
        <v>0</v>
      </c>
      <c r="H13" s="46">
        <v>0</v>
      </c>
      <c r="I13" s="46">
        <v>44</v>
      </c>
      <c r="J13" s="46">
        <v>21</v>
      </c>
      <c r="K13" s="46">
        <v>221</v>
      </c>
      <c r="L13" s="46">
        <v>73</v>
      </c>
      <c r="M13" s="46">
        <v>381</v>
      </c>
      <c r="N13" s="46">
        <v>110</v>
      </c>
      <c r="O13" s="53"/>
      <c r="P13" s="60">
        <f t="shared" si="0"/>
        <v>646</v>
      </c>
      <c r="Q13" s="60">
        <f t="shared" si="1"/>
        <v>204</v>
      </c>
    </row>
    <row r="14" spans="1:23">
      <c r="A14" s="42" t="s">
        <v>5</v>
      </c>
      <c r="B14" s="38"/>
      <c r="C14" s="28"/>
      <c r="D14" s="28"/>
      <c r="G14" s="46">
        <v>4</v>
      </c>
      <c r="H14" s="46">
        <v>8</v>
      </c>
      <c r="I14" s="47">
        <v>99</v>
      </c>
      <c r="J14" s="47">
        <v>185</v>
      </c>
      <c r="K14" s="46">
        <v>165</v>
      </c>
      <c r="L14" s="46">
        <v>280</v>
      </c>
      <c r="M14" s="46">
        <v>193</v>
      </c>
      <c r="N14" s="46">
        <v>291</v>
      </c>
      <c r="O14" s="53"/>
      <c r="P14" s="60">
        <f>G14+I14+K14+M14</f>
        <v>461</v>
      </c>
      <c r="Q14" s="60">
        <f>H14+J14+L14+N14</f>
        <v>764</v>
      </c>
    </row>
    <row r="15" spans="1:23">
      <c r="A15" s="42" t="s">
        <v>131</v>
      </c>
      <c r="B15" s="28"/>
      <c r="C15" s="28"/>
      <c r="D15" s="28"/>
      <c r="G15" s="46">
        <v>6</v>
      </c>
      <c r="H15" s="46">
        <v>16</v>
      </c>
      <c r="I15" s="46">
        <v>91</v>
      </c>
      <c r="J15" s="46">
        <v>186</v>
      </c>
      <c r="K15" s="46">
        <v>119</v>
      </c>
      <c r="L15" s="46">
        <v>397</v>
      </c>
      <c r="M15" s="46">
        <v>127</v>
      </c>
      <c r="N15" s="46">
        <v>441</v>
      </c>
      <c r="O15" s="53"/>
      <c r="P15" s="60">
        <f t="shared" si="0"/>
        <v>343</v>
      </c>
      <c r="Q15" s="60">
        <f t="shared" si="1"/>
        <v>1040</v>
      </c>
      <c r="T15" s="149"/>
      <c r="U15" s="149"/>
      <c r="V15" s="149"/>
      <c r="W15" s="149"/>
    </row>
    <row r="16" spans="1:23">
      <c r="A16" s="42" t="s">
        <v>17</v>
      </c>
      <c r="B16" s="28"/>
      <c r="C16" s="28"/>
      <c r="D16" s="28"/>
      <c r="G16" s="46">
        <v>0</v>
      </c>
      <c r="H16" s="46">
        <v>1</v>
      </c>
      <c r="I16" s="47">
        <v>8</v>
      </c>
      <c r="J16" s="47">
        <v>97</v>
      </c>
      <c r="K16" s="46">
        <v>33</v>
      </c>
      <c r="L16" s="46">
        <v>280</v>
      </c>
      <c r="M16" s="46">
        <v>59</v>
      </c>
      <c r="N16" s="46">
        <v>540</v>
      </c>
      <c r="O16" s="53"/>
      <c r="P16" s="60">
        <f t="shared" si="0"/>
        <v>100</v>
      </c>
      <c r="Q16" s="60">
        <f t="shared" si="1"/>
        <v>918</v>
      </c>
      <c r="W16" s="121"/>
    </row>
    <row r="17" spans="1:17">
      <c r="A17" s="42" t="s">
        <v>101</v>
      </c>
      <c r="B17" s="28"/>
      <c r="C17" s="28"/>
      <c r="D17" s="28"/>
      <c r="G17" s="46">
        <v>0</v>
      </c>
      <c r="H17" s="46">
        <v>0</v>
      </c>
      <c r="I17" s="47">
        <v>1</v>
      </c>
      <c r="J17" s="47">
        <v>3</v>
      </c>
      <c r="K17" s="46">
        <v>34</v>
      </c>
      <c r="L17" s="46">
        <v>73</v>
      </c>
      <c r="M17" s="46">
        <v>155</v>
      </c>
      <c r="N17" s="46">
        <v>293</v>
      </c>
      <c r="O17" s="53"/>
      <c r="P17" s="60">
        <f t="shared" si="0"/>
        <v>190</v>
      </c>
      <c r="Q17" s="60">
        <f t="shared" si="1"/>
        <v>369</v>
      </c>
    </row>
    <row r="18" spans="1:17">
      <c r="A18" s="42" t="s">
        <v>112</v>
      </c>
      <c r="B18" s="28"/>
      <c r="C18" s="28"/>
      <c r="D18" s="28"/>
      <c r="G18" s="46">
        <v>7</v>
      </c>
      <c r="H18" s="46">
        <v>2</v>
      </c>
      <c r="I18" s="47">
        <v>6</v>
      </c>
      <c r="J18" s="47">
        <v>4</v>
      </c>
      <c r="K18" s="46">
        <v>6</v>
      </c>
      <c r="L18" s="46">
        <v>14</v>
      </c>
      <c r="M18" s="46">
        <v>2</v>
      </c>
      <c r="N18" s="46">
        <v>19</v>
      </c>
      <c r="O18" s="53"/>
      <c r="P18" s="60">
        <f t="shared" ref="P18" si="4">G18+I18+K18+M18</f>
        <v>21</v>
      </c>
      <c r="Q18" s="60">
        <f t="shared" ref="Q18" si="5">H18+J18+L18+N18</f>
        <v>39</v>
      </c>
    </row>
    <row r="19" spans="1:17">
      <c r="A19" s="42" t="s">
        <v>151</v>
      </c>
      <c r="B19" s="28"/>
      <c r="C19" s="28"/>
      <c r="D19" s="28"/>
      <c r="G19" s="46">
        <v>12</v>
      </c>
      <c r="H19" s="46">
        <v>8</v>
      </c>
      <c r="I19" s="47">
        <v>0</v>
      </c>
      <c r="J19" s="47">
        <v>0</v>
      </c>
      <c r="K19" s="46">
        <v>0</v>
      </c>
      <c r="L19" s="46">
        <v>0</v>
      </c>
      <c r="M19" s="46">
        <v>0</v>
      </c>
      <c r="N19" s="46">
        <v>0</v>
      </c>
      <c r="O19" s="53"/>
      <c r="P19" s="60">
        <f t="shared" ref="P19" si="6">G19+I19+K19+M19</f>
        <v>12</v>
      </c>
      <c r="Q19" s="60">
        <f t="shared" ref="Q19" si="7">H19+J19+L19+N19</f>
        <v>8</v>
      </c>
    </row>
    <row r="20" spans="1:17">
      <c r="A20" s="42" t="s">
        <v>18</v>
      </c>
      <c r="B20" s="28"/>
      <c r="C20" s="28"/>
      <c r="D20" s="28"/>
      <c r="G20" s="46">
        <f>G37</f>
        <v>1691</v>
      </c>
      <c r="H20" s="46">
        <f t="shared" ref="H20:N20" si="8">H37</f>
        <v>2041</v>
      </c>
      <c r="I20" s="46">
        <f t="shared" si="8"/>
        <v>938</v>
      </c>
      <c r="J20" s="46">
        <f t="shared" si="8"/>
        <v>1067</v>
      </c>
      <c r="K20" s="46">
        <f t="shared" si="8"/>
        <v>211</v>
      </c>
      <c r="L20" s="46">
        <f t="shared" si="8"/>
        <v>275</v>
      </c>
      <c r="M20" s="46">
        <f t="shared" si="8"/>
        <v>37</v>
      </c>
      <c r="N20" s="46">
        <f t="shared" si="8"/>
        <v>31</v>
      </c>
      <c r="O20" s="53"/>
      <c r="P20" s="60">
        <f t="shared" si="0"/>
        <v>2877</v>
      </c>
      <c r="Q20" s="60">
        <f t="shared" si="1"/>
        <v>3414</v>
      </c>
    </row>
    <row r="21" spans="1:17">
      <c r="A21" s="40"/>
      <c r="B21" s="28"/>
      <c r="C21" s="28"/>
      <c r="D21" s="28"/>
      <c r="G21" s="51"/>
      <c r="H21" s="51"/>
      <c r="I21" s="51"/>
      <c r="J21" s="51"/>
      <c r="K21" s="51"/>
      <c r="L21" s="51"/>
      <c r="M21" s="51"/>
      <c r="N21" s="51"/>
      <c r="O21" s="53"/>
      <c r="P21" s="53"/>
      <c r="Q21" s="51"/>
    </row>
    <row r="22" spans="1:17">
      <c r="A22" s="43" t="s">
        <v>12</v>
      </c>
      <c r="B22" s="28"/>
      <c r="C22" s="28"/>
      <c r="D22" s="28"/>
      <c r="G22" s="60">
        <f t="shared" ref="G22:N22" si="9">SUM(G10:G20)</f>
        <v>1747</v>
      </c>
      <c r="H22" s="60">
        <f t="shared" si="9"/>
        <v>2112</v>
      </c>
      <c r="I22" s="60">
        <f t="shared" si="9"/>
        <v>1484</v>
      </c>
      <c r="J22" s="60">
        <f t="shared" si="9"/>
        <v>1872</v>
      </c>
      <c r="K22" s="60">
        <f t="shared" si="9"/>
        <v>1446</v>
      </c>
      <c r="L22" s="60">
        <f t="shared" si="9"/>
        <v>1983</v>
      </c>
      <c r="M22" s="60">
        <f t="shared" si="9"/>
        <v>1626</v>
      </c>
      <c r="N22" s="60">
        <f t="shared" si="9"/>
        <v>2383</v>
      </c>
      <c r="O22" s="53"/>
      <c r="P22" s="60">
        <f>SUM(P10:P20)</f>
        <v>6303</v>
      </c>
      <c r="Q22" s="60">
        <f>SUM(Q10:Q20)</f>
        <v>8350</v>
      </c>
    </row>
    <row r="23" spans="1:17">
      <c r="A23" s="36"/>
      <c r="B23" s="28"/>
      <c r="C23" s="28"/>
      <c r="D23" s="2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A24" s="29"/>
      <c r="B24" s="28"/>
      <c r="C24" s="28"/>
      <c r="D24" s="2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A25" s="43" t="s">
        <v>19</v>
      </c>
      <c r="B25" s="28"/>
      <c r="C25" s="28"/>
      <c r="D25" s="2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26"/>
      <c r="B26" s="28"/>
      <c r="C26" s="28"/>
      <c r="D26" s="28"/>
      <c r="G26" s="51"/>
      <c r="H26" s="51"/>
      <c r="I26" s="51"/>
      <c r="J26" s="51"/>
      <c r="K26" s="51"/>
      <c r="L26" s="51"/>
      <c r="M26" s="51"/>
      <c r="N26" s="51"/>
      <c r="O26" s="51"/>
      <c r="P26" s="60"/>
      <c r="Q26" s="60"/>
    </row>
    <row r="27" spans="1:17">
      <c r="A27" s="42" t="s">
        <v>14</v>
      </c>
      <c r="B27" s="28"/>
      <c r="C27" s="28"/>
      <c r="D27" s="28"/>
      <c r="G27" s="46">
        <v>302</v>
      </c>
      <c r="H27" s="46">
        <v>299</v>
      </c>
      <c r="I27" s="47">
        <v>185</v>
      </c>
      <c r="J27" s="47">
        <v>124</v>
      </c>
      <c r="K27" s="46">
        <v>83</v>
      </c>
      <c r="L27" s="46">
        <v>34</v>
      </c>
      <c r="M27" s="46">
        <v>21</v>
      </c>
      <c r="N27" s="46">
        <v>6</v>
      </c>
      <c r="O27" s="53"/>
      <c r="P27" s="60">
        <f>G27+I27+K27+M27</f>
        <v>591</v>
      </c>
      <c r="Q27" s="60">
        <f>H27+J27+L27+N27</f>
        <v>463</v>
      </c>
    </row>
    <row r="28" spans="1:17">
      <c r="A28" s="42" t="s">
        <v>15</v>
      </c>
      <c r="B28" s="28"/>
      <c r="C28" s="28"/>
      <c r="D28" s="28"/>
      <c r="G28" s="46">
        <v>487</v>
      </c>
      <c r="H28" s="46">
        <v>287</v>
      </c>
      <c r="I28" s="47">
        <v>201</v>
      </c>
      <c r="J28" s="47">
        <v>164</v>
      </c>
      <c r="K28" s="46">
        <v>15</v>
      </c>
      <c r="L28" s="46">
        <v>18</v>
      </c>
      <c r="M28" s="46">
        <v>1</v>
      </c>
      <c r="N28" s="46">
        <v>1</v>
      </c>
      <c r="O28" s="53"/>
      <c r="P28" s="60">
        <f t="shared" ref="P28:P34" si="10">G28+I28+K28+M28</f>
        <v>704</v>
      </c>
      <c r="Q28" s="60">
        <f t="shared" ref="Q28:Q34" si="11">H28+J28+L28+N28</f>
        <v>470</v>
      </c>
    </row>
    <row r="29" spans="1:17">
      <c r="A29" s="42" t="s">
        <v>110</v>
      </c>
      <c r="B29" s="28"/>
      <c r="C29" s="28"/>
      <c r="D29" s="28"/>
      <c r="G29" s="46">
        <v>22</v>
      </c>
      <c r="H29" s="46">
        <v>99</v>
      </c>
      <c r="I29" s="47">
        <v>18</v>
      </c>
      <c r="J29" s="47">
        <v>50</v>
      </c>
      <c r="K29" s="46">
        <v>7</v>
      </c>
      <c r="L29" s="46">
        <v>15</v>
      </c>
      <c r="M29" s="46">
        <v>2</v>
      </c>
      <c r="N29" s="46">
        <v>5</v>
      </c>
      <c r="O29" s="53"/>
      <c r="P29" s="60">
        <f t="shared" si="10"/>
        <v>49</v>
      </c>
      <c r="Q29" s="60">
        <f t="shared" si="11"/>
        <v>169</v>
      </c>
    </row>
    <row r="30" spans="1:17">
      <c r="A30" s="42" t="s">
        <v>16</v>
      </c>
      <c r="B30" s="28"/>
      <c r="C30" s="28"/>
      <c r="D30" s="28"/>
      <c r="G30" s="46">
        <v>296</v>
      </c>
      <c r="H30" s="46">
        <v>85</v>
      </c>
      <c r="I30" s="47">
        <v>227</v>
      </c>
      <c r="J30" s="47">
        <v>61</v>
      </c>
      <c r="K30" s="46">
        <v>21</v>
      </c>
      <c r="L30" s="46">
        <v>8</v>
      </c>
      <c r="M30" s="46">
        <v>3</v>
      </c>
      <c r="N30" s="46">
        <v>2</v>
      </c>
      <c r="O30" s="53"/>
      <c r="P30" s="60">
        <f t="shared" si="10"/>
        <v>547</v>
      </c>
      <c r="Q30" s="60">
        <f t="shared" si="11"/>
        <v>156</v>
      </c>
    </row>
    <row r="31" spans="1:17">
      <c r="A31" s="42" t="s">
        <v>5</v>
      </c>
      <c r="B31" s="28"/>
      <c r="C31" s="28"/>
      <c r="D31" s="28"/>
      <c r="G31" s="46">
        <v>169</v>
      </c>
      <c r="H31" s="46">
        <v>360</v>
      </c>
      <c r="I31" s="47">
        <v>60</v>
      </c>
      <c r="J31" s="47">
        <v>102</v>
      </c>
      <c r="K31" s="46">
        <v>23</v>
      </c>
      <c r="L31" s="46">
        <v>24</v>
      </c>
      <c r="M31" s="46">
        <v>3</v>
      </c>
      <c r="N31" s="46">
        <v>4</v>
      </c>
      <c r="O31" s="53"/>
      <c r="P31" s="60">
        <f>G31+I31+K31+M31</f>
        <v>255</v>
      </c>
      <c r="Q31" s="60">
        <f>H31+J31+L31+N31</f>
        <v>490</v>
      </c>
    </row>
    <row r="32" spans="1:17">
      <c r="A32" s="42" t="s">
        <v>131</v>
      </c>
      <c r="B32" s="28"/>
      <c r="C32" s="28"/>
      <c r="D32" s="28"/>
      <c r="G32" s="46">
        <v>132</v>
      </c>
      <c r="H32" s="46">
        <v>381</v>
      </c>
      <c r="I32" s="47">
        <v>68</v>
      </c>
      <c r="J32" s="47">
        <v>320</v>
      </c>
      <c r="K32" s="46">
        <v>34</v>
      </c>
      <c r="L32" s="46">
        <v>134</v>
      </c>
      <c r="M32" s="46">
        <v>4</v>
      </c>
      <c r="N32" s="46">
        <v>13</v>
      </c>
      <c r="O32" s="53"/>
      <c r="P32" s="60">
        <f t="shared" si="10"/>
        <v>238</v>
      </c>
      <c r="Q32" s="60">
        <f t="shared" si="11"/>
        <v>848</v>
      </c>
    </row>
    <row r="33" spans="1:18">
      <c r="A33" s="42" t="s">
        <v>17</v>
      </c>
      <c r="B33" s="28"/>
      <c r="C33" s="28"/>
      <c r="D33" s="28"/>
      <c r="G33" s="46">
        <v>30</v>
      </c>
      <c r="H33" s="46">
        <v>215</v>
      </c>
      <c r="I33" s="47">
        <v>10</v>
      </c>
      <c r="J33" s="47">
        <v>42</v>
      </c>
      <c r="K33" s="46">
        <v>0</v>
      </c>
      <c r="L33" s="46">
        <v>4</v>
      </c>
      <c r="M33" s="46">
        <v>0</v>
      </c>
      <c r="N33" s="46">
        <v>0</v>
      </c>
      <c r="O33" s="53"/>
      <c r="P33" s="60">
        <f t="shared" si="10"/>
        <v>40</v>
      </c>
      <c r="Q33" s="60">
        <f t="shared" si="11"/>
        <v>261</v>
      </c>
    </row>
    <row r="34" spans="1:18">
      <c r="A34" s="42" t="s">
        <v>101</v>
      </c>
      <c r="B34" s="28"/>
      <c r="C34" s="28"/>
      <c r="D34" s="28"/>
      <c r="G34" s="46">
        <v>63</v>
      </c>
      <c r="H34" s="46">
        <v>135</v>
      </c>
      <c r="I34" s="46">
        <v>48</v>
      </c>
      <c r="J34" s="46">
        <v>107</v>
      </c>
      <c r="K34" s="46">
        <v>7</v>
      </c>
      <c r="L34" s="46">
        <v>31</v>
      </c>
      <c r="M34" s="46">
        <v>1</v>
      </c>
      <c r="N34" s="46">
        <v>0</v>
      </c>
      <c r="O34" s="53"/>
      <c r="P34" s="60">
        <f t="shared" si="10"/>
        <v>119</v>
      </c>
      <c r="Q34" s="60">
        <f t="shared" si="11"/>
        <v>273</v>
      </c>
    </row>
    <row r="35" spans="1:18">
      <c r="A35" s="42" t="s">
        <v>106</v>
      </c>
      <c r="B35" s="28"/>
      <c r="C35" s="28"/>
      <c r="D35" s="28"/>
      <c r="G35" s="46">
        <v>190</v>
      </c>
      <c r="H35" s="46">
        <v>180</v>
      </c>
      <c r="I35" s="46">
        <v>121</v>
      </c>
      <c r="J35" s="46">
        <v>97</v>
      </c>
      <c r="K35" s="46">
        <v>21</v>
      </c>
      <c r="L35" s="46">
        <v>7</v>
      </c>
      <c r="M35" s="46">
        <v>2</v>
      </c>
      <c r="N35" s="46">
        <v>0</v>
      </c>
      <c r="O35" s="53"/>
      <c r="P35" s="60">
        <f>G35+I35+K35+M35</f>
        <v>334</v>
      </c>
      <c r="Q35" s="60">
        <f>H35+J35+L35+N35</f>
        <v>284</v>
      </c>
    </row>
    <row r="36" spans="1:18">
      <c r="A36" s="44"/>
      <c r="B36" s="28"/>
      <c r="C36" s="28"/>
      <c r="D36" s="28"/>
      <c r="G36" s="51"/>
      <c r="H36" s="51"/>
      <c r="I36" s="51"/>
      <c r="J36" s="51"/>
      <c r="K36" s="51"/>
      <c r="L36" s="51"/>
      <c r="M36" s="51"/>
      <c r="N36" s="51"/>
      <c r="O36" s="53"/>
      <c r="P36" s="60"/>
      <c r="Q36" s="60"/>
    </row>
    <row r="37" spans="1:18">
      <c r="A37" s="43" t="s">
        <v>12</v>
      </c>
      <c r="B37" s="28"/>
      <c r="C37" s="28"/>
      <c r="D37" s="28"/>
      <c r="G37" s="60">
        <f t="shared" ref="G37:N37" si="12">SUM(G27:G35)</f>
        <v>1691</v>
      </c>
      <c r="H37" s="60">
        <f t="shared" si="12"/>
        <v>2041</v>
      </c>
      <c r="I37" s="60">
        <f t="shared" si="12"/>
        <v>938</v>
      </c>
      <c r="J37" s="60">
        <f t="shared" si="12"/>
        <v>1067</v>
      </c>
      <c r="K37" s="60">
        <f t="shared" si="12"/>
        <v>211</v>
      </c>
      <c r="L37" s="60">
        <f t="shared" si="12"/>
        <v>275</v>
      </c>
      <c r="M37" s="60">
        <f t="shared" si="12"/>
        <v>37</v>
      </c>
      <c r="N37" s="60">
        <f t="shared" si="12"/>
        <v>31</v>
      </c>
      <c r="O37" s="53"/>
      <c r="P37" s="77">
        <f>SUM(P27:P35)</f>
        <v>2877</v>
      </c>
      <c r="Q37" s="68">
        <f>SUM(Q27:Q35)</f>
        <v>3414</v>
      </c>
    </row>
    <row r="38" spans="1:18">
      <c r="A38" s="43"/>
      <c r="B38" s="28"/>
      <c r="C38" s="28"/>
      <c r="D38" s="28"/>
      <c r="E38" s="60"/>
      <c r="F38" s="60"/>
      <c r="G38" s="60"/>
      <c r="H38" s="60"/>
      <c r="I38" s="60"/>
      <c r="J38" s="60"/>
      <c r="K38" s="60"/>
      <c r="L38" s="60"/>
      <c r="M38" s="53"/>
      <c r="N38" s="77"/>
      <c r="O38" s="68"/>
      <c r="P38" s="28"/>
      <c r="Q38" s="28"/>
    </row>
    <row r="39" spans="1:18">
      <c r="A39" s="43"/>
      <c r="B39" s="28"/>
      <c r="C39" s="28"/>
      <c r="D39" s="28"/>
      <c r="E39" s="60"/>
      <c r="F39" s="60"/>
      <c r="G39" s="60"/>
      <c r="H39" s="60"/>
      <c r="I39" s="60"/>
      <c r="J39" s="60"/>
      <c r="K39" s="60"/>
      <c r="L39" s="60"/>
      <c r="M39" s="53"/>
      <c r="N39" s="77"/>
      <c r="O39" s="68"/>
      <c r="P39" s="28"/>
      <c r="Q39" s="28"/>
    </row>
    <row r="40" spans="1:18">
      <c r="A40" s="88" t="s">
        <v>100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8">
      <c r="A41" s="88" t="s">
        <v>102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8">
      <c r="A42" s="89" t="s">
        <v>97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>
      <c r="A43" s="110" t="s">
        <v>132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25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5" t="s">
        <v>2</v>
      </c>
      <c r="R46" s="4"/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Definitions!OLE_LINK1</vt:lpstr>
      <vt:lpstr>Definitions!OLE_LINK3</vt:lpstr>
      <vt:lpstr>Contents!Print_Area</vt:lpstr>
      <vt:lpstr>Definitions!Print_Area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Gary Boden</cp:lastModifiedBy>
  <cp:lastPrinted>2018-10-23T18:57:32Z</cp:lastPrinted>
  <dcterms:created xsi:type="dcterms:W3CDTF">1998-11-10T14:33:53Z</dcterms:created>
  <dcterms:modified xsi:type="dcterms:W3CDTF">2018-10-23T19:14:47Z</dcterms:modified>
</cp:coreProperties>
</file>