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555" activeTab="0"/>
  </bookViews>
  <sheets>
    <sheet name="TABLE1" sheetId="1" r:id="rId1"/>
    <sheet name="TABLE2" sheetId="2" r:id="rId2"/>
    <sheet name="TABLE3" sheetId="3" r:id="rId3"/>
    <sheet name="TABLE4" sheetId="4" r:id="rId4"/>
    <sheet name="TABLE5" sheetId="5" r:id="rId5"/>
    <sheet name="TABLE6" sheetId="6" r:id="rId6"/>
    <sheet name="TABLE7" sheetId="7" r:id="rId7"/>
    <sheet name="TABLE8" sheetId="8" r:id="rId8"/>
    <sheet name="TABLE9" sheetId="9" r:id="rId9"/>
    <sheet name="TABLE10" sheetId="10" r:id="rId10"/>
    <sheet name="TABLE11" sheetId="11" r:id="rId11"/>
    <sheet name="TABLE12" sheetId="12" r:id="rId12"/>
    <sheet name="TABLE13" sheetId="13" r:id="rId13"/>
    <sheet name="TABLE14" sheetId="14" r:id="rId14"/>
    <sheet name="TABLE15" sheetId="15" r:id="rId15"/>
    <sheet name="TABLE16" sheetId="16" r:id="rId16"/>
  </sheets>
  <definedNames>
    <definedName name="_xlnm.Print_Area" localSheetId="0">'TABLE1'!$A$1:$M$47</definedName>
    <definedName name="_xlnm.Print_Area" localSheetId="1">'TABLE2'!$A$1:$M$47</definedName>
    <definedName name="_xlnm.Print_Area" localSheetId="2">'TABLE3'!$A$1:$M$47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<sst xmlns="http://schemas.openxmlformats.org/spreadsheetml/2006/main" count="588" uniqueCount="109">
  <si>
    <t>TEMPORARY FULL TIME</t>
  </si>
  <si>
    <t>TEMPORARY PART TIME</t>
  </si>
  <si>
    <t>TABLE 15</t>
  </si>
  <si>
    <t>TABLE 5</t>
  </si>
  <si>
    <t>TABLE 6</t>
  </si>
  <si>
    <t>TABLE 7</t>
  </si>
  <si>
    <t>TABLE 16</t>
  </si>
  <si>
    <t>NON DEGREE-CONTINUING FULL TIME</t>
  </si>
  <si>
    <t>NON DEGREE-CONTINUING PART TIME</t>
  </si>
  <si>
    <t>POST BACCALAUREATE-TEMPORARY FULL TIME</t>
  </si>
  <si>
    <t>POST BACCALAUREATE-TEMPORARY PART TIME</t>
  </si>
  <si>
    <t>NON-DEGREE CREDIT</t>
  </si>
  <si>
    <t>ENVIRONMENT &amp; LIFE SCIENCES</t>
  </si>
  <si>
    <t>FINAL ENROLLMENT REPORT</t>
  </si>
  <si>
    <t>GRADUATE STUDENTS</t>
  </si>
  <si>
    <t>UNDERGRADUATE STUDENTS</t>
  </si>
  <si>
    <t>*</t>
  </si>
  <si>
    <t>TOTAL UNIVERSITY</t>
  </si>
  <si>
    <t>MALE</t>
  </si>
  <si>
    <t>FEMALE</t>
  </si>
  <si>
    <t>TOTAL</t>
  </si>
  <si>
    <t>NEW</t>
  </si>
  <si>
    <t>ARTS &amp; SCIENCES</t>
  </si>
  <si>
    <t>BUSINESS ADMINISTRATION</t>
  </si>
  <si>
    <t>ENGINEERING</t>
  </si>
  <si>
    <t>HUMAN SCIENCE &amp; SERVICES</t>
  </si>
  <si>
    <t>NURSING</t>
  </si>
  <si>
    <t>UNIVERSITY COLLEGE</t>
  </si>
  <si>
    <t>CONTINUING EDUCATION</t>
  </si>
  <si>
    <t>UNIVERSITY COLLEGE ENROLLMENT PREFERENCES</t>
  </si>
  <si>
    <t>UNDECLARED, UC</t>
  </si>
  <si>
    <t>JUNIOR</t>
  </si>
  <si>
    <t>M</t>
  </si>
  <si>
    <t>F</t>
  </si>
  <si>
    <t>GRADUATE DEGREE CREDITS</t>
  </si>
  <si>
    <t>NON-DEGREE CREDITS</t>
  </si>
  <si>
    <t>TOTAL GRADUATE CREDITS</t>
  </si>
  <si>
    <t>UNDERGRADUATE CREDITS</t>
  </si>
  <si>
    <t>UNIVERSITY OF RHODE ISLAND</t>
  </si>
  <si>
    <t>TOTAL GRADUATES</t>
  </si>
  <si>
    <t>DEGREE-FULL TIME</t>
  </si>
  <si>
    <t>DEGREE-PART TIME</t>
  </si>
  <si>
    <t>DEGREE-CONTINUOUS REGISTRATION</t>
  </si>
  <si>
    <t>TABLE 1</t>
  </si>
  <si>
    <t>TABLE 2</t>
  </si>
  <si>
    <t>TABLE 3</t>
  </si>
  <si>
    <t>TABLE 4</t>
  </si>
  <si>
    <t>TABLE 8</t>
  </si>
  <si>
    <t>TABLE 9</t>
  </si>
  <si>
    <t>TABLE 10</t>
  </si>
  <si>
    <t>TABLE 11</t>
  </si>
  <si>
    <t>TABLE 12</t>
  </si>
  <si>
    <t>TABLE 13</t>
  </si>
  <si>
    <t>TABLE 14</t>
  </si>
  <si>
    <t>FULL TIME</t>
  </si>
  <si>
    <t>PART TIME</t>
  </si>
  <si>
    <t>CONTINUOUS REGISTRATION</t>
  </si>
  <si>
    <t>PERMANENT FULL TIME</t>
  </si>
  <si>
    <t>PERMANENT PART TIME</t>
  </si>
  <si>
    <t>NON-RES</t>
  </si>
  <si>
    <t>RESID</t>
  </si>
  <si>
    <t>REGION</t>
  </si>
  <si>
    <t>FRESH</t>
  </si>
  <si>
    <t>SOPH</t>
  </si>
  <si>
    <t>CONT</t>
  </si>
  <si>
    <t>TRANS</t>
  </si>
  <si>
    <t>1ST PROFESSIONAL STUDENTS</t>
  </si>
  <si>
    <t>DEGREE-OFF CAMPUS STUDY *</t>
  </si>
  <si>
    <t>NON-DEGREE NON-CREDIT *</t>
  </si>
  <si>
    <t>TOTAL UNDERGRADUATES *</t>
  </si>
  <si>
    <t>GRAND TOTAL *</t>
  </si>
  <si>
    <t xml:space="preserve">    TOTAL 1ST PROFESSIONAL</t>
  </si>
  <si>
    <t>SENIOR+</t>
  </si>
  <si>
    <t>PHARMACY *</t>
  </si>
  <si>
    <t xml:space="preserve">    AND SIXTH YEARS OF THE PHARMACY PMD PROGRAM.</t>
  </si>
  <si>
    <t>* SENIOR+  INCLUDES STUDENTS EXPECTED TO GRADUATE DURING THIS ACADEMIC YEAR AND 1ST PROFESSIONAL STUDENTS IN THE FIFTH</t>
  </si>
  <si>
    <t>* OFF-CAMPUS STUDY AND NON-DEGREE/NON-CREDITSTUDENTS ARE NOT INCLUDED IN TOTAL UNDERGRADUATE AND GRAND TOTAL SUMMARIES.</t>
  </si>
  <si>
    <t xml:space="preserve">    DATA INCLUDE STUDENTS WHO ARE STUDYING OFF CAMPUS THIS SEMESTER.</t>
  </si>
  <si>
    <t>Percent</t>
  </si>
  <si>
    <t>CHANGE</t>
  </si>
  <si>
    <t>Number</t>
  </si>
  <si>
    <t>INTERNTL</t>
  </si>
  <si>
    <r>
      <t xml:space="preserve">SENIOR+ </t>
    </r>
    <r>
      <rPr>
        <b/>
        <sz val="10"/>
        <color indexed="56"/>
        <rFont val="Arial"/>
        <family val="2"/>
      </rPr>
      <t>*</t>
    </r>
  </si>
  <si>
    <t>HISPANIC</t>
  </si>
  <si>
    <t>NAT-AMER</t>
  </si>
  <si>
    <t>AFR-AMER</t>
  </si>
  <si>
    <t>CAUCSN</t>
  </si>
  <si>
    <t>ASIAN/PAC</t>
  </si>
  <si>
    <t>2005-06</t>
  </si>
  <si>
    <t>NR-ALIEN</t>
  </si>
  <si>
    <t>NOT-RPTD</t>
  </si>
  <si>
    <t>TOTAL HEADCOUNT OF ALL DEGREE-SEEKING UNDERGRADUATE STUDENTS BY ADMINISTRATIVE COLLEGE FOR THE SPRING SEMESTER OF</t>
  </si>
  <si>
    <t>TOTAL HEADCOUNT OF DEGREE-SEEKING NEW FRESHMAN STUDENTS BY ADMINISTRATIVE COLLEGE FOR THE SPRING SEMESTER OF</t>
  </si>
  <si>
    <t>TOTAL HEADCOUNT OF DEGREE-SEEKING TRANSFER STUDENTS BY ADMINISTRATIVE COLLEGE FOR THE SPRING SEMESTER OF</t>
  </si>
  <si>
    <t>TOTAL HEADCOUNT, BY SEX, OF TRANSFER STUDENTS ADMITTED FOR THE SPRING SEMESTER OF</t>
  </si>
  <si>
    <t>TOTAL HEADCOUNT, BY PLACE OF RESIDENCE, OF CONTINUING STUDENTS ENROLLED FOR THE SPRING SEMESTER OF</t>
  </si>
  <si>
    <t>TOTAL HEADCOUNT, BY PLACE OF RESIDENCE, OF NEW STUDENTS ADMITTED FOR THE SPRING SEMESTER OF</t>
  </si>
  <si>
    <t>TOTAL HEADCOUNT, BY PLACE OF RESIDENCE, OF TRANSFER STUDENTS ADMITTED FOR THE SPRING SEMESTER OF</t>
  </si>
  <si>
    <t>TOTAL HEADCOUNT FOR THE SPRING SEMESTER OF THE ACADEMIC YEAR 2005-06 COMPARED TO 2006-07, AS OF MARCH 15, 2007.</t>
  </si>
  <si>
    <t>2006-07</t>
  </si>
  <si>
    <t>TOTAL HEADCOUNT, BY SEX, FOR THE SPRING SEMESTER OF THE ACADEMIC YEAR 2006-07, AS OF MARCH 15, 2007.</t>
  </si>
  <si>
    <t>TOTAL HEADCOUNT, BY ENTRY STATUS, FOR THE SPRING SEMESTER OF THE ACADEMIC YEAR 2006-07, AS OF MARCH 15, 2007.</t>
  </si>
  <si>
    <t>TOTAL HEADCOUNT, BY PLACE OF RESIDENCE, FOR THE SPRING SEMESTER OF THE ACADEMIC YEAR 2006-07, AS OF MARCH 15, 2007.</t>
  </si>
  <si>
    <t>THE ACADEMIC YEAR 2006-07, AS OF MARCH 15, 2007.</t>
  </si>
  <si>
    <t>TOTAL HEADCOUNT, BY SEX, OF NEW STUDENTS ADMITTED FOR THE SPRING SEMESTER OF THE ACADEMIC YEAR 2006-07, AS OF MARCH 15, 2007.</t>
  </si>
  <si>
    <t>TOTAL HEADCOUNT, BY RACE/ETHNICITY, FOR THE SPRING SEMESTER OF THE ACADEMIC YEAR 2006-07, AS OF MARCH 15, 2007.</t>
  </si>
  <si>
    <t>CREDIT COUNTS, BY SEX, FOR THE SPRING SEMESTER OF THE ACADEMIC YEAR 2006-07, AS OF MARCH 15, 2007.</t>
  </si>
  <si>
    <t>CREDIT COUNTS, BY PLACE OF RESIDENCE, FOR THE SPRING SEMESTER OF THE ACADEMIC YEAR 2006-07, AS OF MARCH 15, 2007.</t>
  </si>
  <si>
    <t>CREDIT COUNTS, BY ENTRY STATUS, FOR THE SPRING SEMESTER OF THE ACADEMIC YEAR 2006-07, AS OF MARCH 15, 2007.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</si>
</sst>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%"/>
  </numFmts>
  <fonts count="16">
    <font>
      <sz val="10"/>
      <name val="Arial"/>
      <family val="0"/>
    </font>
    <font>
      <sz val="10"/>
      <name val="Courier"/>
      <family val="0"/>
    </font>
    <font>
      <b/>
      <sz val="10"/>
      <color indexed="9"/>
      <name val="Arial"/>
      <family val="2"/>
    </font>
    <font>
      <b/>
      <sz val="10"/>
      <color indexed="56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color indexed="56"/>
      <name val="Arial"/>
      <family val="2"/>
    </font>
    <font>
      <b/>
      <sz val="20"/>
      <color indexed="9"/>
      <name val="Times New Roman"/>
      <family val="1"/>
    </font>
    <font>
      <sz val="14"/>
      <color indexed="9"/>
      <name val="Times New Roman"/>
      <family val="1"/>
    </font>
    <font>
      <sz val="9"/>
      <color indexed="12"/>
      <name val="Arial"/>
      <family val="2"/>
    </font>
    <font>
      <sz val="9"/>
      <color indexed="56"/>
      <name val="Arial"/>
      <family val="2"/>
    </font>
    <font>
      <b/>
      <sz val="9"/>
      <name val="Arial"/>
      <family val="2"/>
    </font>
    <font>
      <sz val="10"/>
      <color indexed="9"/>
      <name val="Arial"/>
      <family val="0"/>
    </font>
    <font>
      <sz val="8"/>
      <name val="Arial"/>
      <family val="2"/>
    </font>
    <font>
      <b/>
      <sz val="8"/>
      <color indexed="56"/>
      <name val="Arial"/>
      <family val="2"/>
    </font>
    <font>
      <sz val="10"/>
      <color indexed="5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6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3" fillId="0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centerContinuous" vertical="center"/>
    </xf>
    <xf numFmtId="0" fontId="0" fillId="2" borderId="0" xfId="0" applyFont="1" applyFill="1" applyAlignment="1">
      <alignment horizontal="centerContinuous"/>
    </xf>
    <xf numFmtId="164" fontId="4" fillId="0" borderId="0" xfId="19" applyFont="1">
      <alignment/>
      <protection/>
    </xf>
    <xf numFmtId="164" fontId="4" fillId="0" borderId="0" xfId="19" applyFont="1" applyAlignment="1" applyProtection="1">
      <alignment horizontal="left" indent="1"/>
      <protection/>
    </xf>
    <xf numFmtId="0" fontId="3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164" fontId="4" fillId="0" borderId="0" xfId="19" applyFont="1" applyAlignment="1">
      <alignment horizontal="left" indent="1"/>
      <protection/>
    </xf>
    <xf numFmtId="164" fontId="4" fillId="0" borderId="0" xfId="19" applyFont="1" applyAlignment="1" applyProtection="1">
      <alignment horizontal="left" indent="3"/>
      <protection/>
    </xf>
    <xf numFmtId="164" fontId="4" fillId="0" borderId="0" xfId="19" applyFont="1" applyAlignment="1">
      <alignment horizontal="left" indent="2"/>
      <protection/>
    </xf>
    <xf numFmtId="0" fontId="5" fillId="0" borderId="0" xfId="0" applyFont="1" applyAlignment="1">
      <alignment horizontal="centerContinuous"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164" fontId="4" fillId="0" borderId="0" xfId="19" applyFont="1" applyBorder="1" applyAlignment="1" applyProtection="1">
      <alignment horizontal="left" indent="3"/>
      <protection/>
    </xf>
    <xf numFmtId="164" fontId="6" fillId="0" borderId="0" xfId="19" applyFont="1" applyAlignment="1" applyProtection="1">
      <alignment horizontal="centerContinuous"/>
      <protection/>
    </xf>
    <xf numFmtId="164" fontId="6" fillId="0" borderId="0" xfId="19" applyFont="1" applyBorder="1" applyAlignment="1" applyProtection="1">
      <alignment horizontal="left" indent="1"/>
      <protection/>
    </xf>
    <xf numFmtId="164" fontId="6" fillId="0" borderId="0" xfId="19" applyFont="1" applyAlignment="1" applyProtection="1">
      <alignment horizontal="left" indent="2"/>
      <protection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7" fillId="2" borderId="0" xfId="0" applyFont="1" applyFill="1" applyAlignment="1">
      <alignment horizontal="centerContinuous" vertical="center"/>
    </xf>
    <xf numFmtId="0" fontId="8" fillId="2" borderId="0" xfId="0" applyFont="1" applyFill="1" applyAlignment="1">
      <alignment horizontal="centerContinuous"/>
    </xf>
    <xf numFmtId="0" fontId="2" fillId="2" borderId="0" xfId="0" applyFont="1" applyFill="1" applyAlignment="1">
      <alignment/>
    </xf>
    <xf numFmtId="0" fontId="4" fillId="0" borderId="0" xfId="0" applyFont="1" applyAlignment="1">
      <alignment horizontal="left" indent="1"/>
    </xf>
    <xf numFmtId="0" fontId="6" fillId="0" borderId="1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centerContinuous"/>
    </xf>
    <xf numFmtId="164" fontId="6" fillId="0" borderId="0" xfId="19" applyFont="1" applyBorder="1" applyAlignment="1" applyProtection="1">
      <alignment horizontal="left" indent="2"/>
      <protection/>
    </xf>
    <xf numFmtId="0" fontId="3" fillId="0" borderId="0" xfId="0" applyFont="1" applyFill="1" applyBorder="1" applyAlignment="1">
      <alignment/>
    </xf>
    <xf numFmtId="0" fontId="0" fillId="0" borderId="0" xfId="0" applyFont="1" applyBorder="1" applyAlignment="1">
      <alignment horizontal="left"/>
    </xf>
    <xf numFmtId="164" fontId="6" fillId="0" borderId="0" xfId="19" applyFont="1" applyBorder="1" applyAlignment="1" applyProtection="1">
      <alignment horizontal="centerContinuous"/>
      <protection/>
    </xf>
    <xf numFmtId="0" fontId="0" fillId="0" borderId="0" xfId="0" applyFont="1" applyBorder="1" applyAlignment="1">
      <alignment horizontal="centerContinuous"/>
    </xf>
    <xf numFmtId="164" fontId="4" fillId="0" borderId="0" xfId="19" applyFont="1" applyBorder="1">
      <alignment/>
      <protection/>
    </xf>
    <xf numFmtId="164" fontId="4" fillId="0" borderId="0" xfId="19" applyFont="1" applyBorder="1" applyAlignment="1">
      <alignment horizontal="left" indent="1"/>
      <protection/>
    </xf>
    <xf numFmtId="0" fontId="10" fillId="0" borderId="0" xfId="0" applyFont="1" applyFill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164" fontId="4" fillId="0" borderId="0" xfId="20" applyFont="1">
      <alignment/>
      <protection/>
    </xf>
    <xf numFmtId="0" fontId="6" fillId="0" borderId="0" xfId="0" applyFont="1" applyBorder="1" applyAlignment="1">
      <alignment horizontal="centerContinuous"/>
    </xf>
    <xf numFmtId="164" fontId="4" fillId="0" borderId="0" xfId="20" applyFont="1" applyAlignment="1" applyProtection="1">
      <alignment horizontal="left" indent="1"/>
      <protection/>
    </xf>
    <xf numFmtId="164" fontId="6" fillId="0" borderId="0" xfId="20" applyFont="1" applyAlignment="1" applyProtection="1">
      <alignment horizontal="left" indent="1"/>
      <protection/>
    </xf>
    <xf numFmtId="164" fontId="4" fillId="0" borderId="0" xfId="20" applyFont="1" applyAlignment="1">
      <alignment horizontal="left" indent="1"/>
      <protection/>
    </xf>
    <xf numFmtId="164" fontId="6" fillId="0" borderId="1" xfId="19" applyFont="1" applyBorder="1" applyAlignment="1" applyProtection="1">
      <alignment horizontal="center"/>
      <protection/>
    </xf>
    <xf numFmtId="0" fontId="9" fillId="0" borderId="0" xfId="0" applyNumberFormat="1" applyFont="1" applyBorder="1" applyAlignment="1">
      <alignment/>
    </xf>
    <xf numFmtId="0" fontId="9" fillId="0" borderId="0" xfId="19" applyNumberFormat="1" applyFont="1" applyBorder="1" applyAlignment="1" applyProtection="1">
      <alignment/>
      <protection locked="0"/>
    </xf>
    <xf numFmtId="0" fontId="9" fillId="0" borderId="0" xfId="19" applyNumberFormat="1" applyFont="1" applyBorder="1" applyProtection="1">
      <alignment/>
      <protection locked="0"/>
    </xf>
    <xf numFmtId="0" fontId="9" fillId="0" borderId="0" xfId="0" applyNumberFormat="1" applyFont="1" applyBorder="1" applyAlignment="1">
      <alignment/>
    </xf>
    <xf numFmtId="0" fontId="9" fillId="0" borderId="0" xfId="19" applyNumberFormat="1" applyFont="1" applyAlignment="1" applyProtection="1">
      <alignment/>
      <protection locked="0"/>
    </xf>
    <xf numFmtId="0" fontId="4" fillId="0" borderId="0" xfId="0" applyNumberFormat="1" applyFont="1" applyAlignment="1">
      <alignment/>
    </xf>
    <xf numFmtId="0" fontId="4" fillId="0" borderId="0" xfId="0" applyNumberFormat="1" applyFont="1" applyBorder="1" applyAlignment="1">
      <alignment/>
    </xf>
    <xf numFmtId="0" fontId="9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9" fillId="0" borderId="0" xfId="0" applyNumberFormat="1" applyFont="1" applyFill="1" applyBorder="1" applyAlignment="1">
      <alignment/>
    </xf>
    <xf numFmtId="0" fontId="0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9" fillId="0" borderId="0" xfId="19" applyNumberFormat="1" applyFont="1" applyProtection="1">
      <alignment/>
      <protection locked="0"/>
    </xf>
    <xf numFmtId="0" fontId="4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NumberFormat="1" applyFont="1" applyBorder="1" applyAlignment="1">
      <alignment/>
    </xf>
    <xf numFmtId="0" fontId="2" fillId="2" borderId="0" xfId="0" applyFont="1" applyFill="1" applyAlignment="1">
      <alignment/>
    </xf>
    <xf numFmtId="0" fontId="4" fillId="0" borderId="0" xfId="0" applyFont="1" applyAlignment="1">
      <alignment/>
    </xf>
    <xf numFmtId="0" fontId="9" fillId="0" borderId="0" xfId="19" applyNumberFormat="1" applyFont="1" applyAlignment="1" applyProtection="1">
      <alignment/>
      <protection locked="0"/>
    </xf>
    <xf numFmtId="0" fontId="9" fillId="0" borderId="0" xfId="0" applyNumberFormat="1" applyFont="1" applyAlignment="1">
      <alignment/>
    </xf>
    <xf numFmtId="0" fontId="9" fillId="0" borderId="0" xfId="0" applyNumberFormat="1" applyFont="1" applyBorder="1" applyAlignment="1">
      <alignment/>
    </xf>
    <xf numFmtId="0" fontId="4" fillId="0" borderId="0" xfId="0" applyNumberFormat="1" applyFont="1" applyAlignment="1">
      <alignment/>
    </xf>
    <xf numFmtId="0" fontId="11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0" fontId="4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5" fillId="0" borderId="0" xfId="0" applyNumberFormat="1" applyFont="1" applyAlignment="1">
      <alignment/>
    </xf>
    <xf numFmtId="0" fontId="5" fillId="0" borderId="0" xfId="0" applyNumberFormat="1" applyFont="1" applyBorder="1" applyAlignment="1">
      <alignment/>
    </xf>
    <xf numFmtId="164" fontId="11" fillId="0" borderId="0" xfId="19" applyFont="1" applyBorder="1">
      <alignment/>
      <protection/>
    </xf>
    <xf numFmtId="0" fontId="5" fillId="0" borderId="1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11" fillId="0" borderId="0" xfId="0" applyNumberFormat="1" applyFont="1" applyAlignment="1">
      <alignment/>
    </xf>
    <xf numFmtId="164" fontId="6" fillId="0" borderId="0" xfId="19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 horizontal="center"/>
    </xf>
    <xf numFmtId="164" fontId="6" fillId="0" borderId="1" xfId="19" applyFont="1" applyBorder="1" applyAlignment="1" applyProtection="1">
      <alignment horizontal="right"/>
      <protection locked="0"/>
    </xf>
    <xf numFmtId="0" fontId="6" fillId="0" borderId="1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11" fillId="0" borderId="1" xfId="0" applyFont="1" applyBorder="1" applyAlignment="1">
      <alignment horizontal="right"/>
    </xf>
    <xf numFmtId="164" fontId="6" fillId="0" borderId="1" xfId="19" applyFont="1" applyBorder="1" applyAlignment="1" applyProtection="1">
      <alignment horizontal="right"/>
      <protection/>
    </xf>
    <xf numFmtId="0" fontId="6" fillId="0" borderId="1" xfId="0" applyFont="1" applyBorder="1" applyAlignment="1">
      <alignment horizontal="right"/>
    </xf>
    <xf numFmtId="0" fontId="11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13" fillId="0" borderId="0" xfId="0" applyFont="1" applyAlignment="1">
      <alignment horizontal="left" indent="1"/>
    </xf>
    <xf numFmtId="164" fontId="13" fillId="0" borderId="0" xfId="20" applyFont="1" applyAlignment="1" applyProtection="1">
      <alignment horizontal="left" indent="1"/>
      <protection/>
    </xf>
    <xf numFmtId="0" fontId="13" fillId="0" borderId="0" xfId="0" applyFont="1" applyBorder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NumberFormat="1" applyFont="1" applyFill="1" applyBorder="1" applyAlignment="1">
      <alignment/>
    </xf>
    <xf numFmtId="165" fontId="4" fillId="0" borderId="0" xfId="21" applyNumberFormat="1" applyFont="1" applyBorder="1" applyAlignment="1">
      <alignment/>
    </xf>
    <xf numFmtId="0" fontId="9" fillId="0" borderId="0" xfId="0" applyFont="1" applyBorder="1" applyAlignment="1">
      <alignment/>
    </xf>
    <xf numFmtId="0" fontId="3" fillId="0" borderId="1" xfId="0" applyFont="1" applyBorder="1" applyAlignment="1">
      <alignment horizontal="left"/>
    </xf>
    <xf numFmtId="164" fontId="6" fillId="0" borderId="0" xfId="19" applyFont="1" applyAlignment="1" applyProtection="1">
      <alignment horizontal="left"/>
      <protection/>
    </xf>
    <xf numFmtId="164" fontId="14" fillId="0" borderId="1" xfId="19" applyFont="1" applyBorder="1" applyAlignment="1" applyProtection="1">
      <alignment horizontal="right"/>
      <protection locked="0"/>
    </xf>
    <xf numFmtId="0" fontId="14" fillId="0" borderId="1" xfId="0" applyFont="1" applyBorder="1" applyAlignment="1">
      <alignment horizontal="right"/>
    </xf>
    <xf numFmtId="165" fontId="11" fillId="0" borderId="0" xfId="21" applyNumberFormat="1" applyFont="1" applyBorder="1" applyAlignment="1">
      <alignment/>
    </xf>
    <xf numFmtId="0" fontId="15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cFERTABLE1" xfId="19"/>
    <cellStyle name="Normal_cFERTABLE5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tabSelected="1" workbookViewId="0" topLeftCell="A1">
      <selection activeCell="A3" sqref="A3"/>
    </sheetView>
  </sheetViews>
  <sheetFormatPr defaultColWidth="9.140625" defaultRowHeight="12.75"/>
  <cols>
    <col min="1" max="16384" width="9.140625" style="1" customWidth="1"/>
  </cols>
  <sheetData>
    <row r="1" spans="1:13" ht="25.5" customHeight="1">
      <c r="A1" s="4"/>
      <c r="B1" s="4"/>
      <c r="C1" s="4"/>
      <c r="D1" s="4"/>
      <c r="E1" s="24" t="s">
        <v>38</v>
      </c>
      <c r="F1" s="5"/>
      <c r="G1" s="5"/>
      <c r="H1" s="5"/>
      <c r="I1" s="5"/>
      <c r="J1" s="5"/>
      <c r="K1" s="4"/>
      <c r="L1" s="4"/>
      <c r="M1" s="4"/>
    </row>
    <row r="2" spans="1:13" ht="21" customHeight="1">
      <c r="A2" s="4"/>
      <c r="B2" s="4"/>
      <c r="C2" s="4"/>
      <c r="D2" s="4"/>
      <c r="E2" s="25" t="s">
        <v>13</v>
      </c>
      <c r="F2" s="6"/>
      <c r="G2" s="6"/>
      <c r="H2" s="6"/>
      <c r="I2" s="6"/>
      <c r="J2" s="6"/>
      <c r="K2" s="4"/>
      <c r="L2" s="4"/>
      <c r="M2" s="4"/>
    </row>
    <row r="4" spans="1:13" ht="12.75">
      <c r="A4" s="109" t="s">
        <v>98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</row>
    <row r="5" spans="1:13" ht="12.75">
      <c r="A5" s="31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2" ht="12.75" customHeight="1">
      <c r="A6" s="3"/>
      <c r="B6" s="2"/>
    </row>
    <row r="7" spans="1:14" ht="12.75">
      <c r="A7" s="3"/>
      <c r="B7" s="2"/>
      <c r="C7" s="22"/>
      <c r="D7" s="22"/>
      <c r="E7" s="22"/>
      <c r="F7" s="22"/>
      <c r="G7" s="18" t="s">
        <v>17</v>
      </c>
      <c r="H7" s="10"/>
      <c r="I7" s="23"/>
      <c r="J7" s="23"/>
      <c r="L7" s="109" t="s">
        <v>79</v>
      </c>
      <c r="M7" s="109"/>
      <c r="N7" s="22"/>
    </row>
    <row r="8" spans="1:13" ht="6" customHeight="1">
      <c r="A8" s="3"/>
      <c r="B8" s="2"/>
      <c r="I8" s="7"/>
      <c r="J8" s="7"/>
      <c r="L8" s="108"/>
      <c r="M8" s="108"/>
    </row>
    <row r="9" spans="1:13" ht="12.75">
      <c r="A9" s="3"/>
      <c r="B9" s="2"/>
      <c r="F9" s="87" t="s">
        <v>88</v>
      </c>
      <c r="G9" s="81"/>
      <c r="H9" s="81"/>
      <c r="I9" s="87" t="s">
        <v>99</v>
      </c>
      <c r="L9" s="88" t="s">
        <v>80</v>
      </c>
      <c r="M9" s="88" t="s">
        <v>78</v>
      </c>
    </row>
    <row r="11" spans="1:13" ht="12.75">
      <c r="A11" s="19" t="s">
        <v>14</v>
      </c>
      <c r="B11" s="16"/>
      <c r="C11" s="16"/>
      <c r="D11" s="16"/>
      <c r="E11" s="16"/>
      <c r="F11" s="16"/>
      <c r="I11" s="16"/>
      <c r="J11" s="16"/>
      <c r="L11" s="16"/>
      <c r="M11" s="16"/>
    </row>
    <row r="12" ht="12.75">
      <c r="A12" s="8"/>
    </row>
    <row r="13" spans="1:13" ht="12.75">
      <c r="A13" s="17" t="s">
        <v>40</v>
      </c>
      <c r="B13" s="16"/>
      <c r="C13" s="16"/>
      <c r="D13" s="16"/>
      <c r="E13" s="16"/>
      <c r="F13" s="48">
        <v>944</v>
      </c>
      <c r="G13" s="53"/>
      <c r="H13" s="53"/>
      <c r="I13" s="48">
        <v>937</v>
      </c>
      <c r="J13" s="21"/>
      <c r="L13" s="64">
        <f aca="true" t="shared" si="0" ref="L13:L19">I13-F13</f>
        <v>-7</v>
      </c>
      <c r="M13" s="107">
        <f aca="true" t="shared" si="1" ref="M13:M19">L13/F13</f>
        <v>-0.007415254237288136</v>
      </c>
    </row>
    <row r="14" spans="1:13" ht="12.75">
      <c r="A14" s="17" t="s">
        <v>41</v>
      </c>
      <c r="B14" s="16"/>
      <c r="C14" s="16"/>
      <c r="D14" s="16"/>
      <c r="E14" s="16"/>
      <c r="F14" s="48">
        <v>908</v>
      </c>
      <c r="G14" s="53"/>
      <c r="H14" s="53"/>
      <c r="I14" s="48">
        <v>896</v>
      </c>
      <c r="J14" s="21"/>
      <c r="L14" s="64">
        <f t="shared" si="0"/>
        <v>-12</v>
      </c>
      <c r="M14" s="107">
        <f t="shared" si="1"/>
        <v>-0.013215859030837005</v>
      </c>
    </row>
    <row r="15" spans="1:13" ht="12.75">
      <c r="A15" s="17" t="s">
        <v>42</v>
      </c>
      <c r="B15" s="16"/>
      <c r="C15" s="16"/>
      <c r="D15" s="16"/>
      <c r="E15" s="16"/>
      <c r="F15" s="48">
        <v>29</v>
      </c>
      <c r="G15" s="53"/>
      <c r="H15" s="53"/>
      <c r="I15" s="48">
        <v>38</v>
      </c>
      <c r="J15" s="21"/>
      <c r="L15" s="64">
        <f t="shared" si="0"/>
        <v>9</v>
      </c>
      <c r="M15" s="107">
        <f t="shared" si="1"/>
        <v>0.3103448275862069</v>
      </c>
    </row>
    <row r="16" spans="1:13" ht="12.75">
      <c r="A16" s="17" t="s">
        <v>7</v>
      </c>
      <c r="B16" s="16"/>
      <c r="C16" s="16"/>
      <c r="D16" s="16"/>
      <c r="E16" s="16"/>
      <c r="F16" s="48">
        <v>40</v>
      </c>
      <c r="G16" s="53"/>
      <c r="H16" s="53"/>
      <c r="I16" s="48">
        <v>34</v>
      </c>
      <c r="J16" s="21"/>
      <c r="L16" s="64">
        <f t="shared" si="0"/>
        <v>-6</v>
      </c>
      <c r="M16" s="107">
        <f t="shared" si="1"/>
        <v>-0.15</v>
      </c>
    </row>
    <row r="17" spans="1:13" ht="12.75">
      <c r="A17" s="17" t="s">
        <v>8</v>
      </c>
      <c r="B17" s="16"/>
      <c r="C17" s="16"/>
      <c r="D17" s="16"/>
      <c r="E17" s="16"/>
      <c r="F17" s="48">
        <v>21</v>
      </c>
      <c r="G17" s="53"/>
      <c r="H17" s="53"/>
      <c r="I17" s="48">
        <v>24</v>
      </c>
      <c r="J17" s="21"/>
      <c r="L17" s="64">
        <f t="shared" si="0"/>
        <v>3</v>
      </c>
      <c r="M17" s="107">
        <f t="shared" si="1"/>
        <v>0.14285714285714285</v>
      </c>
    </row>
    <row r="18" spans="1:13" ht="12.75">
      <c r="A18" s="17" t="s">
        <v>9</v>
      </c>
      <c r="B18" s="16"/>
      <c r="C18" s="16"/>
      <c r="D18" s="16"/>
      <c r="E18" s="16"/>
      <c r="F18" s="48">
        <v>24</v>
      </c>
      <c r="G18" s="53"/>
      <c r="H18" s="53"/>
      <c r="I18" s="48">
        <v>28</v>
      </c>
      <c r="J18" s="21"/>
      <c r="L18" s="64">
        <f t="shared" si="0"/>
        <v>4</v>
      </c>
      <c r="M18" s="107">
        <f t="shared" si="1"/>
        <v>0.16666666666666666</v>
      </c>
    </row>
    <row r="19" spans="1:13" ht="12.75">
      <c r="A19" s="17" t="s">
        <v>10</v>
      </c>
      <c r="B19" s="16"/>
      <c r="C19" s="16"/>
      <c r="D19" s="16"/>
      <c r="E19" s="16"/>
      <c r="F19" s="48">
        <v>672</v>
      </c>
      <c r="G19" s="53"/>
      <c r="H19" s="53"/>
      <c r="I19" s="48">
        <v>761</v>
      </c>
      <c r="J19" s="21"/>
      <c r="L19" s="64">
        <f t="shared" si="0"/>
        <v>89</v>
      </c>
      <c r="M19" s="107">
        <f t="shared" si="1"/>
        <v>0.1324404761904762</v>
      </c>
    </row>
    <row r="20" spans="1:13" ht="12.75">
      <c r="A20" s="13"/>
      <c r="F20" s="53"/>
      <c r="G20" s="53"/>
      <c r="H20" s="53"/>
      <c r="I20" s="53"/>
      <c r="L20" s="29"/>
      <c r="M20" s="101"/>
    </row>
    <row r="21" spans="1:13" ht="12.75">
      <c r="A21" s="20" t="s">
        <v>39</v>
      </c>
      <c r="F21" s="63">
        <f>SUM(F13:F19)</f>
        <v>2638</v>
      </c>
      <c r="G21" s="54"/>
      <c r="H21" s="54"/>
      <c r="I21" s="63">
        <f>SUM(I13:I19)</f>
        <v>2718</v>
      </c>
      <c r="L21" s="64">
        <f>I21-F21</f>
        <v>80</v>
      </c>
      <c r="M21" s="107">
        <f>L21/F21</f>
        <v>0.030326004548900682</v>
      </c>
    </row>
    <row r="22" spans="1:13" ht="12.75">
      <c r="A22" s="11"/>
      <c r="F22" s="53"/>
      <c r="G22" s="53"/>
      <c r="H22" s="53"/>
      <c r="I22" s="53"/>
      <c r="L22" s="29"/>
      <c r="M22" s="101"/>
    </row>
    <row r="23" spans="1:13" ht="12.75">
      <c r="A23" s="11"/>
      <c r="F23" s="53"/>
      <c r="G23" s="53"/>
      <c r="H23" s="53"/>
      <c r="I23" s="53"/>
      <c r="L23" s="29"/>
      <c r="M23" s="101"/>
    </row>
    <row r="24" spans="1:13" ht="12.75">
      <c r="A24" s="19" t="s">
        <v>15</v>
      </c>
      <c r="B24" s="16"/>
      <c r="C24" s="16"/>
      <c r="D24" s="16"/>
      <c r="E24" s="16"/>
      <c r="F24" s="54"/>
      <c r="G24" s="54"/>
      <c r="H24" s="54"/>
      <c r="I24" s="54"/>
      <c r="J24" s="16"/>
      <c r="L24" s="29"/>
      <c r="M24" s="101"/>
    </row>
    <row r="25" spans="1:13" ht="12.75">
      <c r="A25" s="8"/>
      <c r="F25" s="53"/>
      <c r="G25" s="53"/>
      <c r="H25" s="53"/>
      <c r="I25" s="53"/>
      <c r="L25" s="29"/>
      <c r="M25" s="101"/>
    </row>
    <row r="26" spans="1:13" ht="12.75">
      <c r="A26" s="12" t="s">
        <v>40</v>
      </c>
      <c r="F26" s="55">
        <v>8886</v>
      </c>
      <c r="G26" s="53"/>
      <c r="H26" s="53"/>
      <c r="I26" s="55">
        <v>9289</v>
      </c>
      <c r="J26" s="16"/>
      <c r="L26" s="64">
        <f>I26-F26</f>
        <v>403</v>
      </c>
      <c r="M26" s="107">
        <f>L26/F26</f>
        <v>0.04535223947783029</v>
      </c>
    </row>
    <row r="27" spans="1:13" ht="12.75">
      <c r="A27" s="12" t="s">
        <v>41</v>
      </c>
      <c r="F27" s="55">
        <v>1559</v>
      </c>
      <c r="G27" s="53"/>
      <c r="H27" s="53"/>
      <c r="I27" s="55">
        <v>1564</v>
      </c>
      <c r="J27" s="16"/>
      <c r="L27" s="64">
        <f>I27-F27</f>
        <v>5</v>
      </c>
      <c r="M27" s="107">
        <f>L27/F27</f>
        <v>0.003207184092366902</v>
      </c>
    </row>
    <row r="28" spans="1:13" ht="12.75">
      <c r="A28" s="12" t="s">
        <v>67</v>
      </c>
      <c r="F28" s="55">
        <v>207</v>
      </c>
      <c r="G28" s="16" t="s">
        <v>16</v>
      </c>
      <c r="H28" s="53"/>
      <c r="I28" s="55">
        <v>223</v>
      </c>
      <c r="J28" s="16" t="s">
        <v>16</v>
      </c>
      <c r="L28" s="64">
        <f>I28-F28</f>
        <v>16</v>
      </c>
      <c r="M28" s="107">
        <f>L28/F28</f>
        <v>0.07729468599033816</v>
      </c>
    </row>
    <row r="29" spans="1:13" ht="12.75">
      <c r="A29" s="12" t="s">
        <v>11</v>
      </c>
      <c r="F29" s="55">
        <v>632</v>
      </c>
      <c r="G29" s="53"/>
      <c r="H29" s="53"/>
      <c r="I29" s="55">
        <v>647</v>
      </c>
      <c r="J29" s="16"/>
      <c r="L29" s="64">
        <f>I29-F29</f>
        <v>15</v>
      </c>
      <c r="M29" s="107">
        <f>L29/F29</f>
        <v>0.023734177215189875</v>
      </c>
    </row>
    <row r="30" spans="1:13" ht="12.75">
      <c r="A30" s="12" t="s">
        <v>68</v>
      </c>
      <c r="F30" s="55">
        <v>124</v>
      </c>
      <c r="G30" s="16" t="s">
        <v>16</v>
      </c>
      <c r="H30" s="53"/>
      <c r="I30" s="55">
        <v>103</v>
      </c>
      <c r="J30" s="16" t="s">
        <v>16</v>
      </c>
      <c r="L30" s="64">
        <f>I30-F30</f>
        <v>-21</v>
      </c>
      <c r="M30" s="107">
        <f>L30/F30</f>
        <v>-0.1693548387096774</v>
      </c>
    </row>
    <row r="31" spans="1:13" ht="12.75">
      <c r="A31" s="13"/>
      <c r="F31" s="53"/>
      <c r="G31" s="53"/>
      <c r="H31" s="53"/>
      <c r="I31" s="53"/>
      <c r="L31" s="29"/>
      <c r="M31" s="101"/>
    </row>
    <row r="32" spans="1:13" ht="12.75">
      <c r="A32" s="20" t="s">
        <v>69</v>
      </c>
      <c r="F32" s="63">
        <f>F26+F27+F29</f>
        <v>11077</v>
      </c>
      <c r="G32" s="54"/>
      <c r="H32" s="54"/>
      <c r="I32" s="63">
        <f>I26+I27+I29</f>
        <v>11500</v>
      </c>
      <c r="J32" s="1" t="s">
        <v>16</v>
      </c>
      <c r="L32" s="64">
        <f>I32-F32</f>
        <v>423</v>
      </c>
      <c r="M32" s="107">
        <f>L32/F32</f>
        <v>0.03818723481086937</v>
      </c>
    </row>
    <row r="33" spans="1:13" ht="12.75">
      <c r="A33" s="8"/>
      <c r="F33" s="58"/>
      <c r="G33" s="58"/>
      <c r="H33" s="58"/>
      <c r="I33" s="58"/>
      <c r="L33" s="29"/>
      <c r="M33" s="101"/>
    </row>
    <row r="34" spans="1:13" ht="12.75">
      <c r="A34" s="8"/>
      <c r="F34" s="58"/>
      <c r="G34" s="58"/>
      <c r="H34" s="58"/>
      <c r="I34" s="58"/>
      <c r="L34" s="29"/>
      <c r="M34" s="101"/>
    </row>
    <row r="35" spans="1:13" ht="12.75">
      <c r="A35" s="19" t="s">
        <v>66</v>
      </c>
      <c r="F35" s="58"/>
      <c r="G35" s="58"/>
      <c r="H35" s="58"/>
      <c r="I35" s="58"/>
      <c r="L35" s="29"/>
      <c r="M35" s="101"/>
    </row>
    <row r="36" spans="1:13" ht="12.75">
      <c r="A36" s="12" t="s">
        <v>40</v>
      </c>
      <c r="F36" s="48">
        <v>528</v>
      </c>
      <c r="G36" s="58"/>
      <c r="H36" s="58"/>
      <c r="I36" s="48">
        <v>539</v>
      </c>
      <c r="L36" s="64">
        <f>I36-F36</f>
        <v>11</v>
      </c>
      <c r="M36" s="107">
        <f>L36/F36</f>
        <v>0.020833333333333332</v>
      </c>
    </row>
    <row r="37" spans="1:13" ht="12.75">
      <c r="A37" s="12" t="s">
        <v>41</v>
      </c>
      <c r="F37" s="48">
        <v>3</v>
      </c>
      <c r="G37" s="58"/>
      <c r="H37" s="58"/>
      <c r="I37" s="48">
        <v>8</v>
      </c>
      <c r="L37" s="64">
        <f>I37-F37</f>
        <v>5</v>
      </c>
      <c r="M37" s="107">
        <f>L37/F37</f>
        <v>1.6666666666666667</v>
      </c>
    </row>
    <row r="38" spans="1:13" ht="12.75">
      <c r="A38" s="8"/>
      <c r="F38" s="58"/>
      <c r="G38" s="58"/>
      <c r="H38" s="58"/>
      <c r="I38" s="58"/>
      <c r="L38" s="29"/>
      <c r="M38" s="101"/>
    </row>
    <row r="39" spans="1:13" ht="12.75">
      <c r="A39" s="19" t="s">
        <v>71</v>
      </c>
      <c r="F39" s="63">
        <f>+F36+F37</f>
        <v>531</v>
      </c>
      <c r="G39" s="54"/>
      <c r="H39" s="54"/>
      <c r="I39" s="63">
        <f>+I36+I37</f>
        <v>547</v>
      </c>
      <c r="L39" s="64">
        <f>I39-F39</f>
        <v>16</v>
      </c>
      <c r="M39" s="107">
        <f>L39/F39</f>
        <v>0.030131826741996232</v>
      </c>
    </row>
    <row r="40" spans="1:13" ht="12.75">
      <c r="A40" s="8"/>
      <c r="F40" s="58"/>
      <c r="G40" s="58"/>
      <c r="H40" s="58"/>
      <c r="I40" s="58"/>
      <c r="L40" s="29"/>
      <c r="M40" s="101"/>
    </row>
    <row r="41" spans="1:13" ht="12.75">
      <c r="A41" s="11"/>
      <c r="F41" s="58"/>
      <c r="G41" s="58"/>
      <c r="H41" s="58"/>
      <c r="I41" s="58"/>
      <c r="L41" s="29"/>
      <c r="M41" s="101"/>
    </row>
    <row r="42" spans="1:13" ht="12.75">
      <c r="A42" s="20" t="s">
        <v>70</v>
      </c>
      <c r="F42" s="63">
        <f>F39+F32+F21</f>
        <v>14246</v>
      </c>
      <c r="G42" s="58"/>
      <c r="H42" s="58"/>
      <c r="I42" s="63">
        <f>I39+I32+I21</f>
        <v>14765</v>
      </c>
      <c r="J42" s="1" t="s">
        <v>16</v>
      </c>
      <c r="L42" s="64">
        <f>I42-F42</f>
        <v>519</v>
      </c>
      <c r="M42" s="107">
        <f>L42/F42</f>
        <v>0.03643127895549628</v>
      </c>
    </row>
    <row r="45" ht="12.75">
      <c r="A45" s="95" t="s">
        <v>76</v>
      </c>
    </row>
    <row r="47" spans="1:13" ht="12.75">
      <c r="A47" s="26" t="s">
        <v>43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66" t="s">
        <v>43</v>
      </c>
    </row>
  </sheetData>
  <mergeCells count="2">
    <mergeCell ref="A4:M4"/>
    <mergeCell ref="L7:M7"/>
  </mergeCells>
  <printOptions horizontalCentered="1"/>
  <pageMargins left="0.5" right="0.5" top="0.5" bottom="0.5" header="0.5" footer="0.5"/>
  <pageSetup horizontalDpi="600" verticalDpi="600" orientation="landscape" scale="8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48"/>
  <sheetViews>
    <sheetView workbookViewId="0" topLeftCell="A1">
      <selection activeCell="A3" sqref="A3"/>
    </sheetView>
  </sheetViews>
  <sheetFormatPr defaultColWidth="9.140625" defaultRowHeight="12.75"/>
  <cols>
    <col min="1" max="16384" width="9.140625" style="1" customWidth="1"/>
  </cols>
  <sheetData>
    <row r="1" spans="1:13" ht="25.5" customHeight="1">
      <c r="A1" s="4"/>
      <c r="B1" s="4"/>
      <c r="C1" s="4"/>
      <c r="D1" s="4"/>
      <c r="E1" s="24" t="s">
        <v>38</v>
      </c>
      <c r="F1" s="5"/>
      <c r="G1" s="5"/>
      <c r="H1" s="5"/>
      <c r="I1" s="5"/>
      <c r="J1" s="5"/>
      <c r="K1" s="4"/>
      <c r="L1" s="4"/>
      <c r="M1" s="4"/>
    </row>
    <row r="2" spans="1:13" ht="21" customHeight="1">
      <c r="A2" s="4"/>
      <c r="B2" s="4"/>
      <c r="C2" s="4"/>
      <c r="D2" s="4"/>
      <c r="E2" s="25" t="s">
        <v>13</v>
      </c>
      <c r="F2" s="6"/>
      <c r="G2" s="6"/>
      <c r="H2" s="6"/>
      <c r="I2" s="6"/>
      <c r="J2" s="6"/>
      <c r="K2" s="4"/>
      <c r="L2" s="4"/>
      <c r="M2" s="4"/>
    </row>
    <row r="4" spans="1:13" ht="12.75">
      <c r="A4" s="31" t="s">
        <v>95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3" ht="12.75">
      <c r="A5" s="31" t="s">
        <v>103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2" ht="12.75" customHeight="1">
      <c r="A6" s="3"/>
      <c r="B6" s="2"/>
    </row>
    <row r="7" spans="1:14" ht="12.75">
      <c r="A7" s="3"/>
      <c r="B7" s="2"/>
      <c r="C7" s="22"/>
      <c r="D7" s="22"/>
      <c r="E7" s="22"/>
      <c r="F7" s="22"/>
      <c r="G7" s="18" t="s">
        <v>17</v>
      </c>
      <c r="H7" s="10"/>
      <c r="I7" s="23"/>
      <c r="J7" s="23"/>
      <c r="K7" s="22"/>
      <c r="L7" s="22"/>
      <c r="M7" s="22"/>
      <c r="N7" s="22"/>
    </row>
    <row r="8" spans="1:10" ht="6" customHeight="1">
      <c r="A8" s="3"/>
      <c r="B8" s="2"/>
      <c r="I8" s="7"/>
      <c r="J8" s="7"/>
    </row>
    <row r="9" spans="1:11" ht="12.75">
      <c r="A9" s="3"/>
      <c r="B9" s="2"/>
      <c r="F9" s="87" t="s">
        <v>60</v>
      </c>
      <c r="G9" s="88" t="s">
        <v>59</v>
      </c>
      <c r="H9" s="88" t="s">
        <v>81</v>
      </c>
      <c r="I9" s="87" t="s">
        <v>61</v>
      </c>
      <c r="J9" s="89"/>
      <c r="K9" s="92" t="s">
        <v>20</v>
      </c>
    </row>
    <row r="10" ht="12.75">
      <c r="K10" s="82"/>
    </row>
    <row r="11" spans="1:13" ht="12.75">
      <c r="A11" s="19" t="s">
        <v>14</v>
      </c>
      <c r="B11" s="16"/>
      <c r="C11" s="16"/>
      <c r="D11" s="16"/>
      <c r="E11" s="16"/>
      <c r="F11" s="16"/>
      <c r="I11" s="16"/>
      <c r="J11" s="16"/>
      <c r="K11" s="83"/>
      <c r="L11" s="16"/>
      <c r="M11" s="16"/>
    </row>
    <row r="12" spans="1:11" ht="12.75">
      <c r="A12" s="8"/>
      <c r="K12" s="82"/>
    </row>
    <row r="13" spans="1:13" ht="12.75">
      <c r="A13" s="17" t="s">
        <v>40</v>
      </c>
      <c r="B13" s="16"/>
      <c r="C13" s="16"/>
      <c r="D13" s="16"/>
      <c r="E13" s="16"/>
      <c r="F13" s="52">
        <v>374</v>
      </c>
      <c r="G13" s="55">
        <v>294</v>
      </c>
      <c r="H13" s="55">
        <v>166</v>
      </c>
      <c r="I13" s="48">
        <v>37</v>
      </c>
      <c r="J13" s="21"/>
      <c r="K13" s="76">
        <f>SUM(F13:I13)</f>
        <v>871</v>
      </c>
      <c r="L13" s="16"/>
      <c r="M13" s="16"/>
    </row>
    <row r="14" spans="1:13" ht="12.75">
      <c r="A14" s="17" t="s">
        <v>41</v>
      </c>
      <c r="B14" s="16"/>
      <c r="C14" s="16"/>
      <c r="D14" s="16"/>
      <c r="E14" s="16"/>
      <c r="F14" s="52">
        <v>619</v>
      </c>
      <c r="G14" s="55">
        <v>110</v>
      </c>
      <c r="H14" s="55">
        <v>23</v>
      </c>
      <c r="I14" s="48">
        <v>50</v>
      </c>
      <c r="J14" s="21"/>
      <c r="K14" s="76">
        <f aca="true" t="shared" si="0" ref="K14:K19">SUM(F14:I14)</f>
        <v>802</v>
      </c>
      <c r="L14" s="16"/>
      <c r="M14" s="16"/>
    </row>
    <row r="15" spans="1:13" ht="12.75">
      <c r="A15" s="17" t="s">
        <v>42</v>
      </c>
      <c r="B15" s="16"/>
      <c r="C15" s="16"/>
      <c r="D15" s="16"/>
      <c r="E15" s="16"/>
      <c r="F15" s="52">
        <v>22</v>
      </c>
      <c r="G15" s="55">
        <v>7</v>
      </c>
      <c r="H15" s="55">
        <v>4</v>
      </c>
      <c r="I15" s="48">
        <v>5</v>
      </c>
      <c r="J15" s="21"/>
      <c r="K15" s="76">
        <f t="shared" si="0"/>
        <v>38</v>
      </c>
      <c r="L15" s="16"/>
      <c r="M15" s="16"/>
    </row>
    <row r="16" spans="1:13" ht="12.75">
      <c r="A16" s="17" t="s">
        <v>7</v>
      </c>
      <c r="B16" s="16"/>
      <c r="C16" s="16"/>
      <c r="D16" s="16"/>
      <c r="E16" s="16"/>
      <c r="F16" s="52">
        <v>31</v>
      </c>
      <c r="G16" s="55">
        <v>3</v>
      </c>
      <c r="H16" s="55">
        <v>0</v>
      </c>
      <c r="I16" s="48">
        <v>0</v>
      </c>
      <c r="J16" s="21"/>
      <c r="K16" s="76">
        <f t="shared" si="0"/>
        <v>34</v>
      </c>
      <c r="L16" s="16"/>
      <c r="M16" s="16"/>
    </row>
    <row r="17" spans="1:13" ht="12.75">
      <c r="A17" s="17" t="s">
        <v>8</v>
      </c>
      <c r="B17" s="16"/>
      <c r="C17" s="16"/>
      <c r="D17" s="16"/>
      <c r="E17" s="16"/>
      <c r="F17" s="52">
        <v>20</v>
      </c>
      <c r="G17" s="55">
        <v>0</v>
      </c>
      <c r="H17" s="55">
        <v>0</v>
      </c>
      <c r="I17" s="48">
        <v>0</v>
      </c>
      <c r="J17" s="21"/>
      <c r="K17" s="76">
        <f t="shared" si="0"/>
        <v>20</v>
      </c>
      <c r="L17" s="16"/>
      <c r="M17" s="16"/>
    </row>
    <row r="18" spans="1:13" ht="12.75">
      <c r="A18" s="17" t="s">
        <v>9</v>
      </c>
      <c r="B18" s="16"/>
      <c r="C18" s="16"/>
      <c r="D18" s="16"/>
      <c r="E18" s="16"/>
      <c r="F18" s="52">
        <v>18</v>
      </c>
      <c r="G18" s="55">
        <v>0</v>
      </c>
      <c r="H18" s="55">
        <v>0</v>
      </c>
      <c r="I18" s="48">
        <v>0</v>
      </c>
      <c r="J18" s="21"/>
      <c r="K18" s="76">
        <f t="shared" si="0"/>
        <v>18</v>
      </c>
      <c r="L18" s="16"/>
      <c r="M18" s="16"/>
    </row>
    <row r="19" spans="1:13" ht="12.75">
      <c r="A19" s="17" t="s">
        <v>10</v>
      </c>
      <c r="B19" s="16"/>
      <c r="C19" s="16"/>
      <c r="D19" s="16"/>
      <c r="E19" s="16"/>
      <c r="F19" s="52">
        <v>325</v>
      </c>
      <c r="G19" s="55">
        <v>24</v>
      </c>
      <c r="H19" s="55">
        <v>1</v>
      </c>
      <c r="I19" s="48">
        <v>0</v>
      </c>
      <c r="J19" s="21"/>
      <c r="K19" s="76">
        <f t="shared" si="0"/>
        <v>350</v>
      </c>
      <c r="L19" s="16"/>
      <c r="M19" s="16"/>
    </row>
    <row r="20" spans="1:11" ht="12.75">
      <c r="A20" s="13"/>
      <c r="F20" s="53"/>
      <c r="G20" s="53"/>
      <c r="H20" s="53"/>
      <c r="I20" s="53"/>
      <c r="K20" s="77"/>
    </row>
    <row r="21" spans="1:11" ht="12.75">
      <c r="A21" s="20" t="s">
        <v>39</v>
      </c>
      <c r="E21" s="67"/>
      <c r="F21" s="63">
        <f>SUM(F13:F19)</f>
        <v>1409</v>
      </c>
      <c r="G21" s="63">
        <f>SUM(G13:G19)</f>
        <v>438</v>
      </c>
      <c r="H21" s="63">
        <f>SUM(H13:H19)</f>
        <v>194</v>
      </c>
      <c r="I21" s="63">
        <f>SUM(I13:I19)</f>
        <v>92</v>
      </c>
      <c r="K21" s="76">
        <f>SUM(F21:I21)</f>
        <v>2133</v>
      </c>
    </row>
    <row r="22" spans="1:11" ht="12.75">
      <c r="A22" s="11"/>
      <c r="F22" s="53"/>
      <c r="G22" s="53"/>
      <c r="H22" s="53"/>
      <c r="I22" s="53"/>
      <c r="K22" s="77"/>
    </row>
    <row r="23" spans="1:11" ht="12.75">
      <c r="A23" s="11"/>
      <c r="F23" s="53"/>
      <c r="G23" s="53"/>
      <c r="H23" s="53"/>
      <c r="I23" s="53"/>
      <c r="K23" s="77"/>
    </row>
    <row r="24" spans="1:13" ht="12.75">
      <c r="A24" s="19" t="s">
        <v>15</v>
      </c>
      <c r="B24" s="16"/>
      <c r="C24" s="16"/>
      <c r="D24" s="16"/>
      <c r="E24" s="16"/>
      <c r="F24" s="54"/>
      <c r="G24" s="54"/>
      <c r="H24" s="54"/>
      <c r="I24" s="54"/>
      <c r="J24" s="16"/>
      <c r="K24" s="76"/>
      <c r="L24" s="16"/>
      <c r="M24" s="16"/>
    </row>
    <row r="25" spans="1:11" ht="12.75">
      <c r="A25" s="8"/>
      <c r="F25" s="53"/>
      <c r="G25" s="53"/>
      <c r="H25" s="53"/>
      <c r="I25" s="53"/>
      <c r="K25" s="77"/>
    </row>
    <row r="26" spans="1:11" ht="12.75">
      <c r="A26" s="12" t="s">
        <v>40</v>
      </c>
      <c r="F26" s="52">
        <v>5165</v>
      </c>
      <c r="G26" s="55">
        <v>3641</v>
      </c>
      <c r="H26" s="55">
        <v>40</v>
      </c>
      <c r="I26" s="55">
        <v>256</v>
      </c>
      <c r="J26" s="16"/>
      <c r="K26" s="76">
        <f>SUM(F26:I26)</f>
        <v>9102</v>
      </c>
    </row>
    <row r="27" spans="1:11" ht="12.75">
      <c r="A27" s="12" t="s">
        <v>41</v>
      </c>
      <c r="F27" s="52">
        <v>1289</v>
      </c>
      <c r="G27" s="55">
        <v>160</v>
      </c>
      <c r="H27" s="55">
        <v>2</v>
      </c>
      <c r="I27" s="55">
        <v>19</v>
      </c>
      <c r="J27" s="16"/>
      <c r="K27" s="76">
        <f>SUM(F27:I27)</f>
        <v>1470</v>
      </c>
    </row>
    <row r="28" spans="1:12" ht="12.75">
      <c r="A28" s="12" t="s">
        <v>67</v>
      </c>
      <c r="F28" s="52">
        <v>90</v>
      </c>
      <c r="G28" s="55">
        <v>122</v>
      </c>
      <c r="H28" s="55">
        <v>2</v>
      </c>
      <c r="I28" s="55">
        <v>8</v>
      </c>
      <c r="K28" s="76">
        <f>SUM(F28:I28)</f>
        <v>222</v>
      </c>
      <c r="L28" s="16" t="s">
        <v>16</v>
      </c>
    </row>
    <row r="29" spans="1:12" ht="12.75">
      <c r="A29" s="12" t="s">
        <v>11</v>
      </c>
      <c r="F29" s="52">
        <v>128</v>
      </c>
      <c r="G29" s="55">
        <v>17</v>
      </c>
      <c r="H29" s="55">
        <v>16</v>
      </c>
      <c r="I29" s="55">
        <v>0</v>
      </c>
      <c r="K29" s="76">
        <f>SUM(F29:I29)</f>
        <v>161</v>
      </c>
      <c r="L29" s="16"/>
    </row>
    <row r="30" spans="1:12" ht="12.75">
      <c r="A30" s="12" t="s">
        <v>68</v>
      </c>
      <c r="F30" s="52">
        <v>19</v>
      </c>
      <c r="G30" s="55">
        <v>0</v>
      </c>
      <c r="H30" s="55">
        <v>0</v>
      </c>
      <c r="I30" s="55">
        <v>0</v>
      </c>
      <c r="K30" s="76">
        <f>SUM(F30:I30)</f>
        <v>19</v>
      </c>
      <c r="L30" s="16" t="s">
        <v>16</v>
      </c>
    </row>
    <row r="31" spans="1:11" ht="12.75">
      <c r="A31" s="13"/>
      <c r="F31" s="53"/>
      <c r="G31" s="53"/>
      <c r="H31" s="53"/>
      <c r="I31" s="53"/>
      <c r="K31" s="77"/>
    </row>
    <row r="32" spans="1:12" ht="12.75">
      <c r="A32" s="20" t="s">
        <v>69</v>
      </c>
      <c r="E32" s="67"/>
      <c r="F32" s="63">
        <f>F26+F27+F29</f>
        <v>6582</v>
      </c>
      <c r="G32" s="63">
        <f>G26+G27+G29</f>
        <v>3818</v>
      </c>
      <c r="H32" s="63">
        <f>H26+H27+H29</f>
        <v>58</v>
      </c>
      <c r="I32" s="63">
        <f>I26+I27+I29</f>
        <v>275</v>
      </c>
      <c r="K32" s="76">
        <f>SUM(F32:I32)</f>
        <v>10733</v>
      </c>
      <c r="L32" s="1" t="s">
        <v>16</v>
      </c>
    </row>
    <row r="33" spans="1:11" ht="12.75">
      <c r="A33" s="8"/>
      <c r="F33" s="53"/>
      <c r="G33" s="53"/>
      <c r="H33" s="53"/>
      <c r="I33" s="53"/>
      <c r="K33" s="77"/>
    </row>
    <row r="34" spans="1:11" ht="12.75">
      <c r="A34" s="8"/>
      <c r="F34" s="53"/>
      <c r="G34" s="53"/>
      <c r="H34" s="53"/>
      <c r="I34" s="53"/>
      <c r="K34" s="77"/>
    </row>
    <row r="35" spans="1:11" ht="12.75">
      <c r="A35" s="19" t="s">
        <v>66</v>
      </c>
      <c r="F35" s="53"/>
      <c r="G35" s="53"/>
      <c r="H35" s="53"/>
      <c r="I35" s="53"/>
      <c r="K35" s="77"/>
    </row>
    <row r="36" spans="1:11" ht="12.75">
      <c r="A36" s="12" t="s">
        <v>40</v>
      </c>
      <c r="B36" s="30"/>
      <c r="C36" s="30"/>
      <c r="D36" s="30"/>
      <c r="E36" s="30"/>
      <c r="F36" s="55">
        <v>208</v>
      </c>
      <c r="G36" s="55">
        <v>163</v>
      </c>
      <c r="H36" s="55">
        <v>4</v>
      </c>
      <c r="I36" s="55">
        <v>164</v>
      </c>
      <c r="K36" s="76">
        <f>SUM(F36:I36)</f>
        <v>539</v>
      </c>
    </row>
    <row r="37" spans="1:11" ht="12.75">
      <c r="A37" s="12" t="s">
        <v>41</v>
      </c>
      <c r="B37" s="30"/>
      <c r="C37" s="30"/>
      <c r="D37" s="30"/>
      <c r="E37" s="30"/>
      <c r="F37" s="55">
        <v>3</v>
      </c>
      <c r="G37" s="55">
        <v>2</v>
      </c>
      <c r="H37" s="55">
        <v>0</v>
      </c>
      <c r="I37" s="55">
        <v>3</v>
      </c>
      <c r="K37" s="76">
        <f>SUM(F37:I37)</f>
        <v>8</v>
      </c>
    </row>
    <row r="38" spans="1:11" ht="12.75">
      <c r="A38" s="8"/>
      <c r="F38" s="53"/>
      <c r="G38" s="53"/>
      <c r="H38" s="53"/>
      <c r="I38" s="53"/>
      <c r="K38" s="77"/>
    </row>
    <row r="39" spans="1:11" ht="12.75">
      <c r="A39" s="19" t="s">
        <v>71</v>
      </c>
      <c r="F39" s="93">
        <f>+F36+F37</f>
        <v>211</v>
      </c>
      <c r="G39" s="93">
        <f>+G36+G37</f>
        <v>165</v>
      </c>
      <c r="H39" s="93">
        <f>+H36+H37</f>
        <v>4</v>
      </c>
      <c r="I39" s="93">
        <f>+I36+I37</f>
        <v>167</v>
      </c>
      <c r="K39" s="93">
        <f>+K36+K37</f>
        <v>547</v>
      </c>
    </row>
    <row r="40" spans="1:11" ht="12.75">
      <c r="A40" s="8"/>
      <c r="F40" s="53"/>
      <c r="G40" s="53"/>
      <c r="H40" s="53"/>
      <c r="I40" s="53"/>
      <c r="K40" s="77"/>
    </row>
    <row r="41" spans="1:11" ht="12.75">
      <c r="A41" s="11"/>
      <c r="F41" s="53"/>
      <c r="G41" s="53"/>
      <c r="H41" s="53"/>
      <c r="I41" s="53"/>
      <c r="K41" s="77"/>
    </row>
    <row r="42" spans="1:12" ht="12.75">
      <c r="A42" s="20" t="s">
        <v>70</v>
      </c>
      <c r="E42" s="67"/>
      <c r="F42" s="63">
        <f>+F39+F32+F21</f>
        <v>8202</v>
      </c>
      <c r="G42" s="63">
        <f>+G39+G32+G21</f>
        <v>4421</v>
      </c>
      <c r="H42" s="63">
        <f>+H39+H32+H21</f>
        <v>256</v>
      </c>
      <c r="I42" s="63">
        <f>+I39+I32+I21</f>
        <v>534</v>
      </c>
      <c r="K42" s="63">
        <f>+K39+K32+K21</f>
        <v>13413</v>
      </c>
      <c r="L42" s="1" t="s">
        <v>16</v>
      </c>
    </row>
    <row r="43" spans="7:8" ht="12.75">
      <c r="G43" s="30"/>
      <c r="H43" s="30"/>
    </row>
    <row r="45" ht="12.75">
      <c r="A45" s="95" t="s">
        <v>76</v>
      </c>
    </row>
    <row r="47" spans="1:13" ht="12.75">
      <c r="A47" s="26" t="s">
        <v>49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26" t="s">
        <v>49</v>
      </c>
    </row>
    <row r="48" ht="12.75">
      <c r="M48" s="74"/>
    </row>
  </sheetData>
  <printOptions horizontalCentered="1"/>
  <pageMargins left="0.5" right="0.5" top="0.5" bottom="0.5" header="0.5" footer="0.5"/>
  <pageSetup horizontalDpi="600" verticalDpi="600" orientation="landscape" scale="8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47"/>
  <sheetViews>
    <sheetView workbookViewId="0" topLeftCell="A1">
      <selection activeCell="A3" sqref="A3"/>
    </sheetView>
  </sheetViews>
  <sheetFormatPr defaultColWidth="9.140625" defaultRowHeight="12.75"/>
  <cols>
    <col min="1" max="16384" width="9.140625" style="1" customWidth="1"/>
  </cols>
  <sheetData>
    <row r="1" spans="1:13" ht="25.5" customHeight="1">
      <c r="A1" s="4"/>
      <c r="B1" s="4"/>
      <c r="C1" s="4"/>
      <c r="D1" s="4"/>
      <c r="E1" s="24" t="s">
        <v>38</v>
      </c>
      <c r="F1" s="5"/>
      <c r="G1" s="5"/>
      <c r="H1" s="5"/>
      <c r="I1" s="5"/>
      <c r="J1" s="5"/>
      <c r="K1" s="4"/>
      <c r="L1" s="4"/>
      <c r="M1" s="4"/>
    </row>
    <row r="2" spans="1:13" ht="21" customHeight="1">
      <c r="A2" s="4"/>
      <c r="B2" s="4"/>
      <c r="C2" s="4"/>
      <c r="D2" s="4"/>
      <c r="E2" s="25" t="s">
        <v>13</v>
      </c>
      <c r="F2" s="6"/>
      <c r="G2" s="6"/>
      <c r="H2" s="6"/>
      <c r="I2" s="6"/>
      <c r="J2" s="6"/>
      <c r="K2" s="4"/>
      <c r="L2" s="4"/>
      <c r="M2" s="4"/>
    </row>
    <row r="4" spans="1:13" ht="12.75">
      <c r="A4" s="31" t="s">
        <v>96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3" ht="12.75">
      <c r="A5" s="31" t="s">
        <v>103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2" ht="12.75" customHeight="1">
      <c r="A6" s="3"/>
      <c r="B6" s="2"/>
    </row>
    <row r="7" spans="1:14" ht="12.75">
      <c r="A7" s="3"/>
      <c r="B7" s="2"/>
      <c r="C7" s="22"/>
      <c r="D7" s="22"/>
      <c r="E7" s="22"/>
      <c r="F7" s="22"/>
      <c r="G7" s="18" t="s">
        <v>17</v>
      </c>
      <c r="H7" s="10"/>
      <c r="I7" s="23"/>
      <c r="J7" s="23"/>
      <c r="K7" s="22"/>
      <c r="L7" s="22"/>
      <c r="M7" s="22"/>
      <c r="N7" s="22"/>
    </row>
    <row r="8" spans="1:10" ht="6" customHeight="1">
      <c r="A8" s="3"/>
      <c r="B8" s="2"/>
      <c r="I8" s="7"/>
      <c r="J8" s="7"/>
    </row>
    <row r="9" spans="1:11" ht="12.75">
      <c r="A9" s="3"/>
      <c r="B9" s="2"/>
      <c r="F9" s="87" t="s">
        <v>60</v>
      </c>
      <c r="G9" s="88" t="s">
        <v>59</v>
      </c>
      <c r="H9" s="88" t="s">
        <v>81</v>
      </c>
      <c r="I9" s="87" t="s">
        <v>61</v>
      </c>
      <c r="J9" s="90"/>
      <c r="K9" s="92" t="s">
        <v>20</v>
      </c>
    </row>
    <row r="10" ht="12.75">
      <c r="K10" s="82"/>
    </row>
    <row r="11" spans="1:13" ht="12.75">
      <c r="A11" s="19" t="s">
        <v>14</v>
      </c>
      <c r="B11" s="16"/>
      <c r="C11" s="16"/>
      <c r="D11" s="16"/>
      <c r="E11" s="16"/>
      <c r="F11" s="16"/>
      <c r="I11" s="16"/>
      <c r="J11" s="16"/>
      <c r="K11" s="83"/>
      <c r="L11" s="16"/>
      <c r="M11" s="16"/>
    </row>
    <row r="12" spans="1:11" ht="12.75">
      <c r="A12" s="8"/>
      <c r="K12" s="82"/>
    </row>
    <row r="13" spans="1:13" ht="12.75">
      <c r="A13" s="17" t="s">
        <v>40</v>
      </c>
      <c r="B13" s="16"/>
      <c r="C13" s="16"/>
      <c r="D13" s="16"/>
      <c r="E13" s="16"/>
      <c r="F13" s="52">
        <v>27</v>
      </c>
      <c r="G13" s="55">
        <v>17</v>
      </c>
      <c r="H13" s="55">
        <v>13</v>
      </c>
      <c r="I13" s="48">
        <v>9</v>
      </c>
      <c r="J13" s="21"/>
      <c r="K13" s="76">
        <f>SUM(F13:I13)</f>
        <v>66</v>
      </c>
      <c r="L13" s="16"/>
      <c r="M13" s="16"/>
    </row>
    <row r="14" spans="1:13" ht="12.75">
      <c r="A14" s="17" t="s">
        <v>41</v>
      </c>
      <c r="B14" s="16"/>
      <c r="C14" s="16"/>
      <c r="D14" s="16"/>
      <c r="E14" s="16"/>
      <c r="F14" s="52">
        <v>69</v>
      </c>
      <c r="G14" s="55">
        <v>15</v>
      </c>
      <c r="H14" s="55">
        <v>1</v>
      </c>
      <c r="I14" s="48">
        <v>9</v>
      </c>
      <c r="J14" s="21"/>
      <c r="K14" s="76">
        <f aca="true" t="shared" si="0" ref="K14:K19">SUM(F14:I14)</f>
        <v>94</v>
      </c>
      <c r="L14" s="16"/>
      <c r="M14" s="16"/>
    </row>
    <row r="15" spans="1:13" ht="12.75">
      <c r="A15" s="17" t="s">
        <v>42</v>
      </c>
      <c r="B15" s="16"/>
      <c r="C15" s="16"/>
      <c r="D15" s="16"/>
      <c r="E15" s="16"/>
      <c r="F15" s="52">
        <v>0</v>
      </c>
      <c r="G15" s="55">
        <v>0</v>
      </c>
      <c r="H15" s="55">
        <v>0</v>
      </c>
      <c r="I15" s="48">
        <v>0</v>
      </c>
      <c r="J15" s="21"/>
      <c r="K15" s="76">
        <f t="shared" si="0"/>
        <v>0</v>
      </c>
      <c r="L15" s="16"/>
      <c r="M15" s="16"/>
    </row>
    <row r="16" spans="1:13" ht="12.75">
      <c r="A16" s="17" t="s">
        <v>7</v>
      </c>
      <c r="B16" s="16"/>
      <c r="C16" s="16"/>
      <c r="D16" s="16"/>
      <c r="E16" s="16"/>
      <c r="F16" s="52">
        <v>0</v>
      </c>
      <c r="G16" s="55">
        <v>0</v>
      </c>
      <c r="H16" s="55">
        <v>0</v>
      </c>
      <c r="I16" s="48">
        <v>0</v>
      </c>
      <c r="J16" s="21"/>
      <c r="K16" s="76">
        <f t="shared" si="0"/>
        <v>0</v>
      </c>
      <c r="L16" s="16"/>
      <c r="M16" s="16"/>
    </row>
    <row r="17" spans="1:13" ht="12.75">
      <c r="A17" s="17" t="s">
        <v>8</v>
      </c>
      <c r="B17" s="16"/>
      <c r="C17" s="16"/>
      <c r="D17" s="16"/>
      <c r="E17" s="16"/>
      <c r="F17" s="52">
        <v>4</v>
      </c>
      <c r="G17" s="55">
        <v>0</v>
      </c>
      <c r="H17" s="55">
        <v>0</v>
      </c>
      <c r="I17" s="48">
        <v>0</v>
      </c>
      <c r="J17" s="21"/>
      <c r="K17" s="76">
        <f t="shared" si="0"/>
        <v>4</v>
      </c>
      <c r="L17" s="16"/>
      <c r="M17" s="16"/>
    </row>
    <row r="18" spans="1:13" ht="12.75">
      <c r="A18" s="17" t="s">
        <v>9</v>
      </c>
      <c r="B18" s="16"/>
      <c r="C18" s="16"/>
      <c r="D18" s="16"/>
      <c r="E18" s="16"/>
      <c r="F18" s="52">
        <v>9</v>
      </c>
      <c r="G18" s="55">
        <v>1</v>
      </c>
      <c r="H18" s="55">
        <v>0</v>
      </c>
      <c r="I18" s="48">
        <v>0</v>
      </c>
      <c r="J18" s="21"/>
      <c r="K18" s="76">
        <f t="shared" si="0"/>
        <v>10</v>
      </c>
      <c r="L18" s="16"/>
      <c r="M18" s="16"/>
    </row>
    <row r="19" spans="1:13" ht="12.75">
      <c r="A19" s="17" t="s">
        <v>10</v>
      </c>
      <c r="B19" s="16"/>
      <c r="C19" s="16"/>
      <c r="D19" s="16"/>
      <c r="E19" s="16"/>
      <c r="F19" s="52">
        <v>374</v>
      </c>
      <c r="G19" s="55">
        <v>37</v>
      </c>
      <c r="H19" s="55">
        <v>0</v>
      </c>
      <c r="I19" s="48">
        <v>0</v>
      </c>
      <c r="J19" s="21"/>
      <c r="K19" s="76">
        <f t="shared" si="0"/>
        <v>411</v>
      </c>
      <c r="L19" s="16"/>
      <c r="M19" s="16"/>
    </row>
    <row r="20" spans="1:11" ht="12.75">
      <c r="A20" s="13"/>
      <c r="F20" s="56"/>
      <c r="G20" s="56"/>
      <c r="H20" s="56"/>
      <c r="I20" s="56"/>
      <c r="K20" s="77"/>
    </row>
    <row r="21" spans="1:11" ht="12.75">
      <c r="A21" s="20" t="s">
        <v>39</v>
      </c>
      <c r="F21" s="63">
        <f>SUM(F13:F19)</f>
        <v>483</v>
      </c>
      <c r="G21" s="63">
        <f>SUM(G13:G19)</f>
        <v>70</v>
      </c>
      <c r="H21" s="63">
        <f>SUM(H13:H19)</f>
        <v>14</v>
      </c>
      <c r="I21" s="63">
        <f>SUM(I13:I19)</f>
        <v>18</v>
      </c>
      <c r="K21" s="76">
        <f>SUM(F21:I21)</f>
        <v>585</v>
      </c>
    </row>
    <row r="22" spans="1:11" ht="12.75">
      <c r="A22" s="11"/>
      <c r="F22" s="56"/>
      <c r="G22" s="56"/>
      <c r="H22" s="56"/>
      <c r="I22" s="56"/>
      <c r="K22" s="77"/>
    </row>
    <row r="23" spans="1:11" ht="12.75">
      <c r="A23" s="11"/>
      <c r="F23" s="56"/>
      <c r="G23" s="56"/>
      <c r="H23" s="56"/>
      <c r="I23" s="56"/>
      <c r="K23" s="77"/>
    </row>
    <row r="24" spans="1:13" ht="12.75">
      <c r="A24" s="19" t="s">
        <v>15</v>
      </c>
      <c r="B24" s="16"/>
      <c r="C24" s="16"/>
      <c r="D24" s="16"/>
      <c r="E24" s="16"/>
      <c r="F24" s="58"/>
      <c r="G24" s="58"/>
      <c r="H24" s="58"/>
      <c r="I24" s="58"/>
      <c r="J24" s="16"/>
      <c r="K24" s="76"/>
      <c r="L24" s="16"/>
      <c r="M24" s="16"/>
    </row>
    <row r="25" spans="1:11" ht="12.75">
      <c r="A25" s="8"/>
      <c r="F25" s="56"/>
      <c r="G25" s="56"/>
      <c r="H25" s="56"/>
      <c r="I25" s="56"/>
      <c r="K25" s="77"/>
    </row>
    <row r="26" spans="1:11" ht="12.75">
      <c r="A26" s="12" t="s">
        <v>40</v>
      </c>
      <c r="F26" s="52">
        <v>20</v>
      </c>
      <c r="G26" s="55">
        <v>3</v>
      </c>
      <c r="H26" s="55">
        <v>0</v>
      </c>
      <c r="I26" s="55">
        <v>0</v>
      </c>
      <c r="J26" s="16"/>
      <c r="K26" s="76">
        <f>SUM(F26:I26)</f>
        <v>23</v>
      </c>
    </row>
    <row r="27" spans="1:11" ht="12.75">
      <c r="A27" s="12" t="s">
        <v>41</v>
      </c>
      <c r="F27" s="52">
        <v>18</v>
      </c>
      <c r="G27" s="55">
        <v>1</v>
      </c>
      <c r="H27" s="55">
        <v>0</v>
      </c>
      <c r="I27" s="55">
        <v>0</v>
      </c>
      <c r="J27" s="16"/>
      <c r="K27" s="76">
        <f>SUM(F27:I27)</f>
        <v>19</v>
      </c>
    </row>
    <row r="28" spans="1:12" ht="12.75">
      <c r="A28" s="12" t="s">
        <v>67</v>
      </c>
      <c r="F28" s="52">
        <v>0</v>
      </c>
      <c r="G28" s="55">
        <v>0</v>
      </c>
      <c r="H28" s="55">
        <v>0</v>
      </c>
      <c r="I28" s="55">
        <v>0</v>
      </c>
      <c r="K28" s="76">
        <f>SUM(F28:I28)</f>
        <v>0</v>
      </c>
      <c r="L28" s="16" t="s">
        <v>16</v>
      </c>
    </row>
    <row r="29" spans="1:12" ht="12.75">
      <c r="A29" s="12" t="s">
        <v>11</v>
      </c>
      <c r="F29" s="52">
        <v>475</v>
      </c>
      <c r="G29" s="55">
        <v>2</v>
      </c>
      <c r="H29" s="55">
        <v>9</v>
      </c>
      <c r="I29" s="55">
        <v>0</v>
      </c>
      <c r="K29" s="76">
        <f>SUM(F29:I29)</f>
        <v>486</v>
      </c>
      <c r="L29" s="16"/>
    </row>
    <row r="30" spans="1:12" ht="12.75">
      <c r="A30" s="12" t="s">
        <v>68</v>
      </c>
      <c r="F30" s="52">
        <v>79</v>
      </c>
      <c r="G30" s="55">
        <v>5</v>
      </c>
      <c r="H30" s="55">
        <v>0</v>
      </c>
      <c r="I30" s="55">
        <v>0</v>
      </c>
      <c r="K30" s="76">
        <f>SUM(F30:I30)</f>
        <v>84</v>
      </c>
      <c r="L30" s="16" t="s">
        <v>16</v>
      </c>
    </row>
    <row r="31" spans="1:11" ht="12.75">
      <c r="A31" s="13"/>
      <c r="F31" s="56"/>
      <c r="G31" s="56"/>
      <c r="H31" s="56"/>
      <c r="I31" s="56"/>
      <c r="K31" s="77"/>
    </row>
    <row r="32" spans="1:12" ht="12.75">
      <c r="A32" s="20" t="s">
        <v>69</v>
      </c>
      <c r="F32" s="63">
        <f>F26+F27+F29</f>
        <v>513</v>
      </c>
      <c r="G32" s="63">
        <f>G26+G27+G29</f>
        <v>6</v>
      </c>
      <c r="H32" s="63">
        <f>H26+H27+H29</f>
        <v>9</v>
      </c>
      <c r="I32" s="63">
        <f>I26+I27+I29</f>
        <v>0</v>
      </c>
      <c r="K32" s="76">
        <f>SUM(F32:I32)</f>
        <v>528</v>
      </c>
      <c r="L32" s="1" t="s">
        <v>16</v>
      </c>
    </row>
    <row r="33" spans="1:11" ht="12.75">
      <c r="A33" s="8"/>
      <c r="F33" s="56"/>
      <c r="G33" s="53"/>
      <c r="H33" s="53"/>
      <c r="I33" s="56"/>
      <c r="K33" s="77"/>
    </row>
    <row r="34" spans="1:11" ht="12.75">
      <c r="A34" s="8"/>
      <c r="F34" s="56"/>
      <c r="G34" s="53"/>
      <c r="H34" s="53"/>
      <c r="I34" s="56"/>
      <c r="K34" s="77"/>
    </row>
    <row r="35" spans="1:11" ht="12.75">
      <c r="A35" s="19" t="s">
        <v>66</v>
      </c>
      <c r="F35" s="56"/>
      <c r="G35" s="53"/>
      <c r="H35" s="53"/>
      <c r="I35" s="56"/>
      <c r="K35" s="77"/>
    </row>
    <row r="36" spans="1:11" ht="12.75">
      <c r="A36" s="12" t="s">
        <v>40</v>
      </c>
      <c r="B36" s="30"/>
      <c r="C36" s="30"/>
      <c r="D36" s="30"/>
      <c r="E36" s="30"/>
      <c r="F36" s="55">
        <v>0</v>
      </c>
      <c r="G36" s="55">
        <v>0</v>
      </c>
      <c r="H36" s="55">
        <v>0</v>
      </c>
      <c r="I36" s="55">
        <v>0</v>
      </c>
      <c r="J36" s="30"/>
      <c r="K36" s="76">
        <f>SUM(F36:I36)</f>
        <v>0</v>
      </c>
    </row>
    <row r="37" spans="1:11" ht="12.75">
      <c r="A37" s="12" t="s">
        <v>41</v>
      </c>
      <c r="B37" s="30"/>
      <c r="C37" s="30"/>
      <c r="D37" s="30"/>
      <c r="E37" s="30"/>
      <c r="F37" s="55">
        <v>0</v>
      </c>
      <c r="G37" s="55">
        <v>0</v>
      </c>
      <c r="H37" s="55">
        <v>0</v>
      </c>
      <c r="I37" s="55">
        <v>0</v>
      </c>
      <c r="J37" s="30"/>
      <c r="K37" s="76">
        <f>SUM(F37:I37)</f>
        <v>0</v>
      </c>
    </row>
    <row r="38" spans="1:11" ht="12.75">
      <c r="A38" s="8"/>
      <c r="F38" s="56"/>
      <c r="G38" s="53"/>
      <c r="H38" s="53"/>
      <c r="I38" s="56"/>
      <c r="K38" s="77"/>
    </row>
    <row r="39" spans="1:11" ht="12.75">
      <c r="A39" s="19" t="s">
        <v>71</v>
      </c>
      <c r="F39" s="94">
        <f>+F36+F37</f>
        <v>0</v>
      </c>
      <c r="G39" s="94">
        <f>+G36+G37</f>
        <v>0</v>
      </c>
      <c r="H39" s="94">
        <f>+H36+H37</f>
        <v>0</v>
      </c>
      <c r="I39" s="94">
        <f>+I36+I37</f>
        <v>0</v>
      </c>
      <c r="K39" s="94">
        <f>+K36+K37</f>
        <v>0</v>
      </c>
    </row>
    <row r="40" spans="1:11" ht="12.75">
      <c r="A40" s="8"/>
      <c r="F40" s="56"/>
      <c r="G40" s="53"/>
      <c r="H40" s="53"/>
      <c r="I40" s="56"/>
      <c r="K40" s="77"/>
    </row>
    <row r="41" spans="1:11" ht="12.75">
      <c r="A41" s="11"/>
      <c r="F41" s="56"/>
      <c r="G41" s="53"/>
      <c r="H41" s="53"/>
      <c r="I41" s="56"/>
      <c r="K41" s="77"/>
    </row>
    <row r="42" spans="1:12" ht="12.75">
      <c r="A42" s="20" t="s">
        <v>70</v>
      </c>
      <c r="F42" s="63">
        <f>+F39+F32+F21</f>
        <v>996</v>
      </c>
      <c r="G42" s="63">
        <f>+G39+G32+G21</f>
        <v>76</v>
      </c>
      <c r="H42" s="63">
        <f>+H39+H32+H21</f>
        <v>23</v>
      </c>
      <c r="I42" s="63">
        <f>+I39+I32+I21</f>
        <v>18</v>
      </c>
      <c r="K42" s="63">
        <f>+K39+K32+K21</f>
        <v>1113</v>
      </c>
      <c r="L42" s="1" t="s">
        <v>16</v>
      </c>
    </row>
    <row r="43" spans="7:8" ht="12.75">
      <c r="G43" s="30"/>
      <c r="H43" s="30"/>
    </row>
    <row r="45" ht="12.75">
      <c r="A45" s="95" t="s">
        <v>76</v>
      </c>
    </row>
    <row r="47" spans="1:13" ht="12.75">
      <c r="A47" s="26" t="s">
        <v>50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26" t="s">
        <v>50</v>
      </c>
    </row>
  </sheetData>
  <printOptions horizontalCentered="1"/>
  <pageMargins left="0.5" right="0.5" top="0.5" bottom="0.5" header="0.5" footer="0.5"/>
  <pageSetup horizontalDpi="600" verticalDpi="600" orientation="landscape" scale="8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47"/>
  <sheetViews>
    <sheetView workbookViewId="0" topLeftCell="A1">
      <selection activeCell="A3" sqref="A3"/>
    </sheetView>
  </sheetViews>
  <sheetFormatPr defaultColWidth="9.140625" defaultRowHeight="12.75"/>
  <cols>
    <col min="1" max="16384" width="9.140625" style="1" customWidth="1"/>
  </cols>
  <sheetData>
    <row r="1" spans="1:13" ht="25.5" customHeight="1">
      <c r="A1" s="4"/>
      <c r="B1" s="4"/>
      <c r="C1" s="4"/>
      <c r="D1" s="4"/>
      <c r="E1" s="24" t="s">
        <v>38</v>
      </c>
      <c r="F1" s="5"/>
      <c r="G1" s="5"/>
      <c r="H1" s="5"/>
      <c r="I1" s="5"/>
      <c r="J1" s="5"/>
      <c r="K1" s="4"/>
      <c r="L1" s="4"/>
      <c r="M1" s="4"/>
    </row>
    <row r="2" spans="1:13" ht="21" customHeight="1">
      <c r="A2" s="4"/>
      <c r="B2" s="4"/>
      <c r="C2" s="4"/>
      <c r="D2" s="4"/>
      <c r="E2" s="25" t="s">
        <v>13</v>
      </c>
      <c r="F2" s="6"/>
      <c r="G2" s="6"/>
      <c r="H2" s="6"/>
      <c r="I2" s="6"/>
      <c r="J2" s="6"/>
      <c r="K2" s="4"/>
      <c r="L2" s="4"/>
      <c r="M2" s="4"/>
    </row>
    <row r="4" spans="1:13" ht="12.75">
      <c r="A4" s="31" t="s">
        <v>97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3" ht="12.75">
      <c r="A5" s="31" t="s">
        <v>103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2" ht="12.75" customHeight="1">
      <c r="A6" s="3"/>
      <c r="B6" s="2"/>
    </row>
    <row r="7" spans="1:14" ht="12.75">
      <c r="A7" s="3"/>
      <c r="B7" s="2"/>
      <c r="C7" s="22"/>
      <c r="D7" s="22"/>
      <c r="E7" s="22"/>
      <c r="F7" s="22"/>
      <c r="G7" s="18" t="s">
        <v>17</v>
      </c>
      <c r="H7" s="10"/>
      <c r="I7" s="23"/>
      <c r="J7" s="23"/>
      <c r="K7" s="22"/>
      <c r="L7" s="22"/>
      <c r="M7" s="22"/>
      <c r="N7" s="22"/>
    </row>
    <row r="8" spans="1:10" ht="6" customHeight="1">
      <c r="A8" s="3"/>
      <c r="B8" s="2"/>
      <c r="I8" s="7"/>
      <c r="J8" s="7"/>
    </row>
    <row r="9" spans="1:11" ht="12.75">
      <c r="A9" s="3"/>
      <c r="B9" s="2"/>
      <c r="F9" s="87" t="s">
        <v>60</v>
      </c>
      <c r="G9" s="88" t="s">
        <v>59</v>
      </c>
      <c r="H9" s="88" t="s">
        <v>81</v>
      </c>
      <c r="I9" s="87" t="s">
        <v>61</v>
      </c>
      <c r="J9" s="81"/>
      <c r="K9" s="92" t="s">
        <v>20</v>
      </c>
    </row>
    <row r="10" ht="12.75">
      <c r="K10" s="77"/>
    </row>
    <row r="11" spans="1:13" ht="12.75">
      <c r="A11" s="19" t="s">
        <v>14</v>
      </c>
      <c r="B11" s="16"/>
      <c r="C11" s="16"/>
      <c r="D11" s="16"/>
      <c r="E11" s="16"/>
      <c r="F11" s="16"/>
      <c r="I11" s="16"/>
      <c r="J11" s="16"/>
      <c r="K11" s="76"/>
      <c r="L11" s="16"/>
      <c r="M11" s="16"/>
    </row>
    <row r="12" spans="1:11" ht="12.75">
      <c r="A12" s="8"/>
      <c r="K12" s="77"/>
    </row>
    <row r="13" spans="1:13" ht="12.75">
      <c r="A13" s="17" t="s">
        <v>40</v>
      </c>
      <c r="B13" s="16"/>
      <c r="C13" s="16"/>
      <c r="D13" s="16"/>
      <c r="E13" s="16"/>
      <c r="F13" s="52">
        <v>0</v>
      </c>
      <c r="G13" s="52">
        <v>0</v>
      </c>
      <c r="H13" s="52">
        <v>0</v>
      </c>
      <c r="I13" s="52">
        <v>0</v>
      </c>
      <c r="J13" s="21"/>
      <c r="K13" s="76">
        <f>SUM(F13:I13)</f>
        <v>0</v>
      </c>
      <c r="L13" s="16"/>
      <c r="M13" s="16"/>
    </row>
    <row r="14" spans="1:13" ht="12.75">
      <c r="A14" s="17" t="s">
        <v>41</v>
      </c>
      <c r="B14" s="16"/>
      <c r="C14" s="16"/>
      <c r="D14" s="16"/>
      <c r="E14" s="16"/>
      <c r="F14" s="52">
        <v>0</v>
      </c>
      <c r="G14" s="52">
        <v>0</v>
      </c>
      <c r="H14" s="52">
        <v>0</v>
      </c>
      <c r="I14" s="52">
        <v>0</v>
      </c>
      <c r="J14" s="21"/>
      <c r="K14" s="76">
        <f aca="true" t="shared" si="0" ref="K14:K19">SUM(F14:I14)</f>
        <v>0</v>
      </c>
      <c r="L14" s="16"/>
      <c r="M14" s="16"/>
    </row>
    <row r="15" spans="1:13" ht="12.75">
      <c r="A15" s="17" t="s">
        <v>42</v>
      </c>
      <c r="B15" s="16"/>
      <c r="C15" s="16"/>
      <c r="D15" s="16"/>
      <c r="E15" s="16"/>
      <c r="F15" s="52">
        <v>0</v>
      </c>
      <c r="G15" s="52">
        <v>0</v>
      </c>
      <c r="H15" s="52">
        <v>0</v>
      </c>
      <c r="I15" s="52">
        <v>0</v>
      </c>
      <c r="J15" s="21"/>
      <c r="K15" s="76">
        <f t="shared" si="0"/>
        <v>0</v>
      </c>
      <c r="L15" s="16"/>
      <c r="M15" s="16"/>
    </row>
    <row r="16" spans="1:13" ht="12.75">
      <c r="A16" s="17" t="s">
        <v>7</v>
      </c>
      <c r="B16" s="16"/>
      <c r="C16" s="16"/>
      <c r="D16" s="16"/>
      <c r="E16" s="16"/>
      <c r="F16" s="52">
        <v>0</v>
      </c>
      <c r="G16" s="52">
        <v>0</v>
      </c>
      <c r="H16" s="52">
        <v>0</v>
      </c>
      <c r="I16" s="52">
        <v>0</v>
      </c>
      <c r="J16" s="21"/>
      <c r="K16" s="76">
        <f t="shared" si="0"/>
        <v>0</v>
      </c>
      <c r="L16" s="16"/>
      <c r="M16" s="16"/>
    </row>
    <row r="17" spans="1:13" ht="12.75">
      <c r="A17" s="17" t="s">
        <v>8</v>
      </c>
      <c r="B17" s="16"/>
      <c r="C17" s="16"/>
      <c r="D17" s="16"/>
      <c r="E17" s="16"/>
      <c r="F17" s="52">
        <v>0</v>
      </c>
      <c r="G17" s="52">
        <v>0</v>
      </c>
      <c r="H17" s="52">
        <v>0</v>
      </c>
      <c r="I17" s="52">
        <v>0</v>
      </c>
      <c r="J17" s="21"/>
      <c r="K17" s="76">
        <f t="shared" si="0"/>
        <v>0</v>
      </c>
      <c r="L17" s="16"/>
      <c r="M17" s="16"/>
    </row>
    <row r="18" spans="1:13" ht="12.75">
      <c r="A18" s="17" t="s">
        <v>9</v>
      </c>
      <c r="B18" s="16"/>
      <c r="C18" s="16"/>
      <c r="D18" s="16"/>
      <c r="E18" s="16"/>
      <c r="F18" s="52">
        <v>0</v>
      </c>
      <c r="G18" s="52">
        <v>0</v>
      </c>
      <c r="H18" s="52">
        <v>0</v>
      </c>
      <c r="I18" s="52">
        <v>0</v>
      </c>
      <c r="J18" s="21"/>
      <c r="K18" s="76">
        <f t="shared" si="0"/>
        <v>0</v>
      </c>
      <c r="L18" s="16"/>
      <c r="M18" s="16"/>
    </row>
    <row r="19" spans="1:13" ht="12.75">
      <c r="A19" s="17" t="s">
        <v>10</v>
      </c>
      <c r="B19" s="16"/>
      <c r="C19" s="16"/>
      <c r="D19" s="16"/>
      <c r="E19" s="16"/>
      <c r="F19" s="52">
        <v>0</v>
      </c>
      <c r="G19" s="52">
        <v>0</v>
      </c>
      <c r="H19" s="52">
        <v>0</v>
      </c>
      <c r="I19" s="52">
        <v>0</v>
      </c>
      <c r="J19" s="21"/>
      <c r="K19" s="76">
        <f t="shared" si="0"/>
        <v>0</v>
      </c>
      <c r="L19" s="16"/>
      <c r="M19" s="16"/>
    </row>
    <row r="20" spans="1:11" ht="12.75">
      <c r="A20" s="13"/>
      <c r="F20" s="53"/>
      <c r="G20" s="53"/>
      <c r="H20" s="53"/>
      <c r="I20" s="53"/>
      <c r="K20" s="77"/>
    </row>
    <row r="21" spans="1:11" ht="12.75">
      <c r="A21" s="20" t="s">
        <v>39</v>
      </c>
      <c r="F21" s="63">
        <f>SUM(F13:F19)</f>
        <v>0</v>
      </c>
      <c r="G21" s="63">
        <f>SUM(G13:G19)</f>
        <v>0</v>
      </c>
      <c r="H21" s="63">
        <f>SUM(H13:H19)</f>
        <v>0</v>
      </c>
      <c r="I21" s="63">
        <f>SUM(I13:I19)</f>
        <v>0</v>
      </c>
      <c r="K21" s="76">
        <f>SUM(F21:I21)</f>
        <v>0</v>
      </c>
    </row>
    <row r="22" spans="1:11" ht="12.75">
      <c r="A22" s="11"/>
      <c r="F22" s="53"/>
      <c r="G22" s="53"/>
      <c r="H22" s="53"/>
      <c r="I22" s="53"/>
      <c r="K22" s="77"/>
    </row>
    <row r="23" spans="1:11" ht="12.75">
      <c r="A23" s="11"/>
      <c r="F23" s="53"/>
      <c r="G23" s="53"/>
      <c r="H23" s="53"/>
      <c r="I23" s="53"/>
      <c r="K23" s="77"/>
    </row>
    <row r="24" spans="1:13" ht="12.75">
      <c r="A24" s="19" t="s">
        <v>15</v>
      </c>
      <c r="B24" s="16"/>
      <c r="C24" s="16"/>
      <c r="D24" s="16"/>
      <c r="E24" s="16"/>
      <c r="F24" s="54"/>
      <c r="G24" s="54"/>
      <c r="H24" s="54"/>
      <c r="I24" s="54"/>
      <c r="J24" s="16"/>
      <c r="K24" s="76"/>
      <c r="L24" s="16"/>
      <c r="M24" s="16"/>
    </row>
    <row r="25" spans="1:11" ht="12.75">
      <c r="A25" s="8"/>
      <c r="F25" s="53"/>
      <c r="G25" s="53"/>
      <c r="H25" s="53"/>
      <c r="I25" s="53"/>
      <c r="K25" s="77"/>
    </row>
    <row r="26" spans="1:11" ht="12.75">
      <c r="A26" s="12" t="s">
        <v>40</v>
      </c>
      <c r="F26" s="52">
        <v>130</v>
      </c>
      <c r="G26" s="55">
        <v>32</v>
      </c>
      <c r="H26" s="55">
        <v>1</v>
      </c>
      <c r="I26" s="55">
        <v>1</v>
      </c>
      <c r="J26" s="16"/>
      <c r="K26" s="76">
        <f>SUM(F26:I26)</f>
        <v>164</v>
      </c>
    </row>
    <row r="27" spans="1:11" ht="12.75">
      <c r="A27" s="12" t="s">
        <v>41</v>
      </c>
      <c r="F27" s="52">
        <v>71</v>
      </c>
      <c r="G27" s="55">
        <v>4</v>
      </c>
      <c r="H27" s="55">
        <v>0</v>
      </c>
      <c r="I27" s="55">
        <v>0</v>
      </c>
      <c r="J27" s="16"/>
      <c r="K27" s="76">
        <f>SUM(F27:I27)</f>
        <v>75</v>
      </c>
    </row>
    <row r="28" spans="1:12" ht="12.75">
      <c r="A28" s="12" t="s">
        <v>67</v>
      </c>
      <c r="F28" s="52">
        <v>1</v>
      </c>
      <c r="G28" s="55">
        <v>0</v>
      </c>
      <c r="H28" s="55">
        <v>0</v>
      </c>
      <c r="I28" s="55">
        <v>0</v>
      </c>
      <c r="K28" s="76">
        <f>SUM(F28:I28)</f>
        <v>1</v>
      </c>
      <c r="L28" s="16" t="s">
        <v>16</v>
      </c>
    </row>
    <row r="29" spans="1:12" ht="12.75">
      <c r="A29" s="12" t="s">
        <v>11</v>
      </c>
      <c r="F29" s="52">
        <v>0</v>
      </c>
      <c r="G29" s="55">
        <v>0</v>
      </c>
      <c r="H29" s="55">
        <v>0</v>
      </c>
      <c r="I29" s="55">
        <v>0</v>
      </c>
      <c r="K29" s="76">
        <f>SUM(F29:I29)</f>
        <v>0</v>
      </c>
      <c r="L29" s="16"/>
    </row>
    <row r="30" spans="1:12" ht="12.75">
      <c r="A30" s="12" t="s">
        <v>68</v>
      </c>
      <c r="F30" s="52">
        <v>0</v>
      </c>
      <c r="G30" s="55">
        <v>0</v>
      </c>
      <c r="H30" s="55">
        <v>0</v>
      </c>
      <c r="I30" s="55">
        <v>0</v>
      </c>
      <c r="K30" s="76">
        <f>SUM(F30:I30)</f>
        <v>0</v>
      </c>
      <c r="L30" s="16" t="s">
        <v>16</v>
      </c>
    </row>
    <row r="31" spans="1:11" ht="12.75">
      <c r="A31" s="13"/>
      <c r="F31" s="53"/>
      <c r="G31" s="53"/>
      <c r="H31" s="53"/>
      <c r="I31" s="53"/>
      <c r="K31" s="77"/>
    </row>
    <row r="32" spans="1:12" ht="12.75">
      <c r="A32" s="20" t="s">
        <v>69</v>
      </c>
      <c r="F32" s="63">
        <f>F26+F27+F29</f>
        <v>201</v>
      </c>
      <c r="G32" s="63">
        <f>G26+G27+G29</f>
        <v>36</v>
      </c>
      <c r="H32" s="63">
        <f>H26+H27+H29</f>
        <v>1</v>
      </c>
      <c r="I32" s="63">
        <f>I26+I27+I29</f>
        <v>1</v>
      </c>
      <c r="K32" s="76">
        <f>SUM(F32:I32)</f>
        <v>239</v>
      </c>
      <c r="L32" s="1" t="s">
        <v>16</v>
      </c>
    </row>
    <row r="33" spans="1:11" ht="12.75">
      <c r="A33" s="8"/>
      <c r="F33" s="53"/>
      <c r="G33" s="53"/>
      <c r="H33" s="53"/>
      <c r="I33" s="53"/>
      <c r="K33" s="77"/>
    </row>
    <row r="34" spans="1:11" ht="12.75">
      <c r="A34" s="8"/>
      <c r="F34" s="53"/>
      <c r="G34" s="53"/>
      <c r="H34" s="53"/>
      <c r="I34" s="53"/>
      <c r="K34" s="77"/>
    </row>
    <row r="35" spans="1:11" ht="12.75">
      <c r="A35" s="19" t="s">
        <v>66</v>
      </c>
      <c r="F35" s="53"/>
      <c r="G35" s="53"/>
      <c r="H35" s="53"/>
      <c r="I35" s="53"/>
      <c r="K35" s="77"/>
    </row>
    <row r="36" spans="1:11" ht="12.75">
      <c r="A36" s="12" t="s">
        <v>40</v>
      </c>
      <c r="F36" s="55">
        <v>0</v>
      </c>
      <c r="G36" s="55">
        <v>0</v>
      </c>
      <c r="H36" s="55">
        <v>0</v>
      </c>
      <c r="I36" s="55">
        <v>0</v>
      </c>
      <c r="K36" s="76">
        <f>SUM(F36:I36)</f>
        <v>0</v>
      </c>
    </row>
    <row r="37" spans="1:11" ht="12.75">
      <c r="A37" s="12" t="s">
        <v>41</v>
      </c>
      <c r="F37" s="55">
        <v>0</v>
      </c>
      <c r="G37" s="55">
        <v>0</v>
      </c>
      <c r="H37" s="55">
        <v>0</v>
      </c>
      <c r="I37" s="55">
        <v>0</v>
      </c>
      <c r="K37" s="76">
        <f>SUM(F37:I37)</f>
        <v>0</v>
      </c>
    </row>
    <row r="38" spans="1:11" ht="12.75">
      <c r="A38" s="8"/>
      <c r="F38" s="53"/>
      <c r="G38" s="53"/>
      <c r="H38" s="53"/>
      <c r="I38" s="53"/>
      <c r="K38" s="77"/>
    </row>
    <row r="39" spans="1:11" ht="12.75">
      <c r="A39" s="19" t="s">
        <v>71</v>
      </c>
      <c r="F39" s="93">
        <f>+F36+F37</f>
        <v>0</v>
      </c>
      <c r="G39" s="93">
        <f>+G36+G37</f>
        <v>0</v>
      </c>
      <c r="H39" s="93">
        <f>+H36+H37</f>
        <v>0</v>
      </c>
      <c r="I39" s="93">
        <f>+I36+I37</f>
        <v>0</v>
      </c>
      <c r="K39" s="93">
        <f>+K36+K37</f>
        <v>0</v>
      </c>
    </row>
    <row r="40" spans="1:11" ht="12.75">
      <c r="A40" s="8"/>
      <c r="F40" s="53"/>
      <c r="G40" s="53"/>
      <c r="H40" s="53"/>
      <c r="I40" s="53"/>
      <c r="K40" s="77"/>
    </row>
    <row r="41" spans="1:11" ht="12.75">
      <c r="A41" s="11"/>
      <c r="F41" s="53"/>
      <c r="G41" s="53"/>
      <c r="H41" s="53"/>
      <c r="I41" s="53"/>
      <c r="K41" s="77"/>
    </row>
    <row r="42" spans="1:12" ht="12.75">
      <c r="A42" s="20" t="s">
        <v>70</v>
      </c>
      <c r="F42" s="63">
        <f>F39+F32+F21</f>
        <v>201</v>
      </c>
      <c r="G42" s="63">
        <f>G39+G32+G21</f>
        <v>36</v>
      </c>
      <c r="H42" s="63">
        <f>H39+H32+H21</f>
        <v>1</v>
      </c>
      <c r="I42" s="63">
        <f>I39+I32+I21</f>
        <v>1</v>
      </c>
      <c r="K42" s="63">
        <f>K39+K32+K21</f>
        <v>239</v>
      </c>
      <c r="L42" s="1" t="s">
        <v>16</v>
      </c>
    </row>
    <row r="43" spans="7:8" ht="12.75">
      <c r="G43" s="30"/>
      <c r="H43" s="30"/>
    </row>
    <row r="45" ht="12.75">
      <c r="A45" s="95" t="s">
        <v>76</v>
      </c>
    </row>
    <row r="47" spans="1:13" ht="12.75">
      <c r="A47" s="26" t="s">
        <v>51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26" t="s">
        <v>51</v>
      </c>
    </row>
  </sheetData>
  <printOptions horizontalCentered="1"/>
  <pageMargins left="0.5" right="0.5" top="0.5" bottom="0.5" header="0.5" footer="0.5"/>
  <pageSetup horizontalDpi="600" verticalDpi="600" orientation="landscape" scale="87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47"/>
  <sheetViews>
    <sheetView workbookViewId="0" topLeftCell="A1">
      <selection activeCell="A3" sqref="A3"/>
    </sheetView>
  </sheetViews>
  <sheetFormatPr defaultColWidth="9.140625" defaultRowHeight="12.75"/>
  <cols>
    <col min="1" max="16384" width="9.140625" style="1" customWidth="1"/>
  </cols>
  <sheetData>
    <row r="1" spans="1:13" ht="25.5" customHeight="1">
      <c r="A1" s="4"/>
      <c r="B1" s="4"/>
      <c r="C1" s="4"/>
      <c r="D1" s="4"/>
      <c r="E1" s="24" t="s">
        <v>38</v>
      </c>
      <c r="F1" s="5"/>
      <c r="G1" s="5"/>
      <c r="H1" s="5"/>
      <c r="I1" s="5"/>
      <c r="J1" s="5"/>
      <c r="K1" s="4"/>
      <c r="L1" s="4"/>
      <c r="M1" s="4"/>
    </row>
    <row r="2" spans="1:13" ht="21" customHeight="1">
      <c r="A2" s="4"/>
      <c r="B2" s="4"/>
      <c r="C2" s="4"/>
      <c r="D2" s="4"/>
      <c r="E2" s="25" t="s">
        <v>13</v>
      </c>
      <c r="F2" s="6"/>
      <c r="G2" s="6"/>
      <c r="H2" s="6"/>
      <c r="I2" s="6"/>
      <c r="J2" s="6"/>
      <c r="K2" s="4"/>
      <c r="L2" s="4"/>
      <c r="M2" s="4"/>
    </row>
    <row r="4" spans="1:13" ht="12.75">
      <c r="A4" s="31" t="s">
        <v>105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3" ht="12.75">
      <c r="A5" s="31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2" ht="12.75" customHeight="1">
      <c r="A6" s="3"/>
      <c r="B6" s="2"/>
    </row>
    <row r="7" spans="1:14" ht="12.75">
      <c r="A7" s="3"/>
      <c r="B7" s="2"/>
      <c r="C7" s="22"/>
      <c r="D7" s="22"/>
      <c r="E7" s="22"/>
      <c r="F7" s="22"/>
      <c r="H7" s="10"/>
      <c r="I7" s="104" t="s">
        <v>17</v>
      </c>
      <c r="J7" s="23"/>
      <c r="K7" s="22"/>
      <c r="L7" s="22"/>
      <c r="M7" s="22"/>
      <c r="N7" s="22"/>
    </row>
    <row r="8" spans="1:10" ht="6" customHeight="1">
      <c r="A8" s="3"/>
      <c r="B8" s="2"/>
      <c r="I8" s="7"/>
      <c r="J8" s="7"/>
    </row>
    <row r="9" spans="1:13" ht="12.75">
      <c r="A9" s="3"/>
      <c r="B9" s="2"/>
      <c r="F9" s="105" t="s">
        <v>83</v>
      </c>
      <c r="G9" s="106" t="s">
        <v>84</v>
      </c>
      <c r="H9" s="106" t="s">
        <v>85</v>
      </c>
      <c r="I9" s="105" t="s">
        <v>87</v>
      </c>
      <c r="J9" s="105" t="s">
        <v>86</v>
      </c>
      <c r="K9" s="105" t="s">
        <v>89</v>
      </c>
      <c r="L9" s="105" t="s">
        <v>90</v>
      </c>
      <c r="M9" s="105" t="s">
        <v>20</v>
      </c>
    </row>
    <row r="10" ht="12.75">
      <c r="K10" s="77"/>
    </row>
    <row r="11" spans="1:13" ht="12.75">
      <c r="A11" s="19" t="s">
        <v>14</v>
      </c>
      <c r="B11" s="16"/>
      <c r="C11" s="16"/>
      <c r="D11" s="16"/>
      <c r="E11" s="16"/>
      <c r="F11" s="16"/>
      <c r="I11" s="16"/>
      <c r="J11" s="16"/>
      <c r="K11" s="76"/>
      <c r="L11" s="16"/>
      <c r="M11" s="16"/>
    </row>
    <row r="12" spans="1:11" ht="12.75">
      <c r="A12" s="8"/>
      <c r="K12" s="77"/>
    </row>
    <row r="13" spans="1:13" ht="12.75">
      <c r="A13" s="17" t="s">
        <v>40</v>
      </c>
      <c r="B13" s="16"/>
      <c r="C13" s="16"/>
      <c r="D13" s="16"/>
      <c r="E13" s="16"/>
      <c r="F13" s="52">
        <v>13</v>
      </c>
      <c r="G13" s="55">
        <v>3</v>
      </c>
      <c r="H13" s="55">
        <v>15</v>
      </c>
      <c r="I13" s="48">
        <v>15</v>
      </c>
      <c r="J13" s="57">
        <v>594</v>
      </c>
      <c r="K13" s="102">
        <v>187</v>
      </c>
      <c r="L13" s="102">
        <v>110</v>
      </c>
      <c r="M13" s="64">
        <f>SUM(F13:L13)</f>
        <v>937</v>
      </c>
    </row>
    <row r="14" spans="1:13" ht="12.75">
      <c r="A14" s="17" t="s">
        <v>41</v>
      </c>
      <c r="B14" s="16"/>
      <c r="C14" s="16"/>
      <c r="D14" s="16"/>
      <c r="E14" s="16"/>
      <c r="F14" s="52">
        <v>31</v>
      </c>
      <c r="G14" s="55">
        <v>5</v>
      </c>
      <c r="H14" s="55">
        <v>21</v>
      </c>
      <c r="I14" s="48">
        <v>22</v>
      </c>
      <c r="J14" s="57">
        <v>675</v>
      </c>
      <c r="K14" s="102">
        <v>32</v>
      </c>
      <c r="L14" s="102">
        <v>110</v>
      </c>
      <c r="M14" s="64">
        <f aca="true" t="shared" si="0" ref="M14:M19">SUM(F14:L14)</f>
        <v>896</v>
      </c>
    </row>
    <row r="15" spans="1:13" ht="12.75">
      <c r="A15" s="17" t="s">
        <v>42</v>
      </c>
      <c r="B15" s="16"/>
      <c r="C15" s="16"/>
      <c r="D15" s="16"/>
      <c r="E15" s="16"/>
      <c r="F15" s="52">
        <v>2</v>
      </c>
      <c r="G15" s="55">
        <v>0</v>
      </c>
      <c r="H15" s="55">
        <v>1</v>
      </c>
      <c r="I15" s="48">
        <v>0</v>
      </c>
      <c r="J15" s="57">
        <v>27</v>
      </c>
      <c r="K15" s="102">
        <v>3</v>
      </c>
      <c r="L15" s="102">
        <v>5</v>
      </c>
      <c r="M15" s="64">
        <f t="shared" si="0"/>
        <v>38</v>
      </c>
    </row>
    <row r="16" spans="1:13" ht="12.75">
      <c r="A16" s="17" t="s">
        <v>7</v>
      </c>
      <c r="B16" s="16"/>
      <c r="C16" s="16"/>
      <c r="D16" s="16"/>
      <c r="E16" s="16"/>
      <c r="F16" s="52">
        <v>0</v>
      </c>
      <c r="G16" s="55">
        <v>1</v>
      </c>
      <c r="H16" s="55">
        <v>1</v>
      </c>
      <c r="I16" s="48">
        <v>0</v>
      </c>
      <c r="J16" s="57">
        <v>31</v>
      </c>
      <c r="K16" s="102">
        <v>0</v>
      </c>
      <c r="L16" s="102">
        <v>1</v>
      </c>
      <c r="M16" s="64">
        <f t="shared" si="0"/>
        <v>34</v>
      </c>
    </row>
    <row r="17" spans="1:13" ht="12.75">
      <c r="A17" s="17" t="s">
        <v>8</v>
      </c>
      <c r="B17" s="16"/>
      <c r="C17" s="16"/>
      <c r="D17" s="16"/>
      <c r="E17" s="16"/>
      <c r="F17" s="52">
        <v>0</v>
      </c>
      <c r="G17" s="55">
        <v>1</v>
      </c>
      <c r="H17" s="55">
        <v>0</v>
      </c>
      <c r="I17" s="48">
        <v>0</v>
      </c>
      <c r="J17" s="57">
        <v>19</v>
      </c>
      <c r="K17" s="102">
        <v>0</v>
      </c>
      <c r="L17" s="102">
        <v>4</v>
      </c>
      <c r="M17" s="64">
        <f t="shared" si="0"/>
        <v>24</v>
      </c>
    </row>
    <row r="18" spans="1:13" ht="12.75">
      <c r="A18" s="17" t="s">
        <v>9</v>
      </c>
      <c r="B18" s="16"/>
      <c r="C18" s="16"/>
      <c r="D18" s="16"/>
      <c r="E18" s="16"/>
      <c r="F18" s="52">
        <v>0</v>
      </c>
      <c r="G18" s="55">
        <v>0</v>
      </c>
      <c r="H18" s="55">
        <v>2</v>
      </c>
      <c r="I18" s="48">
        <v>1</v>
      </c>
      <c r="J18" s="57">
        <v>17</v>
      </c>
      <c r="K18" s="102">
        <v>0</v>
      </c>
      <c r="L18" s="102">
        <v>8</v>
      </c>
      <c r="M18" s="64">
        <f t="shared" si="0"/>
        <v>28</v>
      </c>
    </row>
    <row r="19" spans="1:13" ht="12.75">
      <c r="A19" s="17" t="s">
        <v>10</v>
      </c>
      <c r="B19" s="16"/>
      <c r="C19" s="16"/>
      <c r="D19" s="16"/>
      <c r="E19" s="16"/>
      <c r="F19" s="52">
        <v>17</v>
      </c>
      <c r="G19" s="55">
        <v>2</v>
      </c>
      <c r="H19" s="55">
        <v>22</v>
      </c>
      <c r="I19" s="48">
        <v>17</v>
      </c>
      <c r="J19" s="57">
        <v>536</v>
      </c>
      <c r="K19" s="102">
        <v>4</v>
      </c>
      <c r="L19" s="102">
        <v>163</v>
      </c>
      <c r="M19" s="64">
        <f t="shared" si="0"/>
        <v>761</v>
      </c>
    </row>
    <row r="20" spans="1:11" ht="12.75">
      <c r="A20" s="13"/>
      <c r="F20" s="53"/>
      <c r="G20" s="53"/>
      <c r="H20" s="53"/>
      <c r="I20" s="53"/>
      <c r="K20" s="77"/>
    </row>
    <row r="21" spans="1:13" ht="12.75">
      <c r="A21" s="20" t="s">
        <v>39</v>
      </c>
      <c r="F21" s="63">
        <f>SUM(F13:F19)</f>
        <v>63</v>
      </c>
      <c r="G21" s="63">
        <f aca="true" t="shared" si="1" ref="G21:L21">SUM(G13:G19)</f>
        <v>12</v>
      </c>
      <c r="H21" s="63">
        <f t="shared" si="1"/>
        <v>62</v>
      </c>
      <c r="I21" s="63">
        <f>SUM(I13:I20)</f>
        <v>55</v>
      </c>
      <c r="J21" s="63">
        <f t="shared" si="1"/>
        <v>1899</v>
      </c>
      <c r="K21" s="63">
        <f t="shared" si="1"/>
        <v>226</v>
      </c>
      <c r="L21" s="63">
        <f t="shared" si="1"/>
        <v>401</v>
      </c>
      <c r="M21" s="63">
        <f>SUM(M13:M19)</f>
        <v>2718</v>
      </c>
    </row>
    <row r="22" spans="1:11" ht="12.75">
      <c r="A22" s="11"/>
      <c r="F22" s="56"/>
      <c r="G22" s="56"/>
      <c r="H22" s="56"/>
      <c r="I22" s="56"/>
      <c r="K22" s="77"/>
    </row>
    <row r="23" spans="1:11" ht="12.75">
      <c r="A23" s="11"/>
      <c r="F23" s="56"/>
      <c r="G23" s="56"/>
      <c r="H23" s="56"/>
      <c r="I23" s="56"/>
      <c r="K23" s="77"/>
    </row>
    <row r="24" spans="1:13" ht="12.75">
      <c r="A24" s="19" t="s">
        <v>15</v>
      </c>
      <c r="B24" s="16"/>
      <c r="C24" s="16"/>
      <c r="D24" s="16"/>
      <c r="E24" s="16"/>
      <c r="F24" s="58"/>
      <c r="G24" s="58"/>
      <c r="H24" s="58"/>
      <c r="I24" s="58"/>
      <c r="J24" s="16"/>
      <c r="K24" s="76"/>
      <c r="L24" s="16"/>
      <c r="M24" s="16"/>
    </row>
    <row r="25" spans="1:11" ht="12.75">
      <c r="A25" s="8"/>
      <c r="F25" s="56"/>
      <c r="G25" s="56"/>
      <c r="H25" s="56"/>
      <c r="I25" s="56"/>
      <c r="K25" s="77"/>
    </row>
    <row r="26" spans="1:13" ht="12.75">
      <c r="A26" s="12" t="s">
        <v>40</v>
      </c>
      <c r="F26" s="52">
        <v>425</v>
      </c>
      <c r="G26" s="55">
        <v>33</v>
      </c>
      <c r="H26" s="55">
        <v>446</v>
      </c>
      <c r="I26" s="55">
        <v>223</v>
      </c>
      <c r="J26" s="48">
        <v>7031</v>
      </c>
      <c r="K26" s="102">
        <v>26</v>
      </c>
      <c r="L26" s="98">
        <v>1105</v>
      </c>
      <c r="M26" s="64">
        <f>SUM(F26:L26)</f>
        <v>9289</v>
      </c>
    </row>
    <row r="27" spans="1:13" ht="12.75">
      <c r="A27" s="12" t="s">
        <v>41</v>
      </c>
      <c r="F27" s="52">
        <v>90</v>
      </c>
      <c r="G27" s="55">
        <v>8</v>
      </c>
      <c r="H27" s="55">
        <v>118</v>
      </c>
      <c r="I27" s="55">
        <v>31</v>
      </c>
      <c r="J27" s="48">
        <v>1012</v>
      </c>
      <c r="K27" s="102">
        <v>4</v>
      </c>
      <c r="L27" s="98">
        <v>301</v>
      </c>
      <c r="M27" s="64">
        <f>SUM(F27:L27)</f>
        <v>1564</v>
      </c>
    </row>
    <row r="28" spans="1:13" ht="12.75">
      <c r="A28" s="12" t="s">
        <v>67</v>
      </c>
      <c r="F28" s="52">
        <v>8</v>
      </c>
      <c r="G28" s="55">
        <v>0</v>
      </c>
      <c r="H28" s="55">
        <v>1</v>
      </c>
      <c r="I28" s="55">
        <v>1</v>
      </c>
      <c r="J28" s="55">
        <v>181</v>
      </c>
      <c r="K28" s="102">
        <v>1</v>
      </c>
      <c r="L28" s="102">
        <v>31</v>
      </c>
      <c r="M28" s="64">
        <f>SUM(F28:L28)</f>
        <v>223</v>
      </c>
    </row>
    <row r="29" spans="1:13" ht="12.75">
      <c r="A29" s="12" t="s">
        <v>11</v>
      </c>
      <c r="F29" s="52">
        <v>43</v>
      </c>
      <c r="G29" s="55">
        <v>1</v>
      </c>
      <c r="H29" s="55">
        <v>18</v>
      </c>
      <c r="I29" s="55">
        <v>16</v>
      </c>
      <c r="J29" s="55">
        <v>417</v>
      </c>
      <c r="K29" s="102">
        <v>2</v>
      </c>
      <c r="L29" s="102">
        <v>150</v>
      </c>
      <c r="M29" s="64">
        <f>SUM(F29:L29)</f>
        <v>647</v>
      </c>
    </row>
    <row r="30" spans="1:13" ht="12.75">
      <c r="A30" s="12" t="s">
        <v>68</v>
      </c>
      <c r="F30" s="52">
        <v>9</v>
      </c>
      <c r="G30" s="55">
        <v>1</v>
      </c>
      <c r="H30" s="55">
        <v>10</v>
      </c>
      <c r="I30" s="55">
        <v>0</v>
      </c>
      <c r="J30" s="55">
        <v>38</v>
      </c>
      <c r="K30" s="102">
        <v>0</v>
      </c>
      <c r="L30" s="102">
        <v>44</v>
      </c>
      <c r="M30" s="64">
        <f>SUM(F30:L30)</f>
        <v>102</v>
      </c>
    </row>
    <row r="31" spans="1:11" ht="12.75">
      <c r="A31" s="13"/>
      <c r="F31" s="53"/>
      <c r="G31" s="53"/>
      <c r="H31" s="53"/>
      <c r="I31" s="53"/>
      <c r="K31" s="77"/>
    </row>
    <row r="32" spans="1:13" ht="12.75">
      <c r="A32" s="20" t="s">
        <v>69</v>
      </c>
      <c r="F32" s="63">
        <f>SUM(F26+F27+F29)</f>
        <v>558</v>
      </c>
      <c r="G32" s="63">
        <f aca="true" t="shared" si="2" ref="G32:M32">SUM(G26+G27+G29)</f>
        <v>42</v>
      </c>
      <c r="H32" s="63">
        <f t="shared" si="2"/>
        <v>582</v>
      </c>
      <c r="I32" s="63">
        <f t="shared" si="2"/>
        <v>270</v>
      </c>
      <c r="J32" s="63">
        <f t="shared" si="2"/>
        <v>8460</v>
      </c>
      <c r="K32" s="63">
        <f t="shared" si="2"/>
        <v>32</v>
      </c>
      <c r="L32" s="63">
        <f t="shared" si="2"/>
        <v>1556</v>
      </c>
      <c r="M32" s="63">
        <f t="shared" si="2"/>
        <v>11500</v>
      </c>
    </row>
    <row r="33" spans="1:11" ht="12.75">
      <c r="A33" s="8"/>
      <c r="F33" s="53"/>
      <c r="G33" s="53"/>
      <c r="H33" s="53"/>
      <c r="I33" s="53"/>
      <c r="K33" s="77"/>
    </row>
    <row r="34" spans="1:11" ht="12.75">
      <c r="A34" s="8"/>
      <c r="F34" s="53"/>
      <c r="G34" s="53"/>
      <c r="H34" s="53"/>
      <c r="I34" s="53"/>
      <c r="K34" s="77"/>
    </row>
    <row r="35" spans="1:11" ht="12.75">
      <c r="A35" s="19" t="s">
        <v>66</v>
      </c>
      <c r="F35" s="53"/>
      <c r="G35" s="53"/>
      <c r="H35" s="53"/>
      <c r="I35" s="53"/>
      <c r="K35" s="77"/>
    </row>
    <row r="36" spans="1:13" ht="12.75">
      <c r="A36" s="12" t="s">
        <v>40</v>
      </c>
      <c r="F36" s="55">
        <v>2</v>
      </c>
      <c r="G36" s="55">
        <v>1</v>
      </c>
      <c r="H36" s="55">
        <v>5</v>
      </c>
      <c r="I36" s="55">
        <v>40</v>
      </c>
      <c r="J36" s="55">
        <v>437</v>
      </c>
      <c r="K36" s="102">
        <v>5</v>
      </c>
      <c r="L36" s="98">
        <v>49</v>
      </c>
      <c r="M36" s="64">
        <f>SUM(F36:L36)</f>
        <v>539</v>
      </c>
    </row>
    <row r="37" spans="1:13" ht="12.75">
      <c r="A37" s="12" t="s">
        <v>41</v>
      </c>
      <c r="F37" s="55">
        <v>1</v>
      </c>
      <c r="G37" s="55">
        <v>0</v>
      </c>
      <c r="H37" s="55">
        <v>0</v>
      </c>
      <c r="I37" s="55">
        <v>0</v>
      </c>
      <c r="J37" s="55">
        <v>6</v>
      </c>
      <c r="K37" s="102">
        <v>0</v>
      </c>
      <c r="L37" s="98">
        <v>1</v>
      </c>
      <c r="M37" s="64">
        <f>SUM(F37:L37)</f>
        <v>8</v>
      </c>
    </row>
    <row r="38" spans="1:11" ht="12.75">
      <c r="A38" s="8"/>
      <c r="F38" s="53"/>
      <c r="G38" s="53"/>
      <c r="H38" s="53"/>
      <c r="I38" s="53"/>
      <c r="K38" s="77"/>
    </row>
    <row r="39" spans="1:13" ht="12.75">
      <c r="A39" s="19" t="s">
        <v>71</v>
      </c>
      <c r="F39" s="63">
        <f>SUM(F36:F37)</f>
        <v>3</v>
      </c>
      <c r="G39" s="63">
        <f aca="true" t="shared" si="3" ref="G39:L39">SUM(G36:G37)</f>
        <v>1</v>
      </c>
      <c r="H39" s="63">
        <f t="shared" si="3"/>
        <v>5</v>
      </c>
      <c r="I39" s="63">
        <f t="shared" si="3"/>
        <v>40</v>
      </c>
      <c r="J39" s="63">
        <f t="shared" si="3"/>
        <v>443</v>
      </c>
      <c r="K39" s="63">
        <f t="shared" si="3"/>
        <v>5</v>
      </c>
      <c r="L39" s="63">
        <f t="shared" si="3"/>
        <v>50</v>
      </c>
      <c r="M39" s="63">
        <f>SUM(M36:M37)</f>
        <v>547</v>
      </c>
    </row>
    <row r="40" spans="1:11" ht="12.75">
      <c r="A40" s="8"/>
      <c r="F40" s="53"/>
      <c r="G40" s="53"/>
      <c r="H40" s="53"/>
      <c r="I40" s="53"/>
      <c r="K40" s="77"/>
    </row>
    <row r="41" spans="1:11" ht="12.75">
      <c r="A41" s="11"/>
      <c r="F41" s="53"/>
      <c r="G41" s="53"/>
      <c r="H41" s="53"/>
      <c r="I41" s="53"/>
      <c r="K41" s="77"/>
    </row>
    <row r="42" spans="1:13" ht="12.75">
      <c r="A42" s="20" t="s">
        <v>70</v>
      </c>
      <c r="F42" s="63">
        <f>F21+F32+F39</f>
        <v>624</v>
      </c>
      <c r="G42" s="63">
        <f aca="true" t="shared" si="4" ref="G42:M42">G21+G32+G39</f>
        <v>55</v>
      </c>
      <c r="H42" s="63">
        <f t="shared" si="4"/>
        <v>649</v>
      </c>
      <c r="I42" s="63">
        <f t="shared" si="4"/>
        <v>365</v>
      </c>
      <c r="J42" s="63">
        <f t="shared" si="4"/>
        <v>10802</v>
      </c>
      <c r="K42" s="63">
        <f t="shared" si="4"/>
        <v>263</v>
      </c>
      <c r="L42" s="63">
        <f t="shared" si="4"/>
        <v>2007</v>
      </c>
      <c r="M42" s="63">
        <f t="shared" si="4"/>
        <v>14765</v>
      </c>
    </row>
    <row r="43" spans="7:8" ht="12.75">
      <c r="G43" s="30"/>
      <c r="H43" s="30"/>
    </row>
    <row r="45" ht="12.75">
      <c r="A45" s="95" t="s">
        <v>76</v>
      </c>
    </row>
    <row r="47" spans="1:13" ht="12.75">
      <c r="A47" s="26" t="s">
        <v>52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26" t="s">
        <v>52</v>
      </c>
    </row>
  </sheetData>
  <printOptions horizontalCentered="1"/>
  <pageMargins left="0.5" right="0.5" top="0.5" bottom="0.5" header="0.5" footer="0.5"/>
  <pageSetup horizontalDpi="600" verticalDpi="600" orientation="landscape" scale="87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47"/>
  <sheetViews>
    <sheetView workbookViewId="0" topLeftCell="A1">
      <selection activeCell="A3" sqref="A3"/>
    </sheetView>
  </sheetViews>
  <sheetFormatPr defaultColWidth="9.140625" defaultRowHeight="12.75"/>
  <cols>
    <col min="1" max="16384" width="9.140625" style="1" customWidth="1"/>
  </cols>
  <sheetData>
    <row r="1" spans="1:13" ht="25.5" customHeight="1">
      <c r="A1" s="4"/>
      <c r="B1" s="4"/>
      <c r="C1" s="4"/>
      <c r="D1" s="4"/>
      <c r="E1" s="24" t="s">
        <v>38</v>
      </c>
      <c r="F1" s="5"/>
      <c r="G1" s="5"/>
      <c r="H1" s="5"/>
      <c r="I1" s="5"/>
      <c r="J1" s="5"/>
      <c r="K1" s="4"/>
      <c r="L1" s="4"/>
      <c r="M1" s="4"/>
    </row>
    <row r="2" spans="1:13" ht="21" customHeight="1">
      <c r="A2" s="4"/>
      <c r="B2" s="4"/>
      <c r="C2" s="4"/>
      <c r="D2" s="4"/>
      <c r="E2" s="25" t="s">
        <v>13</v>
      </c>
      <c r="F2" s="6"/>
      <c r="G2" s="6"/>
      <c r="H2" s="6"/>
      <c r="I2" s="6"/>
      <c r="J2" s="6"/>
      <c r="K2" s="4"/>
      <c r="L2" s="4"/>
      <c r="M2" s="4"/>
    </row>
    <row r="4" spans="1:13" ht="12.75">
      <c r="A4" s="31" t="s">
        <v>106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2" ht="12.75" customHeight="1">
      <c r="A5" s="3"/>
      <c r="B5" s="2"/>
    </row>
    <row r="6" spans="1:14" ht="12.75">
      <c r="A6" s="3"/>
      <c r="B6" s="2"/>
      <c r="C6" s="22"/>
      <c r="D6" s="22"/>
      <c r="E6" s="22"/>
      <c r="F6" s="22"/>
      <c r="G6" s="18" t="s">
        <v>17</v>
      </c>
      <c r="H6" s="10"/>
      <c r="I6" s="23"/>
      <c r="J6" s="23"/>
      <c r="K6" s="22"/>
      <c r="L6" s="22"/>
      <c r="M6" s="22"/>
      <c r="N6" s="22"/>
    </row>
    <row r="7" spans="1:10" ht="6" customHeight="1">
      <c r="A7" s="3"/>
      <c r="B7" s="2"/>
      <c r="I7" s="7"/>
      <c r="J7" s="7"/>
    </row>
    <row r="8" spans="1:9" ht="12.75">
      <c r="A8" s="3"/>
      <c r="B8" s="2"/>
      <c r="F8" s="87" t="s">
        <v>18</v>
      </c>
      <c r="G8" s="88" t="s">
        <v>19</v>
      </c>
      <c r="H8" s="88"/>
      <c r="I8" s="87" t="s">
        <v>20</v>
      </c>
    </row>
    <row r="9" spans="1:13" ht="12.75">
      <c r="A9" s="19" t="s">
        <v>34</v>
      </c>
      <c r="B9" s="16"/>
      <c r="C9" s="16"/>
      <c r="D9" s="16"/>
      <c r="E9" s="16"/>
      <c r="F9" s="16"/>
      <c r="I9" s="16"/>
      <c r="J9" s="16"/>
      <c r="K9" s="16"/>
      <c r="L9" s="16"/>
      <c r="M9" s="16"/>
    </row>
    <row r="10" ht="12.75">
      <c r="A10" s="8"/>
    </row>
    <row r="11" spans="1:13" ht="12.75">
      <c r="A11" s="17" t="s">
        <v>54</v>
      </c>
      <c r="B11" s="29"/>
      <c r="C11" s="29"/>
      <c r="D11" s="29"/>
      <c r="E11" s="16"/>
      <c r="F11" s="52">
        <v>3878.5</v>
      </c>
      <c r="G11" s="55">
        <v>6144</v>
      </c>
      <c r="H11" s="55"/>
      <c r="I11" s="63">
        <f>SUM(F11:G11)</f>
        <v>10022.5</v>
      </c>
      <c r="J11" s="21"/>
      <c r="K11" s="16"/>
      <c r="L11" s="16"/>
      <c r="M11" s="16"/>
    </row>
    <row r="12" spans="1:13" ht="12.75">
      <c r="A12" s="17" t="s">
        <v>55</v>
      </c>
      <c r="B12" s="29"/>
      <c r="C12" s="29"/>
      <c r="D12" s="29"/>
      <c r="E12" s="16"/>
      <c r="F12" s="52">
        <v>1012</v>
      </c>
      <c r="G12" s="55">
        <v>2179.5</v>
      </c>
      <c r="H12" s="55"/>
      <c r="I12" s="63">
        <f>SUM(F12:G12)</f>
        <v>3191.5</v>
      </c>
      <c r="J12" s="21"/>
      <c r="K12" s="16"/>
      <c r="L12" s="16"/>
      <c r="M12" s="16"/>
    </row>
    <row r="13" spans="1:13" ht="12.75">
      <c r="A13" s="17" t="s">
        <v>56</v>
      </c>
      <c r="B13" s="29"/>
      <c r="C13" s="29"/>
      <c r="D13" s="29"/>
      <c r="E13" s="16"/>
      <c r="F13" s="52">
        <v>0</v>
      </c>
      <c r="G13" s="55">
        <v>0</v>
      </c>
      <c r="H13" s="55"/>
      <c r="I13" s="63">
        <f>SUM(F13:G13)</f>
        <v>0</v>
      </c>
      <c r="J13" s="21"/>
      <c r="K13" s="16"/>
      <c r="L13" s="16"/>
      <c r="M13" s="16"/>
    </row>
    <row r="14" spans="1:13" ht="12.75">
      <c r="A14" s="17"/>
      <c r="B14" s="16"/>
      <c r="C14" s="16"/>
      <c r="D14" s="16"/>
      <c r="E14" s="16"/>
      <c r="F14" s="60"/>
      <c r="G14" s="62"/>
      <c r="H14" s="62"/>
      <c r="I14" s="51"/>
      <c r="J14" s="21"/>
      <c r="K14" s="16"/>
      <c r="L14" s="16"/>
      <c r="M14" s="16"/>
    </row>
    <row r="15" spans="1:13" ht="12.75">
      <c r="A15" s="32" t="s">
        <v>35</v>
      </c>
      <c r="B15" s="16"/>
      <c r="C15" s="16"/>
      <c r="D15" s="16"/>
      <c r="E15" s="16"/>
      <c r="F15" s="60"/>
      <c r="G15" s="62"/>
      <c r="H15" s="62"/>
      <c r="I15" s="51"/>
      <c r="J15" s="21"/>
      <c r="K15" s="16"/>
      <c r="L15" s="16"/>
      <c r="M15" s="16"/>
    </row>
    <row r="16" spans="1:13" ht="12.75">
      <c r="A16" s="17"/>
      <c r="B16" s="16"/>
      <c r="C16" s="16"/>
      <c r="D16" s="16"/>
      <c r="E16" s="16"/>
      <c r="F16" s="60"/>
      <c r="G16" s="62"/>
      <c r="H16" s="62"/>
      <c r="I16" s="51"/>
      <c r="J16" s="21"/>
      <c r="K16" s="16"/>
      <c r="L16" s="16"/>
      <c r="M16" s="16"/>
    </row>
    <row r="17" spans="1:13" ht="12.75">
      <c r="A17" s="17" t="s">
        <v>57</v>
      </c>
      <c r="B17" s="16"/>
      <c r="C17" s="16"/>
      <c r="D17" s="16"/>
      <c r="E17" s="16"/>
      <c r="F17" s="60">
        <v>145</v>
      </c>
      <c r="G17" s="62">
        <v>326</v>
      </c>
      <c r="H17" s="62"/>
      <c r="I17" s="65">
        <f>SUM(F17:G17)</f>
        <v>471</v>
      </c>
      <c r="J17" s="21"/>
      <c r="K17" s="16"/>
      <c r="L17" s="16"/>
      <c r="M17" s="16"/>
    </row>
    <row r="18" spans="1:13" ht="12.75">
      <c r="A18" s="17" t="s">
        <v>58</v>
      </c>
      <c r="B18" s="16"/>
      <c r="C18" s="16"/>
      <c r="D18" s="16"/>
      <c r="E18" s="16"/>
      <c r="F18" s="60">
        <v>4.5</v>
      </c>
      <c r="G18" s="62">
        <v>96</v>
      </c>
      <c r="H18" s="51"/>
      <c r="I18" s="65">
        <f>SUM(F18:G18)</f>
        <v>100.5</v>
      </c>
      <c r="J18" s="21"/>
      <c r="K18" s="16"/>
      <c r="L18" s="16"/>
      <c r="M18" s="16"/>
    </row>
    <row r="19" spans="1:13" ht="12.75">
      <c r="A19" s="17" t="s">
        <v>0</v>
      </c>
      <c r="B19" s="16"/>
      <c r="C19" s="16"/>
      <c r="D19" s="16"/>
      <c r="E19" s="16"/>
      <c r="F19" s="60">
        <v>119</v>
      </c>
      <c r="G19" s="62">
        <v>181.5</v>
      </c>
      <c r="H19" s="51"/>
      <c r="I19" s="65">
        <f>SUM(F19:G19)</f>
        <v>300.5</v>
      </c>
      <c r="J19" s="21"/>
      <c r="K19" s="16"/>
      <c r="L19" s="16"/>
      <c r="M19" s="16"/>
    </row>
    <row r="20" spans="1:13" ht="12.75">
      <c r="A20" s="17" t="s">
        <v>1</v>
      </c>
      <c r="B20" s="16"/>
      <c r="C20" s="16"/>
      <c r="D20" s="16"/>
      <c r="E20" s="16"/>
      <c r="F20" s="60">
        <v>893.5</v>
      </c>
      <c r="G20" s="62">
        <v>1682</v>
      </c>
      <c r="H20" s="51"/>
      <c r="I20" s="65">
        <f>SUM(F20:G20)</f>
        <v>2575.5</v>
      </c>
      <c r="J20" s="21"/>
      <c r="K20" s="16"/>
      <c r="L20" s="16"/>
      <c r="M20" s="16"/>
    </row>
    <row r="21" spans="1:9" ht="12.75">
      <c r="A21" s="13"/>
      <c r="F21" s="61"/>
      <c r="G21" s="61"/>
      <c r="H21" s="59"/>
      <c r="I21" s="61"/>
    </row>
    <row r="22" spans="1:9" ht="12.75">
      <c r="A22" s="20" t="s">
        <v>36</v>
      </c>
      <c r="F22" s="65">
        <f>F20+F19+F18+F17+F13+F12+F11</f>
        <v>6052.5</v>
      </c>
      <c r="G22" s="65">
        <f>G20+G19+G18+G17+G13+G12+G11</f>
        <v>10609</v>
      </c>
      <c r="H22" s="59"/>
      <c r="I22" s="65">
        <f>I20+I19+I18+I17+I13+I12+I11</f>
        <v>16661.5</v>
      </c>
    </row>
    <row r="23" spans="1:9" ht="12.75">
      <c r="A23" s="11"/>
      <c r="F23" s="61"/>
      <c r="G23" s="61"/>
      <c r="H23" s="59"/>
      <c r="I23" s="61"/>
    </row>
    <row r="24" spans="1:13" ht="12.75">
      <c r="A24" s="19" t="s">
        <v>37</v>
      </c>
      <c r="B24" s="16"/>
      <c r="C24" s="16"/>
      <c r="D24" s="16"/>
      <c r="E24" s="16"/>
      <c r="F24" s="59"/>
      <c r="G24" s="59"/>
      <c r="H24" s="59"/>
      <c r="I24" s="59"/>
      <c r="J24" s="16"/>
      <c r="K24" s="16"/>
      <c r="L24" s="16"/>
      <c r="M24" s="16"/>
    </row>
    <row r="25" spans="1:9" ht="12.75">
      <c r="A25" s="8"/>
      <c r="F25" s="61"/>
      <c r="G25" s="61"/>
      <c r="H25" s="59"/>
      <c r="I25" s="61"/>
    </row>
    <row r="26" spans="1:10" ht="12.75">
      <c r="A26" s="12" t="s">
        <v>54</v>
      </c>
      <c r="F26" s="60">
        <v>59898.5</v>
      </c>
      <c r="G26" s="62">
        <v>75821.5</v>
      </c>
      <c r="H26" s="61"/>
      <c r="I26" s="65">
        <f>SUM(F26:G26)</f>
        <v>135720</v>
      </c>
      <c r="J26" s="16"/>
    </row>
    <row r="27" spans="1:10" ht="12.75">
      <c r="A27" s="12" t="s">
        <v>55</v>
      </c>
      <c r="F27" s="60">
        <v>4385.5</v>
      </c>
      <c r="G27" s="62">
        <v>5998.5</v>
      </c>
      <c r="H27" s="61"/>
      <c r="I27" s="65">
        <f>SUM(F27:G27)</f>
        <v>10384</v>
      </c>
      <c r="J27" s="16"/>
    </row>
    <row r="28" spans="1:10" ht="12.75">
      <c r="A28" s="12" t="s">
        <v>67</v>
      </c>
      <c r="F28" s="60">
        <v>0</v>
      </c>
      <c r="G28" s="62">
        <v>0</v>
      </c>
      <c r="H28" s="61"/>
      <c r="I28" s="65">
        <f>SUM(F28:G28)</f>
        <v>0</v>
      </c>
      <c r="J28" s="16" t="s">
        <v>16</v>
      </c>
    </row>
    <row r="29" spans="1:10" ht="12.75">
      <c r="A29" s="12" t="s">
        <v>11</v>
      </c>
      <c r="F29" s="60">
        <v>1425.5</v>
      </c>
      <c r="G29" s="62">
        <v>1782.5</v>
      </c>
      <c r="H29" s="61"/>
      <c r="I29" s="65">
        <f>SUM(F29:G29)</f>
        <v>3208</v>
      </c>
      <c r="J29" s="16"/>
    </row>
    <row r="30" spans="1:10" ht="12.75">
      <c r="A30" s="12" t="s">
        <v>68</v>
      </c>
      <c r="F30" s="60">
        <v>0</v>
      </c>
      <c r="G30" s="62">
        <v>0</v>
      </c>
      <c r="H30" s="59"/>
      <c r="I30" s="65">
        <f>SUM(F30:G30)</f>
        <v>0</v>
      </c>
      <c r="J30" s="16" t="s">
        <v>16</v>
      </c>
    </row>
    <row r="31" spans="1:9" ht="12.75">
      <c r="A31" s="13"/>
      <c r="F31" s="61"/>
      <c r="G31" s="61"/>
      <c r="H31" s="59"/>
      <c r="I31" s="61"/>
    </row>
    <row r="32" spans="1:10" ht="12.75">
      <c r="A32" s="20" t="s">
        <v>69</v>
      </c>
      <c r="F32" s="65">
        <f>SUM(F26:F30)</f>
        <v>65709.5</v>
      </c>
      <c r="G32" s="65">
        <f>SUM(G26:G30)</f>
        <v>83602.5</v>
      </c>
      <c r="H32" s="59"/>
      <c r="I32" s="65">
        <f>SUM(I26:I29)</f>
        <v>149312</v>
      </c>
      <c r="J32" s="1" t="s">
        <v>16</v>
      </c>
    </row>
    <row r="33" spans="1:9" ht="12.75">
      <c r="A33" s="8"/>
      <c r="F33" s="65"/>
      <c r="G33" s="65"/>
      <c r="H33" s="59"/>
      <c r="I33" s="65"/>
    </row>
    <row r="34" spans="1:9" ht="12.75">
      <c r="A34" s="8"/>
      <c r="F34" s="65"/>
      <c r="G34" s="65"/>
      <c r="H34" s="59"/>
      <c r="I34" s="65"/>
    </row>
    <row r="35" ht="12.75">
      <c r="A35" s="19" t="s">
        <v>66</v>
      </c>
    </row>
    <row r="36" spans="1:9" ht="12.75">
      <c r="A36" s="12" t="s">
        <v>40</v>
      </c>
      <c r="F36" s="51">
        <v>3319.5</v>
      </c>
      <c r="G36" s="51">
        <v>4934</v>
      </c>
      <c r="H36" s="59"/>
      <c r="I36" s="65">
        <f>SUM(F36:G36)</f>
        <v>8253.5</v>
      </c>
    </row>
    <row r="37" spans="1:9" ht="12.75">
      <c r="A37" s="12" t="s">
        <v>41</v>
      </c>
      <c r="F37" s="51">
        <v>25</v>
      </c>
      <c r="G37" s="51">
        <v>28</v>
      </c>
      <c r="H37" s="59"/>
      <c r="I37" s="65">
        <f>SUM(F37:G37)</f>
        <v>53</v>
      </c>
    </row>
    <row r="38" spans="1:9" ht="12.75">
      <c r="A38" s="8"/>
      <c r="F38" s="65"/>
      <c r="G38" s="65"/>
      <c r="H38" s="59"/>
      <c r="I38" s="65"/>
    </row>
    <row r="39" spans="1:9" ht="12.75">
      <c r="A39" s="19" t="s">
        <v>71</v>
      </c>
      <c r="F39" s="65">
        <f>+F36+F37</f>
        <v>3344.5</v>
      </c>
      <c r="G39" s="65">
        <f>+G36+G37</f>
        <v>4962</v>
      </c>
      <c r="H39" s="59"/>
      <c r="I39" s="65">
        <f>+I36+I37</f>
        <v>8306.5</v>
      </c>
    </row>
    <row r="40" spans="1:9" ht="12.75">
      <c r="A40" s="8"/>
      <c r="F40" s="65"/>
      <c r="G40" s="65"/>
      <c r="H40" s="59"/>
      <c r="I40" s="65"/>
    </row>
    <row r="41" spans="1:9" ht="12.75">
      <c r="A41" s="11"/>
      <c r="F41" s="61"/>
      <c r="G41" s="61"/>
      <c r="H41" s="59"/>
      <c r="I41" s="61"/>
    </row>
    <row r="42" spans="1:10" ht="12.75">
      <c r="A42" s="20" t="s">
        <v>70</v>
      </c>
      <c r="F42" s="65">
        <f>F39+F32+F22</f>
        <v>75106.5</v>
      </c>
      <c r="G42" s="65">
        <f>G39+G32+G22</f>
        <v>99173.5</v>
      </c>
      <c r="H42" s="59"/>
      <c r="I42" s="65">
        <f>I39+I32+I22</f>
        <v>174280</v>
      </c>
      <c r="J42" s="1" t="s">
        <v>16</v>
      </c>
    </row>
    <row r="44" ht="12.75">
      <c r="A44" s="95"/>
    </row>
    <row r="45" ht="12.75">
      <c r="A45" s="95" t="s">
        <v>76</v>
      </c>
    </row>
    <row r="46" ht="12.75">
      <c r="A46" s="27"/>
    </row>
    <row r="47" spans="1:13" ht="12.75">
      <c r="A47" s="26" t="s">
        <v>53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26" t="s">
        <v>53</v>
      </c>
    </row>
  </sheetData>
  <printOptions horizontalCentered="1"/>
  <pageMargins left="0.5" right="0.5" top="0.5" bottom="0.5" header="0.5" footer="0.5"/>
  <pageSetup horizontalDpi="600" verticalDpi="600" orientation="landscape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47"/>
  <sheetViews>
    <sheetView workbookViewId="0" topLeftCell="A1">
      <selection activeCell="A3" sqref="A3"/>
    </sheetView>
  </sheetViews>
  <sheetFormatPr defaultColWidth="9.140625" defaultRowHeight="12.75"/>
  <cols>
    <col min="1" max="16384" width="9.140625" style="1" customWidth="1"/>
  </cols>
  <sheetData>
    <row r="1" spans="1:13" ht="25.5" customHeight="1">
      <c r="A1" s="4"/>
      <c r="B1" s="4"/>
      <c r="C1" s="4"/>
      <c r="D1" s="4"/>
      <c r="E1" s="24" t="s">
        <v>38</v>
      </c>
      <c r="F1" s="5"/>
      <c r="G1" s="5"/>
      <c r="H1" s="5"/>
      <c r="I1" s="5"/>
      <c r="J1" s="5"/>
      <c r="K1" s="4"/>
      <c r="L1" s="4"/>
      <c r="M1" s="4"/>
    </row>
    <row r="2" spans="1:13" ht="21" customHeight="1">
      <c r="A2" s="4"/>
      <c r="B2" s="4"/>
      <c r="C2" s="4"/>
      <c r="D2" s="4"/>
      <c r="E2" s="25" t="s">
        <v>13</v>
      </c>
      <c r="F2" s="6"/>
      <c r="G2" s="6"/>
      <c r="H2" s="6"/>
      <c r="I2" s="6"/>
      <c r="J2" s="6"/>
      <c r="K2" s="4"/>
      <c r="L2" s="4"/>
      <c r="M2" s="4"/>
    </row>
    <row r="3" ht="12.75">
      <c r="A3" s="16"/>
    </row>
    <row r="4" spans="1:13" ht="12.75">
      <c r="A4" s="31" t="s">
        <v>107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2" ht="12.75" customHeight="1">
      <c r="A5" s="3"/>
      <c r="B5" s="2"/>
    </row>
    <row r="6" spans="1:14" ht="12.75">
      <c r="A6" s="3"/>
      <c r="B6" s="2"/>
      <c r="C6" s="22"/>
      <c r="D6" s="22"/>
      <c r="E6" s="22"/>
      <c r="F6" s="22"/>
      <c r="G6" s="18" t="s">
        <v>17</v>
      </c>
      <c r="H6" s="10"/>
      <c r="I6" s="23"/>
      <c r="J6" s="23"/>
      <c r="K6" s="22"/>
      <c r="L6" s="22"/>
      <c r="M6" s="22"/>
      <c r="N6" s="22"/>
    </row>
    <row r="7" spans="1:10" ht="6" customHeight="1">
      <c r="A7" s="3"/>
      <c r="B7" s="2"/>
      <c r="I7" s="7"/>
      <c r="J7" s="7"/>
    </row>
    <row r="8" spans="1:11" ht="12.75">
      <c r="A8" s="3"/>
      <c r="B8" s="2"/>
      <c r="F8" s="87" t="s">
        <v>60</v>
      </c>
      <c r="G8" s="88" t="s">
        <v>59</v>
      </c>
      <c r="H8" s="88" t="s">
        <v>81</v>
      </c>
      <c r="I8" s="87" t="s">
        <v>61</v>
      </c>
      <c r="J8" s="89"/>
      <c r="K8" s="92" t="s">
        <v>20</v>
      </c>
    </row>
    <row r="9" spans="1:13" ht="12.75">
      <c r="A9" s="19" t="s">
        <v>34</v>
      </c>
      <c r="B9" s="16"/>
      <c r="C9" s="16"/>
      <c r="D9" s="16"/>
      <c r="E9" s="16"/>
      <c r="F9" s="16"/>
      <c r="I9" s="16"/>
      <c r="J9" s="16"/>
      <c r="K9" s="76"/>
      <c r="L9" s="16"/>
      <c r="M9" s="16"/>
    </row>
    <row r="10" spans="1:11" ht="12.75">
      <c r="A10" s="8"/>
      <c r="K10" s="77"/>
    </row>
    <row r="11" spans="1:13" ht="12.75">
      <c r="A11" s="17" t="s">
        <v>54</v>
      </c>
      <c r="B11" s="16"/>
      <c r="C11" s="16"/>
      <c r="D11" s="16"/>
      <c r="E11" s="16"/>
      <c r="F11" s="68">
        <v>4398</v>
      </c>
      <c r="G11" s="69">
        <v>3298</v>
      </c>
      <c r="H11" s="69">
        <v>1856.5</v>
      </c>
      <c r="I11" s="70">
        <v>470</v>
      </c>
      <c r="J11" s="21"/>
      <c r="K11" s="76">
        <f>SUM(F11:I11)</f>
        <v>10022.5</v>
      </c>
      <c r="L11" s="16"/>
      <c r="M11" s="16"/>
    </row>
    <row r="12" spans="1:13" ht="12.75">
      <c r="A12" s="17" t="s">
        <v>55</v>
      </c>
      <c r="B12" s="16"/>
      <c r="C12" s="16"/>
      <c r="D12" s="16"/>
      <c r="E12" s="16"/>
      <c r="F12" s="68">
        <v>2536</v>
      </c>
      <c r="G12" s="69">
        <v>372.5</v>
      </c>
      <c r="H12" s="69">
        <v>39</v>
      </c>
      <c r="I12" s="70">
        <v>244</v>
      </c>
      <c r="J12" s="21"/>
      <c r="K12" s="76">
        <f>SUM(F12:I12)</f>
        <v>3191.5</v>
      </c>
      <c r="L12" s="16"/>
      <c r="M12" s="16"/>
    </row>
    <row r="13" spans="1:13" ht="12.75">
      <c r="A13" s="17" t="s">
        <v>56</v>
      </c>
      <c r="B13" s="16"/>
      <c r="C13" s="16"/>
      <c r="D13" s="16"/>
      <c r="E13" s="16"/>
      <c r="F13" s="68">
        <v>0</v>
      </c>
      <c r="G13" s="69">
        <v>0</v>
      </c>
      <c r="H13" s="69">
        <v>0</v>
      </c>
      <c r="I13" s="70">
        <v>0</v>
      </c>
      <c r="J13" s="100"/>
      <c r="K13" s="76">
        <f>SUM(F13:J13)</f>
        <v>0</v>
      </c>
      <c r="L13" s="16"/>
      <c r="M13" s="16"/>
    </row>
    <row r="14" spans="1:13" ht="12.75">
      <c r="A14" s="17"/>
      <c r="B14" s="16"/>
      <c r="C14" s="16"/>
      <c r="D14" s="16"/>
      <c r="E14" s="16"/>
      <c r="F14" s="68"/>
      <c r="G14" s="69"/>
      <c r="H14" s="69"/>
      <c r="I14" s="70"/>
      <c r="J14" s="21"/>
      <c r="K14" s="76"/>
      <c r="L14" s="16"/>
      <c r="M14" s="16"/>
    </row>
    <row r="15" spans="1:13" ht="12.75">
      <c r="A15" s="32" t="s">
        <v>35</v>
      </c>
      <c r="B15" s="16"/>
      <c r="C15" s="16"/>
      <c r="D15" s="16"/>
      <c r="E15" s="16"/>
      <c r="F15" s="68"/>
      <c r="G15" s="69"/>
      <c r="H15" s="69"/>
      <c r="I15" s="70"/>
      <c r="J15" s="21"/>
      <c r="K15" s="76"/>
      <c r="L15" s="16"/>
      <c r="M15" s="16"/>
    </row>
    <row r="16" spans="1:13" ht="12.75">
      <c r="A16" s="17"/>
      <c r="B16" s="16"/>
      <c r="C16" s="16"/>
      <c r="D16" s="16"/>
      <c r="E16" s="16"/>
      <c r="F16" s="68"/>
      <c r="G16" s="69"/>
      <c r="H16" s="69"/>
      <c r="I16" s="70"/>
      <c r="J16" s="21"/>
      <c r="K16" s="76"/>
      <c r="L16" s="16"/>
      <c r="M16" s="16"/>
    </row>
    <row r="17" spans="1:13" ht="12.75">
      <c r="A17" s="17" t="s">
        <v>57</v>
      </c>
      <c r="B17" s="16"/>
      <c r="C17" s="16"/>
      <c r="D17" s="16"/>
      <c r="E17" s="16"/>
      <c r="F17" s="68">
        <v>429</v>
      </c>
      <c r="G17" s="69">
        <v>42</v>
      </c>
      <c r="H17" s="69">
        <v>0</v>
      </c>
      <c r="I17" s="70">
        <v>0</v>
      </c>
      <c r="J17" s="21"/>
      <c r="K17" s="76">
        <f>SUM(F17:I17)</f>
        <v>471</v>
      </c>
      <c r="L17" s="16"/>
      <c r="M17" s="16"/>
    </row>
    <row r="18" spans="1:13" ht="12.75">
      <c r="A18" s="17" t="s">
        <v>58</v>
      </c>
      <c r="B18" s="16"/>
      <c r="C18" s="16"/>
      <c r="D18" s="16"/>
      <c r="E18" s="16"/>
      <c r="F18" s="68">
        <v>100.5</v>
      </c>
      <c r="G18" s="69">
        <v>0</v>
      </c>
      <c r="H18" s="69">
        <v>0</v>
      </c>
      <c r="I18" s="70">
        <v>0</v>
      </c>
      <c r="J18" s="21"/>
      <c r="K18" s="76">
        <f>SUM(F18:I18)</f>
        <v>100.5</v>
      </c>
      <c r="L18" s="16"/>
      <c r="M18" s="16"/>
    </row>
    <row r="19" spans="1:13" ht="12.75">
      <c r="A19" s="17" t="s">
        <v>0</v>
      </c>
      <c r="B19" s="16"/>
      <c r="C19" s="16"/>
      <c r="D19" s="16"/>
      <c r="E19" s="16"/>
      <c r="F19" s="68">
        <v>290.5</v>
      </c>
      <c r="G19" s="69">
        <v>10</v>
      </c>
      <c r="H19" s="69">
        <v>0</v>
      </c>
      <c r="I19" s="70">
        <v>0</v>
      </c>
      <c r="J19" s="21"/>
      <c r="K19" s="76">
        <f>SUM(F19:I19)</f>
        <v>300.5</v>
      </c>
      <c r="L19" s="16"/>
      <c r="M19" s="16"/>
    </row>
    <row r="20" spans="1:13" ht="12.75">
      <c r="A20" s="17" t="s">
        <v>1</v>
      </c>
      <c r="B20" s="16"/>
      <c r="C20" s="16"/>
      <c r="D20" s="16"/>
      <c r="E20" s="16"/>
      <c r="F20" s="68">
        <v>2372.5</v>
      </c>
      <c r="G20" s="69">
        <v>198</v>
      </c>
      <c r="H20" s="69">
        <v>5</v>
      </c>
      <c r="I20" s="70">
        <v>0</v>
      </c>
      <c r="J20" s="21"/>
      <c r="K20" s="76">
        <f>SUM(F20:I20)</f>
        <v>2575.5</v>
      </c>
      <c r="L20" s="16"/>
      <c r="M20" s="16"/>
    </row>
    <row r="21" spans="1:11" ht="12.75">
      <c r="A21" s="13"/>
      <c r="F21" s="56"/>
      <c r="G21" s="56"/>
      <c r="H21" s="56"/>
      <c r="I21" s="56"/>
      <c r="K21" s="77"/>
    </row>
    <row r="22" spans="1:11" ht="12.75">
      <c r="A22" s="20" t="s">
        <v>36</v>
      </c>
      <c r="F22" s="63">
        <f>F20+F19+F18+F17+F13+F12+F11</f>
        <v>10126.5</v>
      </c>
      <c r="G22" s="63">
        <f>G20+G19+G18+G17+G13+G12+G11</f>
        <v>3920.5</v>
      </c>
      <c r="H22" s="63">
        <f>H20+H19+H18+H17+H13+H12+H11</f>
        <v>1900.5</v>
      </c>
      <c r="I22" s="63">
        <f>I20+I19+I18+I17+I13+I12+I11</f>
        <v>714</v>
      </c>
      <c r="K22" s="76">
        <f>SUM(F22:I22)</f>
        <v>16661.5</v>
      </c>
    </row>
    <row r="23" spans="1:11" ht="12.75">
      <c r="A23" s="11"/>
      <c r="F23" s="56"/>
      <c r="G23" s="56"/>
      <c r="H23" s="56"/>
      <c r="I23" s="56"/>
      <c r="K23" s="77"/>
    </row>
    <row r="24" spans="1:13" ht="12.75">
      <c r="A24" s="19" t="s">
        <v>37</v>
      </c>
      <c r="B24" s="16"/>
      <c r="C24" s="16"/>
      <c r="D24" s="16"/>
      <c r="E24" s="16"/>
      <c r="F24" s="58"/>
      <c r="G24" s="58"/>
      <c r="H24" s="58"/>
      <c r="I24" s="58"/>
      <c r="J24" s="16"/>
      <c r="K24" s="76"/>
      <c r="L24" s="16"/>
      <c r="M24" s="16"/>
    </row>
    <row r="25" spans="1:11" ht="12.75">
      <c r="A25" s="8"/>
      <c r="F25" s="56"/>
      <c r="G25" s="56"/>
      <c r="H25" s="56"/>
      <c r="I25" s="56"/>
      <c r="K25" s="77"/>
    </row>
    <row r="26" spans="1:11" ht="12.75">
      <c r="A26" s="12" t="s">
        <v>54</v>
      </c>
      <c r="F26" s="68">
        <v>76386</v>
      </c>
      <c r="G26" s="69">
        <v>54812.5</v>
      </c>
      <c r="H26" s="69">
        <v>624</v>
      </c>
      <c r="I26" s="69">
        <v>3897.5</v>
      </c>
      <c r="J26" s="16"/>
      <c r="K26" s="76">
        <f>SUM(F26:I26)</f>
        <v>135720</v>
      </c>
    </row>
    <row r="27" spans="1:11" ht="12.75">
      <c r="A27" s="12" t="s">
        <v>55</v>
      </c>
      <c r="F27" s="68">
        <v>8982</v>
      </c>
      <c r="G27" s="69">
        <v>1238</v>
      </c>
      <c r="H27" s="69">
        <v>20</v>
      </c>
      <c r="I27" s="69">
        <v>144</v>
      </c>
      <c r="J27" s="16"/>
      <c r="K27" s="76">
        <f>SUM(F27:I27)</f>
        <v>10384</v>
      </c>
    </row>
    <row r="28" spans="1:12" ht="12.75">
      <c r="A28" s="12" t="s">
        <v>67</v>
      </c>
      <c r="F28" s="68">
        <v>0</v>
      </c>
      <c r="G28" s="69">
        <v>0</v>
      </c>
      <c r="H28" s="69">
        <v>0</v>
      </c>
      <c r="I28" s="69">
        <v>0</v>
      </c>
      <c r="J28" s="16"/>
      <c r="K28" s="76">
        <f>SUM(F28:I28)</f>
        <v>0</v>
      </c>
      <c r="L28" s="16" t="s">
        <v>16</v>
      </c>
    </row>
    <row r="29" spans="1:11" ht="12.75">
      <c r="A29" s="12" t="s">
        <v>11</v>
      </c>
      <c r="F29" s="68">
        <v>2669.5</v>
      </c>
      <c r="G29" s="69">
        <v>203</v>
      </c>
      <c r="H29" s="69">
        <v>335.5</v>
      </c>
      <c r="I29" s="69">
        <v>0</v>
      </c>
      <c r="J29" s="16"/>
      <c r="K29" s="76">
        <f>SUM(F29:I29)</f>
        <v>3208</v>
      </c>
    </row>
    <row r="30" spans="1:12" ht="12.75">
      <c r="A30" s="12" t="s">
        <v>68</v>
      </c>
      <c r="F30" s="68">
        <v>0</v>
      </c>
      <c r="G30" s="69">
        <v>0</v>
      </c>
      <c r="H30" s="69">
        <v>0</v>
      </c>
      <c r="I30" s="69">
        <v>0</v>
      </c>
      <c r="K30" s="76">
        <f>SUM(F30:I30)</f>
        <v>0</v>
      </c>
      <c r="L30" s="16" t="s">
        <v>16</v>
      </c>
    </row>
    <row r="31" spans="1:11" ht="12.75">
      <c r="A31" s="13"/>
      <c r="F31" s="71"/>
      <c r="G31" s="71"/>
      <c r="H31" s="71"/>
      <c r="I31" s="71"/>
      <c r="K31" s="77"/>
    </row>
    <row r="32" spans="1:12" ht="12.75">
      <c r="A32" s="20" t="s">
        <v>69</v>
      </c>
      <c r="F32" s="72">
        <f>SUM(F26:F30)</f>
        <v>88037.5</v>
      </c>
      <c r="G32" s="72">
        <f>SUM(G26:G30)</f>
        <v>56253.5</v>
      </c>
      <c r="H32" s="72">
        <f>SUM(H26:H30)</f>
        <v>979.5</v>
      </c>
      <c r="I32" s="72">
        <f>SUM(I26:I30)</f>
        <v>4041.5</v>
      </c>
      <c r="K32" s="76">
        <f>SUM(F32:I32)</f>
        <v>149312</v>
      </c>
      <c r="L32" s="1" t="s">
        <v>16</v>
      </c>
    </row>
    <row r="33" spans="1:11" ht="12.75">
      <c r="A33" s="8"/>
      <c r="F33" s="72"/>
      <c r="G33" s="72"/>
      <c r="H33" s="72"/>
      <c r="I33" s="72"/>
      <c r="K33" s="76"/>
    </row>
    <row r="34" spans="1:11" ht="12.75">
      <c r="A34" s="8"/>
      <c r="F34" s="65"/>
      <c r="G34" s="65"/>
      <c r="H34" s="59"/>
      <c r="I34" s="65"/>
      <c r="K34" s="76"/>
    </row>
    <row r="35" ht="12.75">
      <c r="A35" s="19" t="s">
        <v>66</v>
      </c>
    </row>
    <row r="36" spans="1:11" ht="12.75">
      <c r="A36" s="12" t="s">
        <v>40</v>
      </c>
      <c r="F36" s="51">
        <v>3201</v>
      </c>
      <c r="G36" s="51">
        <v>2463.5</v>
      </c>
      <c r="H36" s="51">
        <v>66</v>
      </c>
      <c r="I36" s="51">
        <v>2523</v>
      </c>
      <c r="K36" s="76">
        <f>SUM(F36:I36)</f>
        <v>8253.5</v>
      </c>
    </row>
    <row r="37" spans="1:11" ht="12.75">
      <c r="A37" s="12" t="s">
        <v>41</v>
      </c>
      <c r="F37" s="51">
        <v>18</v>
      </c>
      <c r="G37" s="51">
        <v>10</v>
      </c>
      <c r="H37" s="51">
        <v>0</v>
      </c>
      <c r="I37" s="51">
        <v>25</v>
      </c>
      <c r="K37" s="76">
        <f>SUM(F37:I37)</f>
        <v>53</v>
      </c>
    </row>
    <row r="38" spans="1:11" ht="12.75">
      <c r="A38" s="8"/>
      <c r="F38" s="65"/>
      <c r="G38" s="65"/>
      <c r="H38" s="59"/>
      <c r="I38" s="65"/>
      <c r="K38" s="76"/>
    </row>
    <row r="39" spans="1:11" ht="12.75">
      <c r="A39" s="19" t="s">
        <v>71</v>
      </c>
      <c r="F39" s="65">
        <f>+F36+F37</f>
        <v>3219</v>
      </c>
      <c r="G39" s="65">
        <f>+G36+G37</f>
        <v>2473.5</v>
      </c>
      <c r="H39" s="65">
        <f>+H36+H37</f>
        <v>66</v>
      </c>
      <c r="I39" s="65">
        <f>+I36+I37</f>
        <v>2548</v>
      </c>
      <c r="K39" s="65">
        <f>+K36+K37</f>
        <v>8306.5</v>
      </c>
    </row>
    <row r="40" spans="1:11" ht="12.75">
      <c r="A40" s="8"/>
      <c r="F40" s="72"/>
      <c r="G40" s="72"/>
      <c r="H40" s="72"/>
      <c r="I40" s="72"/>
      <c r="K40" s="76"/>
    </row>
    <row r="41" spans="1:11" ht="12.75">
      <c r="A41" s="11"/>
      <c r="F41" s="71"/>
      <c r="G41" s="71"/>
      <c r="H41" s="71"/>
      <c r="I41" s="71"/>
      <c r="K41" s="77"/>
    </row>
    <row r="42" spans="1:12" ht="12.75">
      <c r="A42" s="20" t="s">
        <v>70</v>
      </c>
      <c r="F42" s="72">
        <f>F39+F32+F22</f>
        <v>101383</v>
      </c>
      <c r="G42" s="72">
        <f>G39+G32+G22</f>
        <v>62647.5</v>
      </c>
      <c r="H42" s="72">
        <f>H39+H32+H22</f>
        <v>2946</v>
      </c>
      <c r="I42" s="72">
        <f>I39+I32+I22</f>
        <v>7303.5</v>
      </c>
      <c r="K42" s="72">
        <f>K39+K32+K22</f>
        <v>174280</v>
      </c>
      <c r="L42" s="1" t="s">
        <v>16</v>
      </c>
    </row>
    <row r="44" ht="12.75">
      <c r="A44" s="95"/>
    </row>
    <row r="45" ht="12.75">
      <c r="A45" s="95" t="s">
        <v>76</v>
      </c>
    </row>
    <row r="47" spans="1:13" ht="12.75">
      <c r="A47" s="26" t="s">
        <v>2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26" t="s">
        <v>2</v>
      </c>
    </row>
  </sheetData>
  <printOptions horizontalCentered="1"/>
  <pageMargins left="0.5" right="0.5" top="0.5" bottom="0.5" header="0.5" footer="0.5"/>
  <pageSetup horizontalDpi="600" verticalDpi="600" orientation="landscape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47"/>
  <sheetViews>
    <sheetView workbookViewId="0" topLeftCell="A1">
      <selection activeCell="A3" sqref="A3"/>
    </sheetView>
  </sheetViews>
  <sheetFormatPr defaultColWidth="9.140625" defaultRowHeight="12.75"/>
  <cols>
    <col min="1" max="16384" width="9.140625" style="1" customWidth="1"/>
  </cols>
  <sheetData>
    <row r="1" spans="1:13" ht="25.5" customHeight="1">
      <c r="A1" s="4"/>
      <c r="B1" s="4"/>
      <c r="C1" s="4"/>
      <c r="D1" s="4"/>
      <c r="E1" s="24" t="s">
        <v>38</v>
      </c>
      <c r="F1" s="5"/>
      <c r="G1" s="5"/>
      <c r="H1" s="5"/>
      <c r="I1" s="5"/>
      <c r="J1" s="5"/>
      <c r="K1" s="4"/>
      <c r="L1" s="4"/>
      <c r="M1" s="4"/>
    </row>
    <row r="2" spans="1:13" ht="21" customHeight="1">
      <c r="A2" s="4"/>
      <c r="B2" s="4"/>
      <c r="C2" s="4"/>
      <c r="D2" s="4"/>
      <c r="E2" s="25" t="s">
        <v>13</v>
      </c>
      <c r="F2" s="6"/>
      <c r="G2" s="6"/>
      <c r="H2" s="6"/>
      <c r="I2" s="6"/>
      <c r="J2" s="6"/>
      <c r="K2" s="4"/>
      <c r="L2" s="4"/>
      <c r="M2" s="4"/>
    </row>
    <row r="4" spans="1:13" ht="12.75">
      <c r="A4" s="31" t="s">
        <v>108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2" ht="12.75" customHeight="1">
      <c r="A5" s="3"/>
      <c r="B5" s="2"/>
    </row>
    <row r="6" spans="1:14" ht="12.75">
      <c r="A6" s="3"/>
      <c r="B6" s="2"/>
      <c r="C6" s="22"/>
      <c r="D6" s="22"/>
      <c r="E6" s="22"/>
      <c r="F6" s="22"/>
      <c r="G6" s="18" t="s">
        <v>17</v>
      </c>
      <c r="H6" s="10"/>
      <c r="I6" s="23"/>
      <c r="J6" s="23"/>
      <c r="K6" s="22"/>
      <c r="L6" s="22"/>
      <c r="M6" s="22"/>
      <c r="N6" s="22"/>
    </row>
    <row r="7" spans="1:10" ht="6" customHeight="1">
      <c r="A7" s="3"/>
      <c r="B7" s="2"/>
      <c r="I7" s="7"/>
      <c r="J7" s="7"/>
    </row>
    <row r="8" spans="1:10" ht="12.75">
      <c r="A8" s="3"/>
      <c r="B8" s="2"/>
      <c r="F8" s="87" t="s">
        <v>64</v>
      </c>
      <c r="G8" s="88" t="s">
        <v>21</v>
      </c>
      <c r="H8" s="87" t="s">
        <v>65</v>
      </c>
      <c r="I8" s="89"/>
      <c r="J8" s="92" t="s">
        <v>20</v>
      </c>
    </row>
    <row r="9" spans="1:13" ht="12.75">
      <c r="A9" s="19" t="s">
        <v>34</v>
      </c>
      <c r="B9" s="16"/>
      <c r="C9" s="16"/>
      <c r="D9" s="16"/>
      <c r="E9" s="16"/>
      <c r="F9" s="16"/>
      <c r="H9" s="16"/>
      <c r="I9" s="16"/>
      <c r="J9" s="76"/>
      <c r="K9" s="16"/>
      <c r="M9" s="16"/>
    </row>
    <row r="10" spans="1:10" ht="12.75">
      <c r="A10" s="8"/>
      <c r="J10" s="77"/>
    </row>
    <row r="11" spans="1:13" ht="12.75">
      <c r="A11" s="17" t="s">
        <v>54</v>
      </c>
      <c r="B11" s="16"/>
      <c r="C11" s="16"/>
      <c r="D11" s="16"/>
      <c r="E11" s="16"/>
      <c r="F11" s="68">
        <v>9328.5</v>
      </c>
      <c r="G11" s="69">
        <v>694</v>
      </c>
      <c r="H11" s="70">
        <v>0</v>
      </c>
      <c r="I11" s="21"/>
      <c r="J11" s="76">
        <f>SUM(F11:H11)</f>
        <v>10022.5</v>
      </c>
      <c r="K11" s="16"/>
      <c r="M11" s="16"/>
    </row>
    <row r="12" spans="1:13" ht="12.75">
      <c r="A12" s="17" t="s">
        <v>55</v>
      </c>
      <c r="B12" s="16"/>
      <c r="C12" s="16"/>
      <c r="D12" s="16"/>
      <c r="E12" s="16"/>
      <c r="F12" s="68">
        <v>2791</v>
      </c>
      <c r="G12" s="69">
        <v>400.5</v>
      </c>
      <c r="H12" s="70">
        <v>0</v>
      </c>
      <c r="I12" s="21"/>
      <c r="J12" s="76">
        <f>SUM(F12:H12)</f>
        <v>3191.5</v>
      </c>
      <c r="K12" s="16"/>
      <c r="M12" s="16"/>
    </row>
    <row r="13" spans="1:13" ht="12.75">
      <c r="A13" s="17" t="s">
        <v>56</v>
      </c>
      <c r="B13" s="16"/>
      <c r="C13" s="16"/>
      <c r="D13" s="16"/>
      <c r="E13" s="16"/>
      <c r="F13" s="68">
        <v>0</v>
      </c>
      <c r="G13" s="69">
        <v>0</v>
      </c>
      <c r="H13" s="70">
        <v>0</v>
      </c>
      <c r="I13" s="21"/>
      <c r="J13" s="76">
        <f>SUM(F13:H13)</f>
        <v>0</v>
      </c>
      <c r="K13" s="16"/>
      <c r="M13" s="16"/>
    </row>
    <row r="14" spans="1:13" ht="12.75">
      <c r="A14" s="17"/>
      <c r="B14" s="16"/>
      <c r="C14" s="16"/>
      <c r="D14" s="16"/>
      <c r="E14" s="16"/>
      <c r="F14" s="68"/>
      <c r="G14" s="69"/>
      <c r="H14" s="70"/>
      <c r="I14" s="21"/>
      <c r="J14" s="76"/>
      <c r="K14" s="16"/>
      <c r="M14" s="16"/>
    </row>
    <row r="15" spans="1:13" ht="12.75">
      <c r="A15" s="32" t="s">
        <v>35</v>
      </c>
      <c r="B15" s="16"/>
      <c r="C15" s="16"/>
      <c r="D15" s="16"/>
      <c r="E15" s="16"/>
      <c r="F15" s="68"/>
      <c r="G15" s="69"/>
      <c r="H15" s="70"/>
      <c r="I15" s="21"/>
      <c r="J15" s="76"/>
      <c r="K15" s="16"/>
      <c r="M15" s="16"/>
    </row>
    <row r="16" spans="1:13" ht="12.75">
      <c r="A16" s="17"/>
      <c r="B16" s="16"/>
      <c r="C16" s="16"/>
      <c r="D16" s="16"/>
      <c r="E16" s="16"/>
      <c r="F16" s="68"/>
      <c r="G16" s="69"/>
      <c r="H16" s="70"/>
      <c r="I16" s="21"/>
      <c r="J16" s="76"/>
      <c r="K16" s="16"/>
      <c r="M16" s="16"/>
    </row>
    <row r="17" spans="1:13" ht="12.75">
      <c r="A17" s="17" t="s">
        <v>57</v>
      </c>
      <c r="B17" s="16"/>
      <c r="C17" s="16"/>
      <c r="D17" s="16"/>
      <c r="E17" s="16"/>
      <c r="F17" s="68">
        <v>471</v>
      </c>
      <c r="G17" s="69">
        <v>0</v>
      </c>
      <c r="H17" s="70">
        <v>0</v>
      </c>
      <c r="I17" s="21"/>
      <c r="J17" s="76">
        <f>SUM(F17:H17)</f>
        <v>471</v>
      </c>
      <c r="K17" s="16"/>
      <c r="M17" s="16"/>
    </row>
    <row r="18" spans="1:13" ht="12.75">
      <c r="A18" s="17" t="s">
        <v>58</v>
      </c>
      <c r="B18" s="16"/>
      <c r="C18" s="16"/>
      <c r="D18" s="16"/>
      <c r="E18" s="16"/>
      <c r="F18" s="68">
        <v>85.5</v>
      </c>
      <c r="G18" s="69">
        <v>15</v>
      </c>
      <c r="H18" s="70">
        <v>0</v>
      </c>
      <c r="I18" s="21"/>
      <c r="J18" s="76">
        <f>SUM(F18:H18)</f>
        <v>100.5</v>
      </c>
      <c r="K18" s="16"/>
      <c r="M18" s="16"/>
    </row>
    <row r="19" spans="1:13" ht="12.75">
      <c r="A19" s="17" t="s">
        <v>0</v>
      </c>
      <c r="B19" s="16"/>
      <c r="C19" s="16"/>
      <c r="D19" s="16"/>
      <c r="E19" s="16"/>
      <c r="F19" s="68">
        <v>198</v>
      </c>
      <c r="G19" s="69">
        <v>102.5</v>
      </c>
      <c r="H19" s="70">
        <v>0</v>
      </c>
      <c r="I19" s="21"/>
      <c r="J19" s="76">
        <f>SUM(F19:H19)</f>
        <v>300.5</v>
      </c>
      <c r="K19" s="16"/>
      <c r="M19" s="16"/>
    </row>
    <row r="20" spans="1:13" ht="12.75">
      <c r="A20" s="17" t="s">
        <v>1</v>
      </c>
      <c r="B20" s="16"/>
      <c r="C20" s="16"/>
      <c r="D20" s="16"/>
      <c r="E20" s="16"/>
      <c r="F20" s="68">
        <v>1225.5</v>
      </c>
      <c r="G20" s="69">
        <v>1350</v>
      </c>
      <c r="H20" s="70">
        <v>0</v>
      </c>
      <c r="I20" s="21"/>
      <c r="J20" s="76">
        <f>SUM(F20:H20)</f>
        <v>2575.5</v>
      </c>
      <c r="K20" s="16"/>
      <c r="M20" s="16"/>
    </row>
    <row r="21" spans="1:10" ht="12.75">
      <c r="A21" s="13"/>
      <c r="F21" s="71"/>
      <c r="G21" s="71"/>
      <c r="H21" s="71"/>
      <c r="J21" s="77"/>
    </row>
    <row r="22" spans="1:10" ht="12.75">
      <c r="A22" s="20" t="s">
        <v>36</v>
      </c>
      <c r="F22" s="72">
        <f>F20+F19+F18+F17+F13+F12+F11</f>
        <v>14099.5</v>
      </c>
      <c r="G22" s="72">
        <f>G20+G19+G18+G17+G13+G12+G11</f>
        <v>2562</v>
      </c>
      <c r="H22" s="72">
        <f>H20+H19+H18+H17+H13+H12+H11</f>
        <v>0</v>
      </c>
      <c r="J22" s="76">
        <f>SUM(F22:H22)</f>
        <v>16661.5</v>
      </c>
    </row>
    <row r="23" spans="1:10" ht="12.75">
      <c r="A23" s="11"/>
      <c r="F23" s="71"/>
      <c r="G23" s="71"/>
      <c r="H23" s="71"/>
      <c r="J23" s="77"/>
    </row>
    <row r="24" spans="1:13" ht="12.75">
      <c r="A24" s="19" t="s">
        <v>37</v>
      </c>
      <c r="B24" s="16"/>
      <c r="C24" s="16"/>
      <c r="D24" s="16"/>
      <c r="E24" s="16"/>
      <c r="F24" s="73"/>
      <c r="G24" s="73"/>
      <c r="H24" s="73"/>
      <c r="I24" s="16"/>
      <c r="J24" s="76"/>
      <c r="K24" s="16"/>
      <c r="M24" s="16"/>
    </row>
    <row r="25" spans="1:10" ht="12.75">
      <c r="A25" s="8"/>
      <c r="F25" s="71"/>
      <c r="G25" s="71"/>
      <c r="H25" s="71"/>
      <c r="J25" s="77"/>
    </row>
    <row r="26" spans="1:10" ht="12.75">
      <c r="A26" s="12" t="s">
        <v>54</v>
      </c>
      <c r="F26" s="68">
        <v>133143</v>
      </c>
      <c r="G26" s="69">
        <v>313</v>
      </c>
      <c r="H26" s="69">
        <v>2264</v>
      </c>
      <c r="I26" s="16"/>
      <c r="J26" s="76">
        <f>SUM(F26:H26)</f>
        <v>135720</v>
      </c>
    </row>
    <row r="27" spans="1:10" ht="12.75">
      <c r="A27" s="12" t="s">
        <v>55</v>
      </c>
      <c r="F27" s="68">
        <v>9755</v>
      </c>
      <c r="G27" s="69">
        <v>120</v>
      </c>
      <c r="H27" s="69">
        <v>509</v>
      </c>
      <c r="I27" s="16"/>
      <c r="J27" s="76">
        <f>SUM(F27:H27)</f>
        <v>10384</v>
      </c>
    </row>
    <row r="28" spans="1:11" ht="12.75">
      <c r="A28" s="12" t="s">
        <v>67</v>
      </c>
      <c r="F28" s="68">
        <v>0</v>
      </c>
      <c r="G28" s="69">
        <v>0</v>
      </c>
      <c r="H28" s="69">
        <v>0</v>
      </c>
      <c r="I28" s="16"/>
      <c r="J28" s="76">
        <f>SUM(F28:H28)</f>
        <v>0</v>
      </c>
      <c r="K28" s="16" t="s">
        <v>16</v>
      </c>
    </row>
    <row r="29" spans="1:10" ht="12.75">
      <c r="A29" s="12" t="s">
        <v>11</v>
      </c>
      <c r="F29" s="68">
        <v>1222.5</v>
      </c>
      <c r="G29" s="69">
        <v>1985.5</v>
      </c>
      <c r="H29" s="69">
        <v>0</v>
      </c>
      <c r="I29" s="16"/>
      <c r="J29" s="76">
        <f>SUM(F29:H29)</f>
        <v>3208</v>
      </c>
    </row>
    <row r="30" spans="1:11" ht="12.75">
      <c r="A30" s="12" t="s">
        <v>68</v>
      </c>
      <c r="F30" s="68">
        <v>0</v>
      </c>
      <c r="G30" s="69">
        <v>0</v>
      </c>
      <c r="H30" s="69">
        <v>0</v>
      </c>
      <c r="J30" s="76">
        <f>SUM(F30:H30)</f>
        <v>0</v>
      </c>
      <c r="K30" s="16" t="s">
        <v>16</v>
      </c>
    </row>
    <row r="31" spans="1:10" ht="12.75">
      <c r="A31" s="13"/>
      <c r="F31" s="71"/>
      <c r="G31" s="71"/>
      <c r="H31" s="71"/>
      <c r="J31" s="77"/>
    </row>
    <row r="32" spans="1:11" ht="12.75">
      <c r="A32" s="20" t="s">
        <v>69</v>
      </c>
      <c r="F32" s="72">
        <f>SUM(F26:F30)</f>
        <v>144120.5</v>
      </c>
      <c r="G32" s="72">
        <f>SUM(G26:G30)</f>
        <v>2418.5</v>
      </c>
      <c r="H32" s="72">
        <f>SUM(H26:H31)</f>
        <v>2773</v>
      </c>
      <c r="J32" s="76">
        <f>SUM(F32:H32)</f>
        <v>149312</v>
      </c>
      <c r="K32" s="1" t="s">
        <v>16</v>
      </c>
    </row>
    <row r="33" spans="1:10" ht="12.75">
      <c r="A33" s="8"/>
      <c r="F33" s="72"/>
      <c r="G33" s="72"/>
      <c r="H33" s="72"/>
      <c r="J33" s="76"/>
    </row>
    <row r="34" spans="1:10" ht="12.75">
      <c r="A34" s="8"/>
      <c r="F34" s="65"/>
      <c r="G34" s="65"/>
      <c r="H34" s="59"/>
      <c r="I34" s="65"/>
      <c r="J34" s="76"/>
    </row>
    <row r="35" spans="1:9" ht="12.75">
      <c r="A35" s="19" t="s">
        <v>66</v>
      </c>
      <c r="F35" s="65"/>
      <c r="G35" s="65"/>
      <c r="H35" s="59"/>
      <c r="I35" s="65"/>
    </row>
    <row r="36" spans="1:10" ht="12.75">
      <c r="A36" s="12" t="s">
        <v>40</v>
      </c>
      <c r="F36" s="51">
        <v>8253.5</v>
      </c>
      <c r="G36" s="51">
        <v>0</v>
      </c>
      <c r="H36" s="51">
        <v>0</v>
      </c>
      <c r="I36" s="65"/>
      <c r="J36" s="76">
        <f>SUM(E36:H36)</f>
        <v>8253.5</v>
      </c>
    </row>
    <row r="37" spans="1:10" ht="12.75">
      <c r="A37" s="12" t="s">
        <v>41</v>
      </c>
      <c r="F37" s="51">
        <v>53</v>
      </c>
      <c r="G37" s="51">
        <v>0</v>
      </c>
      <c r="H37" s="51">
        <v>0</v>
      </c>
      <c r="I37" s="65"/>
      <c r="J37" s="76">
        <f>SUM(E37:H37)</f>
        <v>53</v>
      </c>
    </row>
    <row r="38" ht="12.75">
      <c r="A38" s="8"/>
    </row>
    <row r="39" spans="1:10" ht="12.75">
      <c r="A39" s="19" t="s">
        <v>71</v>
      </c>
      <c r="F39" s="65">
        <f>+F36+F37</f>
        <v>8306.5</v>
      </c>
      <c r="G39" s="65">
        <f>+G36+G37</f>
        <v>0</v>
      </c>
      <c r="H39" s="65">
        <f>+H36+H37</f>
        <v>0</v>
      </c>
      <c r="I39" s="65"/>
      <c r="J39" s="65">
        <f>+J36+J37</f>
        <v>8306.5</v>
      </c>
    </row>
    <row r="40" spans="1:10" ht="12.75">
      <c r="A40" s="8"/>
      <c r="F40" s="72"/>
      <c r="G40" s="72"/>
      <c r="H40" s="72"/>
      <c r="J40" s="76"/>
    </row>
    <row r="41" spans="1:10" ht="12.75">
      <c r="A41" s="11"/>
      <c r="F41" s="71"/>
      <c r="G41" s="71"/>
      <c r="H41" s="71"/>
      <c r="J41" s="77"/>
    </row>
    <row r="42" spans="1:11" ht="12.75">
      <c r="A42" s="20" t="s">
        <v>70</v>
      </c>
      <c r="F42" s="72">
        <f>F39+F32+F22</f>
        <v>166526.5</v>
      </c>
      <c r="G42" s="72">
        <f>G39+G32+G22</f>
        <v>4980.5</v>
      </c>
      <c r="H42" s="72">
        <f>H39+H32+H22</f>
        <v>2773</v>
      </c>
      <c r="J42" s="72">
        <f>J39+J32+J22</f>
        <v>174280</v>
      </c>
      <c r="K42" s="1" t="s">
        <v>16</v>
      </c>
    </row>
    <row r="43" spans="1:10" ht="12.75">
      <c r="A43" s="20"/>
      <c r="F43" s="72"/>
      <c r="G43" s="72"/>
      <c r="H43" s="72"/>
      <c r="J43" s="76"/>
    </row>
    <row r="45" ht="12.75">
      <c r="A45" s="95" t="s">
        <v>76</v>
      </c>
    </row>
    <row r="47" spans="1:13" ht="12.75">
      <c r="A47" s="26" t="s">
        <v>6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26" t="s">
        <v>6</v>
      </c>
    </row>
  </sheetData>
  <printOptions horizontalCentered="1"/>
  <pageMargins left="0.5" right="0.5" top="0.5" bottom="0.5" header="0.5" footer="0.5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7"/>
  <sheetViews>
    <sheetView workbookViewId="0" topLeftCell="A1">
      <selection activeCell="A3" sqref="A3"/>
    </sheetView>
  </sheetViews>
  <sheetFormatPr defaultColWidth="9.140625" defaultRowHeight="12.75"/>
  <cols>
    <col min="1" max="16384" width="9.140625" style="1" customWidth="1"/>
  </cols>
  <sheetData>
    <row r="1" spans="1:13" ht="25.5" customHeight="1">
      <c r="A1" s="4"/>
      <c r="B1" s="4"/>
      <c r="C1" s="4"/>
      <c r="D1" s="4"/>
      <c r="E1" s="24" t="s">
        <v>38</v>
      </c>
      <c r="F1" s="5"/>
      <c r="G1" s="5"/>
      <c r="H1" s="5"/>
      <c r="I1" s="5"/>
      <c r="J1" s="5"/>
      <c r="K1" s="4"/>
      <c r="L1" s="4"/>
      <c r="M1" s="4"/>
    </row>
    <row r="2" spans="1:13" ht="21" customHeight="1">
      <c r="A2" s="4"/>
      <c r="B2" s="4"/>
      <c r="C2" s="4"/>
      <c r="D2" s="4"/>
      <c r="E2" s="25" t="s">
        <v>13</v>
      </c>
      <c r="F2" s="6"/>
      <c r="G2" s="6"/>
      <c r="H2" s="6"/>
      <c r="I2" s="6"/>
      <c r="J2" s="6"/>
      <c r="K2" s="4"/>
      <c r="L2" s="4"/>
      <c r="M2" s="4"/>
    </row>
    <row r="4" spans="1:13" ht="12.75">
      <c r="A4" s="31" t="s">
        <v>100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3" ht="12.75">
      <c r="A5" s="31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2" ht="12.75" customHeight="1">
      <c r="A6" s="3"/>
      <c r="B6" s="2"/>
    </row>
    <row r="7" spans="1:14" ht="12.75">
      <c r="A7" s="3"/>
      <c r="B7" s="2"/>
      <c r="C7" s="22"/>
      <c r="D7" s="22"/>
      <c r="E7" s="22"/>
      <c r="F7" s="18" t="s">
        <v>17</v>
      </c>
      <c r="G7" s="10"/>
      <c r="H7" s="10"/>
      <c r="I7" s="14"/>
      <c r="J7" s="23"/>
      <c r="K7" s="22"/>
      <c r="L7" s="22"/>
      <c r="M7" s="22"/>
      <c r="N7" s="22"/>
    </row>
    <row r="8" spans="1:10" ht="6" customHeight="1">
      <c r="A8" s="3"/>
      <c r="B8" s="2"/>
      <c r="I8" s="7"/>
      <c r="J8" s="7"/>
    </row>
    <row r="9" spans="1:9" ht="12.75">
      <c r="A9" s="3"/>
      <c r="B9" s="2"/>
      <c r="F9" s="87" t="s">
        <v>18</v>
      </c>
      <c r="G9" s="88" t="s">
        <v>19</v>
      </c>
      <c r="H9" s="89"/>
      <c r="I9" s="87" t="s">
        <v>20</v>
      </c>
    </row>
    <row r="11" spans="1:13" ht="12.75">
      <c r="A11" s="19" t="s">
        <v>14</v>
      </c>
      <c r="B11" s="16"/>
      <c r="C11" s="16"/>
      <c r="D11" s="16"/>
      <c r="E11" s="16"/>
      <c r="F11" s="16"/>
      <c r="G11" s="16"/>
      <c r="I11" s="16"/>
      <c r="J11" s="16"/>
      <c r="K11" s="16"/>
      <c r="L11" s="16"/>
      <c r="M11" s="16"/>
    </row>
    <row r="12" s="30" customFormat="1" ht="12">
      <c r="A12" s="8"/>
    </row>
    <row r="13" spans="1:13" ht="12.75">
      <c r="A13" s="17" t="s">
        <v>40</v>
      </c>
      <c r="B13" s="16"/>
      <c r="C13" s="16"/>
      <c r="D13" s="16"/>
      <c r="E13" s="16"/>
      <c r="F13" s="57">
        <v>375</v>
      </c>
      <c r="G13" s="52">
        <v>562</v>
      </c>
      <c r="H13" s="53"/>
      <c r="I13" s="72">
        <f aca="true" t="shared" si="0" ref="I13:I19">SUM(F13:G13)</f>
        <v>937</v>
      </c>
      <c r="J13" s="21"/>
      <c r="K13" s="52"/>
      <c r="L13" s="16"/>
      <c r="M13" s="16"/>
    </row>
    <row r="14" spans="1:13" ht="12.75">
      <c r="A14" s="17" t="s">
        <v>41</v>
      </c>
      <c r="B14" s="16"/>
      <c r="C14" s="16"/>
      <c r="D14" s="16"/>
      <c r="E14" s="16"/>
      <c r="F14" s="57">
        <v>301</v>
      </c>
      <c r="G14" s="52">
        <v>595</v>
      </c>
      <c r="H14" s="53"/>
      <c r="I14" s="72">
        <f t="shared" si="0"/>
        <v>896</v>
      </c>
      <c r="J14" s="21"/>
      <c r="K14" s="52"/>
      <c r="L14" s="16"/>
      <c r="M14" s="16"/>
    </row>
    <row r="15" spans="1:13" ht="12.75">
      <c r="A15" s="17" t="s">
        <v>42</v>
      </c>
      <c r="B15" s="16"/>
      <c r="C15" s="16"/>
      <c r="D15" s="16"/>
      <c r="E15" s="16"/>
      <c r="F15" s="57">
        <v>15</v>
      </c>
      <c r="G15" s="52">
        <v>23</v>
      </c>
      <c r="H15" s="53"/>
      <c r="I15" s="72">
        <f t="shared" si="0"/>
        <v>38</v>
      </c>
      <c r="J15" s="21"/>
      <c r="K15" s="52"/>
      <c r="L15" s="16"/>
      <c r="M15" s="16"/>
    </row>
    <row r="16" spans="1:13" ht="12.75">
      <c r="A16" s="17" t="s">
        <v>7</v>
      </c>
      <c r="B16" s="16"/>
      <c r="C16" s="16"/>
      <c r="D16" s="16"/>
      <c r="E16" s="16"/>
      <c r="F16" s="57">
        <v>10</v>
      </c>
      <c r="G16" s="52">
        <v>24</v>
      </c>
      <c r="H16" s="53"/>
      <c r="I16" s="72">
        <f t="shared" si="0"/>
        <v>34</v>
      </c>
      <c r="J16" s="21"/>
      <c r="K16" s="52"/>
      <c r="L16" s="16"/>
      <c r="M16" s="16"/>
    </row>
    <row r="17" spans="1:13" ht="12.75">
      <c r="A17" s="17" t="s">
        <v>8</v>
      </c>
      <c r="B17" s="16"/>
      <c r="C17" s="16"/>
      <c r="D17" s="16"/>
      <c r="E17" s="16"/>
      <c r="F17" s="57">
        <v>1</v>
      </c>
      <c r="G17" s="52">
        <v>23</v>
      </c>
      <c r="H17" s="53"/>
      <c r="I17" s="72">
        <f t="shared" si="0"/>
        <v>24</v>
      </c>
      <c r="J17" s="21"/>
      <c r="K17" s="52"/>
      <c r="L17" s="16"/>
      <c r="M17" s="16"/>
    </row>
    <row r="18" spans="1:13" ht="12.75">
      <c r="A18" s="17" t="s">
        <v>9</v>
      </c>
      <c r="B18" s="16"/>
      <c r="C18" s="16"/>
      <c r="D18" s="16"/>
      <c r="E18" s="16"/>
      <c r="F18" s="57">
        <v>11</v>
      </c>
      <c r="G18" s="52">
        <v>17</v>
      </c>
      <c r="H18" s="53"/>
      <c r="I18" s="72">
        <f t="shared" si="0"/>
        <v>28</v>
      </c>
      <c r="J18" s="21"/>
      <c r="K18" s="52"/>
      <c r="L18" s="16"/>
      <c r="M18" s="16"/>
    </row>
    <row r="19" spans="1:13" ht="12.75">
      <c r="A19" s="17" t="s">
        <v>10</v>
      </c>
      <c r="B19" s="16"/>
      <c r="C19" s="16"/>
      <c r="D19" s="16"/>
      <c r="E19" s="16"/>
      <c r="F19" s="57">
        <v>255</v>
      </c>
      <c r="G19" s="52">
        <v>506</v>
      </c>
      <c r="H19" s="53"/>
      <c r="I19" s="72">
        <f t="shared" si="0"/>
        <v>761</v>
      </c>
      <c r="J19" s="21"/>
      <c r="K19" s="52"/>
      <c r="L19" s="16"/>
      <c r="M19" s="16"/>
    </row>
    <row r="20" spans="1:9" ht="12.75">
      <c r="A20" s="13"/>
      <c r="F20" s="53"/>
      <c r="G20" s="53"/>
      <c r="H20" s="53"/>
      <c r="I20" s="72"/>
    </row>
    <row r="21" spans="1:10" ht="12.75">
      <c r="A21" s="20" t="s">
        <v>39</v>
      </c>
      <c r="E21" s="16"/>
      <c r="F21" s="63">
        <f>SUM(F13:F19)</f>
        <v>968</v>
      </c>
      <c r="G21" s="63">
        <f>SUM(G13:G19)</f>
        <v>1750</v>
      </c>
      <c r="H21" s="53"/>
      <c r="I21" s="72">
        <f>SUM(I13:I19)</f>
        <v>2718</v>
      </c>
      <c r="J21" s="16"/>
    </row>
    <row r="22" spans="1:9" ht="12.75">
      <c r="A22" s="11"/>
      <c r="F22" s="56"/>
      <c r="G22" s="56"/>
      <c r="H22" s="56"/>
      <c r="I22" s="78"/>
    </row>
    <row r="23" spans="1:9" ht="12.75">
      <c r="A23" s="11"/>
      <c r="F23" s="56"/>
      <c r="G23" s="56"/>
      <c r="H23" s="56"/>
      <c r="I23" s="78"/>
    </row>
    <row r="24" spans="1:13" ht="12.75">
      <c r="A24" s="19" t="s">
        <v>15</v>
      </c>
      <c r="B24" s="16"/>
      <c r="C24" s="16"/>
      <c r="D24" s="16"/>
      <c r="E24" s="16"/>
      <c r="F24" s="58"/>
      <c r="G24" s="58"/>
      <c r="H24" s="58"/>
      <c r="I24" s="79"/>
      <c r="J24" s="16"/>
      <c r="K24" s="16"/>
      <c r="L24" s="16"/>
      <c r="M24" s="16"/>
    </row>
    <row r="25" spans="1:9" ht="12.75">
      <c r="A25" s="8"/>
      <c r="F25" s="56"/>
      <c r="G25" s="56"/>
      <c r="H25" s="56"/>
      <c r="I25" s="78"/>
    </row>
    <row r="26" spans="1:10" ht="12.75">
      <c r="A26" s="12" t="s">
        <v>40</v>
      </c>
      <c r="F26" s="52">
        <v>4112</v>
      </c>
      <c r="G26" s="48">
        <v>5177</v>
      </c>
      <c r="H26" s="53"/>
      <c r="I26" s="72">
        <f>SUM(F26:G26)</f>
        <v>9289</v>
      </c>
      <c r="J26" s="16"/>
    </row>
    <row r="27" spans="1:10" ht="12.75">
      <c r="A27" s="12" t="s">
        <v>41</v>
      </c>
      <c r="F27" s="52">
        <v>632</v>
      </c>
      <c r="G27" s="48">
        <v>932</v>
      </c>
      <c r="H27" s="53"/>
      <c r="I27" s="72">
        <f>SUM(F27:G27)</f>
        <v>1564</v>
      </c>
      <c r="J27" s="16"/>
    </row>
    <row r="28" spans="1:10" ht="12.75">
      <c r="A28" s="12" t="s">
        <v>67</v>
      </c>
      <c r="F28" s="52">
        <v>83</v>
      </c>
      <c r="G28" s="48">
        <v>140</v>
      </c>
      <c r="H28" s="53"/>
      <c r="I28" s="72">
        <f>SUM(F28:G28)</f>
        <v>223</v>
      </c>
      <c r="J28" s="16" t="s">
        <v>16</v>
      </c>
    </row>
    <row r="29" spans="1:10" ht="12.75">
      <c r="A29" s="12" t="s">
        <v>11</v>
      </c>
      <c r="F29" s="52">
        <v>278</v>
      </c>
      <c r="G29" s="48">
        <v>369</v>
      </c>
      <c r="H29" s="53"/>
      <c r="I29" s="72">
        <f>SUM(F29:G29)</f>
        <v>647</v>
      </c>
      <c r="J29" s="16"/>
    </row>
    <row r="30" spans="1:10" ht="12.75">
      <c r="A30" s="12" t="s">
        <v>68</v>
      </c>
      <c r="F30" s="52">
        <v>47</v>
      </c>
      <c r="G30" s="48">
        <v>56</v>
      </c>
      <c r="H30" s="53"/>
      <c r="I30" s="72">
        <f>SUM(F30:G30)</f>
        <v>103</v>
      </c>
      <c r="J30" s="16" t="s">
        <v>16</v>
      </c>
    </row>
    <row r="31" spans="1:9" ht="12.75">
      <c r="A31" s="13"/>
      <c r="F31" s="53"/>
      <c r="G31" s="53"/>
      <c r="H31" s="53"/>
      <c r="I31" s="72"/>
    </row>
    <row r="32" spans="1:10" ht="12.75">
      <c r="A32" s="20" t="s">
        <v>69</v>
      </c>
      <c r="F32" s="63">
        <f>F26+F27+F29</f>
        <v>5022</v>
      </c>
      <c r="G32" s="63">
        <f>G26+G27+G29</f>
        <v>6478</v>
      </c>
      <c r="H32" s="53"/>
      <c r="I32" s="72">
        <f>I26+I27+I29</f>
        <v>11500</v>
      </c>
      <c r="J32" s="1" t="s">
        <v>16</v>
      </c>
    </row>
    <row r="33" spans="1:9" ht="12.75">
      <c r="A33" s="8"/>
      <c r="F33" s="53"/>
      <c r="G33" s="53"/>
      <c r="H33" s="53"/>
      <c r="I33" s="72"/>
    </row>
    <row r="34" spans="1:9" ht="12.75">
      <c r="A34" s="8"/>
      <c r="F34" s="53"/>
      <c r="G34" s="53"/>
      <c r="H34" s="53"/>
      <c r="I34" s="72"/>
    </row>
    <row r="35" spans="1:9" ht="12.75">
      <c r="A35" s="19" t="s">
        <v>66</v>
      </c>
      <c r="F35" s="53"/>
      <c r="G35" s="53"/>
      <c r="H35" s="53"/>
      <c r="I35" s="72"/>
    </row>
    <row r="36" spans="1:9" ht="12.75">
      <c r="A36" s="12" t="s">
        <v>40</v>
      </c>
      <c r="F36" s="55">
        <v>217</v>
      </c>
      <c r="G36" s="55">
        <v>322</v>
      </c>
      <c r="H36" s="53"/>
      <c r="I36" s="72">
        <f>SUM(F36:G36)</f>
        <v>539</v>
      </c>
    </row>
    <row r="37" spans="1:9" ht="12.75">
      <c r="A37" s="12" t="s">
        <v>41</v>
      </c>
      <c r="F37" s="55">
        <v>3</v>
      </c>
      <c r="G37" s="55">
        <v>5</v>
      </c>
      <c r="H37" s="53"/>
      <c r="I37" s="72">
        <f>SUM(F37:G37)</f>
        <v>8</v>
      </c>
    </row>
    <row r="38" spans="1:9" ht="12.75">
      <c r="A38" s="8"/>
      <c r="F38" s="53"/>
      <c r="G38" s="53"/>
      <c r="H38" s="53"/>
      <c r="I38" s="72"/>
    </row>
    <row r="39" spans="1:9" ht="12.75">
      <c r="A39" s="19" t="s">
        <v>71</v>
      </c>
      <c r="F39" s="93">
        <f>+F36+F37</f>
        <v>220</v>
      </c>
      <c r="G39" s="93">
        <f>+G36+G37</f>
        <v>327</v>
      </c>
      <c r="H39" s="53"/>
      <c r="I39" s="93">
        <f>+I36+I37</f>
        <v>547</v>
      </c>
    </row>
    <row r="40" spans="1:9" ht="12.75">
      <c r="A40" s="8"/>
      <c r="F40" s="53"/>
      <c r="G40" s="53"/>
      <c r="H40" s="53"/>
      <c r="I40" s="72"/>
    </row>
    <row r="41" spans="1:9" ht="12.75">
      <c r="A41" s="11"/>
      <c r="F41" s="53"/>
      <c r="G41" s="53"/>
      <c r="H41" s="53"/>
      <c r="I41" s="72"/>
    </row>
    <row r="42" spans="1:10" ht="12.75">
      <c r="A42" s="20" t="s">
        <v>70</v>
      </c>
      <c r="F42" s="63">
        <f>F39+F32+F21</f>
        <v>6210</v>
      </c>
      <c r="G42" s="63">
        <f>G39+G32+G21</f>
        <v>8555</v>
      </c>
      <c r="H42" s="53"/>
      <c r="I42" s="63">
        <f>I39+I32+I21</f>
        <v>14765</v>
      </c>
      <c r="J42" s="1" t="s">
        <v>16</v>
      </c>
    </row>
    <row r="45" ht="12.75">
      <c r="A45" s="95" t="s">
        <v>76</v>
      </c>
    </row>
    <row r="47" spans="1:13" ht="12.75">
      <c r="A47" s="26" t="s">
        <v>44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26" t="s">
        <v>44</v>
      </c>
    </row>
  </sheetData>
  <printOptions horizontalCentered="1"/>
  <pageMargins left="0.5" right="0.5" top="0.5" bottom="0.5" header="0.5" footer="0.5"/>
  <pageSetup horizontalDpi="600" verticalDpi="600" orientation="landscape" scale="88" r:id="rId1"/>
  <rowBreaks count="1" manualBreakCount="1">
    <brk id="47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47"/>
  <sheetViews>
    <sheetView workbookViewId="0" topLeftCell="A1">
      <selection activeCell="A3" sqref="A3"/>
    </sheetView>
  </sheetViews>
  <sheetFormatPr defaultColWidth="9.140625" defaultRowHeight="12.75"/>
  <cols>
    <col min="1" max="16384" width="9.140625" style="1" customWidth="1"/>
  </cols>
  <sheetData>
    <row r="1" spans="1:13" ht="25.5" customHeight="1">
      <c r="A1" s="4"/>
      <c r="B1" s="110" t="s">
        <v>38</v>
      </c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13" ht="21" customHeight="1">
      <c r="A2" s="4"/>
      <c r="B2" s="111" t="s">
        <v>13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</row>
    <row r="4" spans="1:13" ht="12.75">
      <c r="A4" s="31" t="s">
        <v>101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3" ht="12.75">
      <c r="A5" s="31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2" ht="12.75" customHeight="1">
      <c r="A6" s="3"/>
      <c r="B6" s="2"/>
    </row>
    <row r="7" spans="1:14" ht="12.75">
      <c r="A7" s="3"/>
      <c r="B7" s="2"/>
      <c r="C7" s="22"/>
      <c r="D7" s="22"/>
      <c r="E7" s="22"/>
      <c r="F7" s="22"/>
      <c r="G7" s="18" t="s">
        <v>17</v>
      </c>
      <c r="H7" s="10"/>
      <c r="I7" s="23"/>
      <c r="J7" s="23"/>
      <c r="K7" s="22"/>
      <c r="L7" s="22"/>
      <c r="M7" s="22"/>
      <c r="N7" s="22"/>
    </row>
    <row r="8" spans="1:10" ht="6" customHeight="1">
      <c r="A8" s="3"/>
      <c r="B8" s="2"/>
      <c r="I8" s="7"/>
      <c r="J8" s="7"/>
    </row>
    <row r="9" spans="1:10" ht="12.75">
      <c r="A9" s="3"/>
      <c r="B9" s="2"/>
      <c r="F9" s="87" t="s">
        <v>64</v>
      </c>
      <c r="G9" s="88" t="s">
        <v>21</v>
      </c>
      <c r="H9" s="87" t="s">
        <v>65</v>
      </c>
      <c r="I9" s="89"/>
      <c r="J9" s="92" t="s">
        <v>20</v>
      </c>
    </row>
    <row r="10" ht="12.75">
      <c r="J10" s="67"/>
    </row>
    <row r="11" spans="1:13" ht="12.75">
      <c r="A11" s="19" t="s">
        <v>14</v>
      </c>
      <c r="B11" s="16"/>
      <c r="C11" s="16"/>
      <c r="D11" s="16"/>
      <c r="E11" s="16"/>
      <c r="F11" s="16"/>
      <c r="H11" s="16"/>
      <c r="I11" s="16"/>
      <c r="J11" s="75"/>
      <c r="K11" s="16"/>
      <c r="M11" s="16"/>
    </row>
    <row r="12" spans="1:10" ht="12.75">
      <c r="A12" s="8"/>
      <c r="J12" s="67"/>
    </row>
    <row r="13" spans="1:13" ht="12.75">
      <c r="A13" s="17" t="s">
        <v>40</v>
      </c>
      <c r="B13" s="16"/>
      <c r="C13" s="16"/>
      <c r="D13" s="16"/>
      <c r="E13" s="16"/>
      <c r="F13" s="52">
        <v>871</v>
      </c>
      <c r="G13" s="55">
        <v>66</v>
      </c>
      <c r="H13" s="48">
        <v>0</v>
      </c>
      <c r="I13" s="21"/>
      <c r="J13" s="76">
        <f aca="true" t="shared" si="0" ref="J13:J19">SUM(F13:H13)</f>
        <v>937</v>
      </c>
      <c r="K13" s="16"/>
      <c r="M13" s="16"/>
    </row>
    <row r="14" spans="1:13" ht="12.75">
      <c r="A14" s="17" t="s">
        <v>41</v>
      </c>
      <c r="B14" s="16"/>
      <c r="C14" s="16"/>
      <c r="D14" s="16"/>
      <c r="E14" s="16"/>
      <c r="F14" s="52">
        <v>802</v>
      </c>
      <c r="G14" s="55">
        <v>94</v>
      </c>
      <c r="H14" s="48">
        <v>0</v>
      </c>
      <c r="I14" s="21"/>
      <c r="J14" s="76">
        <f t="shared" si="0"/>
        <v>896</v>
      </c>
      <c r="K14" s="16"/>
      <c r="M14" s="16"/>
    </row>
    <row r="15" spans="1:13" ht="12.75">
      <c r="A15" s="17" t="s">
        <v>42</v>
      </c>
      <c r="B15" s="16"/>
      <c r="C15" s="16"/>
      <c r="D15" s="16"/>
      <c r="E15" s="16"/>
      <c r="F15" s="52">
        <v>38</v>
      </c>
      <c r="G15" s="55">
        <v>0</v>
      </c>
      <c r="H15" s="48">
        <v>0</v>
      </c>
      <c r="I15" s="21"/>
      <c r="J15" s="76">
        <f t="shared" si="0"/>
        <v>38</v>
      </c>
      <c r="K15" s="16"/>
      <c r="M15" s="16"/>
    </row>
    <row r="16" spans="1:13" ht="12.75">
      <c r="A16" s="17" t="s">
        <v>7</v>
      </c>
      <c r="B16" s="16"/>
      <c r="C16" s="16"/>
      <c r="D16" s="16"/>
      <c r="E16" s="16"/>
      <c r="F16" s="52">
        <v>34</v>
      </c>
      <c r="G16" s="55">
        <v>0</v>
      </c>
      <c r="H16" s="48">
        <v>0</v>
      </c>
      <c r="I16" s="21"/>
      <c r="J16" s="76">
        <f t="shared" si="0"/>
        <v>34</v>
      </c>
      <c r="K16" s="16"/>
      <c r="M16" s="16"/>
    </row>
    <row r="17" spans="1:13" ht="12.75">
      <c r="A17" s="17" t="s">
        <v>8</v>
      </c>
      <c r="B17" s="16"/>
      <c r="C17" s="16"/>
      <c r="D17" s="16"/>
      <c r="E17" s="16"/>
      <c r="F17" s="52">
        <v>20</v>
      </c>
      <c r="G17" s="55">
        <v>4</v>
      </c>
      <c r="H17" s="48">
        <v>0</v>
      </c>
      <c r="I17" s="21"/>
      <c r="J17" s="76">
        <f t="shared" si="0"/>
        <v>24</v>
      </c>
      <c r="K17" s="16"/>
      <c r="M17" s="16"/>
    </row>
    <row r="18" spans="1:13" ht="12.75">
      <c r="A18" s="17" t="s">
        <v>9</v>
      </c>
      <c r="B18" s="16"/>
      <c r="C18" s="16"/>
      <c r="D18" s="16"/>
      <c r="E18" s="16"/>
      <c r="F18" s="52">
        <v>18</v>
      </c>
      <c r="G18" s="55">
        <v>10</v>
      </c>
      <c r="H18" s="48">
        <v>0</v>
      </c>
      <c r="I18" s="21"/>
      <c r="J18" s="76">
        <f t="shared" si="0"/>
        <v>28</v>
      </c>
      <c r="K18" s="16"/>
      <c r="M18" s="16"/>
    </row>
    <row r="19" spans="1:13" ht="12.75">
      <c r="A19" s="17" t="s">
        <v>10</v>
      </c>
      <c r="B19" s="16"/>
      <c r="C19" s="16"/>
      <c r="D19" s="16"/>
      <c r="E19" s="16"/>
      <c r="F19" s="52">
        <v>350</v>
      </c>
      <c r="G19" s="55">
        <v>411</v>
      </c>
      <c r="H19" s="48">
        <v>0</v>
      </c>
      <c r="I19" s="21"/>
      <c r="J19" s="76">
        <f t="shared" si="0"/>
        <v>761</v>
      </c>
      <c r="K19" s="16"/>
      <c r="M19" s="16"/>
    </row>
    <row r="20" spans="1:10" ht="12.75">
      <c r="A20" s="13"/>
      <c r="F20" s="56"/>
      <c r="G20" s="56"/>
      <c r="H20" s="56"/>
      <c r="J20" s="77"/>
    </row>
    <row r="21" spans="1:10" ht="12.75">
      <c r="A21" s="20" t="s">
        <v>39</v>
      </c>
      <c r="E21" s="67"/>
      <c r="F21" s="63">
        <f>SUM(F13:F19)</f>
        <v>2133</v>
      </c>
      <c r="G21" s="63">
        <f>SUM(G13:G19)</f>
        <v>585</v>
      </c>
      <c r="H21" s="63">
        <f>SUM(H13:H19)</f>
        <v>0</v>
      </c>
      <c r="J21" s="76">
        <f>SUM(F21:H21)</f>
        <v>2718</v>
      </c>
    </row>
    <row r="22" spans="1:10" ht="12.75">
      <c r="A22" s="11"/>
      <c r="F22" s="56"/>
      <c r="G22" s="56"/>
      <c r="H22" s="56"/>
      <c r="J22" s="77"/>
    </row>
    <row r="23" spans="1:10" ht="12.75">
      <c r="A23" s="11"/>
      <c r="F23" s="56"/>
      <c r="G23" s="56"/>
      <c r="H23" s="56"/>
      <c r="J23" s="77"/>
    </row>
    <row r="24" spans="1:13" ht="12.75">
      <c r="A24" s="19" t="s">
        <v>15</v>
      </c>
      <c r="B24" s="16"/>
      <c r="C24" s="16"/>
      <c r="D24" s="16"/>
      <c r="E24" s="16"/>
      <c r="F24" s="58"/>
      <c r="G24" s="58"/>
      <c r="H24" s="58"/>
      <c r="I24" s="16"/>
      <c r="J24" s="76"/>
      <c r="K24" s="16"/>
      <c r="M24" s="16"/>
    </row>
    <row r="25" spans="1:10" ht="12.75">
      <c r="A25" s="8"/>
      <c r="F25" s="56"/>
      <c r="G25" s="56"/>
      <c r="H25" s="56"/>
      <c r="J25" s="77"/>
    </row>
    <row r="26" spans="1:10" ht="12.75">
      <c r="A26" s="12" t="s">
        <v>40</v>
      </c>
      <c r="F26" s="52">
        <v>9102</v>
      </c>
      <c r="G26" s="55">
        <v>23</v>
      </c>
      <c r="H26" s="55">
        <v>164</v>
      </c>
      <c r="I26" s="16"/>
      <c r="J26" s="76">
        <f>SUM(F26:H26)</f>
        <v>9289</v>
      </c>
    </row>
    <row r="27" spans="1:10" ht="12.75">
      <c r="A27" s="12" t="s">
        <v>41</v>
      </c>
      <c r="F27" s="52">
        <v>1470</v>
      </c>
      <c r="G27" s="55">
        <v>19</v>
      </c>
      <c r="H27" s="55">
        <v>75</v>
      </c>
      <c r="I27" s="16"/>
      <c r="J27" s="76">
        <f>SUM(F27:H27)</f>
        <v>1564</v>
      </c>
    </row>
    <row r="28" spans="1:11" ht="12.75">
      <c r="A28" s="12" t="s">
        <v>67</v>
      </c>
      <c r="F28" s="52">
        <v>222</v>
      </c>
      <c r="G28" s="55">
        <v>0</v>
      </c>
      <c r="H28" s="55">
        <v>1</v>
      </c>
      <c r="J28" s="76">
        <f>SUM(F28:H28)</f>
        <v>223</v>
      </c>
      <c r="K28" s="16" t="s">
        <v>16</v>
      </c>
    </row>
    <row r="29" spans="1:11" ht="12.75">
      <c r="A29" s="12" t="s">
        <v>11</v>
      </c>
      <c r="F29" s="52">
        <v>161</v>
      </c>
      <c r="G29" s="55">
        <v>486</v>
      </c>
      <c r="H29" s="55">
        <v>0</v>
      </c>
      <c r="J29" s="76">
        <f>SUM(F29:H29)</f>
        <v>647</v>
      </c>
      <c r="K29" s="16"/>
    </row>
    <row r="30" spans="1:11" ht="12.75">
      <c r="A30" s="12" t="s">
        <v>68</v>
      </c>
      <c r="F30" s="52">
        <v>19</v>
      </c>
      <c r="G30" s="55">
        <v>84</v>
      </c>
      <c r="H30" s="55">
        <v>0</v>
      </c>
      <c r="J30" s="76">
        <f>SUM(F30:H30)</f>
        <v>103</v>
      </c>
      <c r="K30" s="16" t="s">
        <v>16</v>
      </c>
    </row>
    <row r="31" spans="1:10" ht="12.75">
      <c r="A31" s="13"/>
      <c r="F31" s="56"/>
      <c r="G31" s="56"/>
      <c r="H31" s="56"/>
      <c r="J31" s="77"/>
    </row>
    <row r="32" spans="1:11" ht="12.75">
      <c r="A32" s="20" t="s">
        <v>69</v>
      </c>
      <c r="E32" s="67"/>
      <c r="F32" s="63">
        <f>F26+F27+F29</f>
        <v>10733</v>
      </c>
      <c r="G32" s="63">
        <f>G26+G27+G29</f>
        <v>528</v>
      </c>
      <c r="H32" s="63">
        <f>H26+H27+H29</f>
        <v>239</v>
      </c>
      <c r="J32" s="76">
        <f>SUM(F32:H32)</f>
        <v>11500</v>
      </c>
      <c r="K32" s="1" t="s">
        <v>16</v>
      </c>
    </row>
    <row r="33" spans="1:10" ht="12.75">
      <c r="A33" s="20"/>
      <c r="E33" s="67"/>
      <c r="F33" s="63"/>
      <c r="G33" s="63"/>
      <c r="H33" s="63"/>
      <c r="J33" s="76"/>
    </row>
    <row r="34" spans="1:10" ht="12.75">
      <c r="A34" s="20"/>
      <c r="E34" s="67"/>
      <c r="F34" s="63"/>
      <c r="G34" s="63"/>
      <c r="H34" s="63"/>
      <c r="J34" s="76"/>
    </row>
    <row r="35" spans="1:10" ht="12.75">
      <c r="A35" s="19" t="s">
        <v>66</v>
      </c>
      <c r="E35" s="67"/>
      <c r="F35" s="63"/>
      <c r="G35" s="63"/>
      <c r="H35" s="63"/>
      <c r="J35" s="76"/>
    </row>
    <row r="36" spans="1:10" ht="12.75">
      <c r="A36" s="12" t="s">
        <v>40</v>
      </c>
      <c r="E36" s="67"/>
      <c r="F36" s="48">
        <v>539</v>
      </c>
      <c r="G36" s="48">
        <v>0</v>
      </c>
      <c r="H36" s="48">
        <v>0</v>
      </c>
      <c r="J36" s="76">
        <f>SUM(F36:H36)</f>
        <v>539</v>
      </c>
    </row>
    <row r="37" spans="1:10" ht="12.75">
      <c r="A37" s="12" t="s">
        <v>41</v>
      </c>
      <c r="E37" s="67"/>
      <c r="F37" s="48">
        <v>8</v>
      </c>
      <c r="G37" s="48">
        <v>0</v>
      </c>
      <c r="H37" s="48">
        <v>0</v>
      </c>
      <c r="J37" s="76">
        <f>SUM(F37:H37)</f>
        <v>8</v>
      </c>
    </row>
    <row r="38" spans="1:10" ht="12.75">
      <c r="A38" s="8"/>
      <c r="E38" s="67"/>
      <c r="F38" s="63"/>
      <c r="G38" s="63"/>
      <c r="H38" s="63"/>
      <c r="J38" s="76"/>
    </row>
    <row r="39" spans="1:10" ht="12.75">
      <c r="A39" s="19" t="s">
        <v>71</v>
      </c>
      <c r="E39" s="67"/>
      <c r="F39" s="63">
        <f>+F36+F37</f>
        <v>547</v>
      </c>
      <c r="G39" s="63">
        <f>+G36+G37</f>
        <v>0</v>
      </c>
      <c r="H39" s="63">
        <f>+H36+H37</f>
        <v>0</v>
      </c>
      <c r="J39" s="63">
        <f>+J36+J37</f>
        <v>547</v>
      </c>
    </row>
    <row r="40" spans="1:10" ht="12.75">
      <c r="A40" s="8"/>
      <c r="F40" s="56"/>
      <c r="G40" s="53"/>
      <c r="H40" s="56"/>
      <c r="J40" s="77"/>
    </row>
    <row r="41" spans="1:10" ht="12.75">
      <c r="A41" s="11"/>
      <c r="F41" s="56"/>
      <c r="G41" s="53"/>
      <c r="H41" s="56"/>
      <c r="J41" s="77"/>
    </row>
    <row r="42" spans="1:11" ht="12.75">
      <c r="A42" s="20" t="s">
        <v>70</v>
      </c>
      <c r="E42" s="67"/>
      <c r="F42" s="63">
        <f>F39+F32+F21</f>
        <v>13413</v>
      </c>
      <c r="G42" s="63">
        <f>G39+G32+G21</f>
        <v>1113</v>
      </c>
      <c r="H42" s="63">
        <f>H39+H32+H21</f>
        <v>239</v>
      </c>
      <c r="J42" s="63">
        <f>J39+J32+J21</f>
        <v>14765</v>
      </c>
      <c r="K42" s="1" t="s">
        <v>16</v>
      </c>
    </row>
    <row r="43" ht="12.75">
      <c r="G43" s="30"/>
    </row>
    <row r="45" ht="12.75">
      <c r="A45" s="95" t="s">
        <v>76</v>
      </c>
    </row>
    <row r="47" spans="1:13" ht="12.75">
      <c r="A47" s="26" t="s">
        <v>45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26" t="s">
        <v>45</v>
      </c>
    </row>
  </sheetData>
  <mergeCells count="2">
    <mergeCell ref="B1:M1"/>
    <mergeCell ref="B2:M2"/>
  </mergeCells>
  <printOptions horizontalCentered="1"/>
  <pageMargins left="0.5" right="0.5" top="0.5" bottom="0.5" header="0.5" footer="0.5"/>
  <pageSetup horizontalDpi="600" verticalDpi="600" orientation="landscape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7"/>
  <sheetViews>
    <sheetView workbookViewId="0" topLeftCell="A1">
      <selection activeCell="A3" sqref="A3"/>
    </sheetView>
  </sheetViews>
  <sheetFormatPr defaultColWidth="9.140625" defaultRowHeight="12.75"/>
  <cols>
    <col min="1" max="16384" width="9.140625" style="1" customWidth="1"/>
  </cols>
  <sheetData>
    <row r="1" spans="1:13" ht="25.5" customHeight="1">
      <c r="A1" s="4"/>
      <c r="B1" s="4"/>
      <c r="C1" s="4"/>
      <c r="D1" s="4"/>
      <c r="E1" s="24" t="s">
        <v>38</v>
      </c>
      <c r="F1" s="5"/>
      <c r="G1" s="5"/>
      <c r="H1" s="5"/>
      <c r="I1" s="5"/>
      <c r="J1" s="5"/>
      <c r="K1" s="4"/>
      <c r="L1" s="4"/>
      <c r="M1" s="4"/>
    </row>
    <row r="2" spans="1:13" ht="21" customHeight="1">
      <c r="A2" s="4"/>
      <c r="B2" s="4"/>
      <c r="C2" s="4"/>
      <c r="D2" s="4"/>
      <c r="E2" s="25" t="s">
        <v>13</v>
      </c>
      <c r="F2" s="6"/>
      <c r="G2" s="6"/>
      <c r="H2" s="6"/>
      <c r="I2" s="6"/>
      <c r="J2" s="6"/>
      <c r="K2" s="4"/>
      <c r="L2" s="4"/>
      <c r="M2" s="4"/>
    </row>
    <row r="4" spans="1:13" ht="12.75">
      <c r="A4" s="31" t="s">
        <v>102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3" ht="12.75">
      <c r="A5" s="31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2" ht="12.75" customHeight="1">
      <c r="A6" s="3"/>
      <c r="B6" s="2"/>
    </row>
    <row r="7" spans="1:14" ht="12.75">
      <c r="A7" s="3"/>
      <c r="B7" s="2"/>
      <c r="C7" s="22"/>
      <c r="D7" s="22"/>
      <c r="E7" s="22"/>
      <c r="F7" s="22"/>
      <c r="G7" s="18" t="s">
        <v>17</v>
      </c>
      <c r="H7" s="10"/>
      <c r="I7" s="23"/>
      <c r="J7" s="23"/>
      <c r="K7" s="22"/>
      <c r="L7" s="22"/>
      <c r="M7" s="22"/>
      <c r="N7" s="22"/>
    </row>
    <row r="8" spans="1:10" ht="6" customHeight="1">
      <c r="A8" s="3"/>
      <c r="B8" s="2"/>
      <c r="I8" s="7"/>
      <c r="J8" s="7"/>
    </row>
    <row r="9" spans="1:11" ht="12.75">
      <c r="A9" s="3"/>
      <c r="B9" s="2"/>
      <c r="F9" s="87" t="s">
        <v>60</v>
      </c>
      <c r="G9" s="88" t="s">
        <v>59</v>
      </c>
      <c r="H9" s="88" t="s">
        <v>81</v>
      </c>
      <c r="I9" s="87" t="s">
        <v>61</v>
      </c>
      <c r="J9" s="89"/>
      <c r="K9" s="92" t="s">
        <v>20</v>
      </c>
    </row>
    <row r="10" ht="12.75">
      <c r="K10" s="67"/>
    </row>
    <row r="11" spans="1:13" ht="12.75">
      <c r="A11" s="19" t="s">
        <v>14</v>
      </c>
      <c r="B11" s="16"/>
      <c r="C11" s="16"/>
      <c r="D11" s="16"/>
      <c r="E11" s="16"/>
      <c r="F11" s="16"/>
      <c r="I11" s="16"/>
      <c r="J11" s="16"/>
      <c r="K11" s="75"/>
      <c r="L11" s="16"/>
      <c r="M11" s="16"/>
    </row>
    <row r="12" spans="1:11" ht="12.75">
      <c r="A12" s="8"/>
      <c r="K12" s="67"/>
    </row>
    <row r="13" spans="1:13" ht="12.75">
      <c r="A13" s="17" t="s">
        <v>40</v>
      </c>
      <c r="B13" s="16"/>
      <c r="C13" s="16"/>
      <c r="D13" s="16"/>
      <c r="E13" s="16"/>
      <c r="F13" s="52">
        <v>401</v>
      </c>
      <c r="G13" s="55">
        <v>311</v>
      </c>
      <c r="H13" s="55">
        <v>179</v>
      </c>
      <c r="I13" s="48">
        <v>46</v>
      </c>
      <c r="J13" s="21"/>
      <c r="K13" s="76">
        <f>SUM(F13:I13)</f>
        <v>937</v>
      </c>
      <c r="L13" s="16"/>
      <c r="M13" s="16"/>
    </row>
    <row r="14" spans="1:13" ht="12.75">
      <c r="A14" s="17" t="s">
        <v>41</v>
      </c>
      <c r="B14" s="16"/>
      <c r="C14" s="16"/>
      <c r="D14" s="16"/>
      <c r="E14" s="16"/>
      <c r="F14" s="52">
        <v>688</v>
      </c>
      <c r="G14" s="55">
        <v>125</v>
      </c>
      <c r="H14" s="55">
        <v>24</v>
      </c>
      <c r="I14" s="48">
        <v>59</v>
      </c>
      <c r="J14" s="21"/>
      <c r="K14" s="76">
        <f aca="true" t="shared" si="0" ref="K14:K19">SUM(F14:I14)</f>
        <v>896</v>
      </c>
      <c r="L14" s="16"/>
      <c r="M14" s="16"/>
    </row>
    <row r="15" spans="1:13" ht="12.75">
      <c r="A15" s="17" t="s">
        <v>42</v>
      </c>
      <c r="B15" s="16"/>
      <c r="C15" s="16"/>
      <c r="D15" s="16"/>
      <c r="E15" s="16"/>
      <c r="F15" s="52">
        <v>22</v>
      </c>
      <c r="G15" s="55">
        <v>7</v>
      </c>
      <c r="H15" s="55">
        <v>4</v>
      </c>
      <c r="I15" s="48">
        <v>5</v>
      </c>
      <c r="J15" s="21"/>
      <c r="K15" s="76">
        <f t="shared" si="0"/>
        <v>38</v>
      </c>
      <c r="L15" s="16"/>
      <c r="M15" s="16"/>
    </row>
    <row r="16" spans="1:13" ht="12.75">
      <c r="A16" s="17" t="s">
        <v>7</v>
      </c>
      <c r="B16" s="16"/>
      <c r="C16" s="16"/>
      <c r="D16" s="16"/>
      <c r="E16" s="16"/>
      <c r="F16" s="52">
        <v>31</v>
      </c>
      <c r="G16" s="55">
        <v>3</v>
      </c>
      <c r="H16" s="55">
        <v>0</v>
      </c>
      <c r="I16" s="48">
        <v>0</v>
      </c>
      <c r="J16" s="21"/>
      <c r="K16" s="76">
        <f t="shared" si="0"/>
        <v>34</v>
      </c>
      <c r="L16" s="16"/>
      <c r="M16" s="16"/>
    </row>
    <row r="17" spans="1:13" ht="12.75">
      <c r="A17" s="17" t="s">
        <v>8</v>
      </c>
      <c r="B17" s="16"/>
      <c r="C17" s="16"/>
      <c r="D17" s="16"/>
      <c r="E17" s="16"/>
      <c r="F17" s="52">
        <v>24</v>
      </c>
      <c r="G17" s="55">
        <v>0</v>
      </c>
      <c r="H17" s="55">
        <v>0</v>
      </c>
      <c r="I17" s="48">
        <v>0</v>
      </c>
      <c r="J17" s="21"/>
      <c r="K17" s="76">
        <f t="shared" si="0"/>
        <v>24</v>
      </c>
      <c r="L17" s="16"/>
      <c r="M17" s="16"/>
    </row>
    <row r="18" spans="1:13" ht="12.75">
      <c r="A18" s="17" t="s">
        <v>9</v>
      </c>
      <c r="B18" s="16"/>
      <c r="C18" s="16"/>
      <c r="D18" s="16"/>
      <c r="E18" s="16"/>
      <c r="F18" s="52">
        <v>27</v>
      </c>
      <c r="G18" s="55">
        <v>1</v>
      </c>
      <c r="H18" s="55">
        <v>0</v>
      </c>
      <c r="I18" s="48">
        <v>0</v>
      </c>
      <c r="J18" s="21"/>
      <c r="K18" s="76">
        <f t="shared" si="0"/>
        <v>28</v>
      </c>
      <c r="L18" s="16"/>
      <c r="M18" s="16"/>
    </row>
    <row r="19" spans="1:13" ht="12.75">
      <c r="A19" s="17" t="s">
        <v>10</v>
      </c>
      <c r="B19" s="16"/>
      <c r="C19" s="16"/>
      <c r="D19" s="16"/>
      <c r="E19" s="16"/>
      <c r="F19" s="52">
        <v>699</v>
      </c>
      <c r="G19" s="55">
        <v>61</v>
      </c>
      <c r="H19" s="55">
        <v>1</v>
      </c>
      <c r="I19" s="48">
        <v>0</v>
      </c>
      <c r="J19" s="21"/>
      <c r="K19" s="76">
        <f t="shared" si="0"/>
        <v>761</v>
      </c>
      <c r="L19" s="16"/>
      <c r="M19" s="16"/>
    </row>
    <row r="20" spans="1:11" ht="12.75">
      <c r="A20" s="13"/>
      <c r="F20" s="56"/>
      <c r="G20" s="56"/>
      <c r="H20" s="56"/>
      <c r="I20" s="56"/>
      <c r="K20" s="77"/>
    </row>
    <row r="21" spans="1:11" ht="12.75">
      <c r="A21" s="20" t="s">
        <v>39</v>
      </c>
      <c r="E21" s="67"/>
      <c r="F21" s="63">
        <f>SUM(F13:F19)</f>
        <v>1892</v>
      </c>
      <c r="G21" s="63">
        <f>SUM(G13:G19)</f>
        <v>508</v>
      </c>
      <c r="H21" s="63">
        <f>SUM(H13:H19)</f>
        <v>208</v>
      </c>
      <c r="I21" s="63">
        <f>SUM(I13:I19)</f>
        <v>110</v>
      </c>
      <c r="K21" s="76">
        <f>SUM(F21:I21)</f>
        <v>2718</v>
      </c>
    </row>
    <row r="22" spans="1:11" ht="12.75">
      <c r="A22" s="11"/>
      <c r="F22" s="56"/>
      <c r="G22" s="56"/>
      <c r="H22" s="56"/>
      <c r="I22" s="56"/>
      <c r="K22" s="77"/>
    </row>
    <row r="23" spans="1:11" ht="12.75">
      <c r="A23" s="11"/>
      <c r="F23" s="56"/>
      <c r="G23" s="56"/>
      <c r="H23" s="56"/>
      <c r="I23" s="56"/>
      <c r="K23" s="77"/>
    </row>
    <row r="24" spans="1:13" ht="12.75">
      <c r="A24" s="19" t="s">
        <v>15</v>
      </c>
      <c r="B24" s="16"/>
      <c r="C24" s="16"/>
      <c r="D24" s="16"/>
      <c r="E24" s="16"/>
      <c r="F24" s="58"/>
      <c r="G24" s="58"/>
      <c r="H24" s="58"/>
      <c r="I24" s="58"/>
      <c r="J24" s="16"/>
      <c r="K24" s="76"/>
      <c r="L24" s="16"/>
      <c r="M24" s="16"/>
    </row>
    <row r="25" spans="1:11" ht="12.75">
      <c r="A25" s="8"/>
      <c r="F25" s="56"/>
      <c r="G25" s="56"/>
      <c r="H25" s="56"/>
      <c r="I25" s="56"/>
      <c r="K25" s="77"/>
    </row>
    <row r="26" spans="1:11" ht="12.75">
      <c r="A26" s="12" t="s">
        <v>40</v>
      </c>
      <c r="F26" s="52">
        <v>5315</v>
      </c>
      <c r="G26" s="55">
        <v>3676</v>
      </c>
      <c r="H26" s="55">
        <v>41</v>
      </c>
      <c r="I26" s="55">
        <v>257</v>
      </c>
      <c r="J26" s="16"/>
      <c r="K26" s="76">
        <f>SUM(F26:I26)</f>
        <v>9289</v>
      </c>
    </row>
    <row r="27" spans="1:11" ht="12.75">
      <c r="A27" s="12" t="s">
        <v>41</v>
      </c>
      <c r="F27" s="52">
        <v>1378</v>
      </c>
      <c r="G27" s="55">
        <v>165</v>
      </c>
      <c r="H27" s="55">
        <v>2</v>
      </c>
      <c r="I27" s="55">
        <v>19</v>
      </c>
      <c r="J27" s="16"/>
      <c r="K27" s="76">
        <f>SUM(F27:I27)</f>
        <v>1564</v>
      </c>
    </row>
    <row r="28" spans="1:12" ht="12.75">
      <c r="A28" s="12" t="s">
        <v>67</v>
      </c>
      <c r="F28" s="52">
        <v>91</v>
      </c>
      <c r="G28" s="55">
        <v>122</v>
      </c>
      <c r="H28" s="55">
        <v>2</v>
      </c>
      <c r="I28" s="55">
        <v>8</v>
      </c>
      <c r="K28" s="76">
        <f>SUM(F28:I28)</f>
        <v>223</v>
      </c>
      <c r="L28" s="16" t="s">
        <v>16</v>
      </c>
    </row>
    <row r="29" spans="1:12" ht="12.75">
      <c r="A29" s="12" t="s">
        <v>11</v>
      </c>
      <c r="F29" s="52">
        <v>603</v>
      </c>
      <c r="G29" s="55">
        <v>19</v>
      </c>
      <c r="H29" s="55">
        <v>25</v>
      </c>
      <c r="I29" s="55">
        <v>0</v>
      </c>
      <c r="K29" s="76">
        <f>SUM(F29:I29)</f>
        <v>647</v>
      </c>
      <c r="L29" s="16"/>
    </row>
    <row r="30" spans="1:12" ht="12.75">
      <c r="A30" s="12" t="s">
        <v>68</v>
      </c>
      <c r="F30" s="52">
        <v>98</v>
      </c>
      <c r="G30" s="55">
        <v>5</v>
      </c>
      <c r="H30" s="55">
        <v>0</v>
      </c>
      <c r="I30" s="55">
        <v>0</v>
      </c>
      <c r="K30" s="76">
        <f>SUM(F30:I30)</f>
        <v>103</v>
      </c>
      <c r="L30" s="16" t="s">
        <v>16</v>
      </c>
    </row>
    <row r="31" spans="1:11" ht="12.75">
      <c r="A31" s="13"/>
      <c r="F31" s="56"/>
      <c r="G31" s="56"/>
      <c r="H31" s="56"/>
      <c r="I31" s="56"/>
      <c r="K31" s="77"/>
    </row>
    <row r="32" spans="1:12" ht="12.75">
      <c r="A32" s="20" t="s">
        <v>69</v>
      </c>
      <c r="E32" s="67"/>
      <c r="F32" s="63">
        <f>F26+F27+F29</f>
        <v>7296</v>
      </c>
      <c r="G32" s="63">
        <f>G26+G27+G29</f>
        <v>3860</v>
      </c>
      <c r="H32" s="63">
        <f>H26+H27+H29</f>
        <v>68</v>
      </c>
      <c r="I32" s="63">
        <f>I26+I27+I29</f>
        <v>276</v>
      </c>
      <c r="K32" s="76">
        <f>SUM(F32:I32)</f>
        <v>11500</v>
      </c>
      <c r="L32" s="1" t="s">
        <v>16</v>
      </c>
    </row>
    <row r="33" spans="1:11" ht="12.75">
      <c r="A33" s="8"/>
      <c r="F33" s="56"/>
      <c r="G33" s="53"/>
      <c r="H33" s="53"/>
      <c r="I33" s="56"/>
      <c r="K33" s="77"/>
    </row>
    <row r="34" spans="1:11" ht="12.75">
      <c r="A34" s="8"/>
      <c r="F34" s="56"/>
      <c r="G34" s="53"/>
      <c r="H34" s="53"/>
      <c r="I34" s="56"/>
      <c r="K34" s="77"/>
    </row>
    <row r="35" spans="1:11" ht="12.75">
      <c r="A35" s="19" t="s">
        <v>66</v>
      </c>
      <c r="F35" s="56"/>
      <c r="G35" s="53"/>
      <c r="H35" s="53"/>
      <c r="I35" s="56"/>
      <c r="K35" s="77"/>
    </row>
    <row r="36" spans="1:11" ht="12.75">
      <c r="A36" s="12" t="s">
        <v>40</v>
      </c>
      <c r="F36" s="55">
        <v>208</v>
      </c>
      <c r="G36" s="55">
        <v>163</v>
      </c>
      <c r="H36" s="55">
        <v>4</v>
      </c>
      <c r="I36" s="55">
        <v>164</v>
      </c>
      <c r="K36" s="76">
        <f>SUM(F36:I36)</f>
        <v>539</v>
      </c>
    </row>
    <row r="37" spans="1:11" ht="12.75">
      <c r="A37" s="12" t="s">
        <v>41</v>
      </c>
      <c r="F37" s="55">
        <v>3</v>
      </c>
      <c r="G37" s="55">
        <v>2</v>
      </c>
      <c r="H37" s="55">
        <v>0</v>
      </c>
      <c r="I37" s="55">
        <v>3</v>
      </c>
      <c r="K37" s="76">
        <f>SUM(F37:I37)</f>
        <v>8</v>
      </c>
    </row>
    <row r="38" spans="1:11" ht="12.75">
      <c r="A38" s="8"/>
      <c r="F38" s="56"/>
      <c r="G38" s="53"/>
      <c r="H38" s="53"/>
      <c r="I38" s="56"/>
      <c r="K38" s="77"/>
    </row>
    <row r="39" spans="1:11" ht="12.75">
      <c r="A39" s="19" t="s">
        <v>71</v>
      </c>
      <c r="F39" s="94">
        <f>+F36+F37</f>
        <v>211</v>
      </c>
      <c r="G39" s="94">
        <f>+G36+G37</f>
        <v>165</v>
      </c>
      <c r="H39" s="94">
        <f>+H36+H37</f>
        <v>4</v>
      </c>
      <c r="I39" s="94">
        <f>+I36+I37</f>
        <v>167</v>
      </c>
      <c r="K39" s="94">
        <f>+K36+K37</f>
        <v>547</v>
      </c>
    </row>
    <row r="40" spans="1:11" ht="12.75">
      <c r="A40" s="8"/>
      <c r="F40" s="56"/>
      <c r="G40" s="53"/>
      <c r="H40" s="53"/>
      <c r="I40" s="56"/>
      <c r="K40" s="77"/>
    </row>
    <row r="41" spans="1:11" ht="12.75">
      <c r="A41" s="11"/>
      <c r="F41" s="56"/>
      <c r="G41" s="53"/>
      <c r="H41" s="53"/>
      <c r="I41" s="56"/>
      <c r="K41" s="77"/>
    </row>
    <row r="42" spans="1:12" ht="12.75">
      <c r="A42" s="20" t="s">
        <v>70</v>
      </c>
      <c r="E42" s="67"/>
      <c r="F42" s="63">
        <f>F39+F32+F21</f>
        <v>9399</v>
      </c>
      <c r="G42" s="63">
        <f>G39+G32+G21</f>
        <v>4533</v>
      </c>
      <c r="H42" s="63">
        <f>H39+H32+H21</f>
        <v>280</v>
      </c>
      <c r="I42" s="63">
        <f>I39+I32+I21</f>
        <v>553</v>
      </c>
      <c r="K42" s="63">
        <f>K39+K32+K21</f>
        <v>14765</v>
      </c>
      <c r="L42" s="1" t="s">
        <v>16</v>
      </c>
    </row>
    <row r="43" spans="7:8" ht="12.75">
      <c r="G43" s="30"/>
      <c r="H43" s="30"/>
    </row>
    <row r="45" ht="12.75">
      <c r="A45" s="95" t="s">
        <v>76</v>
      </c>
    </row>
    <row r="47" spans="1:13" ht="12.75">
      <c r="A47" s="26" t="s">
        <v>46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26" t="s">
        <v>46</v>
      </c>
    </row>
  </sheetData>
  <printOptions horizontalCentered="1"/>
  <pageMargins left="0.5" right="0.5" top="0.5" bottom="0.5" header="0.5" footer="0.5"/>
  <pageSetup horizontalDpi="600" verticalDpi="600" orientation="landscape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A3" sqref="A3"/>
    </sheetView>
  </sheetViews>
  <sheetFormatPr defaultColWidth="9.140625" defaultRowHeight="12.75"/>
  <cols>
    <col min="1" max="16384" width="9.140625" style="1" customWidth="1"/>
  </cols>
  <sheetData>
    <row r="1" spans="1:13" ht="25.5" customHeight="1">
      <c r="A1" s="4"/>
      <c r="B1" s="4"/>
      <c r="C1" s="4"/>
      <c r="D1" s="4"/>
      <c r="E1" s="24" t="s">
        <v>38</v>
      </c>
      <c r="F1" s="5"/>
      <c r="G1" s="5"/>
      <c r="H1" s="5"/>
      <c r="I1" s="5"/>
      <c r="J1" s="5"/>
      <c r="K1" s="4"/>
      <c r="L1" s="4"/>
      <c r="M1" s="4"/>
    </row>
    <row r="2" spans="1:13" ht="21" customHeight="1">
      <c r="A2" s="4"/>
      <c r="B2" s="4"/>
      <c r="C2" s="4"/>
      <c r="D2" s="4"/>
      <c r="E2" s="25" t="s">
        <v>13</v>
      </c>
      <c r="F2" s="6"/>
      <c r="G2" s="6"/>
      <c r="H2" s="6"/>
      <c r="I2" s="6"/>
      <c r="J2" s="6"/>
      <c r="K2" s="4"/>
      <c r="L2" s="4"/>
      <c r="M2" s="4"/>
    </row>
    <row r="4" spans="1:13" ht="12.75">
      <c r="A4" s="31" t="s">
        <v>91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3" ht="12.75">
      <c r="A5" s="31" t="s">
        <v>103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2.75" customHeight="1">
      <c r="A6" s="33"/>
      <c r="B6" s="34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</row>
    <row r="7" spans="1:14" ht="12.75">
      <c r="A7" s="39"/>
      <c r="B7" s="40"/>
      <c r="C7" s="41"/>
      <c r="D7" s="41"/>
      <c r="E7" s="88" t="s">
        <v>62</v>
      </c>
      <c r="F7" s="88" t="s">
        <v>63</v>
      </c>
      <c r="G7" s="91" t="s">
        <v>31</v>
      </c>
      <c r="H7" s="88" t="s">
        <v>72</v>
      </c>
      <c r="I7" s="103" t="s">
        <v>16</v>
      </c>
      <c r="J7" s="92" t="s">
        <v>20</v>
      </c>
      <c r="L7" s="41"/>
      <c r="M7" s="41"/>
      <c r="N7" s="22"/>
    </row>
    <row r="8" spans="1:13" ht="6" customHeight="1">
      <c r="A8" s="39"/>
      <c r="B8" s="40"/>
      <c r="C8" s="29"/>
      <c r="D8" s="29"/>
      <c r="E8" s="29"/>
      <c r="F8" s="29"/>
      <c r="G8" s="29"/>
      <c r="H8" s="29"/>
      <c r="I8" s="37"/>
      <c r="J8" s="80"/>
      <c r="L8" s="29"/>
      <c r="M8" s="29"/>
    </row>
    <row r="9" spans="1:13" ht="12.75">
      <c r="A9" s="44" t="s">
        <v>22</v>
      </c>
      <c r="B9" s="40"/>
      <c r="C9" s="29"/>
      <c r="D9" s="29"/>
      <c r="E9" s="48">
        <v>4</v>
      </c>
      <c r="F9" s="49">
        <v>209</v>
      </c>
      <c r="G9" s="48">
        <v>743</v>
      </c>
      <c r="H9" s="48">
        <v>980</v>
      </c>
      <c r="I9" s="49"/>
      <c r="J9" s="76">
        <f aca="true" t="shared" si="0" ref="J9:J17">SUM(E9:I9)</f>
        <v>1936</v>
      </c>
      <c r="L9" s="29"/>
      <c r="M9" s="29"/>
    </row>
    <row r="10" spans="1:13" ht="12.75">
      <c r="A10" s="44" t="s">
        <v>23</v>
      </c>
      <c r="B10" s="29"/>
      <c r="C10" s="29"/>
      <c r="D10" s="29"/>
      <c r="E10" s="48">
        <v>0</v>
      </c>
      <c r="F10" s="48">
        <v>169</v>
      </c>
      <c r="G10" s="48">
        <v>378</v>
      </c>
      <c r="H10" s="48">
        <v>445</v>
      </c>
      <c r="I10" s="48"/>
      <c r="J10" s="76">
        <f t="shared" si="0"/>
        <v>992</v>
      </c>
      <c r="L10" s="29"/>
      <c r="M10" s="29"/>
    </row>
    <row r="11" spans="1:13" ht="12.75">
      <c r="A11" s="44" t="s">
        <v>24</v>
      </c>
      <c r="B11" s="29"/>
      <c r="C11" s="29"/>
      <c r="D11" s="29"/>
      <c r="E11" s="48">
        <v>0</v>
      </c>
      <c r="F11" s="48">
        <v>65</v>
      </c>
      <c r="G11" s="48">
        <v>143</v>
      </c>
      <c r="H11" s="48">
        <v>284</v>
      </c>
      <c r="I11" s="48"/>
      <c r="J11" s="76">
        <f t="shared" si="0"/>
        <v>492</v>
      </c>
      <c r="L11" s="29"/>
      <c r="M11" s="29"/>
    </row>
    <row r="12" spans="1:13" ht="12.75">
      <c r="A12" s="44" t="s">
        <v>12</v>
      </c>
      <c r="B12" s="40"/>
      <c r="C12" s="29"/>
      <c r="D12" s="29"/>
      <c r="E12" s="48">
        <v>14</v>
      </c>
      <c r="F12" s="49">
        <v>206</v>
      </c>
      <c r="G12" s="48">
        <v>377</v>
      </c>
      <c r="H12" s="48">
        <v>465</v>
      </c>
      <c r="I12" s="49"/>
      <c r="J12" s="76">
        <f t="shared" si="0"/>
        <v>1062</v>
      </c>
      <c r="L12" s="29"/>
      <c r="M12" s="29"/>
    </row>
    <row r="13" spans="1:13" ht="12.75">
      <c r="A13" s="44" t="s">
        <v>25</v>
      </c>
      <c r="B13" s="29"/>
      <c r="C13" s="29"/>
      <c r="D13" s="29"/>
      <c r="E13" s="48">
        <v>1</v>
      </c>
      <c r="F13" s="48">
        <v>73</v>
      </c>
      <c r="G13" s="48">
        <v>313</v>
      </c>
      <c r="H13" s="48">
        <v>504</v>
      </c>
      <c r="I13" s="48"/>
      <c r="J13" s="76">
        <f t="shared" si="0"/>
        <v>891</v>
      </c>
      <c r="L13" s="29"/>
      <c r="M13" s="29"/>
    </row>
    <row r="14" spans="1:13" ht="12.75">
      <c r="A14" s="44" t="s">
        <v>26</v>
      </c>
      <c r="B14" s="29"/>
      <c r="C14" s="29"/>
      <c r="D14" s="29"/>
      <c r="E14" s="48">
        <v>2</v>
      </c>
      <c r="F14" s="49">
        <v>82</v>
      </c>
      <c r="G14" s="48">
        <v>154</v>
      </c>
      <c r="H14" s="48">
        <v>208</v>
      </c>
      <c r="I14" s="48"/>
      <c r="J14" s="76">
        <f t="shared" si="0"/>
        <v>446</v>
      </c>
      <c r="L14" s="29"/>
      <c r="M14" s="29"/>
    </row>
    <row r="15" spans="1:13" ht="12.75">
      <c r="A15" s="44" t="s">
        <v>73</v>
      </c>
      <c r="B15" s="29"/>
      <c r="C15" s="29"/>
      <c r="D15" s="29"/>
      <c r="E15" s="48">
        <v>0</v>
      </c>
      <c r="F15" s="49">
        <v>0</v>
      </c>
      <c r="G15" s="48">
        <v>56</v>
      </c>
      <c r="H15" s="48">
        <v>298</v>
      </c>
      <c r="I15" s="48"/>
      <c r="J15" s="76">
        <f t="shared" si="0"/>
        <v>354</v>
      </c>
      <c r="L15" s="29"/>
      <c r="M15" s="29"/>
    </row>
    <row r="16" spans="1:13" ht="12.75">
      <c r="A16" s="44" t="s">
        <v>27</v>
      </c>
      <c r="B16" s="29"/>
      <c r="C16" s="29"/>
      <c r="D16" s="29"/>
      <c r="E16" s="48">
        <f>E33</f>
        <v>2741</v>
      </c>
      <c r="F16" s="48">
        <f>F33</f>
        <v>1654</v>
      </c>
      <c r="G16" s="48">
        <f>G33</f>
        <v>482</v>
      </c>
      <c r="H16" s="48">
        <f>H33</f>
        <v>45</v>
      </c>
      <c r="I16" s="48"/>
      <c r="J16" s="76">
        <f t="shared" si="0"/>
        <v>4922</v>
      </c>
      <c r="L16" s="29"/>
      <c r="M16" s="29"/>
    </row>
    <row r="17" spans="1:13" ht="12.75">
      <c r="A17" s="44" t="s">
        <v>28</v>
      </c>
      <c r="B17" s="29"/>
      <c r="C17" s="29"/>
      <c r="D17" s="29"/>
      <c r="E17" s="48">
        <v>100</v>
      </c>
      <c r="F17" s="49">
        <v>95</v>
      </c>
      <c r="G17" s="48">
        <v>171</v>
      </c>
      <c r="H17" s="48">
        <v>160</v>
      </c>
      <c r="I17" s="48"/>
      <c r="J17" s="76">
        <f t="shared" si="0"/>
        <v>526</v>
      </c>
      <c r="L17" s="29"/>
      <c r="M17" s="29"/>
    </row>
    <row r="18" spans="1:13" ht="12.75">
      <c r="A18" s="42"/>
      <c r="B18" s="29"/>
      <c r="C18" s="29"/>
      <c r="D18" s="29"/>
      <c r="E18" s="29"/>
      <c r="F18" s="29"/>
      <c r="G18" s="29"/>
      <c r="H18" s="29"/>
      <c r="I18" s="29"/>
      <c r="J18" s="76"/>
      <c r="L18" s="29"/>
      <c r="M18" s="29"/>
    </row>
    <row r="19" spans="1:13" ht="12.75">
      <c r="A19" s="45" t="s">
        <v>20</v>
      </c>
      <c r="B19" s="29"/>
      <c r="C19" s="29"/>
      <c r="D19" s="29"/>
      <c r="E19" s="64">
        <f>SUM(E9:E17)</f>
        <v>2862</v>
      </c>
      <c r="F19" s="64">
        <f>SUM(F9:F17)</f>
        <v>2553</v>
      </c>
      <c r="G19" s="64">
        <f>SUM(G9:G17)</f>
        <v>2817</v>
      </c>
      <c r="H19" s="64">
        <f>SUM(H9:H17)</f>
        <v>3389</v>
      </c>
      <c r="I19" s="64"/>
      <c r="J19" s="76">
        <f>SUM(J9:J17)</f>
        <v>11621</v>
      </c>
      <c r="L19" s="29"/>
      <c r="M19" s="29"/>
    </row>
    <row r="20" spans="1:13" ht="12.75">
      <c r="A20" s="38"/>
      <c r="B20" s="29"/>
      <c r="C20" s="29"/>
      <c r="D20" s="29"/>
      <c r="E20" s="29"/>
      <c r="F20" s="29"/>
      <c r="G20" s="29"/>
      <c r="H20" s="29"/>
      <c r="I20" s="29"/>
      <c r="J20" s="76"/>
      <c r="L20" s="29"/>
      <c r="M20" s="29"/>
    </row>
    <row r="21" spans="1:13" ht="12.75">
      <c r="A21" s="30"/>
      <c r="B21" s="29"/>
      <c r="C21" s="29"/>
      <c r="D21" s="29"/>
      <c r="E21" s="29"/>
      <c r="F21" s="29"/>
      <c r="G21" s="29"/>
      <c r="H21" s="29"/>
      <c r="I21" s="29"/>
      <c r="J21" s="76"/>
      <c r="L21" s="29"/>
      <c r="M21" s="29"/>
    </row>
    <row r="22" spans="1:13" ht="12.75">
      <c r="A22" s="45" t="s">
        <v>29</v>
      </c>
      <c r="B22" s="29"/>
      <c r="C22" s="29"/>
      <c r="D22" s="29"/>
      <c r="E22" s="29"/>
      <c r="F22" s="29"/>
      <c r="G22" s="29"/>
      <c r="H22" s="29"/>
      <c r="I22" s="29"/>
      <c r="J22" s="76"/>
      <c r="L22" s="29"/>
      <c r="M22" s="29"/>
    </row>
    <row r="23" spans="1:13" ht="12.75">
      <c r="A23" s="27"/>
      <c r="B23" s="29"/>
      <c r="C23" s="29"/>
      <c r="D23" s="29"/>
      <c r="E23" s="29"/>
      <c r="F23" s="29"/>
      <c r="G23" s="29"/>
      <c r="H23" s="29"/>
      <c r="I23" s="29"/>
      <c r="J23" s="76"/>
      <c r="L23" s="29"/>
      <c r="M23" s="29"/>
    </row>
    <row r="24" spans="1:13" ht="12.75">
      <c r="A24" s="44" t="s">
        <v>22</v>
      </c>
      <c r="B24" s="29"/>
      <c r="C24" s="29"/>
      <c r="D24" s="29"/>
      <c r="E24" s="48">
        <v>809</v>
      </c>
      <c r="F24" s="49">
        <v>572</v>
      </c>
      <c r="G24" s="48">
        <v>141</v>
      </c>
      <c r="H24" s="48">
        <v>7</v>
      </c>
      <c r="I24" s="48"/>
      <c r="J24" s="76">
        <f aca="true" t="shared" si="1" ref="J24:J31">SUM(E24:I24)</f>
        <v>1529</v>
      </c>
      <c r="L24" s="29"/>
      <c r="M24" s="29"/>
    </row>
    <row r="25" spans="1:13" ht="12.75">
      <c r="A25" s="44" t="s">
        <v>23</v>
      </c>
      <c r="B25" s="29"/>
      <c r="C25" s="29"/>
      <c r="D25" s="29"/>
      <c r="E25" s="48">
        <v>295</v>
      </c>
      <c r="F25" s="49">
        <v>107</v>
      </c>
      <c r="G25" s="48">
        <v>15</v>
      </c>
      <c r="H25" s="48">
        <v>0</v>
      </c>
      <c r="I25" s="48"/>
      <c r="J25" s="76">
        <f t="shared" si="1"/>
        <v>417</v>
      </c>
      <c r="L25" s="29"/>
      <c r="M25" s="29"/>
    </row>
    <row r="26" spans="1:13" ht="12.75">
      <c r="A26" s="44" t="s">
        <v>24</v>
      </c>
      <c r="B26" s="29"/>
      <c r="C26" s="29"/>
      <c r="D26" s="29"/>
      <c r="E26" s="48">
        <v>235</v>
      </c>
      <c r="F26" s="49">
        <v>117</v>
      </c>
      <c r="G26" s="48">
        <v>38</v>
      </c>
      <c r="H26" s="48">
        <v>7</v>
      </c>
      <c r="I26" s="48"/>
      <c r="J26" s="76">
        <f t="shared" si="1"/>
        <v>397</v>
      </c>
      <c r="L26" s="29"/>
      <c r="M26" s="29"/>
    </row>
    <row r="27" spans="1:13" ht="12.75">
      <c r="A27" s="44" t="s">
        <v>12</v>
      </c>
      <c r="B27" s="29"/>
      <c r="C27" s="29"/>
      <c r="D27" s="29"/>
      <c r="E27" s="48">
        <v>330</v>
      </c>
      <c r="F27" s="49">
        <v>122</v>
      </c>
      <c r="G27" s="48">
        <v>36</v>
      </c>
      <c r="H27" s="48">
        <v>5</v>
      </c>
      <c r="I27" s="48"/>
      <c r="J27" s="76">
        <f t="shared" si="1"/>
        <v>493</v>
      </c>
      <c r="L27" s="29"/>
      <c r="M27" s="29"/>
    </row>
    <row r="28" spans="1:13" ht="12.75">
      <c r="A28" s="44" t="s">
        <v>25</v>
      </c>
      <c r="B28" s="29"/>
      <c r="C28" s="29"/>
      <c r="D28" s="29"/>
      <c r="E28" s="48">
        <v>453</v>
      </c>
      <c r="F28" s="49">
        <v>357</v>
      </c>
      <c r="G28" s="48">
        <v>142</v>
      </c>
      <c r="H28" s="48">
        <v>17</v>
      </c>
      <c r="I28" s="48"/>
      <c r="J28" s="76">
        <f t="shared" si="1"/>
        <v>969</v>
      </c>
      <c r="L28" s="29"/>
      <c r="M28" s="29"/>
    </row>
    <row r="29" spans="1:13" ht="12.75">
      <c r="A29" s="44" t="s">
        <v>26</v>
      </c>
      <c r="B29" s="29"/>
      <c r="C29" s="29"/>
      <c r="D29" s="29"/>
      <c r="E29" s="48">
        <v>141</v>
      </c>
      <c r="F29" s="49">
        <v>64</v>
      </c>
      <c r="G29" s="48">
        <v>33</v>
      </c>
      <c r="H29" s="48">
        <v>5</v>
      </c>
      <c r="I29" s="48"/>
      <c r="J29" s="76">
        <f t="shared" si="1"/>
        <v>243</v>
      </c>
      <c r="L29" s="29"/>
      <c r="M29" s="29"/>
    </row>
    <row r="30" spans="1:13" ht="12.75">
      <c r="A30" s="44" t="s">
        <v>73</v>
      </c>
      <c r="B30" s="29"/>
      <c r="C30" s="29"/>
      <c r="D30" s="29"/>
      <c r="E30" s="48">
        <v>55</v>
      </c>
      <c r="F30" s="48">
        <v>98</v>
      </c>
      <c r="G30" s="48">
        <v>41</v>
      </c>
      <c r="H30" s="48">
        <v>0</v>
      </c>
      <c r="I30" s="48"/>
      <c r="J30" s="76">
        <f t="shared" si="1"/>
        <v>194</v>
      </c>
      <c r="L30" s="29"/>
      <c r="M30" s="29"/>
    </row>
    <row r="31" spans="1:13" ht="12.75">
      <c r="A31" s="44" t="s">
        <v>30</v>
      </c>
      <c r="B31" s="29"/>
      <c r="C31" s="29"/>
      <c r="D31" s="29"/>
      <c r="E31" s="48">
        <v>423</v>
      </c>
      <c r="F31" s="48">
        <v>217</v>
      </c>
      <c r="G31" s="48">
        <v>36</v>
      </c>
      <c r="H31" s="48">
        <v>4</v>
      </c>
      <c r="I31" s="48"/>
      <c r="J31" s="76">
        <f t="shared" si="1"/>
        <v>680</v>
      </c>
      <c r="L31" s="29"/>
      <c r="M31" s="29"/>
    </row>
    <row r="32" spans="1:13" ht="12.75">
      <c r="A32" s="46"/>
      <c r="B32" s="29"/>
      <c r="C32" s="29"/>
      <c r="D32" s="29"/>
      <c r="E32" s="29"/>
      <c r="F32" s="29"/>
      <c r="G32" s="29"/>
      <c r="H32" s="29"/>
      <c r="I32" s="29"/>
      <c r="J32" s="76"/>
      <c r="L32" s="29"/>
      <c r="M32" s="29"/>
    </row>
    <row r="33" spans="1:13" ht="12.75">
      <c r="A33" s="45" t="s">
        <v>20</v>
      </c>
      <c r="B33" s="29"/>
      <c r="C33" s="29"/>
      <c r="D33" s="29"/>
      <c r="E33" s="64">
        <f>SUM(E24:E31)</f>
        <v>2741</v>
      </c>
      <c r="F33" s="64">
        <f>SUM(F24:F31)</f>
        <v>1654</v>
      </c>
      <c r="G33" s="64">
        <f>SUM(G24:G31)</f>
        <v>482</v>
      </c>
      <c r="H33" s="64">
        <f>SUM(H24:H31)</f>
        <v>45</v>
      </c>
      <c r="I33" s="64"/>
      <c r="J33" s="76">
        <f>SUM(J24:J31)</f>
        <v>4922</v>
      </c>
      <c r="L33" s="29"/>
      <c r="M33" s="29"/>
    </row>
    <row r="34" spans="1:13" ht="12.75">
      <c r="A34" s="29"/>
      <c r="B34" s="29"/>
      <c r="C34" s="29"/>
      <c r="D34" s="29"/>
      <c r="E34" s="29"/>
      <c r="F34" s="29"/>
      <c r="G34" s="29"/>
      <c r="H34" s="29"/>
      <c r="I34" s="29"/>
      <c r="J34" s="29"/>
      <c r="L34" s="29"/>
      <c r="M34" s="29"/>
    </row>
    <row r="35" spans="1:13" ht="12.75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</row>
    <row r="36" spans="1:13" ht="12.75">
      <c r="A36" s="96" t="s">
        <v>75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</row>
    <row r="37" spans="1:13" ht="12.75">
      <c r="A37" s="97" t="s">
        <v>74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</row>
    <row r="38" spans="1:13" ht="12.75">
      <c r="A38" s="97" t="s">
        <v>77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</row>
    <row r="39" spans="1:13" ht="12.7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</row>
    <row r="40" spans="1:13" ht="12.75">
      <c r="A40" s="26" t="s">
        <v>3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26" t="s">
        <v>3</v>
      </c>
    </row>
  </sheetData>
  <printOptions horizontalCentered="1"/>
  <pageMargins left="0.5" right="0.5" top="0.5" bottom="0.5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9"/>
  <sheetViews>
    <sheetView workbookViewId="0" topLeftCell="A1">
      <selection activeCell="A3" sqref="A3"/>
    </sheetView>
  </sheetViews>
  <sheetFormatPr defaultColWidth="9.140625" defaultRowHeight="12.75"/>
  <cols>
    <col min="1" max="16384" width="9.140625" style="1" customWidth="1"/>
  </cols>
  <sheetData>
    <row r="1" spans="1:13" ht="25.5" customHeight="1">
      <c r="A1" s="4"/>
      <c r="B1" s="4"/>
      <c r="C1" s="4"/>
      <c r="D1" s="4"/>
      <c r="E1" s="24" t="s">
        <v>38</v>
      </c>
      <c r="F1" s="5"/>
      <c r="G1" s="5"/>
      <c r="H1" s="5"/>
      <c r="I1" s="5"/>
      <c r="J1" s="5"/>
      <c r="K1" s="4"/>
      <c r="L1" s="4"/>
      <c r="M1" s="4"/>
    </row>
    <row r="2" spans="1:13" ht="21" customHeight="1">
      <c r="A2" s="4"/>
      <c r="B2" s="4"/>
      <c r="C2" s="4"/>
      <c r="D2" s="4"/>
      <c r="E2" s="25" t="s">
        <v>13</v>
      </c>
      <c r="F2" s="6"/>
      <c r="G2" s="6"/>
      <c r="H2" s="6"/>
      <c r="I2" s="6"/>
      <c r="J2" s="6"/>
      <c r="K2" s="4"/>
      <c r="L2" s="4"/>
      <c r="M2" s="4"/>
    </row>
    <row r="4" spans="1:13" ht="12.75">
      <c r="A4" s="31" t="s">
        <v>92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3" ht="12.75">
      <c r="A5" s="31" t="s">
        <v>103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2.75" customHeight="1">
      <c r="A6" s="33"/>
      <c r="B6" s="34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</row>
    <row r="7" spans="1:14" ht="12.75">
      <c r="A7" s="39"/>
      <c r="B7" s="40"/>
      <c r="C7" s="41"/>
      <c r="D7" s="41"/>
      <c r="F7" s="88" t="s">
        <v>18</v>
      </c>
      <c r="G7" s="88" t="s">
        <v>19</v>
      </c>
      <c r="H7" s="88"/>
      <c r="I7" s="88" t="s">
        <v>20</v>
      </c>
      <c r="J7" s="16"/>
      <c r="L7" s="41"/>
      <c r="M7" s="41"/>
      <c r="N7" s="22"/>
    </row>
    <row r="8" spans="1:13" ht="6" customHeight="1">
      <c r="A8" s="39"/>
      <c r="B8" s="40"/>
      <c r="C8" s="29"/>
      <c r="D8" s="29"/>
      <c r="F8" s="29"/>
      <c r="G8" s="29"/>
      <c r="H8" s="29"/>
      <c r="I8" s="37"/>
      <c r="L8" s="29"/>
      <c r="M8" s="29"/>
    </row>
    <row r="9" spans="1:13" ht="12.75">
      <c r="A9" s="44" t="s">
        <v>22</v>
      </c>
      <c r="B9" s="40"/>
      <c r="C9" s="29"/>
      <c r="D9" s="29"/>
      <c r="F9" s="48">
        <v>0</v>
      </c>
      <c r="G9" s="49">
        <v>0</v>
      </c>
      <c r="H9" s="59"/>
      <c r="I9" s="65">
        <f>SUM(F9:G9)</f>
        <v>0</v>
      </c>
      <c r="L9" s="29"/>
      <c r="M9" s="29"/>
    </row>
    <row r="10" spans="1:13" ht="12.75">
      <c r="A10" s="44" t="s">
        <v>23</v>
      </c>
      <c r="B10" s="29"/>
      <c r="C10" s="29"/>
      <c r="D10" s="29"/>
      <c r="F10" s="48">
        <v>0</v>
      </c>
      <c r="G10" s="48">
        <v>0</v>
      </c>
      <c r="H10" s="59"/>
      <c r="I10" s="65">
        <f aca="true" t="shared" si="0" ref="I10:I17">SUM(F10:G10)</f>
        <v>0</v>
      </c>
      <c r="L10" s="29"/>
      <c r="M10" s="29"/>
    </row>
    <row r="11" spans="1:13" ht="12.75">
      <c r="A11" s="44" t="s">
        <v>24</v>
      </c>
      <c r="B11" s="29"/>
      <c r="C11" s="29"/>
      <c r="D11" s="29"/>
      <c r="F11" s="48">
        <v>0</v>
      </c>
      <c r="G11" s="48">
        <v>0</v>
      </c>
      <c r="H11" s="59"/>
      <c r="I11" s="65">
        <f t="shared" si="0"/>
        <v>0</v>
      </c>
      <c r="L11" s="29"/>
      <c r="M11" s="29"/>
    </row>
    <row r="12" spans="1:13" ht="12.75">
      <c r="A12" s="44" t="s">
        <v>12</v>
      </c>
      <c r="B12" s="40"/>
      <c r="C12" s="29"/>
      <c r="D12" s="29"/>
      <c r="F12" s="48">
        <v>0</v>
      </c>
      <c r="G12" s="49">
        <v>0</v>
      </c>
      <c r="H12" s="59"/>
      <c r="I12" s="65">
        <f>SUM(F12:G12)</f>
        <v>0</v>
      </c>
      <c r="L12" s="29"/>
      <c r="M12" s="29"/>
    </row>
    <row r="13" spans="1:13" ht="12.75">
      <c r="A13" s="44" t="s">
        <v>25</v>
      </c>
      <c r="B13" s="29"/>
      <c r="C13" s="29"/>
      <c r="D13" s="29"/>
      <c r="F13" s="48">
        <v>0</v>
      </c>
      <c r="G13" s="48">
        <v>0</v>
      </c>
      <c r="H13" s="59"/>
      <c r="I13" s="65">
        <f t="shared" si="0"/>
        <v>0</v>
      </c>
      <c r="L13" s="29"/>
      <c r="M13" s="29"/>
    </row>
    <row r="14" spans="1:13" ht="12.75">
      <c r="A14" s="44" t="s">
        <v>26</v>
      </c>
      <c r="B14" s="29"/>
      <c r="C14" s="29"/>
      <c r="D14" s="29"/>
      <c r="F14" s="48">
        <v>0</v>
      </c>
      <c r="G14" s="49">
        <v>0</v>
      </c>
      <c r="H14" s="59"/>
      <c r="I14" s="65">
        <f t="shared" si="0"/>
        <v>0</v>
      </c>
      <c r="L14" s="29"/>
      <c r="M14" s="29"/>
    </row>
    <row r="15" spans="1:13" ht="12.75">
      <c r="A15" s="44" t="s">
        <v>73</v>
      </c>
      <c r="B15" s="29"/>
      <c r="C15" s="29"/>
      <c r="D15" s="29"/>
      <c r="F15" s="48">
        <v>0</v>
      </c>
      <c r="G15" s="49">
        <v>0</v>
      </c>
      <c r="H15" s="59"/>
      <c r="I15" s="65">
        <f t="shared" si="0"/>
        <v>0</v>
      </c>
      <c r="L15" s="29"/>
      <c r="M15" s="29"/>
    </row>
    <row r="16" spans="1:13" ht="12.75">
      <c r="A16" s="44" t="s">
        <v>27</v>
      </c>
      <c r="B16" s="29"/>
      <c r="C16" s="29"/>
      <c r="D16" s="29"/>
      <c r="F16" s="49">
        <f>F33</f>
        <v>18</v>
      </c>
      <c r="G16" s="49">
        <f>G33</f>
        <v>6</v>
      </c>
      <c r="H16" s="59"/>
      <c r="I16" s="65">
        <f t="shared" si="0"/>
        <v>24</v>
      </c>
      <c r="L16" s="29"/>
      <c r="M16" s="29"/>
    </row>
    <row r="17" spans="1:13" ht="12.75">
      <c r="A17" s="44" t="s">
        <v>28</v>
      </c>
      <c r="B17" s="29"/>
      <c r="C17" s="29"/>
      <c r="D17" s="29"/>
      <c r="F17" s="48">
        <v>0</v>
      </c>
      <c r="G17" s="49">
        <v>0</v>
      </c>
      <c r="H17" s="59"/>
      <c r="I17" s="65">
        <f t="shared" si="0"/>
        <v>0</v>
      </c>
      <c r="L17" s="29"/>
      <c r="M17" s="29"/>
    </row>
    <row r="18" spans="1:13" ht="12.75">
      <c r="A18" s="42"/>
      <c r="B18" s="29"/>
      <c r="C18" s="29"/>
      <c r="D18" s="29"/>
      <c r="F18" s="59"/>
      <c r="G18" s="59"/>
      <c r="H18" s="59"/>
      <c r="I18" s="59"/>
      <c r="L18" s="29"/>
      <c r="M18" s="29"/>
    </row>
    <row r="19" spans="1:13" ht="12.75">
      <c r="A19" s="45" t="s">
        <v>20</v>
      </c>
      <c r="B19" s="29"/>
      <c r="C19" s="29"/>
      <c r="D19" s="29"/>
      <c r="F19" s="65">
        <f>SUM(F9:F17)</f>
        <v>18</v>
      </c>
      <c r="G19" s="65">
        <f>SUM(G9:G17)</f>
        <v>6</v>
      </c>
      <c r="H19" s="59"/>
      <c r="I19" s="65">
        <f>SUM(I9:I17)</f>
        <v>24</v>
      </c>
      <c r="L19" s="29"/>
      <c r="M19" s="29"/>
    </row>
    <row r="20" spans="1:13" ht="12.75">
      <c r="A20" s="38"/>
      <c r="B20" s="29"/>
      <c r="C20" s="29"/>
      <c r="D20" s="29"/>
      <c r="E20" s="29"/>
      <c r="F20" s="59"/>
      <c r="G20" s="59"/>
      <c r="H20" s="59"/>
      <c r="I20" s="59"/>
      <c r="J20" s="29"/>
      <c r="K20" s="29"/>
      <c r="L20" s="29"/>
      <c r="M20" s="29"/>
    </row>
    <row r="21" spans="1:13" ht="12.75">
      <c r="A21" s="30"/>
      <c r="B21" s="29"/>
      <c r="C21" s="29"/>
      <c r="D21" s="29"/>
      <c r="E21" s="29"/>
      <c r="F21" s="59"/>
      <c r="G21" s="59"/>
      <c r="H21" s="59"/>
      <c r="I21" s="59"/>
      <c r="J21" s="29"/>
      <c r="K21" s="29"/>
      <c r="L21" s="29"/>
      <c r="M21" s="29"/>
    </row>
    <row r="22" spans="1:13" ht="12.75">
      <c r="A22" s="45" t="s">
        <v>29</v>
      </c>
      <c r="B22" s="29"/>
      <c r="C22" s="29"/>
      <c r="D22" s="29"/>
      <c r="E22" s="29"/>
      <c r="F22" s="59"/>
      <c r="G22" s="59"/>
      <c r="H22" s="59"/>
      <c r="I22" s="59"/>
      <c r="J22" s="29"/>
      <c r="K22" s="29"/>
      <c r="L22" s="29"/>
      <c r="M22" s="29"/>
    </row>
    <row r="23" spans="1:13" ht="12.75">
      <c r="A23" s="27"/>
      <c r="B23" s="29"/>
      <c r="C23" s="29"/>
      <c r="D23" s="29"/>
      <c r="E23" s="29"/>
      <c r="F23" s="59"/>
      <c r="G23" s="59"/>
      <c r="H23" s="59"/>
      <c r="I23" s="59"/>
      <c r="J23" s="29"/>
      <c r="K23" s="29"/>
      <c r="L23" s="29"/>
      <c r="M23" s="29"/>
    </row>
    <row r="24" spans="1:13" ht="12.75">
      <c r="A24" s="44" t="s">
        <v>22</v>
      </c>
      <c r="B24" s="29"/>
      <c r="C24" s="29"/>
      <c r="D24" s="29"/>
      <c r="E24" s="29"/>
      <c r="F24" s="50">
        <v>10</v>
      </c>
      <c r="G24" s="51">
        <v>0</v>
      </c>
      <c r="H24" s="59"/>
      <c r="I24" s="65">
        <f>SUM(F24:G24)</f>
        <v>10</v>
      </c>
      <c r="L24" s="29"/>
      <c r="M24" s="29"/>
    </row>
    <row r="25" spans="1:13" ht="12.75">
      <c r="A25" s="44" t="s">
        <v>23</v>
      </c>
      <c r="B25" s="29"/>
      <c r="C25" s="29"/>
      <c r="D25" s="29"/>
      <c r="E25" s="29"/>
      <c r="F25" s="50">
        <v>2</v>
      </c>
      <c r="G25" s="51">
        <v>1</v>
      </c>
      <c r="H25" s="59"/>
      <c r="I25" s="65">
        <f aca="true" t="shared" si="1" ref="I25:I31">SUM(F25:G25)</f>
        <v>3</v>
      </c>
      <c r="L25" s="29"/>
      <c r="M25" s="29"/>
    </row>
    <row r="26" spans="1:13" ht="12.75">
      <c r="A26" s="44" t="s">
        <v>24</v>
      </c>
      <c r="B26" s="29"/>
      <c r="C26" s="29"/>
      <c r="D26" s="29"/>
      <c r="E26" s="29"/>
      <c r="F26" s="50">
        <v>1</v>
      </c>
      <c r="G26" s="51">
        <v>0</v>
      </c>
      <c r="H26" s="59"/>
      <c r="I26" s="65">
        <f t="shared" si="1"/>
        <v>1</v>
      </c>
      <c r="L26" s="29"/>
      <c r="M26" s="29"/>
    </row>
    <row r="27" spans="1:13" ht="12.75">
      <c r="A27" s="44" t="s">
        <v>12</v>
      </c>
      <c r="B27" s="29"/>
      <c r="C27" s="29"/>
      <c r="D27" s="29"/>
      <c r="E27" s="29"/>
      <c r="F27" s="50">
        <v>1</v>
      </c>
      <c r="G27" s="51">
        <v>0</v>
      </c>
      <c r="H27" s="59"/>
      <c r="I27" s="65">
        <f>SUM(F27:H27)</f>
        <v>1</v>
      </c>
      <c r="L27" s="29"/>
      <c r="M27" s="29"/>
    </row>
    <row r="28" spans="1:13" ht="12.75">
      <c r="A28" s="44" t="s">
        <v>25</v>
      </c>
      <c r="B28" s="29"/>
      <c r="C28" s="29"/>
      <c r="D28" s="29"/>
      <c r="E28" s="29"/>
      <c r="F28" s="50">
        <v>3</v>
      </c>
      <c r="G28" s="51">
        <v>0</v>
      </c>
      <c r="H28" s="59"/>
      <c r="I28" s="65">
        <f t="shared" si="1"/>
        <v>3</v>
      </c>
      <c r="L28" s="29"/>
      <c r="M28" s="29"/>
    </row>
    <row r="29" spans="1:13" ht="12.75">
      <c r="A29" s="44" t="s">
        <v>26</v>
      </c>
      <c r="B29" s="29"/>
      <c r="C29" s="29"/>
      <c r="D29" s="29"/>
      <c r="E29" s="29"/>
      <c r="F29" s="50">
        <v>0</v>
      </c>
      <c r="G29" s="51">
        <v>0</v>
      </c>
      <c r="H29" s="59"/>
      <c r="I29" s="65">
        <f t="shared" si="1"/>
        <v>0</v>
      </c>
      <c r="L29" s="29"/>
      <c r="M29" s="29"/>
    </row>
    <row r="30" spans="1:13" ht="12.75">
      <c r="A30" s="44" t="s">
        <v>73</v>
      </c>
      <c r="B30" s="29"/>
      <c r="C30" s="29"/>
      <c r="D30" s="29"/>
      <c r="E30" s="29"/>
      <c r="F30" s="51">
        <v>0</v>
      </c>
      <c r="G30" s="51">
        <v>0</v>
      </c>
      <c r="H30" s="59"/>
      <c r="I30" s="65">
        <f t="shared" si="1"/>
        <v>0</v>
      </c>
      <c r="L30" s="29"/>
      <c r="M30" s="29"/>
    </row>
    <row r="31" spans="1:13" ht="12.75">
      <c r="A31" s="44" t="s">
        <v>30</v>
      </c>
      <c r="B31" s="29"/>
      <c r="C31" s="29"/>
      <c r="D31" s="29"/>
      <c r="E31" s="29"/>
      <c r="F31" s="51">
        <v>1</v>
      </c>
      <c r="G31" s="51">
        <v>5</v>
      </c>
      <c r="H31" s="59"/>
      <c r="I31" s="65">
        <f t="shared" si="1"/>
        <v>6</v>
      </c>
      <c r="L31" s="29"/>
      <c r="M31" s="29"/>
    </row>
    <row r="32" spans="1:13" ht="12.75">
      <c r="A32" s="46"/>
      <c r="B32" s="29"/>
      <c r="C32" s="29"/>
      <c r="D32" s="29"/>
      <c r="E32" s="29"/>
      <c r="F32" s="59"/>
      <c r="G32" s="59"/>
      <c r="H32" s="59"/>
      <c r="I32" s="59"/>
      <c r="L32" s="29"/>
      <c r="M32" s="29"/>
    </row>
    <row r="33" spans="1:13" ht="12.75">
      <c r="A33" s="45" t="s">
        <v>20</v>
      </c>
      <c r="B33" s="29"/>
      <c r="C33" s="29"/>
      <c r="D33" s="29"/>
      <c r="F33" s="65">
        <f>SUM(F24:F31)</f>
        <v>18</v>
      </c>
      <c r="G33" s="65">
        <f>SUM(G24:G31)</f>
        <v>6</v>
      </c>
      <c r="H33" s="59"/>
      <c r="I33" s="65">
        <f>SUM(I24:I31)</f>
        <v>24</v>
      </c>
      <c r="L33" s="29"/>
      <c r="M33" s="29"/>
    </row>
    <row r="34" spans="1:13" ht="12.75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</row>
    <row r="35" spans="1:13" ht="12.75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</row>
    <row r="36" spans="1:13" ht="12.75">
      <c r="A36" s="96" t="s">
        <v>75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</row>
    <row r="37" spans="1:13" ht="12.75">
      <c r="A37" s="97" t="s">
        <v>74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</row>
    <row r="38" spans="1:13" ht="12.7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</row>
    <row r="39" spans="1:13" ht="12.75">
      <c r="A39" s="26" t="s">
        <v>4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26" t="s">
        <v>4</v>
      </c>
    </row>
  </sheetData>
  <printOptions horizontalCentered="1"/>
  <pageMargins left="0.5" right="0.5" top="0.5" bottom="0.5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40"/>
  <sheetViews>
    <sheetView workbookViewId="0" topLeftCell="A1">
      <selection activeCell="A3" sqref="A3"/>
    </sheetView>
  </sheetViews>
  <sheetFormatPr defaultColWidth="9.140625" defaultRowHeight="12.75"/>
  <cols>
    <col min="1" max="4" width="9.140625" style="1" customWidth="1"/>
    <col min="5" max="12" width="5.00390625" style="1" customWidth="1"/>
    <col min="13" max="13" width="9.140625" style="1" customWidth="1"/>
    <col min="14" max="14" width="5.00390625" style="1" customWidth="1"/>
    <col min="15" max="15" width="4.8515625" style="1" customWidth="1"/>
    <col min="16" max="16384" width="9.140625" style="1" customWidth="1"/>
  </cols>
  <sheetData>
    <row r="1" spans="1:17" ht="25.5" customHeight="1">
      <c r="A1" s="4"/>
      <c r="B1" s="4"/>
      <c r="C1" s="4"/>
      <c r="D1" s="4"/>
      <c r="E1" s="24" t="s">
        <v>38</v>
      </c>
      <c r="F1" s="24"/>
      <c r="G1" s="5"/>
      <c r="H1" s="5"/>
      <c r="I1" s="5"/>
      <c r="J1" s="5"/>
      <c r="K1" s="5"/>
      <c r="L1" s="5"/>
      <c r="M1" s="5"/>
      <c r="N1" s="5"/>
      <c r="O1" s="4"/>
      <c r="P1" s="4"/>
      <c r="Q1" s="4"/>
    </row>
    <row r="2" spans="1:17" ht="21" customHeight="1">
      <c r="A2" s="4"/>
      <c r="B2" s="4"/>
      <c r="C2" s="4"/>
      <c r="D2" s="4"/>
      <c r="E2" s="25" t="s">
        <v>13</v>
      </c>
      <c r="F2" s="25"/>
      <c r="G2" s="6"/>
      <c r="H2" s="6"/>
      <c r="I2" s="6"/>
      <c r="J2" s="6"/>
      <c r="K2" s="6"/>
      <c r="L2" s="6"/>
      <c r="M2" s="6"/>
      <c r="N2" s="6"/>
      <c r="O2" s="4"/>
      <c r="P2" s="4"/>
      <c r="Q2" s="4"/>
    </row>
    <row r="4" spans="1:17" ht="12.75">
      <c r="A4" s="31" t="s">
        <v>93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</row>
    <row r="5" spans="1:17" ht="12.75">
      <c r="A5" s="31" t="s">
        <v>103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</row>
    <row r="6" spans="1:17" ht="12.75" customHeight="1">
      <c r="A6" s="33"/>
      <c r="B6" s="34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</row>
    <row r="7" spans="1:18" ht="12.75">
      <c r="A7" s="39"/>
      <c r="B7" s="40"/>
      <c r="C7" s="41"/>
      <c r="D7" s="41"/>
      <c r="E7" s="43" t="s">
        <v>62</v>
      </c>
      <c r="F7" s="43"/>
      <c r="G7" s="43" t="s">
        <v>63</v>
      </c>
      <c r="H7" s="43"/>
      <c r="I7" s="35" t="s">
        <v>31</v>
      </c>
      <c r="J7" s="35"/>
      <c r="K7" s="43" t="s">
        <v>82</v>
      </c>
      <c r="L7" s="43"/>
      <c r="N7" s="43" t="s">
        <v>20</v>
      </c>
      <c r="O7" s="36"/>
      <c r="P7" s="41"/>
      <c r="Q7" s="41"/>
      <c r="R7" s="22"/>
    </row>
    <row r="8" spans="1:18" ht="12.75">
      <c r="A8" s="39"/>
      <c r="B8" s="40"/>
      <c r="C8" s="41"/>
      <c r="D8" s="41"/>
      <c r="E8" s="28" t="s">
        <v>32</v>
      </c>
      <c r="F8" s="28" t="s">
        <v>33</v>
      </c>
      <c r="G8" s="28" t="s">
        <v>32</v>
      </c>
      <c r="H8" s="28" t="s">
        <v>33</v>
      </c>
      <c r="I8" s="47" t="s">
        <v>32</v>
      </c>
      <c r="J8" s="47" t="s">
        <v>33</v>
      </c>
      <c r="K8" s="28" t="s">
        <v>32</v>
      </c>
      <c r="L8" s="28" t="s">
        <v>33</v>
      </c>
      <c r="M8" s="15"/>
      <c r="N8" s="28" t="s">
        <v>32</v>
      </c>
      <c r="O8" s="28" t="s">
        <v>33</v>
      </c>
      <c r="P8" s="41"/>
      <c r="Q8" s="41"/>
      <c r="R8" s="22"/>
    </row>
    <row r="9" spans="1:17" ht="6" customHeight="1">
      <c r="A9" s="39"/>
      <c r="B9" s="40"/>
      <c r="C9" s="29"/>
      <c r="D9" s="29"/>
      <c r="E9" s="29"/>
      <c r="F9" s="29"/>
      <c r="G9" s="29"/>
      <c r="H9" s="29"/>
      <c r="I9" s="29"/>
      <c r="J9" s="29"/>
      <c r="K9" s="29"/>
      <c r="L9" s="29"/>
      <c r="O9" s="37"/>
      <c r="P9" s="29"/>
      <c r="Q9" s="29"/>
    </row>
    <row r="10" spans="1:17" ht="12.75" customHeight="1">
      <c r="A10" s="44" t="s">
        <v>22</v>
      </c>
      <c r="B10" s="40"/>
      <c r="C10" s="29"/>
      <c r="D10" s="29"/>
      <c r="E10" s="48">
        <v>0</v>
      </c>
      <c r="F10" s="48">
        <v>0</v>
      </c>
      <c r="G10" s="49">
        <v>1</v>
      </c>
      <c r="H10" s="49">
        <v>0</v>
      </c>
      <c r="I10" s="48">
        <v>0</v>
      </c>
      <c r="J10" s="48">
        <v>2</v>
      </c>
      <c r="K10" s="48">
        <v>0</v>
      </c>
      <c r="L10" s="48">
        <v>0</v>
      </c>
      <c r="M10" s="56"/>
      <c r="N10" s="63">
        <f>E10+G10+I10+K10</f>
        <v>1</v>
      </c>
      <c r="O10" s="63">
        <f>F10+H10+J10+L10</f>
        <v>2</v>
      </c>
      <c r="P10" s="29"/>
      <c r="Q10" s="29"/>
    </row>
    <row r="11" spans="1:17" ht="12.75">
      <c r="A11" s="44" t="s">
        <v>23</v>
      </c>
      <c r="B11" s="29"/>
      <c r="C11" s="29"/>
      <c r="D11" s="29"/>
      <c r="E11" s="48">
        <v>0</v>
      </c>
      <c r="F11" s="48">
        <v>0</v>
      </c>
      <c r="G11" s="48">
        <v>0</v>
      </c>
      <c r="H11" s="48">
        <v>0</v>
      </c>
      <c r="I11" s="48">
        <v>1</v>
      </c>
      <c r="J11" s="48">
        <v>0</v>
      </c>
      <c r="K11" s="48">
        <v>0</v>
      </c>
      <c r="L11" s="48">
        <v>1</v>
      </c>
      <c r="M11" s="56"/>
      <c r="N11" s="63">
        <f aca="true" t="shared" si="0" ref="N11:N18">E11+G11+I11+K11</f>
        <v>1</v>
      </c>
      <c r="O11" s="63">
        <f aca="true" t="shared" si="1" ref="O11:O18">F11+H11+J11+L11</f>
        <v>1</v>
      </c>
      <c r="P11" s="29"/>
      <c r="Q11" s="29"/>
    </row>
    <row r="12" spans="1:17" ht="12.75">
      <c r="A12" s="44" t="s">
        <v>24</v>
      </c>
      <c r="B12" s="29"/>
      <c r="C12" s="29"/>
      <c r="D12" s="29"/>
      <c r="E12" s="48">
        <v>0</v>
      </c>
      <c r="F12" s="48">
        <v>0</v>
      </c>
      <c r="G12" s="48">
        <v>0</v>
      </c>
      <c r="H12" s="48">
        <v>0</v>
      </c>
      <c r="I12" s="48">
        <v>0</v>
      </c>
      <c r="J12" s="48">
        <v>0</v>
      </c>
      <c r="K12" s="48">
        <v>0</v>
      </c>
      <c r="L12" s="48">
        <v>0</v>
      </c>
      <c r="M12" s="56"/>
      <c r="N12" s="63">
        <f t="shared" si="0"/>
        <v>0</v>
      </c>
      <c r="O12" s="63">
        <f t="shared" si="1"/>
        <v>0</v>
      </c>
      <c r="P12" s="29"/>
      <c r="Q12" s="29"/>
    </row>
    <row r="13" spans="1:17" ht="12.75">
      <c r="A13" s="44" t="s">
        <v>12</v>
      </c>
      <c r="B13" s="40"/>
      <c r="C13" s="29"/>
      <c r="D13" s="29"/>
      <c r="E13" s="48">
        <v>0</v>
      </c>
      <c r="F13" s="48">
        <v>0</v>
      </c>
      <c r="G13" s="49">
        <v>0</v>
      </c>
      <c r="H13" s="49">
        <v>0</v>
      </c>
      <c r="I13" s="48">
        <v>0</v>
      </c>
      <c r="J13" s="48">
        <v>4</v>
      </c>
      <c r="K13" s="48">
        <v>0</v>
      </c>
      <c r="L13" s="48">
        <v>0</v>
      </c>
      <c r="M13" s="56"/>
      <c r="N13" s="63">
        <f>E13+G13+I13+K13</f>
        <v>0</v>
      </c>
      <c r="O13" s="63">
        <f>F13+H13+J13+L13</f>
        <v>4</v>
      </c>
      <c r="P13" s="29"/>
      <c r="Q13" s="29"/>
    </row>
    <row r="14" spans="1:17" ht="12.75">
      <c r="A14" s="44" t="s">
        <v>25</v>
      </c>
      <c r="B14" s="29"/>
      <c r="C14" s="29"/>
      <c r="D14" s="29"/>
      <c r="E14" s="48">
        <v>0</v>
      </c>
      <c r="F14" s="48">
        <v>0</v>
      </c>
      <c r="G14" s="48">
        <v>0</v>
      </c>
      <c r="H14" s="48">
        <v>2</v>
      </c>
      <c r="I14" s="48">
        <v>0</v>
      </c>
      <c r="J14" s="48">
        <v>0</v>
      </c>
      <c r="K14" s="48">
        <v>0</v>
      </c>
      <c r="L14" s="48">
        <v>0</v>
      </c>
      <c r="M14" s="56"/>
      <c r="N14" s="63">
        <f t="shared" si="0"/>
        <v>0</v>
      </c>
      <c r="O14" s="63">
        <f t="shared" si="1"/>
        <v>2</v>
      </c>
      <c r="P14" s="29"/>
      <c r="Q14" s="29"/>
    </row>
    <row r="15" spans="1:17" ht="12.75">
      <c r="A15" s="44" t="s">
        <v>26</v>
      </c>
      <c r="B15" s="29"/>
      <c r="C15" s="29"/>
      <c r="D15" s="29"/>
      <c r="E15" s="48">
        <v>0</v>
      </c>
      <c r="F15" s="48">
        <v>0</v>
      </c>
      <c r="G15" s="49">
        <v>0</v>
      </c>
      <c r="H15" s="49">
        <v>1</v>
      </c>
      <c r="I15" s="48">
        <v>0</v>
      </c>
      <c r="J15" s="48">
        <v>3</v>
      </c>
      <c r="K15" s="48">
        <v>0</v>
      </c>
      <c r="L15" s="48">
        <v>0</v>
      </c>
      <c r="M15" s="56"/>
      <c r="N15" s="63">
        <f t="shared" si="0"/>
        <v>0</v>
      </c>
      <c r="O15" s="63">
        <f t="shared" si="1"/>
        <v>4</v>
      </c>
      <c r="P15" s="29"/>
      <c r="Q15" s="29"/>
    </row>
    <row r="16" spans="1:17" ht="12.75">
      <c r="A16" s="44" t="s">
        <v>73</v>
      </c>
      <c r="B16" s="29"/>
      <c r="C16" s="29"/>
      <c r="D16" s="29"/>
      <c r="E16" s="48">
        <v>0</v>
      </c>
      <c r="F16" s="48">
        <v>0</v>
      </c>
      <c r="G16" s="49">
        <v>0</v>
      </c>
      <c r="H16" s="49">
        <v>0</v>
      </c>
      <c r="I16" s="48">
        <v>0</v>
      </c>
      <c r="J16" s="48">
        <v>0</v>
      </c>
      <c r="K16" s="48">
        <v>0</v>
      </c>
      <c r="L16" s="48">
        <v>0</v>
      </c>
      <c r="M16" s="56"/>
      <c r="N16" s="63">
        <f t="shared" si="0"/>
        <v>0</v>
      </c>
      <c r="O16" s="63">
        <f t="shared" si="1"/>
        <v>0</v>
      </c>
      <c r="P16" s="29"/>
      <c r="Q16" s="29"/>
    </row>
    <row r="17" spans="1:17" ht="12.75">
      <c r="A17" s="44" t="s">
        <v>27</v>
      </c>
      <c r="B17" s="29"/>
      <c r="C17" s="29"/>
      <c r="D17" s="29"/>
      <c r="E17" s="48">
        <f>E34</f>
        <v>42</v>
      </c>
      <c r="F17" s="48">
        <f aca="true" t="shared" si="2" ref="F17:L17">F34</f>
        <v>45</v>
      </c>
      <c r="G17" s="48">
        <f t="shared" si="2"/>
        <v>33</v>
      </c>
      <c r="H17" s="48">
        <f t="shared" si="2"/>
        <v>36</v>
      </c>
      <c r="I17" s="48">
        <f t="shared" si="2"/>
        <v>13</v>
      </c>
      <c r="J17" s="48">
        <f t="shared" si="2"/>
        <v>15</v>
      </c>
      <c r="K17" s="48">
        <f t="shared" si="2"/>
        <v>3</v>
      </c>
      <c r="L17" s="48">
        <f t="shared" si="2"/>
        <v>1</v>
      </c>
      <c r="M17" s="56"/>
      <c r="N17" s="63">
        <f t="shared" si="0"/>
        <v>91</v>
      </c>
      <c r="O17" s="63">
        <f t="shared" si="1"/>
        <v>97</v>
      </c>
      <c r="P17" s="29"/>
      <c r="Q17" s="29"/>
    </row>
    <row r="18" spans="1:17" ht="12.75">
      <c r="A18" s="44" t="s">
        <v>28</v>
      </c>
      <c r="B18" s="29"/>
      <c r="C18" s="29"/>
      <c r="D18" s="29"/>
      <c r="E18" s="48">
        <v>5</v>
      </c>
      <c r="F18" s="48">
        <v>7</v>
      </c>
      <c r="G18" s="49">
        <v>5</v>
      </c>
      <c r="H18" s="49">
        <v>10</v>
      </c>
      <c r="I18" s="48">
        <v>3</v>
      </c>
      <c r="J18" s="48">
        <v>7</v>
      </c>
      <c r="K18" s="48">
        <v>0</v>
      </c>
      <c r="L18" s="48">
        <v>0</v>
      </c>
      <c r="M18" s="56"/>
      <c r="N18" s="63">
        <f t="shared" si="0"/>
        <v>13</v>
      </c>
      <c r="O18" s="63">
        <f t="shared" si="1"/>
        <v>24</v>
      </c>
      <c r="P18" s="29"/>
      <c r="Q18" s="29"/>
    </row>
    <row r="19" spans="1:17" ht="12.75">
      <c r="A19" s="42"/>
      <c r="B19" s="29"/>
      <c r="C19" s="29"/>
      <c r="D19" s="29"/>
      <c r="E19" s="54"/>
      <c r="F19" s="54"/>
      <c r="G19" s="54"/>
      <c r="H19" s="54"/>
      <c r="I19" s="54"/>
      <c r="J19" s="54"/>
      <c r="K19" s="54"/>
      <c r="L19" s="54"/>
      <c r="M19" s="56"/>
      <c r="N19" s="56"/>
      <c r="O19" s="54"/>
      <c r="P19" s="29"/>
      <c r="Q19" s="29"/>
    </row>
    <row r="20" spans="1:17" ht="12.75">
      <c r="A20" s="45" t="s">
        <v>20</v>
      </c>
      <c r="B20" s="29"/>
      <c r="C20" s="29"/>
      <c r="D20" s="29"/>
      <c r="E20" s="63">
        <f>SUM(E10:E18)</f>
        <v>47</v>
      </c>
      <c r="F20" s="63">
        <f aca="true" t="shared" si="3" ref="F20:L20">SUM(F10:F18)</f>
        <v>52</v>
      </c>
      <c r="G20" s="63">
        <f t="shared" si="3"/>
        <v>39</v>
      </c>
      <c r="H20" s="63">
        <f t="shared" si="3"/>
        <v>49</v>
      </c>
      <c r="I20" s="63">
        <f t="shared" si="3"/>
        <v>17</v>
      </c>
      <c r="J20" s="63">
        <f t="shared" si="3"/>
        <v>31</v>
      </c>
      <c r="K20" s="63">
        <f t="shared" si="3"/>
        <v>3</v>
      </c>
      <c r="L20" s="63">
        <f t="shared" si="3"/>
        <v>2</v>
      </c>
      <c r="M20" s="56"/>
      <c r="N20" s="63">
        <f>SUM(N10:N18)</f>
        <v>106</v>
      </c>
      <c r="O20" s="63">
        <f>SUM(O10:O18)</f>
        <v>134</v>
      </c>
      <c r="P20" s="29"/>
      <c r="Q20" s="29"/>
    </row>
    <row r="21" spans="1:17" ht="12.75">
      <c r="A21" s="38"/>
      <c r="B21" s="29"/>
      <c r="C21" s="29"/>
      <c r="D21" s="29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29"/>
      <c r="Q21" s="29"/>
    </row>
    <row r="22" spans="1:17" ht="12.75">
      <c r="A22" s="30"/>
      <c r="B22" s="29"/>
      <c r="C22" s="29"/>
      <c r="D22" s="29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29"/>
      <c r="Q22" s="29"/>
    </row>
    <row r="23" spans="1:17" ht="12.75">
      <c r="A23" s="45" t="s">
        <v>29</v>
      </c>
      <c r="B23" s="29"/>
      <c r="C23" s="29"/>
      <c r="D23" s="29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29"/>
      <c r="Q23" s="29"/>
    </row>
    <row r="24" spans="1:17" ht="12.75">
      <c r="A24" s="27"/>
      <c r="B24" s="29"/>
      <c r="C24" s="29"/>
      <c r="D24" s="29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29"/>
      <c r="Q24" s="29"/>
    </row>
    <row r="25" spans="1:17" ht="12.75">
      <c r="A25" s="44" t="s">
        <v>22</v>
      </c>
      <c r="B25" s="29"/>
      <c r="C25" s="29"/>
      <c r="D25" s="29"/>
      <c r="E25" s="48">
        <v>15</v>
      </c>
      <c r="F25" s="48">
        <v>12</v>
      </c>
      <c r="G25" s="49">
        <v>15</v>
      </c>
      <c r="H25" s="49">
        <v>12</v>
      </c>
      <c r="I25" s="48">
        <v>9</v>
      </c>
      <c r="J25" s="48">
        <v>5</v>
      </c>
      <c r="K25" s="48">
        <v>0</v>
      </c>
      <c r="L25" s="48">
        <v>0</v>
      </c>
      <c r="M25" s="56"/>
      <c r="N25" s="63">
        <f>E25+G25+I25+K25</f>
        <v>39</v>
      </c>
      <c r="O25" s="63">
        <f>F25+H25+J25+L25</f>
        <v>29</v>
      </c>
      <c r="P25" s="29"/>
      <c r="Q25" s="29"/>
    </row>
    <row r="26" spans="1:17" ht="12.75">
      <c r="A26" s="44" t="s">
        <v>23</v>
      </c>
      <c r="B26" s="29"/>
      <c r="C26" s="29"/>
      <c r="D26" s="29"/>
      <c r="E26" s="48">
        <v>6</v>
      </c>
      <c r="F26" s="48">
        <v>3</v>
      </c>
      <c r="G26" s="49">
        <v>2</v>
      </c>
      <c r="H26" s="49">
        <v>3</v>
      </c>
      <c r="I26" s="48">
        <v>2</v>
      </c>
      <c r="J26" s="48">
        <v>1</v>
      </c>
      <c r="K26" s="48">
        <v>0</v>
      </c>
      <c r="L26" s="48">
        <v>0</v>
      </c>
      <c r="M26" s="56"/>
      <c r="N26" s="63">
        <f aca="true" t="shared" si="4" ref="N26:N32">E26+G26+I26+K26</f>
        <v>10</v>
      </c>
      <c r="O26" s="63">
        <f aca="true" t="shared" si="5" ref="O26:O32">F26+H26+J26+L26</f>
        <v>7</v>
      </c>
      <c r="P26" s="29"/>
      <c r="Q26" s="29"/>
    </row>
    <row r="27" spans="1:17" ht="12.75">
      <c r="A27" s="44" t="s">
        <v>24</v>
      </c>
      <c r="B27" s="29"/>
      <c r="C27" s="29"/>
      <c r="D27" s="29"/>
      <c r="E27" s="48">
        <v>4</v>
      </c>
      <c r="F27" s="48">
        <v>1</v>
      </c>
      <c r="G27" s="49">
        <v>5</v>
      </c>
      <c r="H27" s="49">
        <v>0</v>
      </c>
      <c r="I27" s="48">
        <v>1</v>
      </c>
      <c r="J27" s="48">
        <v>0</v>
      </c>
      <c r="K27" s="48">
        <v>0</v>
      </c>
      <c r="L27" s="48">
        <v>0</v>
      </c>
      <c r="M27" s="56"/>
      <c r="N27" s="63">
        <f t="shared" si="4"/>
        <v>10</v>
      </c>
      <c r="O27" s="63">
        <f t="shared" si="5"/>
        <v>1</v>
      </c>
      <c r="P27" s="29"/>
      <c r="Q27" s="29"/>
    </row>
    <row r="28" spans="1:17" ht="12.75">
      <c r="A28" s="44" t="s">
        <v>12</v>
      </c>
      <c r="B28" s="29"/>
      <c r="C28" s="29"/>
      <c r="D28" s="29"/>
      <c r="E28" s="48">
        <v>2</v>
      </c>
      <c r="F28" s="48">
        <v>7</v>
      </c>
      <c r="G28" s="49">
        <v>3</v>
      </c>
      <c r="H28" s="49">
        <v>7</v>
      </c>
      <c r="I28" s="48">
        <v>0</v>
      </c>
      <c r="J28" s="48">
        <v>6</v>
      </c>
      <c r="K28" s="48">
        <v>3</v>
      </c>
      <c r="L28" s="48">
        <v>1</v>
      </c>
      <c r="M28" s="56"/>
      <c r="N28" s="63">
        <f>E28+G28+I28+K28</f>
        <v>8</v>
      </c>
      <c r="O28" s="63">
        <f>F28+H28+J28+L28</f>
        <v>21</v>
      </c>
      <c r="P28" s="29"/>
      <c r="Q28" s="29"/>
    </row>
    <row r="29" spans="1:17" ht="12.75">
      <c r="A29" s="44" t="s">
        <v>25</v>
      </c>
      <c r="B29" s="29"/>
      <c r="C29" s="29"/>
      <c r="D29" s="29"/>
      <c r="E29" s="48">
        <v>1</v>
      </c>
      <c r="F29" s="48">
        <v>12</v>
      </c>
      <c r="G29" s="49">
        <v>4</v>
      </c>
      <c r="H29" s="49">
        <v>13</v>
      </c>
      <c r="I29" s="48">
        <v>1</v>
      </c>
      <c r="J29" s="48">
        <v>3</v>
      </c>
      <c r="K29" s="48">
        <v>0</v>
      </c>
      <c r="L29" s="48">
        <v>0</v>
      </c>
      <c r="M29" s="56"/>
      <c r="N29" s="63">
        <f t="shared" si="4"/>
        <v>6</v>
      </c>
      <c r="O29" s="63">
        <f t="shared" si="5"/>
        <v>28</v>
      </c>
      <c r="P29" s="29"/>
      <c r="Q29" s="29"/>
    </row>
    <row r="30" spans="1:17" ht="12.75">
      <c r="A30" s="44" t="s">
        <v>26</v>
      </c>
      <c r="B30" s="29"/>
      <c r="C30" s="29"/>
      <c r="D30" s="29"/>
      <c r="E30" s="48">
        <v>0</v>
      </c>
      <c r="F30" s="48">
        <v>1</v>
      </c>
      <c r="G30" s="49">
        <v>0</v>
      </c>
      <c r="H30" s="49">
        <v>0</v>
      </c>
      <c r="I30" s="48">
        <v>0</v>
      </c>
      <c r="J30" s="48">
        <v>0</v>
      </c>
      <c r="K30" s="48">
        <v>0</v>
      </c>
      <c r="L30" s="48">
        <v>0</v>
      </c>
      <c r="M30" s="56"/>
      <c r="N30" s="63">
        <f t="shared" si="4"/>
        <v>0</v>
      </c>
      <c r="O30" s="63">
        <f t="shared" si="5"/>
        <v>1</v>
      </c>
      <c r="P30" s="29"/>
      <c r="Q30" s="29"/>
    </row>
    <row r="31" spans="1:17" ht="12.75">
      <c r="A31" s="44" t="s">
        <v>73</v>
      </c>
      <c r="B31" s="29"/>
      <c r="C31" s="29"/>
      <c r="D31" s="29"/>
      <c r="E31" s="48">
        <v>0</v>
      </c>
      <c r="F31" s="48">
        <v>0</v>
      </c>
      <c r="G31" s="48">
        <v>0</v>
      </c>
      <c r="H31" s="48">
        <v>0</v>
      </c>
      <c r="I31" s="48">
        <v>0</v>
      </c>
      <c r="J31" s="48">
        <v>0</v>
      </c>
      <c r="K31" s="48">
        <v>0</v>
      </c>
      <c r="L31" s="48">
        <v>0</v>
      </c>
      <c r="M31" s="56"/>
      <c r="N31" s="63">
        <f t="shared" si="4"/>
        <v>0</v>
      </c>
      <c r="O31" s="63">
        <f t="shared" si="5"/>
        <v>0</v>
      </c>
      <c r="P31" s="29"/>
      <c r="Q31" s="29"/>
    </row>
    <row r="32" spans="1:17" ht="12.75">
      <c r="A32" s="44" t="s">
        <v>30</v>
      </c>
      <c r="B32" s="29"/>
      <c r="C32" s="29"/>
      <c r="D32" s="29"/>
      <c r="E32" s="48">
        <v>14</v>
      </c>
      <c r="F32" s="48">
        <v>9</v>
      </c>
      <c r="G32" s="48">
        <v>4</v>
      </c>
      <c r="H32" s="48">
        <v>1</v>
      </c>
      <c r="I32" s="48">
        <v>0</v>
      </c>
      <c r="J32" s="48">
        <v>0</v>
      </c>
      <c r="K32" s="48">
        <v>0</v>
      </c>
      <c r="L32" s="48">
        <v>0</v>
      </c>
      <c r="M32" s="56"/>
      <c r="N32" s="63">
        <f t="shared" si="4"/>
        <v>18</v>
      </c>
      <c r="O32" s="63">
        <f t="shared" si="5"/>
        <v>10</v>
      </c>
      <c r="P32" s="29"/>
      <c r="Q32" s="29"/>
    </row>
    <row r="33" spans="1:17" ht="12.75">
      <c r="A33" s="46"/>
      <c r="B33" s="29"/>
      <c r="C33" s="29"/>
      <c r="D33" s="29"/>
      <c r="E33" s="54"/>
      <c r="F33" s="54"/>
      <c r="G33" s="54"/>
      <c r="H33" s="54"/>
      <c r="I33" s="54"/>
      <c r="J33" s="54"/>
      <c r="K33" s="54"/>
      <c r="L33" s="54"/>
      <c r="M33" s="56"/>
      <c r="N33" s="63"/>
      <c r="O33" s="63"/>
      <c r="P33" s="29"/>
      <c r="Q33" s="29"/>
    </row>
    <row r="34" spans="1:17" ht="12.75">
      <c r="A34" s="45" t="s">
        <v>20</v>
      </c>
      <c r="B34" s="29"/>
      <c r="C34" s="29"/>
      <c r="D34" s="29"/>
      <c r="E34" s="63">
        <f aca="true" t="shared" si="6" ref="E34:L34">SUM(E25:E32)</f>
        <v>42</v>
      </c>
      <c r="F34" s="63">
        <f t="shared" si="6"/>
        <v>45</v>
      </c>
      <c r="G34" s="63">
        <f t="shared" si="6"/>
        <v>33</v>
      </c>
      <c r="H34" s="63">
        <f t="shared" si="6"/>
        <v>36</v>
      </c>
      <c r="I34" s="63">
        <f t="shared" si="6"/>
        <v>13</v>
      </c>
      <c r="J34" s="63">
        <f t="shared" si="6"/>
        <v>15</v>
      </c>
      <c r="K34" s="63">
        <f t="shared" si="6"/>
        <v>3</v>
      </c>
      <c r="L34" s="63">
        <f t="shared" si="6"/>
        <v>1</v>
      </c>
      <c r="M34" s="56"/>
      <c r="N34" s="84">
        <f>SUM(N25:N32)</f>
        <v>91</v>
      </c>
      <c r="O34" s="72">
        <f>SUM(O25:O32)</f>
        <v>97</v>
      </c>
      <c r="P34" s="29"/>
      <c r="Q34" s="29"/>
    </row>
    <row r="35" spans="1:17" ht="12.75">
      <c r="A35" s="45"/>
      <c r="B35" s="29"/>
      <c r="C35" s="29"/>
      <c r="D35" s="29"/>
      <c r="E35" s="63"/>
      <c r="F35" s="63"/>
      <c r="G35" s="63"/>
      <c r="H35" s="63"/>
      <c r="I35" s="63"/>
      <c r="J35" s="63"/>
      <c r="K35" s="63"/>
      <c r="L35" s="63"/>
      <c r="M35" s="56"/>
      <c r="N35" s="84"/>
      <c r="O35" s="72"/>
      <c r="P35" s="29"/>
      <c r="Q35" s="29"/>
    </row>
    <row r="36" spans="1:17" ht="12.75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</row>
    <row r="37" spans="1:17" ht="12.75">
      <c r="A37" s="96" t="s">
        <v>75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</row>
    <row r="38" spans="1:17" ht="12.75">
      <c r="A38" s="97" t="s">
        <v>74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</row>
    <row r="39" spans="1:17" ht="12.7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</row>
    <row r="40" spans="1:17" ht="12.75">
      <c r="A40" s="26" t="s">
        <v>5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26" t="s">
        <v>5</v>
      </c>
    </row>
  </sheetData>
  <printOptions horizontalCentered="1"/>
  <pageMargins left="0.5" right="0.5" top="0.5" bottom="0.5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47"/>
  <sheetViews>
    <sheetView workbookViewId="0" topLeftCell="A1">
      <selection activeCell="A3" sqref="A3"/>
    </sheetView>
  </sheetViews>
  <sheetFormatPr defaultColWidth="9.140625" defaultRowHeight="12.75"/>
  <cols>
    <col min="1" max="16384" width="9.140625" style="1" customWidth="1"/>
  </cols>
  <sheetData>
    <row r="1" spans="1:13" ht="25.5" customHeight="1">
      <c r="A1" s="4"/>
      <c r="B1" s="4"/>
      <c r="C1" s="4"/>
      <c r="D1" s="4"/>
      <c r="E1" s="24" t="s">
        <v>38</v>
      </c>
      <c r="F1" s="5"/>
      <c r="G1" s="5"/>
      <c r="H1" s="5"/>
      <c r="I1" s="5"/>
      <c r="J1" s="5"/>
      <c r="K1" s="4"/>
      <c r="L1" s="4"/>
      <c r="M1" s="4"/>
    </row>
    <row r="2" spans="1:13" ht="21" customHeight="1">
      <c r="A2" s="4"/>
      <c r="B2" s="4"/>
      <c r="C2" s="4"/>
      <c r="D2" s="4"/>
      <c r="E2" s="25" t="s">
        <v>13</v>
      </c>
      <c r="F2" s="6"/>
      <c r="G2" s="6"/>
      <c r="H2" s="6"/>
      <c r="I2" s="6"/>
      <c r="J2" s="6"/>
      <c r="K2" s="4"/>
      <c r="L2" s="4"/>
      <c r="M2" s="4"/>
    </row>
    <row r="4" spans="1:13" ht="12.75">
      <c r="A4" s="31" t="s">
        <v>104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3" ht="12.75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2" ht="12.75" customHeight="1">
      <c r="A6" s="3"/>
      <c r="B6" s="2"/>
    </row>
    <row r="7" spans="1:14" ht="12.75">
      <c r="A7" s="3"/>
      <c r="B7" s="2"/>
      <c r="C7" s="22"/>
      <c r="D7" s="22"/>
      <c r="E7" s="22"/>
      <c r="F7" s="18" t="s">
        <v>17</v>
      </c>
      <c r="G7" s="10"/>
      <c r="H7" s="10"/>
      <c r="I7" s="14"/>
      <c r="J7" s="23"/>
      <c r="K7" s="22"/>
      <c r="L7" s="22"/>
      <c r="M7" s="22"/>
      <c r="N7" s="22"/>
    </row>
    <row r="8" spans="1:10" ht="6" customHeight="1">
      <c r="A8" s="3"/>
      <c r="B8" s="2"/>
      <c r="I8" s="7"/>
      <c r="J8" s="7"/>
    </row>
    <row r="9" spans="1:9" ht="12.75">
      <c r="A9" s="3"/>
      <c r="B9" s="2"/>
      <c r="F9" s="87" t="s">
        <v>18</v>
      </c>
      <c r="G9" s="88" t="s">
        <v>19</v>
      </c>
      <c r="H9" s="89"/>
      <c r="I9" s="87" t="s">
        <v>20</v>
      </c>
    </row>
    <row r="11" spans="1:13" ht="12.75">
      <c r="A11" s="19" t="s">
        <v>14</v>
      </c>
      <c r="B11" s="16"/>
      <c r="C11" s="16"/>
      <c r="D11" s="16"/>
      <c r="E11" s="16"/>
      <c r="F11" s="16"/>
      <c r="G11" s="16"/>
      <c r="I11" s="16"/>
      <c r="J11" s="16"/>
      <c r="K11" s="16"/>
      <c r="L11" s="16"/>
      <c r="M11" s="16"/>
    </row>
    <row r="12" s="30" customFormat="1" ht="12">
      <c r="A12" s="8"/>
    </row>
    <row r="13" spans="1:13" ht="12.75">
      <c r="A13" s="17" t="s">
        <v>40</v>
      </c>
      <c r="B13" s="16"/>
      <c r="C13" s="16"/>
      <c r="D13" s="16"/>
      <c r="E13" s="16"/>
      <c r="F13" s="52">
        <v>29</v>
      </c>
      <c r="G13" s="57">
        <v>37</v>
      </c>
      <c r="H13" s="53"/>
      <c r="I13" s="63">
        <f aca="true" t="shared" si="0" ref="I13:I19">SUM(F13:G13)</f>
        <v>66</v>
      </c>
      <c r="J13" s="21"/>
      <c r="K13" s="16"/>
      <c r="L13" s="16"/>
      <c r="M13" s="16"/>
    </row>
    <row r="14" spans="1:13" ht="12.75">
      <c r="A14" s="17" t="s">
        <v>41</v>
      </c>
      <c r="B14" s="16"/>
      <c r="C14" s="16"/>
      <c r="D14" s="16"/>
      <c r="E14" s="16"/>
      <c r="F14" s="52">
        <v>40</v>
      </c>
      <c r="G14" s="57">
        <v>54</v>
      </c>
      <c r="H14" s="53"/>
      <c r="I14" s="63">
        <f t="shared" si="0"/>
        <v>94</v>
      </c>
      <c r="J14" s="21"/>
      <c r="K14" s="16"/>
      <c r="L14" s="16"/>
      <c r="M14" s="16"/>
    </row>
    <row r="15" spans="1:13" ht="12.75">
      <c r="A15" s="17" t="s">
        <v>42</v>
      </c>
      <c r="B15" s="16"/>
      <c r="C15" s="16"/>
      <c r="D15" s="16"/>
      <c r="E15" s="16"/>
      <c r="F15" s="52">
        <v>0</v>
      </c>
      <c r="G15" s="57">
        <v>0</v>
      </c>
      <c r="H15" s="53"/>
      <c r="I15" s="63">
        <f t="shared" si="0"/>
        <v>0</v>
      </c>
      <c r="J15" s="21"/>
      <c r="K15" s="16"/>
      <c r="L15" s="16"/>
      <c r="M15" s="16"/>
    </row>
    <row r="16" spans="1:13" ht="12.75">
      <c r="A16" s="17" t="s">
        <v>7</v>
      </c>
      <c r="B16" s="16"/>
      <c r="C16" s="16"/>
      <c r="D16" s="16"/>
      <c r="E16" s="16"/>
      <c r="F16" s="52">
        <v>0</v>
      </c>
      <c r="G16" s="57">
        <v>0</v>
      </c>
      <c r="H16" s="53"/>
      <c r="I16" s="63">
        <f t="shared" si="0"/>
        <v>0</v>
      </c>
      <c r="J16" s="21"/>
      <c r="K16" s="16"/>
      <c r="L16" s="16"/>
      <c r="M16" s="16"/>
    </row>
    <row r="17" spans="1:13" ht="12.75">
      <c r="A17" s="17" t="s">
        <v>8</v>
      </c>
      <c r="B17" s="16"/>
      <c r="C17" s="16"/>
      <c r="D17" s="16"/>
      <c r="E17" s="16"/>
      <c r="F17" s="52">
        <v>0</v>
      </c>
      <c r="G17" s="57">
        <v>4</v>
      </c>
      <c r="H17" s="53"/>
      <c r="I17" s="63">
        <f t="shared" si="0"/>
        <v>4</v>
      </c>
      <c r="J17" s="21"/>
      <c r="K17" s="16"/>
      <c r="L17" s="16"/>
      <c r="M17" s="16"/>
    </row>
    <row r="18" spans="1:13" ht="12.75">
      <c r="A18" s="17" t="s">
        <v>9</v>
      </c>
      <c r="B18" s="16"/>
      <c r="C18" s="16"/>
      <c r="D18" s="16"/>
      <c r="E18" s="16"/>
      <c r="F18" s="52">
        <v>3</v>
      </c>
      <c r="G18" s="57">
        <v>7</v>
      </c>
      <c r="H18" s="53"/>
      <c r="I18" s="63">
        <f t="shared" si="0"/>
        <v>10</v>
      </c>
      <c r="J18" s="21"/>
      <c r="K18" s="16"/>
      <c r="L18" s="16"/>
      <c r="M18" s="16"/>
    </row>
    <row r="19" spans="1:13" ht="12.75">
      <c r="A19" s="17" t="s">
        <v>10</v>
      </c>
      <c r="B19" s="16"/>
      <c r="C19" s="16"/>
      <c r="D19" s="16"/>
      <c r="E19" s="16"/>
      <c r="F19" s="52">
        <v>121</v>
      </c>
      <c r="G19" s="57">
        <v>290</v>
      </c>
      <c r="H19" s="53"/>
      <c r="I19" s="63">
        <f t="shared" si="0"/>
        <v>411</v>
      </c>
      <c r="J19" s="21"/>
      <c r="K19" s="16"/>
      <c r="L19" s="16"/>
      <c r="M19" s="16"/>
    </row>
    <row r="20" spans="1:9" ht="12.75">
      <c r="A20" s="13"/>
      <c r="F20" s="53"/>
      <c r="G20" s="53"/>
      <c r="H20" s="53"/>
      <c r="I20" s="53"/>
    </row>
    <row r="21" spans="1:10" ht="12.75">
      <c r="A21" s="20" t="s">
        <v>39</v>
      </c>
      <c r="E21" s="16"/>
      <c r="F21" s="63">
        <f>SUM(F13:F19)</f>
        <v>193</v>
      </c>
      <c r="G21" s="63">
        <f>SUM(G13:G19)</f>
        <v>392</v>
      </c>
      <c r="H21" s="53"/>
      <c r="I21" s="63">
        <f>SUM(I13:I19)</f>
        <v>585</v>
      </c>
      <c r="J21" s="16"/>
    </row>
    <row r="22" spans="1:9" ht="12.75">
      <c r="A22" s="11"/>
      <c r="F22" s="56"/>
      <c r="G22" s="56"/>
      <c r="H22" s="56"/>
      <c r="I22" s="56"/>
    </row>
    <row r="23" spans="1:9" ht="12.75">
      <c r="A23" s="11"/>
      <c r="F23" s="56"/>
      <c r="G23" s="56"/>
      <c r="H23" s="56"/>
      <c r="I23" s="56"/>
    </row>
    <row r="24" spans="1:13" ht="12.75">
      <c r="A24" s="19" t="s">
        <v>15</v>
      </c>
      <c r="B24" s="16"/>
      <c r="C24" s="16"/>
      <c r="D24" s="16"/>
      <c r="E24" s="16"/>
      <c r="F24" s="58"/>
      <c r="G24" s="58"/>
      <c r="H24" s="58"/>
      <c r="I24" s="58"/>
      <c r="J24" s="16"/>
      <c r="K24" s="16"/>
      <c r="L24" s="16"/>
      <c r="M24" s="16"/>
    </row>
    <row r="25" spans="1:9" ht="12.75">
      <c r="A25" s="8"/>
      <c r="F25" s="56"/>
      <c r="G25" s="56"/>
      <c r="H25" s="56"/>
      <c r="I25" s="56"/>
    </row>
    <row r="26" spans="1:10" ht="12.75">
      <c r="A26" s="12" t="s">
        <v>40</v>
      </c>
      <c r="F26" s="52">
        <v>17</v>
      </c>
      <c r="G26" s="48">
        <v>6</v>
      </c>
      <c r="H26" s="53"/>
      <c r="I26" s="63">
        <f>SUM(F26:G26)</f>
        <v>23</v>
      </c>
      <c r="J26" s="16"/>
    </row>
    <row r="27" spans="1:10" ht="12.75">
      <c r="A27" s="12" t="s">
        <v>41</v>
      </c>
      <c r="F27" s="52">
        <v>10</v>
      </c>
      <c r="G27" s="48">
        <v>9</v>
      </c>
      <c r="H27" s="53"/>
      <c r="I27" s="63">
        <f>SUM(F27:G27)</f>
        <v>19</v>
      </c>
      <c r="J27" s="16"/>
    </row>
    <row r="28" spans="1:10" ht="12.75">
      <c r="A28" s="12" t="s">
        <v>67</v>
      </c>
      <c r="F28" s="52">
        <v>0</v>
      </c>
      <c r="G28" s="48">
        <v>0</v>
      </c>
      <c r="H28" s="53"/>
      <c r="I28" s="63">
        <f>SUM(F28:G28)</f>
        <v>0</v>
      </c>
      <c r="J28" s="16" t="s">
        <v>16</v>
      </c>
    </row>
    <row r="29" spans="1:10" ht="12.75">
      <c r="A29" s="12" t="s">
        <v>11</v>
      </c>
      <c r="F29" s="52">
        <v>189</v>
      </c>
      <c r="G29" s="48">
        <v>297</v>
      </c>
      <c r="H29" s="53"/>
      <c r="I29" s="63">
        <f>SUM(F29:G29)</f>
        <v>486</v>
      </c>
      <c r="J29" s="16"/>
    </row>
    <row r="30" spans="1:10" ht="12.75">
      <c r="A30" s="12" t="s">
        <v>68</v>
      </c>
      <c r="F30" s="52">
        <v>34</v>
      </c>
      <c r="G30" s="48">
        <v>50</v>
      </c>
      <c r="H30" s="53"/>
      <c r="I30" s="63">
        <f>SUM(F30:G30)</f>
        <v>84</v>
      </c>
      <c r="J30" s="16" t="s">
        <v>16</v>
      </c>
    </row>
    <row r="31" spans="1:9" ht="12.75">
      <c r="A31" s="13"/>
      <c r="F31" s="53"/>
      <c r="G31" s="53"/>
      <c r="H31" s="53"/>
      <c r="I31" s="53"/>
    </row>
    <row r="32" spans="1:10" ht="12.75">
      <c r="A32" s="20" t="s">
        <v>69</v>
      </c>
      <c r="F32" s="63">
        <f>F26+F27+F29</f>
        <v>216</v>
      </c>
      <c r="G32" s="63">
        <f>G26+G27+G29</f>
        <v>312</v>
      </c>
      <c r="H32" s="53"/>
      <c r="I32" s="63">
        <f>I26+I27+I29</f>
        <v>528</v>
      </c>
      <c r="J32" s="1" t="s">
        <v>16</v>
      </c>
    </row>
    <row r="33" spans="1:9" ht="12.75">
      <c r="A33" s="8"/>
      <c r="F33" s="53"/>
      <c r="G33" s="53"/>
      <c r="H33" s="53"/>
      <c r="I33" s="53"/>
    </row>
    <row r="34" spans="1:9" ht="12.75">
      <c r="A34" s="8"/>
      <c r="F34" s="53"/>
      <c r="G34" s="53"/>
      <c r="H34" s="53"/>
      <c r="I34" s="53"/>
    </row>
    <row r="35" spans="1:9" ht="12.75">
      <c r="A35" s="19" t="s">
        <v>66</v>
      </c>
      <c r="F35" s="53"/>
      <c r="G35" s="53"/>
      <c r="H35" s="53"/>
      <c r="I35" s="53"/>
    </row>
    <row r="36" spans="1:9" ht="12.75">
      <c r="A36" s="12" t="s">
        <v>40</v>
      </c>
      <c r="B36" s="30"/>
      <c r="C36" s="30"/>
      <c r="D36" s="30"/>
      <c r="E36" s="30"/>
      <c r="F36" s="55">
        <v>0</v>
      </c>
      <c r="G36" s="55">
        <v>0</v>
      </c>
      <c r="H36" s="53"/>
      <c r="I36" s="63">
        <f>SUM(F36:G36)</f>
        <v>0</v>
      </c>
    </row>
    <row r="37" spans="1:9" ht="12.75">
      <c r="A37" s="12" t="s">
        <v>41</v>
      </c>
      <c r="B37" s="30"/>
      <c r="C37" s="30"/>
      <c r="D37" s="30"/>
      <c r="E37" s="30"/>
      <c r="F37" s="55">
        <v>0</v>
      </c>
      <c r="G37" s="55">
        <v>0</v>
      </c>
      <c r="H37" s="53"/>
      <c r="I37" s="63">
        <f>SUM(F37:G37)</f>
        <v>0</v>
      </c>
    </row>
    <row r="38" spans="1:9" ht="12.75">
      <c r="A38" s="8"/>
      <c r="F38" s="53"/>
      <c r="G38" s="53"/>
      <c r="H38" s="53"/>
      <c r="I38" s="53"/>
    </row>
    <row r="39" spans="1:9" ht="12.75">
      <c r="A39" s="19" t="s">
        <v>71</v>
      </c>
      <c r="F39" s="93">
        <f>+F36+F37</f>
        <v>0</v>
      </c>
      <c r="G39" s="93">
        <f>+G36+G37</f>
        <v>0</v>
      </c>
      <c r="H39" s="53"/>
      <c r="I39" s="93">
        <f>+I36+I37</f>
        <v>0</v>
      </c>
    </row>
    <row r="40" spans="1:9" ht="12.75">
      <c r="A40" s="8"/>
      <c r="F40" s="53"/>
      <c r="G40" s="53"/>
      <c r="H40" s="53"/>
      <c r="I40" s="53"/>
    </row>
    <row r="41" spans="1:9" ht="12.75">
      <c r="A41" s="11"/>
      <c r="F41" s="53"/>
      <c r="G41" s="53"/>
      <c r="H41" s="53"/>
      <c r="I41" s="53"/>
    </row>
    <row r="42" spans="1:10" ht="12.75">
      <c r="A42" s="20" t="s">
        <v>70</v>
      </c>
      <c r="F42" s="63">
        <f>F39+F32+F21</f>
        <v>409</v>
      </c>
      <c r="G42" s="63">
        <f>G39+G32+G21</f>
        <v>704</v>
      </c>
      <c r="H42" s="53"/>
      <c r="I42" s="63">
        <f>I39+I32+I21</f>
        <v>1113</v>
      </c>
      <c r="J42" s="1" t="s">
        <v>16</v>
      </c>
    </row>
    <row r="45" ht="12.75">
      <c r="A45" s="95" t="s">
        <v>76</v>
      </c>
    </row>
    <row r="47" spans="1:13" ht="12.75">
      <c r="A47" s="26" t="s">
        <v>47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26" t="s">
        <v>47</v>
      </c>
    </row>
  </sheetData>
  <printOptions horizontalCentered="1"/>
  <pageMargins left="0.5" right="0.5" top="0.5" bottom="0.5" header="0.5" footer="0.5"/>
  <pageSetup horizontalDpi="600" verticalDpi="600" orientation="landscape" scale="8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47"/>
  <sheetViews>
    <sheetView workbookViewId="0" topLeftCell="A1">
      <selection activeCell="A3" sqref="A3"/>
    </sheetView>
  </sheetViews>
  <sheetFormatPr defaultColWidth="9.140625" defaultRowHeight="12.75"/>
  <cols>
    <col min="1" max="16384" width="9.140625" style="1" customWidth="1"/>
  </cols>
  <sheetData>
    <row r="1" spans="1:13" ht="25.5" customHeight="1">
      <c r="A1" s="4"/>
      <c r="B1" s="4"/>
      <c r="C1" s="4"/>
      <c r="D1" s="4"/>
      <c r="E1" s="24" t="s">
        <v>38</v>
      </c>
      <c r="F1" s="5"/>
      <c r="G1" s="5"/>
      <c r="H1" s="5"/>
      <c r="I1" s="5"/>
      <c r="J1" s="5"/>
      <c r="K1" s="4"/>
      <c r="L1" s="4"/>
      <c r="M1" s="4"/>
    </row>
    <row r="2" spans="1:13" ht="21" customHeight="1">
      <c r="A2" s="4"/>
      <c r="B2" s="4"/>
      <c r="C2" s="4"/>
      <c r="D2" s="4"/>
      <c r="E2" s="25" t="s">
        <v>13</v>
      </c>
      <c r="F2" s="6"/>
      <c r="G2" s="6"/>
      <c r="H2" s="6"/>
      <c r="I2" s="6"/>
      <c r="J2" s="6"/>
      <c r="K2" s="4"/>
      <c r="L2" s="4"/>
      <c r="M2" s="4"/>
    </row>
    <row r="4" spans="1:13" ht="12.75">
      <c r="A4" s="109" t="s">
        <v>94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</row>
    <row r="5" spans="1:13" ht="12.75">
      <c r="A5" s="109" t="s">
        <v>103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</row>
    <row r="6" spans="1:2" ht="12.75" customHeight="1">
      <c r="A6" s="3"/>
      <c r="B6" s="2"/>
    </row>
    <row r="7" spans="1:14" ht="12.75">
      <c r="A7" s="3"/>
      <c r="B7" s="2"/>
      <c r="C7" s="22"/>
      <c r="D7" s="22"/>
      <c r="E7" s="22"/>
      <c r="F7" s="18" t="s">
        <v>17</v>
      </c>
      <c r="G7" s="10"/>
      <c r="H7" s="10"/>
      <c r="I7" s="14"/>
      <c r="J7" s="23"/>
      <c r="K7" s="22"/>
      <c r="L7" s="22"/>
      <c r="M7" s="22"/>
      <c r="N7" s="22"/>
    </row>
    <row r="8" spans="1:10" ht="6" customHeight="1">
      <c r="A8" s="3"/>
      <c r="B8" s="2"/>
      <c r="I8" s="7"/>
      <c r="J8" s="7"/>
    </row>
    <row r="9" spans="1:9" ht="12.75">
      <c r="A9" s="3"/>
      <c r="B9" s="2"/>
      <c r="F9" s="87" t="s">
        <v>18</v>
      </c>
      <c r="G9" s="88" t="s">
        <v>19</v>
      </c>
      <c r="H9" s="89"/>
      <c r="I9" s="87" t="s">
        <v>20</v>
      </c>
    </row>
    <row r="10" spans="1:9" ht="12.75">
      <c r="A10" s="3"/>
      <c r="B10" s="2"/>
      <c r="F10" s="85"/>
      <c r="G10" s="86"/>
      <c r="H10" s="83"/>
      <c r="I10" s="85"/>
    </row>
    <row r="11" ht="12.75">
      <c r="A11" s="19" t="s">
        <v>14</v>
      </c>
    </row>
    <row r="12" spans="11:13" ht="12.75">
      <c r="K12" s="16"/>
      <c r="L12" s="16"/>
      <c r="M12" s="16"/>
    </row>
    <row r="13" spans="1:9" ht="12.75">
      <c r="A13" s="17" t="s">
        <v>40</v>
      </c>
      <c r="B13" s="16"/>
      <c r="C13" s="16"/>
      <c r="D13" s="16"/>
      <c r="E13" s="16"/>
      <c r="F13" s="52">
        <v>0</v>
      </c>
      <c r="G13" s="57">
        <v>0</v>
      </c>
      <c r="H13" s="53"/>
      <c r="I13" s="63">
        <f aca="true" t="shared" si="0" ref="I13:I19">SUM(F13:G13)</f>
        <v>0</v>
      </c>
    </row>
    <row r="14" spans="1:9" ht="12.75">
      <c r="A14" s="17" t="s">
        <v>41</v>
      </c>
      <c r="B14" s="16"/>
      <c r="C14" s="16"/>
      <c r="D14" s="16"/>
      <c r="E14" s="16"/>
      <c r="F14" s="52">
        <v>0</v>
      </c>
      <c r="G14" s="57">
        <v>0</v>
      </c>
      <c r="H14" s="53"/>
      <c r="I14" s="63">
        <f t="shared" si="0"/>
        <v>0</v>
      </c>
    </row>
    <row r="15" spans="1:9" ht="12.75">
      <c r="A15" s="17" t="s">
        <v>42</v>
      </c>
      <c r="B15" s="16"/>
      <c r="C15" s="16"/>
      <c r="D15" s="16"/>
      <c r="E15" s="16"/>
      <c r="F15" s="52">
        <v>0</v>
      </c>
      <c r="G15" s="57">
        <v>0</v>
      </c>
      <c r="H15" s="53"/>
      <c r="I15" s="63">
        <f t="shared" si="0"/>
        <v>0</v>
      </c>
    </row>
    <row r="16" spans="1:9" ht="12.75">
      <c r="A16" s="17" t="s">
        <v>7</v>
      </c>
      <c r="B16" s="16"/>
      <c r="C16" s="16"/>
      <c r="D16" s="16"/>
      <c r="E16" s="16"/>
      <c r="F16" s="52">
        <v>0</v>
      </c>
      <c r="G16" s="57">
        <v>0</v>
      </c>
      <c r="H16" s="53"/>
      <c r="I16" s="63">
        <f t="shared" si="0"/>
        <v>0</v>
      </c>
    </row>
    <row r="17" spans="1:9" ht="12.75">
      <c r="A17" s="17" t="s">
        <v>8</v>
      </c>
      <c r="B17" s="16"/>
      <c r="C17" s="16"/>
      <c r="D17" s="16"/>
      <c r="E17" s="16"/>
      <c r="F17" s="52">
        <v>0</v>
      </c>
      <c r="G17" s="57">
        <v>0</v>
      </c>
      <c r="H17" s="53"/>
      <c r="I17" s="63">
        <f t="shared" si="0"/>
        <v>0</v>
      </c>
    </row>
    <row r="18" spans="1:9" ht="12.75">
      <c r="A18" s="17" t="s">
        <v>9</v>
      </c>
      <c r="B18" s="16"/>
      <c r="C18" s="16"/>
      <c r="D18" s="16"/>
      <c r="E18" s="16"/>
      <c r="F18" s="52">
        <v>0</v>
      </c>
      <c r="G18" s="57">
        <v>0</v>
      </c>
      <c r="H18" s="53"/>
      <c r="I18" s="63">
        <f t="shared" si="0"/>
        <v>0</v>
      </c>
    </row>
    <row r="19" spans="1:9" ht="12.75">
      <c r="A19" s="17" t="s">
        <v>10</v>
      </c>
      <c r="B19" s="16"/>
      <c r="C19" s="16"/>
      <c r="D19" s="16"/>
      <c r="E19" s="16"/>
      <c r="F19" s="52">
        <v>0</v>
      </c>
      <c r="G19" s="57">
        <v>0</v>
      </c>
      <c r="H19" s="53"/>
      <c r="I19" s="63">
        <f t="shared" si="0"/>
        <v>0</v>
      </c>
    </row>
    <row r="20" spans="1:9" ht="12.75">
      <c r="A20" s="13"/>
      <c r="F20" s="53"/>
      <c r="G20" s="53"/>
      <c r="H20" s="53"/>
      <c r="I20" s="53"/>
    </row>
    <row r="21" spans="1:9" ht="12.75">
      <c r="A21" s="20" t="s">
        <v>39</v>
      </c>
      <c r="E21" s="16"/>
      <c r="F21" s="63">
        <f>SUM(F13:F19)</f>
        <v>0</v>
      </c>
      <c r="G21" s="63">
        <f>SUM(G13:G19)</f>
        <v>0</v>
      </c>
      <c r="H21" s="53"/>
      <c r="I21" s="63">
        <f>SUM(I13:I19)</f>
        <v>0</v>
      </c>
    </row>
    <row r="22" ht="12.75">
      <c r="A22" s="11"/>
    </row>
    <row r="24" spans="1:10" ht="12.75">
      <c r="A24" s="19" t="s">
        <v>15</v>
      </c>
      <c r="B24" s="16"/>
      <c r="C24" s="16"/>
      <c r="D24" s="16"/>
      <c r="E24" s="16"/>
      <c r="F24" s="16"/>
      <c r="G24" s="16"/>
      <c r="H24" s="16"/>
      <c r="I24" s="16"/>
      <c r="J24" s="16"/>
    </row>
    <row r="25" ht="12.75">
      <c r="A25" s="8"/>
    </row>
    <row r="26" spans="1:10" ht="12.75">
      <c r="A26" s="12" t="s">
        <v>40</v>
      </c>
      <c r="F26" s="60">
        <v>75</v>
      </c>
      <c r="G26" s="60">
        <v>89</v>
      </c>
      <c r="H26" s="61"/>
      <c r="I26" s="65">
        <f>SUM(F26:G26)</f>
        <v>164</v>
      </c>
      <c r="J26" s="16"/>
    </row>
    <row r="27" spans="1:10" ht="12.75">
      <c r="A27" s="12" t="s">
        <v>41</v>
      </c>
      <c r="F27" s="60">
        <v>30</v>
      </c>
      <c r="G27" s="60">
        <v>45</v>
      </c>
      <c r="H27" s="61"/>
      <c r="I27" s="65">
        <f>SUM(F27:G27)</f>
        <v>75</v>
      </c>
      <c r="J27" s="16"/>
    </row>
    <row r="28" spans="1:10" ht="12.75">
      <c r="A28" s="12" t="s">
        <v>67</v>
      </c>
      <c r="F28" s="60">
        <v>1</v>
      </c>
      <c r="G28" s="60">
        <v>0</v>
      </c>
      <c r="H28" s="61"/>
      <c r="I28" s="65">
        <f>SUM(F28:G28)</f>
        <v>1</v>
      </c>
      <c r="J28" s="16" t="s">
        <v>16</v>
      </c>
    </row>
    <row r="29" spans="1:10" ht="12.75">
      <c r="A29" s="12" t="s">
        <v>11</v>
      </c>
      <c r="F29" s="60">
        <v>0</v>
      </c>
      <c r="G29" s="60">
        <v>0</v>
      </c>
      <c r="H29" s="61"/>
      <c r="I29" s="65">
        <f>SUM(F29:G29)</f>
        <v>0</v>
      </c>
      <c r="J29" s="16"/>
    </row>
    <row r="30" spans="1:10" ht="12.75">
      <c r="A30" s="12" t="s">
        <v>68</v>
      </c>
      <c r="F30" s="60">
        <v>0</v>
      </c>
      <c r="G30" s="60">
        <v>0</v>
      </c>
      <c r="H30" s="61"/>
      <c r="I30" s="65">
        <f>SUM(F30:G30)</f>
        <v>0</v>
      </c>
      <c r="J30" s="16" t="s">
        <v>16</v>
      </c>
    </row>
    <row r="31" spans="1:9" ht="12.75">
      <c r="A31" s="13"/>
      <c r="F31" s="61"/>
      <c r="G31" s="61"/>
      <c r="H31" s="61"/>
      <c r="I31" s="61"/>
    </row>
    <row r="32" spans="1:10" ht="12.75">
      <c r="A32" s="20" t="s">
        <v>69</v>
      </c>
      <c r="F32" s="65">
        <f>F26+F27+F29</f>
        <v>105</v>
      </c>
      <c r="G32" s="65">
        <f>G26+G27+G29</f>
        <v>134</v>
      </c>
      <c r="H32" s="61"/>
      <c r="I32" s="65">
        <f>I26+I27+I29</f>
        <v>239</v>
      </c>
      <c r="J32" s="1" t="s">
        <v>16</v>
      </c>
    </row>
    <row r="33" ht="12.75">
      <c r="A33" s="8"/>
    </row>
    <row r="34" ht="12.75">
      <c r="A34" s="8"/>
    </row>
    <row r="35" ht="12.75">
      <c r="A35" s="19" t="s">
        <v>66</v>
      </c>
    </row>
    <row r="36" spans="1:9" ht="12.75">
      <c r="A36" s="12" t="s">
        <v>40</v>
      </c>
      <c r="B36" s="30"/>
      <c r="C36" s="30"/>
      <c r="D36" s="30"/>
      <c r="E36" s="30"/>
      <c r="F36" s="98">
        <v>0</v>
      </c>
      <c r="G36" s="98">
        <v>0</v>
      </c>
      <c r="I36" s="65">
        <f>SUM(F36:G36)</f>
        <v>0</v>
      </c>
    </row>
    <row r="37" spans="1:9" ht="12.75">
      <c r="A37" s="12" t="s">
        <v>41</v>
      </c>
      <c r="B37" s="30"/>
      <c r="C37" s="30"/>
      <c r="D37" s="30"/>
      <c r="E37" s="30"/>
      <c r="F37" s="98">
        <v>0</v>
      </c>
      <c r="G37" s="98">
        <v>0</v>
      </c>
      <c r="I37" s="65">
        <f>SUM(F37:G37)</f>
        <v>0</v>
      </c>
    </row>
    <row r="38" ht="12.75">
      <c r="A38" s="8"/>
    </row>
    <row r="39" spans="1:9" ht="12.75">
      <c r="A39" s="19" t="s">
        <v>71</v>
      </c>
      <c r="F39" s="99">
        <f>+F36+F37</f>
        <v>0</v>
      </c>
      <c r="G39" s="99">
        <f>+G36+G37</f>
        <v>0</v>
      </c>
      <c r="I39" s="99">
        <f>+I36+I37</f>
        <v>0</v>
      </c>
    </row>
    <row r="40" ht="12.75">
      <c r="A40" s="8"/>
    </row>
    <row r="41" ht="12.75">
      <c r="A41" s="11"/>
    </row>
    <row r="42" spans="1:10" ht="12.75">
      <c r="A42" s="20" t="s">
        <v>70</v>
      </c>
      <c r="F42" s="77">
        <f>+F39+F21+F32</f>
        <v>105</v>
      </c>
      <c r="G42" s="77">
        <f>+G39+G21+G32</f>
        <v>134</v>
      </c>
      <c r="I42" s="77">
        <f>+I39+I21+I32</f>
        <v>239</v>
      </c>
      <c r="J42" s="1" t="s">
        <v>16</v>
      </c>
    </row>
    <row r="43" ht="12.75">
      <c r="A43" s="20"/>
    </row>
    <row r="45" ht="12.75">
      <c r="A45" s="95" t="s">
        <v>76</v>
      </c>
    </row>
    <row r="47" spans="1:13" ht="12.75">
      <c r="A47" s="26" t="s">
        <v>48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26" t="s">
        <v>48</v>
      </c>
    </row>
  </sheetData>
  <mergeCells count="2">
    <mergeCell ref="A4:M4"/>
    <mergeCell ref="A5:M5"/>
  </mergeCells>
  <printOptions horizontalCentered="1"/>
  <pageMargins left="0.5" right="0.5" top="0.5" bottom="0.5" header="0.5" footer="0.5"/>
  <pageSetup horizontalDpi="600" verticalDpi="600" orientation="landscape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Rhode Island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of the Registrar</dc:creator>
  <cp:keywords/>
  <dc:description/>
  <cp:lastModifiedBy>GBoden</cp:lastModifiedBy>
  <cp:lastPrinted>2007-04-16T19:03:47Z</cp:lastPrinted>
  <dcterms:created xsi:type="dcterms:W3CDTF">1998-11-10T14:33:53Z</dcterms:created>
  <dcterms:modified xsi:type="dcterms:W3CDTF">2007-10-05T15:55:43Z</dcterms:modified>
  <cp:category/>
  <cp:version/>
  <cp:contentType/>
  <cp:contentStatus/>
</cp:coreProperties>
</file>