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540" tabRatio="501"/>
  </bookViews>
  <sheets>
    <sheet name="Cover" sheetId="37" r:id="rId1"/>
    <sheet name="Contents" sheetId="38" r:id="rId2"/>
    <sheet name="Terms" sheetId="39" r:id="rId3"/>
    <sheet name="TABLE1" sheetId="20" r:id="rId4"/>
    <sheet name="TABLE2" sheetId="22" r:id="rId5"/>
    <sheet name="TABLE3" sheetId="23" r:id="rId6"/>
    <sheet name="TABLE4" sheetId="24" r:id="rId7"/>
    <sheet name="TABLE5" sheetId="34" r:id="rId8"/>
    <sheet name="TABLE6" sheetId="35" r:id="rId9"/>
    <sheet name="TABLE7" sheetId="36" r:id="rId10"/>
    <sheet name="TABLE8" sheetId="25" r:id="rId11"/>
    <sheet name="TABLE9" sheetId="26" r:id="rId12"/>
    <sheet name="TABLE10" sheetId="27" r:id="rId13"/>
    <sheet name="TABLE11" sheetId="28" r:id="rId14"/>
    <sheet name="TABLE12" sheetId="30" r:id="rId15"/>
    <sheet name="TABLE13" sheetId="29" r:id="rId16"/>
    <sheet name="TABLE14" sheetId="31" r:id="rId17"/>
    <sheet name="TABLE15" sheetId="32" r:id="rId18"/>
    <sheet name="TABLE16" sheetId="33" r:id="rId19"/>
  </sheets>
  <definedNames>
    <definedName name="_xlnm.Print_Area" localSheetId="1">Contents!$A$1:$A$37</definedName>
    <definedName name="_xlnm.Print_Area" localSheetId="3">TABLE1!$A$1:$M$47</definedName>
    <definedName name="_xlnm.Print_Area" localSheetId="4">TABLE2!$A$1:$M$48</definedName>
    <definedName name="_xlnm.Print_Area" localSheetId="5">TABLE3!$A$1:$M$48</definedName>
    <definedName name="Print_Area_MI">#REF!</definedName>
  </definedNames>
  <calcPr calcId="125725"/>
</workbook>
</file>

<file path=xl/calcChain.xml><?xml version="1.0" encoding="utf-8"?>
<calcChain xmlns="http://schemas.openxmlformats.org/spreadsheetml/2006/main">
  <c r="G16" i="33"/>
  <c r="F16" i="35"/>
  <c r="F19" s="1"/>
  <c r="G16" i="32"/>
  <c r="G16" i="24"/>
  <c r="H16" i="32"/>
  <c r="L16" i="29"/>
  <c r="J16"/>
  <c r="L35" i="36"/>
  <c r="L17" s="1"/>
  <c r="L20" s="1"/>
  <c r="K35"/>
  <c r="K17" s="1"/>
  <c r="K20" s="1"/>
  <c r="J35"/>
  <c r="J17" s="1"/>
  <c r="J20" s="1"/>
  <c r="I35"/>
  <c r="I17" s="1"/>
  <c r="I20" s="1"/>
  <c r="H35"/>
  <c r="H17" s="1"/>
  <c r="H20" s="1"/>
  <c r="G35"/>
  <c r="G17" s="1"/>
  <c r="F35"/>
  <c r="F17" s="1"/>
  <c r="F20" s="1"/>
  <c r="E35"/>
  <c r="E17" s="1"/>
  <c r="E20" s="1"/>
  <c r="F34" i="35"/>
  <c r="H34" i="34"/>
  <c r="H16" s="1"/>
  <c r="H19" s="1"/>
  <c r="G34"/>
  <c r="G16" s="1"/>
  <c r="G19" s="1"/>
  <c r="F34"/>
  <c r="F16" s="1"/>
  <c r="F19" s="1"/>
  <c r="E34"/>
  <c r="E16" s="1"/>
  <c r="I32" i="29"/>
  <c r="G34" i="35"/>
  <c r="G16" s="1"/>
  <c r="G19" s="1"/>
  <c r="J32" i="29"/>
  <c r="O32" i="36"/>
  <c r="N32"/>
  <c r="I31" i="35"/>
  <c r="J31" i="34"/>
  <c r="H16" i="20"/>
  <c r="H32"/>
  <c r="K32" s="1"/>
  <c r="L32" s="1"/>
  <c r="F16"/>
  <c r="F32"/>
  <c r="K11" i="27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16"/>
  <c r="H32"/>
  <c r="G16"/>
  <c r="G32"/>
  <c r="F16"/>
  <c r="F32"/>
  <c r="I11" i="26"/>
  <c r="I12"/>
  <c r="I13"/>
  <c r="I14"/>
  <c r="I20"/>
  <c r="I21"/>
  <c r="I22"/>
  <c r="I23"/>
  <c r="I24"/>
  <c r="I25"/>
  <c r="I26"/>
  <c r="I32"/>
  <c r="I27"/>
  <c r="I28"/>
  <c r="I29"/>
  <c r="I30"/>
  <c r="I38"/>
  <c r="I39"/>
  <c r="G16"/>
  <c r="G34" s="1"/>
  <c r="G42" s="1"/>
  <c r="G32"/>
  <c r="F16"/>
  <c r="F34" s="1"/>
  <c r="F42" s="1"/>
  <c r="F32"/>
  <c r="I11" i="25"/>
  <c r="I12"/>
  <c r="I13"/>
  <c r="I14"/>
  <c r="I20"/>
  <c r="I21"/>
  <c r="I22"/>
  <c r="I23"/>
  <c r="I24"/>
  <c r="I25"/>
  <c r="I26"/>
  <c r="I27"/>
  <c r="I28"/>
  <c r="I29"/>
  <c r="I30"/>
  <c r="I38"/>
  <c r="I39"/>
  <c r="G16"/>
  <c r="G34" s="1"/>
  <c r="G42" s="1"/>
  <c r="G32"/>
  <c r="F16"/>
  <c r="F34" s="1"/>
  <c r="F42" s="1"/>
  <c r="F32"/>
  <c r="K11" i="24"/>
  <c r="K12"/>
  <c r="K13"/>
  <c r="K14"/>
  <c r="K20"/>
  <c r="K21"/>
  <c r="K22"/>
  <c r="K23"/>
  <c r="K24"/>
  <c r="K25"/>
  <c r="K26"/>
  <c r="K27"/>
  <c r="K28"/>
  <c r="K29"/>
  <c r="K30"/>
  <c r="K39"/>
  <c r="K40"/>
  <c r="I16"/>
  <c r="I35" s="1"/>
  <c r="I43" s="1"/>
  <c r="I32"/>
  <c r="H16"/>
  <c r="H32"/>
  <c r="G32"/>
  <c r="F16"/>
  <c r="F32"/>
  <c r="J11" i="23"/>
  <c r="J12"/>
  <c r="J13"/>
  <c r="J14"/>
  <c r="J20"/>
  <c r="J21"/>
  <c r="J22"/>
  <c r="J23"/>
  <c r="J24"/>
  <c r="J25"/>
  <c r="J26"/>
  <c r="J27"/>
  <c r="J28"/>
  <c r="J29"/>
  <c r="J30"/>
  <c r="J39"/>
  <c r="J40"/>
  <c r="H16"/>
  <c r="H32"/>
  <c r="G16"/>
  <c r="G32"/>
  <c r="F16"/>
  <c r="F32"/>
  <c r="I11" i="22"/>
  <c r="I12"/>
  <c r="I13"/>
  <c r="I14"/>
  <c r="I20"/>
  <c r="I21"/>
  <c r="I22"/>
  <c r="I23"/>
  <c r="I24"/>
  <c r="I25"/>
  <c r="I26"/>
  <c r="I27"/>
  <c r="I28"/>
  <c r="I29"/>
  <c r="I30"/>
  <c r="I39"/>
  <c r="I40"/>
  <c r="G16"/>
  <c r="G32"/>
  <c r="F16"/>
  <c r="F32"/>
  <c r="J11" i="33"/>
  <c r="J12"/>
  <c r="J13"/>
  <c r="J14"/>
  <c r="J20"/>
  <c r="J21"/>
  <c r="J22"/>
  <c r="J23"/>
  <c r="J24"/>
  <c r="J25"/>
  <c r="J26"/>
  <c r="J27"/>
  <c r="J28"/>
  <c r="J29"/>
  <c r="J30"/>
  <c r="J38"/>
  <c r="H16"/>
  <c r="H34" s="1"/>
  <c r="H42" s="1"/>
  <c r="H32"/>
  <c r="G32"/>
  <c r="F16"/>
  <c r="F32"/>
  <c r="K11" i="32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32"/>
  <c r="G32"/>
  <c r="F16"/>
  <c r="F34" s="1"/>
  <c r="F42" s="1"/>
  <c r="F32"/>
  <c r="I11" i="31"/>
  <c r="I16" s="1"/>
  <c r="I12"/>
  <c r="I13"/>
  <c r="I14"/>
  <c r="I20"/>
  <c r="I21"/>
  <c r="I22"/>
  <c r="I23"/>
  <c r="I24"/>
  <c r="I25"/>
  <c r="I26"/>
  <c r="I27"/>
  <c r="I28"/>
  <c r="I29"/>
  <c r="I30"/>
  <c r="I38"/>
  <c r="I39"/>
  <c r="G16"/>
  <c r="G32"/>
  <c r="F16"/>
  <c r="F32"/>
  <c r="O11" i="29"/>
  <c r="O12"/>
  <c r="O13"/>
  <c r="O14"/>
  <c r="O20"/>
  <c r="O21"/>
  <c r="O22"/>
  <c r="O23"/>
  <c r="O24"/>
  <c r="O25"/>
  <c r="O26"/>
  <c r="O27"/>
  <c r="O28"/>
  <c r="O29"/>
  <c r="O30"/>
  <c r="O39"/>
  <c r="O40"/>
  <c r="N16"/>
  <c r="N32"/>
  <c r="M16"/>
  <c r="M32"/>
  <c r="L32"/>
  <c r="K16"/>
  <c r="K32"/>
  <c r="I16"/>
  <c r="H16"/>
  <c r="H35" s="1"/>
  <c r="H43" s="1"/>
  <c r="H32"/>
  <c r="G16"/>
  <c r="G32"/>
  <c r="F16"/>
  <c r="F32"/>
  <c r="K11" i="30"/>
  <c r="K12"/>
  <c r="K13"/>
  <c r="K14"/>
  <c r="K20"/>
  <c r="K21"/>
  <c r="K22"/>
  <c r="K23"/>
  <c r="K24"/>
  <c r="K25"/>
  <c r="K26"/>
  <c r="K32"/>
  <c r="K27"/>
  <c r="K28"/>
  <c r="K29"/>
  <c r="K30"/>
  <c r="K38"/>
  <c r="K39"/>
  <c r="I16"/>
  <c r="I34" s="1"/>
  <c r="I42" s="1"/>
  <c r="I32"/>
  <c r="H16"/>
  <c r="H34" s="1"/>
  <c r="H42" s="1"/>
  <c r="H32"/>
  <c r="G16"/>
  <c r="G34" s="1"/>
  <c r="G42" s="1"/>
  <c r="G32"/>
  <c r="F16"/>
  <c r="F34" s="1"/>
  <c r="F42" s="1"/>
  <c r="F32"/>
  <c r="K11" i="28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16"/>
  <c r="H34" s="1"/>
  <c r="H42" s="1"/>
  <c r="H32"/>
  <c r="G16"/>
  <c r="G32"/>
  <c r="F16"/>
  <c r="F32"/>
  <c r="K13" i="20"/>
  <c r="L13" s="1"/>
  <c r="K25"/>
  <c r="L25" s="1"/>
  <c r="K24"/>
  <c r="L24" s="1"/>
  <c r="K23"/>
  <c r="L23" s="1"/>
  <c r="K21"/>
  <c r="L21" s="1"/>
  <c r="K39"/>
  <c r="L39" s="1"/>
  <c r="K14"/>
  <c r="L14" s="1"/>
  <c r="K38"/>
  <c r="L38" s="1"/>
  <c r="K12"/>
  <c r="L12" s="1"/>
  <c r="K11"/>
  <c r="L11" s="1"/>
  <c r="K30"/>
  <c r="L30" s="1"/>
  <c r="K29"/>
  <c r="L29" s="1"/>
  <c r="K28"/>
  <c r="L28" s="1"/>
  <c r="K27"/>
  <c r="L27" s="1"/>
  <c r="K26"/>
  <c r="L26" s="1"/>
  <c r="K22"/>
  <c r="L22" s="1"/>
  <c r="K20"/>
  <c r="L20" s="1"/>
  <c r="J39" i="33"/>
  <c r="J27" i="34"/>
  <c r="J12"/>
  <c r="J24"/>
  <c r="J25"/>
  <c r="J26"/>
  <c r="J28"/>
  <c r="J29"/>
  <c r="J30"/>
  <c r="J32"/>
  <c r="J9"/>
  <c r="J10"/>
  <c r="J11"/>
  <c r="J13"/>
  <c r="J14"/>
  <c r="J15"/>
  <c r="J17"/>
  <c r="I27" i="35"/>
  <c r="I12"/>
  <c r="I10"/>
  <c r="I11"/>
  <c r="I13"/>
  <c r="I14"/>
  <c r="I15"/>
  <c r="I17"/>
  <c r="I25"/>
  <c r="I26"/>
  <c r="I28"/>
  <c r="I29"/>
  <c r="I30"/>
  <c r="I32"/>
  <c r="I24"/>
  <c r="I9"/>
  <c r="O28" i="36"/>
  <c r="N28"/>
  <c r="O13"/>
  <c r="O10"/>
  <c r="N13"/>
  <c r="O26"/>
  <c r="O27"/>
  <c r="O29"/>
  <c r="O30"/>
  <c r="O31"/>
  <c r="O33"/>
  <c r="N26"/>
  <c r="N27"/>
  <c r="N29"/>
  <c r="N30"/>
  <c r="N31"/>
  <c r="N33"/>
  <c r="O25"/>
  <c r="N25"/>
  <c r="O11"/>
  <c r="O12"/>
  <c r="O14"/>
  <c r="O15"/>
  <c r="O16"/>
  <c r="O18"/>
  <c r="N11"/>
  <c r="N12"/>
  <c r="N14"/>
  <c r="N15"/>
  <c r="N16"/>
  <c r="N18"/>
  <c r="N10"/>
  <c r="L33" i="29" l="1"/>
  <c r="G35" i="22"/>
  <c r="K16" i="30"/>
  <c r="K34" s="1"/>
  <c r="K42" s="1"/>
  <c r="I34" i="27"/>
  <c r="I42" s="1"/>
  <c r="G34"/>
  <c r="G42" s="1"/>
  <c r="K32"/>
  <c r="F34"/>
  <c r="F42" s="1"/>
  <c r="K16"/>
  <c r="I16" i="26"/>
  <c r="I34" s="1"/>
  <c r="I42" s="1"/>
  <c r="N35" i="36"/>
  <c r="O35"/>
  <c r="I34" i="28"/>
  <c r="I42" s="1"/>
  <c r="G34"/>
  <c r="G42" s="1"/>
  <c r="F34"/>
  <c r="F42" s="1"/>
  <c r="K32"/>
  <c r="K16"/>
  <c r="I16" i="25"/>
  <c r="I32"/>
  <c r="I34" i="35"/>
  <c r="J34" i="34"/>
  <c r="G34" i="33"/>
  <c r="G42" s="1"/>
  <c r="J32"/>
  <c r="J16"/>
  <c r="F34"/>
  <c r="F42" s="1"/>
  <c r="H34" i="32"/>
  <c r="H42" s="1"/>
  <c r="K32"/>
  <c r="K16"/>
  <c r="G34" i="31"/>
  <c r="G42" s="1"/>
  <c r="I32"/>
  <c r="I34" s="1"/>
  <c r="I42" s="1"/>
  <c r="F34"/>
  <c r="F42" s="1"/>
  <c r="N35" i="29"/>
  <c r="N43" s="1"/>
  <c r="K35"/>
  <c r="K43" s="1"/>
  <c r="I35"/>
  <c r="I43" s="1"/>
  <c r="G35"/>
  <c r="G43" s="1"/>
  <c r="F35"/>
  <c r="F43" s="1"/>
  <c r="O32"/>
  <c r="M35"/>
  <c r="M43" s="1"/>
  <c r="L35"/>
  <c r="O16"/>
  <c r="L17" s="1"/>
  <c r="F35" i="24"/>
  <c r="K32"/>
  <c r="H35"/>
  <c r="H43" s="1"/>
  <c r="K16"/>
  <c r="G35" i="23"/>
  <c r="G43" s="1"/>
  <c r="H35"/>
  <c r="H43" s="1"/>
  <c r="J32"/>
  <c r="J16"/>
  <c r="I32" i="22"/>
  <c r="F33" s="1"/>
  <c r="I16"/>
  <c r="F17" s="1"/>
  <c r="F35"/>
  <c r="F43" s="1"/>
  <c r="H34" i="20"/>
  <c r="H42" s="1"/>
  <c r="K16"/>
  <c r="L16" s="1"/>
  <c r="F35" i="23"/>
  <c r="G35" i="24"/>
  <c r="G43" s="1"/>
  <c r="J16" i="34"/>
  <c r="J19" s="1"/>
  <c r="E19"/>
  <c r="I16" i="35"/>
  <c r="I19" s="1"/>
  <c r="G20" i="36"/>
  <c r="N17"/>
  <c r="N20" s="1"/>
  <c r="O17"/>
  <c r="O20" s="1"/>
  <c r="H34" i="27"/>
  <c r="H42" s="1"/>
  <c r="J35" i="29"/>
  <c r="J43" s="1"/>
  <c r="G34" i="32"/>
  <c r="G42" s="1"/>
  <c r="I34"/>
  <c r="I42" s="1"/>
  <c r="F34" i="20"/>
  <c r="F33" i="29" l="1"/>
  <c r="G33"/>
  <c r="H33"/>
  <c r="I33"/>
  <c r="J33"/>
  <c r="K33"/>
  <c r="M33"/>
  <c r="N33"/>
  <c r="L43"/>
  <c r="F17"/>
  <c r="G17"/>
  <c r="I17"/>
  <c r="J17"/>
  <c r="H17"/>
  <c r="K17"/>
  <c r="M17"/>
  <c r="N17"/>
  <c r="H33" i="24"/>
  <c r="I33"/>
  <c r="G33"/>
  <c r="F33"/>
  <c r="G17"/>
  <c r="H17"/>
  <c r="I17"/>
  <c r="F17"/>
  <c r="F43"/>
  <c r="G33" i="23"/>
  <c r="H33"/>
  <c r="F33"/>
  <c r="H17"/>
  <c r="G17"/>
  <c r="F43"/>
  <c r="F17"/>
  <c r="G33" i="22"/>
  <c r="G43"/>
  <c r="G17"/>
  <c r="K34" i="27"/>
  <c r="K42" s="1"/>
  <c r="K34" i="28"/>
  <c r="K42" s="1"/>
  <c r="I34" i="25"/>
  <c r="I42" s="1"/>
  <c r="J34" i="33"/>
  <c r="J42" s="1"/>
  <c r="K34" i="32"/>
  <c r="K42" s="1"/>
  <c r="O35" i="29"/>
  <c r="L36" s="1"/>
  <c r="K35" i="24"/>
  <c r="J35" i="23"/>
  <c r="F36" s="1"/>
  <c r="I35" i="22"/>
  <c r="F42" i="20"/>
  <c r="K42" s="1"/>
  <c r="L42" s="1"/>
  <c r="K34"/>
  <c r="L34" s="1"/>
  <c r="L44" i="29" l="1"/>
  <c r="O43"/>
  <c r="N36"/>
  <c r="F36"/>
  <c r="G36"/>
  <c r="H36"/>
  <c r="I36"/>
  <c r="J36"/>
  <c r="K36"/>
  <c r="M36"/>
  <c r="K43" i="24"/>
  <c r="G36"/>
  <c r="H36"/>
  <c r="I36"/>
  <c r="F36"/>
  <c r="J43" i="23"/>
  <c r="G36"/>
  <c r="H36"/>
  <c r="I43" i="22"/>
  <c r="F44" s="1"/>
  <c r="F36"/>
  <c r="G36"/>
  <c r="H44" i="29" l="1"/>
  <c r="I44"/>
  <c r="J44"/>
  <c r="K44"/>
  <c r="M44"/>
  <c r="N44"/>
  <c r="F44"/>
  <c r="G44"/>
  <c r="I44" i="24"/>
  <c r="H44"/>
  <c r="G44"/>
  <c r="F44"/>
  <c r="G44" i="23"/>
  <c r="H44"/>
  <c r="F44"/>
  <c r="G44" i="22"/>
</calcChain>
</file>

<file path=xl/sharedStrings.xml><?xml version="1.0" encoding="utf-8"?>
<sst xmlns="http://schemas.openxmlformats.org/spreadsheetml/2006/main" count="608" uniqueCount="135">
  <si>
    <t>TABLE 15</t>
  </si>
  <si>
    <t>TABLE 5</t>
  </si>
  <si>
    <t>TABLE 6</t>
  </si>
  <si>
    <t>TABLE 7</t>
  </si>
  <si>
    <t>TABLE 16</t>
  </si>
  <si>
    <t>ENVIRONMENT &amp; LIFE SCIENCES</t>
  </si>
  <si>
    <t>FINAL ENROLLMENT REPORT</t>
  </si>
  <si>
    <t>GRADUATE STUDENTS</t>
  </si>
  <si>
    <t>UNDERGRADUATE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</si>
  <si>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</si>
  <si>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</si>
  <si>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</si>
  <si>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</si>
  <si>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</si>
  <si>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</si>
  <si>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</si>
  <si>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</si>
  <si>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</si>
  <si>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HUMAN SCIENCE &amp; SERVICES</t>
  </si>
  <si>
    <t>NURSING</t>
  </si>
  <si>
    <t>UNIVERSITY COLLEGE</t>
  </si>
  <si>
    <t>CONTINUING EDUCATION</t>
  </si>
  <si>
    <t>UNIVERSITY COLLEGE ENROLLMENT PREFERENCES</t>
  </si>
  <si>
    <t>UNDECLARED, UC</t>
  </si>
  <si>
    <t>JUNIOR</t>
  </si>
  <si>
    <t>M</t>
  </si>
  <si>
    <t>F</t>
  </si>
  <si>
    <t>UNIVERSITY OF RHODE ISLAND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</si>
  <si>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</si>
  <si>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</si>
  <si>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</si>
  <si>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</si>
  <si>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</si>
  <si>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</si>
  <si>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</si>
  <si>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</si>
  <si>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</si>
  <si>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</si>
  <si>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</si>
  <si>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NON-RES</t>
  </si>
  <si>
    <t>RESID</t>
  </si>
  <si>
    <t>REGION</t>
  </si>
  <si>
    <t>FRESH</t>
  </si>
  <si>
    <t>SOPH</t>
  </si>
  <si>
    <t>CONT</t>
  </si>
  <si>
    <t>TRANS</t>
  </si>
  <si>
    <t>SENIOR+</t>
  </si>
  <si>
    <t>Percent</t>
  </si>
  <si>
    <t>CHANGE</t>
  </si>
  <si>
    <t>Number</t>
  </si>
  <si>
    <t>INTERNTL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</si>
  <si>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</si>
  <si>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NR-ALIEN</t>
  </si>
  <si>
    <t xml:space="preserve">TOTAL HEADCOUNT OF DEGREE-SEEKING NEW FRESHMAN STUDENTS BY ADMINISTRATIVE COLLEGE </t>
  </si>
  <si>
    <t xml:space="preserve">TOTAL HEADCOUNT OF DEGREE-SEEKING TRANSFER STUDENTS BY ADMINISTRATIVE COLLEGE </t>
  </si>
  <si>
    <t>CERTIFICATE - FULL TIME</t>
  </si>
  <si>
    <t>CERTIFICATE - PART TIME</t>
  </si>
  <si>
    <t>NON-DEGREE - FULL TIME</t>
  </si>
  <si>
    <t>NON-DEGREE - PART TIME</t>
  </si>
  <si>
    <t>DEGREE - CONTINUOUS REGISTRATION</t>
  </si>
  <si>
    <t>MASTER'S DEGREE - FULL TIME</t>
  </si>
  <si>
    <t>MASTER'S DEGREE - PART TIME</t>
  </si>
  <si>
    <t>DOCTOR'S DEGREE - FULL TIME</t>
  </si>
  <si>
    <t>DOCTOR'S DEGREE - PART TIME</t>
  </si>
  <si>
    <t>DOCTOR'S DEGREE (PP)- FULL TIME</t>
  </si>
  <si>
    <t>DOCTOR'S DEGREE (PP) - PART TIME</t>
  </si>
  <si>
    <t>TOTAL GRADUATE</t>
  </si>
  <si>
    <t>OTHER STUDENTS</t>
  </si>
  <si>
    <t>BACHELOR'S DEGREE - FULL TIME</t>
  </si>
  <si>
    <t>BACHELOR'S DEGREE - PART TIME</t>
  </si>
  <si>
    <t>TOTAL UNDERGRADUATE</t>
  </si>
  <si>
    <t>NON-DEGREE CREDIT - FULL TIME</t>
  </si>
  <si>
    <t>NON-DEGREE CREDIT - PART TIME</t>
  </si>
  <si>
    <t>UNDERGRADUATE STUDENT CREDITS</t>
  </si>
  <si>
    <t>GRADUATE STUDENT CREDITS</t>
  </si>
  <si>
    <t>BLACK</t>
  </si>
  <si>
    <t>WHITE</t>
  </si>
  <si>
    <t>TWO+</t>
  </si>
  <si>
    <t>ASIAN</t>
  </si>
  <si>
    <t>PACIF</t>
  </si>
  <si>
    <t>NAT-AM</t>
  </si>
  <si>
    <t>NO-RPT</t>
  </si>
  <si>
    <t>HISPAN</t>
  </si>
  <si>
    <t xml:space="preserve">    Full-time undergraduates are enrolled for 12 or more credits; full-time graduate students are enrolled for 9 or more credits (or 6 or more credits with assistantship).</t>
  </si>
  <si>
    <t>SUB-TOTAL FOR CREDIT-EARNING STUDENTS</t>
  </si>
  <si>
    <t>GRAND TOTAL</t>
  </si>
  <si>
    <t>BACHELOR'S DEGREE - OFF CAMPUS STUDY</t>
  </si>
  <si>
    <t>NON-DEGREE NON-CREDIT</t>
  </si>
  <si>
    <t>CCRI/URI JOINT ADMISSIONS</t>
  </si>
  <si>
    <t xml:space="preserve">TOTAL HEADCOUNT OF ALL DEGREE-SEEKING UNDERGRADUATE AND PHARMACY PMD STUDENTS BY ADMINISTRATIVE COLLEGE </t>
  </si>
  <si>
    <t xml:space="preserve">   </t>
  </si>
  <si>
    <t>OFFICE OF INSTITUTIONAL RESEARCH</t>
  </si>
  <si>
    <t>TABLE OF CONTENTS</t>
  </si>
  <si>
    <t xml:space="preserve"> </t>
  </si>
  <si>
    <t>TABLE 10   HEADCOUNT BY RESIDENCY TYPE - CONTINUING STUDENTS</t>
  </si>
  <si>
    <t>TABLE 11   HEADCOUNT BY RESIDENCY TYPE - NEW STUDENTS</t>
  </si>
  <si>
    <t>TABLE 12   HEADDCOUNT BY RESIDENCY TYPE - TRANSFER STUDENTS</t>
  </si>
  <si>
    <t>TABLE 13   HEADDCOUNT BY RACE/ETHNICITY - ALL STUDENTS</t>
  </si>
  <si>
    <t>TABLE 14   CREDIT COUNTS BY GENDER - ALL STUDENTS</t>
  </si>
  <si>
    <t>TABLE 15   CREDIT COUNTS BY RESIDENCY TYPE - ALL STUDENTS</t>
  </si>
  <si>
    <t>TABLE 16   CREDIT COUNTS BY ENTRY STATUS - ALL STUDENTS</t>
  </si>
  <si>
    <t>TABLE 9     HEADCOUNT BY GENDER - TRANSFER STUDENTS</t>
  </si>
  <si>
    <t>TABLE 8     HEADCOUNT BY GENDER - NEW STUDENTS</t>
  </si>
  <si>
    <t xml:space="preserve">TABLE 7     HEADCOUNT BY COLLEGE AND CLASS YEAR - TRANSFER DEGREE-SEEKING UNDERGRADUATE AND </t>
  </si>
  <si>
    <t xml:space="preserve">                    PHARMACY PMD STUDENTS</t>
  </si>
  <si>
    <t>TABLE 6     HEADCOUNT BY COLLEGE AND GENDER - NEW DEGREE-SEEKING UNDERGRADUATE AND PHARMACY</t>
  </si>
  <si>
    <t xml:space="preserve">        PMD STUDENTS</t>
  </si>
  <si>
    <t xml:space="preserve">TABLE 5     HEADCOUNT BY COLLEGE AND CLASS YEAR - DEGREE-SEEKING UNDERGRADUATE AND PHARMACY </t>
  </si>
  <si>
    <t>TABLE 4     HEADCOUNT BY RESIDENCY TYPE - ALL STUDENTS</t>
  </si>
  <si>
    <t>TABLE 3     HEADCOUNT BY ENTRY STATUS - ALL STUDENTS</t>
  </si>
  <si>
    <t>TABLE 2     HEADCOUNT BY GENDER - ALL STUDENTS</t>
  </si>
  <si>
    <t>TOTAL HEADCOUNT BY RESIDENCY TYPE OF TRANSFER STUDENTS ADMITTED FOR THE SPRING SEMESTER OF</t>
  </si>
  <si>
    <t>TOTAL HEADCOUNT BY RESIDENCY TYPE OF NEW STUDENTS ADMITTED FOR THE SPRING SEMESTER OF</t>
  </si>
  <si>
    <t>TOTAL HEADCOUNT BY RESIDENCY TYPE OF CONTINUING STUDENTS ENROLLED FOR THE SPRING SEMESTER OF</t>
  </si>
  <si>
    <t>TOTAL HEADCOUNT BY GENDER OF TRANSFER STUDENTS ADMITTED FOR THE SPRING SEMESTER OF</t>
  </si>
  <si>
    <t>TOTAL HEADCOUNT BY GENDER OF NEW STUDENTS ADMITTED FOR THE SPRING SEMESTER OF</t>
  </si>
  <si>
    <t>2013-14</t>
  </si>
  <si>
    <t>Spring 2015</t>
  </si>
  <si>
    <t>March 15, 2015</t>
  </si>
  <si>
    <t>TABLE 1     HEADCOUNT COMPARING SPRING 2014 TO SPRING 2015</t>
  </si>
  <si>
    <t>2014-15</t>
  </si>
  <si>
    <t>TOTAL HEADCOUNT FOR THE SPRING SEMESTER OF THE ACADEMIC YEAR 2013-14 COMPARED TO 2014-15, AS OF MARCH 15, 2015.</t>
  </si>
  <si>
    <t>TOTAL HEADCOUNT BY GENDER FOR THE SPRING SEMESTER OF THE ACADEMIC YEAR 2014-15, AS OF MARCH 15, 2015.</t>
  </si>
  <si>
    <t>TOTAL HEADCOUNT BY ENTRY STATUS FOR THE SPRING SEMESTER OF THE  ACADEMIC YEAR 2014-15, AS OF MARCH 15, 2015.</t>
  </si>
  <si>
    <t>TOTAL HEADCOUNT BY RESIDENCY TYPE FOR THE SPRING SEMESTER OF THE  ACADEMIC YEAR 2014-15, AS OF MARCH 15, 2015.</t>
  </si>
  <si>
    <t>FOR THE SPRING SEMESTER OF THE  ACADEMIC YEAR 2014-15, AS OF MARCH 15, 2015.</t>
  </si>
  <si>
    <t>THE  ACADEMIC YEAR 2014-15, AS OF MARCH 15, 2015.</t>
  </si>
  <si>
    <t>TOTAL HEADCOUNT BY RACE/ETHNICITY FOR THE SPRING SEMESTER OF THE  ACADEMIC YEAR 2014-15, AS OF MARCH 15, 2015.</t>
  </si>
  <si>
    <t>CREDIT COUNTS BY GENDER FOR THE SPRING SEMESTER OF THE  ACADEMIC YEAR 2014-15, AS OF MARCH 15, 2015.</t>
  </si>
  <si>
    <t>CREDIT COUNTS BY RESIDENCY TYPE FOR THE SPRING SEMESTER OF THE  ACADEMIC YEAR 2014-15, AS OF MARCH 15, 2015.</t>
  </si>
  <si>
    <t>CREDIT COUNTS BY ENTRY STATUS FOR THE SPRING SEMESTER OF THE  ACADEMIC YEAR 2014-15, AS OF MARCH 15, 2015.</t>
  </si>
  <si>
    <t>* SENIOR+  includes undergraduate students expected to graduate during this academic year and Pharmacy PMD students in the fifth and sixth years.</t>
  </si>
  <si>
    <t>** PHARMACY includes students int the six-year PMD academic plan as well as the four-year BSPS baccalaureate plan.</t>
  </si>
  <si>
    <t>PHARMACY **</t>
  </si>
  <si>
    <t xml:space="preserve">    Count based on first academic plan.  Includes students studying off campus this semester.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</si>
</sst>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0.0%"/>
  </numFmts>
  <fonts count="31">
    <font>
      <sz val="10"/>
      <name val="Arial"/>
    </font>
    <font>
      <sz val="10"/>
      <name val="Arial"/>
    </font>
    <font>
      <sz val="10"/>
      <name val="Courier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24"/>
      <name val="Palatino"/>
    </font>
    <font>
      <sz val="20"/>
      <name val="Palatino"/>
    </font>
    <font>
      <sz val="14"/>
      <name val="Palatino"/>
    </font>
    <font>
      <sz val="8"/>
      <name val="Arial"/>
      <family val="2"/>
    </font>
    <font>
      <sz val="11"/>
      <name val="Palatino"/>
    </font>
    <font>
      <b/>
      <sz val="11"/>
      <name val="Palatino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164" fontId="2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164" fontId="6" fillId="0" borderId="0" xfId="1" applyFont="1"/>
    <xf numFmtId="164" fontId="6" fillId="0" borderId="0" xfId="1" applyFont="1" applyAlignment="1" applyProtection="1">
      <alignment horizontal="left" indent="1"/>
    </xf>
    <xf numFmtId="0" fontId="4" fillId="0" borderId="0" xfId="0" applyFont="1" applyAlignment="1">
      <alignment horizontal="centerContinuous"/>
    </xf>
    <xf numFmtId="164" fontId="6" fillId="0" borderId="0" xfId="1" applyFont="1" applyAlignment="1">
      <alignment horizontal="left" indent="1"/>
    </xf>
    <xf numFmtId="164" fontId="6" fillId="0" borderId="0" xfId="1" applyFont="1" applyAlignment="1" applyProtection="1">
      <alignment horizontal="left" indent="3"/>
    </xf>
    <xf numFmtId="164" fontId="6" fillId="0" borderId="0" xfId="1" applyFont="1" applyAlignment="1">
      <alignment horizontal="left" indent="2"/>
    </xf>
    <xf numFmtId="0" fontId="7" fillId="0" borderId="0" xfId="0" applyFont="1" applyAlignment="1">
      <alignment horizontal="centerContinuous"/>
    </xf>
    <xf numFmtId="0" fontId="4" fillId="0" borderId="1" xfId="0" applyFont="1" applyBorder="1"/>
    <xf numFmtId="0" fontId="4" fillId="0" borderId="0" xfId="0" applyFont="1" applyBorder="1"/>
    <xf numFmtId="164" fontId="6" fillId="0" borderId="0" xfId="1" applyFont="1" applyBorder="1" applyAlignment="1" applyProtection="1">
      <alignment horizontal="left" indent="3"/>
    </xf>
    <xf numFmtId="164" fontId="8" fillId="0" borderId="0" xfId="1" applyFont="1" applyAlignment="1" applyProtection="1">
      <alignment horizontal="centerContinuous"/>
    </xf>
    <xf numFmtId="164" fontId="8" fillId="0" borderId="0" xfId="1" applyFont="1" applyBorder="1" applyAlignment="1" applyProtection="1">
      <alignment horizontal="left" indent="1"/>
    </xf>
    <xf numFmtId="164" fontId="8" fillId="0" borderId="0" xfId="1" applyFont="1" applyAlignment="1" applyProtection="1">
      <alignment horizontal="left" indent="2"/>
    </xf>
    <xf numFmtId="0" fontId="4" fillId="0" borderId="0" xfId="0" applyFont="1" applyFill="1" applyBorder="1"/>
    <xf numFmtId="0" fontId="4" fillId="0" borderId="0" xfId="0" applyFont="1" applyAlignment="1"/>
    <xf numFmtId="0" fontId="7" fillId="0" borderId="0" xfId="0" applyFont="1" applyAlignment="1"/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3" fillId="2" borderId="0" xfId="0" applyFont="1" applyFill="1"/>
    <xf numFmtId="0" fontId="6" fillId="0" borderId="0" xfId="0" applyFont="1" applyAlignment="1">
      <alignment horizontal="left" indent="1"/>
    </xf>
    <xf numFmtId="0" fontId="8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8" fillId="0" borderId="0" xfId="0" applyFont="1" applyAlignment="1">
      <alignment horizontal="centerContinuous"/>
    </xf>
    <xf numFmtId="0" fontId="5" fillId="0" borderId="0" xfId="0" applyFont="1" applyFill="1" applyBorder="1"/>
    <xf numFmtId="0" fontId="4" fillId="0" borderId="0" xfId="0" applyFont="1" applyBorder="1" applyAlignment="1">
      <alignment horizontal="left"/>
    </xf>
    <xf numFmtId="164" fontId="8" fillId="0" borderId="0" xfId="1" applyFont="1" applyBorder="1" applyAlignment="1" applyProtection="1">
      <alignment horizontal="centerContinuous"/>
    </xf>
    <xf numFmtId="0" fontId="4" fillId="0" borderId="0" xfId="0" applyFont="1" applyBorder="1" applyAlignment="1">
      <alignment horizontal="centerContinuous"/>
    </xf>
    <xf numFmtId="164" fontId="6" fillId="0" borderId="0" xfId="1" applyFont="1" applyBorder="1"/>
    <xf numFmtId="164" fontId="6" fillId="0" borderId="0" xfId="1" applyFont="1" applyBorder="1" applyAlignment="1">
      <alignment horizontal="left" indent="1"/>
    </xf>
    <xf numFmtId="0" fontId="12" fillId="0" borderId="0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64" fontId="6" fillId="0" borderId="0" xfId="2" applyFont="1"/>
    <xf numFmtId="0" fontId="8" fillId="0" borderId="0" xfId="0" applyFont="1" applyBorder="1" applyAlignment="1">
      <alignment horizontal="centerContinuous"/>
    </xf>
    <xf numFmtId="164" fontId="6" fillId="0" borderId="0" xfId="2" applyFont="1" applyAlignment="1" applyProtection="1">
      <alignment horizontal="left" indent="1"/>
    </xf>
    <xf numFmtId="164" fontId="8" fillId="0" borderId="0" xfId="2" applyFont="1" applyAlignment="1" applyProtection="1">
      <alignment horizontal="left" indent="1"/>
    </xf>
    <xf numFmtId="164" fontId="6" fillId="0" borderId="0" xfId="2" applyFont="1" applyAlignment="1">
      <alignment horizontal="left" indent="1"/>
    </xf>
    <xf numFmtId="164" fontId="8" fillId="0" borderId="1" xfId="1" applyFont="1" applyBorder="1" applyAlignment="1" applyProtection="1">
      <alignment horizontal="center"/>
    </xf>
    <xf numFmtId="0" fontId="11" fillId="0" borderId="0" xfId="0" applyNumberFormat="1" applyFont="1" applyBorder="1" applyAlignment="1"/>
    <xf numFmtId="0" fontId="11" fillId="0" borderId="0" xfId="1" applyNumberFormat="1" applyFont="1" applyBorder="1" applyAlignment="1" applyProtection="1">
      <protection locked="0"/>
    </xf>
    <xf numFmtId="0" fontId="11" fillId="0" borderId="0" xfId="1" applyNumberFormat="1" applyFont="1" applyBorder="1" applyProtection="1">
      <protection locked="0"/>
    </xf>
    <xf numFmtId="0" fontId="11" fillId="0" borderId="0" xfId="0" applyNumberFormat="1" applyFont="1" applyBorder="1"/>
    <xf numFmtId="0" fontId="11" fillId="0" borderId="0" xfId="1" applyNumberFormat="1" applyFont="1" applyAlignment="1" applyProtection="1">
      <protection locked="0"/>
    </xf>
    <xf numFmtId="0" fontId="6" fillId="0" borderId="0" xfId="0" applyNumberFormat="1" applyFont="1" applyAlignment="1"/>
    <xf numFmtId="0" fontId="6" fillId="0" borderId="0" xfId="0" applyNumberFormat="1" applyFont="1" applyBorder="1" applyAlignment="1"/>
    <xf numFmtId="0" fontId="11" fillId="0" borderId="0" xfId="0" applyNumberFormat="1" applyFont="1" applyAlignment="1"/>
    <xf numFmtId="0" fontId="4" fillId="0" borderId="0" xfId="0" applyNumberFormat="1" applyFont="1" applyAlignment="1"/>
    <xf numFmtId="0" fontId="11" fillId="0" borderId="0" xfId="0" applyNumberFormat="1" applyFont="1" applyFill="1" applyBorder="1" applyAlignment="1"/>
    <xf numFmtId="0" fontId="4" fillId="0" borderId="0" xfId="0" applyNumberFormat="1" applyFont="1" applyBorder="1" applyAlignment="1"/>
    <xf numFmtId="0" fontId="6" fillId="0" borderId="0" xfId="0" applyNumberFormat="1" applyFont="1" applyBorder="1"/>
    <xf numFmtId="0" fontId="11" fillId="0" borderId="0" xfId="1" applyNumberFormat="1" applyFont="1" applyProtection="1">
      <protection locked="0"/>
    </xf>
    <xf numFmtId="0" fontId="6" fillId="0" borderId="0" xfId="0" applyNumberFormat="1" applyFont="1"/>
    <xf numFmtId="0" fontId="11" fillId="0" borderId="0" xfId="0" applyNumberFormat="1" applyFont="1"/>
    <xf numFmtId="0" fontId="13" fillId="0" borderId="0" xfId="0" applyNumberFormat="1" applyFont="1" applyBorder="1" applyAlignment="1"/>
    <xf numFmtId="0" fontId="13" fillId="0" borderId="0" xfId="0" applyFont="1" applyBorder="1"/>
    <xf numFmtId="0" fontId="13" fillId="0" borderId="0" xfId="0" applyNumberFormat="1" applyFont="1" applyBorder="1"/>
    <xf numFmtId="0" fontId="14" fillId="2" borderId="0" xfId="0" applyFont="1" applyFill="1"/>
    <xf numFmtId="0" fontId="16" fillId="0" borderId="0" xfId="0" applyFont="1"/>
    <xf numFmtId="0" fontId="17" fillId="0" borderId="0" xfId="1" applyNumberFormat="1" applyFont="1" applyAlignment="1" applyProtection="1">
      <protection locked="0"/>
    </xf>
    <xf numFmtId="0" fontId="17" fillId="0" borderId="0" xfId="0" applyNumberFormat="1" applyFont="1" applyAlignment="1"/>
    <xf numFmtId="0" fontId="17" fillId="0" borderId="0" xfId="0" applyNumberFormat="1" applyFont="1" applyBorder="1" applyAlignment="1"/>
    <xf numFmtId="0" fontId="18" fillId="0" borderId="0" xfId="0" applyNumberFormat="1" applyFont="1" applyBorder="1" applyAlignment="1"/>
    <xf numFmtId="0" fontId="19" fillId="0" borderId="0" xfId="0" applyFont="1"/>
    <xf numFmtId="0" fontId="16" fillId="0" borderId="0" xfId="0" applyFont="1" applyBorder="1"/>
    <xf numFmtId="0" fontId="18" fillId="0" borderId="0" xfId="0" applyFont="1" applyBorder="1"/>
    <xf numFmtId="0" fontId="18" fillId="0" borderId="0" xfId="0" applyFont="1"/>
    <xf numFmtId="164" fontId="18" fillId="0" borderId="0" xfId="1" applyFont="1" applyBorder="1"/>
    <xf numFmtId="0" fontId="15" fillId="0" borderId="1" xfId="0" applyFont="1" applyBorder="1"/>
    <xf numFmtId="0" fontId="15" fillId="0" borderId="0" xfId="0" applyFont="1"/>
    <xf numFmtId="0" fontId="15" fillId="0" borderId="0" xfId="0" applyFont="1" applyBorder="1"/>
    <xf numFmtId="0" fontId="18" fillId="0" borderId="0" xfId="0" applyNumberFormat="1" applyFont="1" applyAlignment="1"/>
    <xf numFmtId="164" fontId="8" fillId="0" borderId="0" xfId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164" fontId="8" fillId="0" borderId="1" xfId="1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164" fontId="8" fillId="0" borderId="1" xfId="1" applyFont="1" applyBorder="1" applyAlignment="1" applyProtection="1">
      <alignment horizontal="right"/>
    </xf>
    <xf numFmtId="0" fontId="20" fillId="0" borderId="1" xfId="0" applyFont="1" applyBorder="1" applyAlignment="1">
      <alignment horizontal="right"/>
    </xf>
    <xf numFmtId="0" fontId="13" fillId="0" borderId="0" xfId="0" applyNumberFormat="1" applyFont="1" applyAlignment="1"/>
    <xf numFmtId="0" fontId="7" fillId="0" borderId="0" xfId="0" applyNumberFormat="1" applyFont="1" applyAlignment="1"/>
    <xf numFmtId="164" fontId="21" fillId="0" borderId="0" xfId="2" applyFont="1" applyAlignment="1" applyProtection="1">
      <alignment horizontal="left" indent="1"/>
    </xf>
    <xf numFmtId="0" fontId="21" fillId="0" borderId="0" xfId="0" applyFont="1" applyBorder="1"/>
    <xf numFmtId="0" fontId="11" fillId="0" borderId="0" xfId="0" applyFont="1"/>
    <xf numFmtId="0" fontId="13" fillId="0" borderId="0" xfId="0" applyFont="1"/>
    <xf numFmtId="165" fontId="6" fillId="0" borderId="0" xfId="3" applyNumberFormat="1" applyFont="1" applyBorder="1"/>
    <xf numFmtId="0" fontId="11" fillId="0" borderId="0" xfId="0" applyFont="1" applyBorder="1"/>
    <xf numFmtId="0" fontId="5" fillId="0" borderId="1" xfId="0" applyFont="1" applyBorder="1" applyAlignment="1">
      <alignment horizontal="left"/>
    </xf>
    <xf numFmtId="164" fontId="8" fillId="0" borderId="0" xfId="1" applyFont="1" applyAlignment="1" applyProtection="1">
      <alignment horizontal="left"/>
    </xf>
    <xf numFmtId="164" fontId="22" fillId="0" borderId="1" xfId="1" applyFont="1" applyBorder="1" applyAlignment="1" applyProtection="1">
      <alignment horizontal="right"/>
      <protection locked="0"/>
    </xf>
    <xf numFmtId="0" fontId="22" fillId="0" borderId="1" xfId="0" applyFont="1" applyBorder="1" applyAlignment="1">
      <alignment horizontal="right"/>
    </xf>
    <xf numFmtId="165" fontId="13" fillId="0" borderId="0" xfId="3" applyNumberFormat="1" applyFont="1" applyBorder="1"/>
    <xf numFmtId="0" fontId="23" fillId="0" borderId="0" xfId="0" applyFont="1"/>
    <xf numFmtId="0" fontId="18" fillId="0" borderId="0" xfId="0" applyNumberFormat="1" applyFont="1" applyFill="1" applyBorder="1" applyAlignment="1"/>
    <xf numFmtId="0" fontId="6" fillId="0" borderId="0" xfId="1" applyNumberFormat="1" applyFont="1" applyAlignment="1" applyProtection="1">
      <protection locked="0"/>
    </xf>
    <xf numFmtId="0" fontId="24" fillId="0" borderId="0" xfId="0" applyFont="1"/>
    <xf numFmtId="0" fontId="7" fillId="0" borderId="0" xfId="0" applyFont="1"/>
    <xf numFmtId="0" fontId="13" fillId="0" borderId="0" xfId="1" applyNumberFormat="1" applyFont="1" applyAlignment="1" applyProtection="1">
      <protection locked="0"/>
    </xf>
    <xf numFmtId="0" fontId="6" fillId="0" borderId="0" xfId="0" applyFont="1" applyFill="1" applyBorder="1"/>
    <xf numFmtId="0" fontId="6" fillId="0" borderId="0" xfId="0" applyNumberFormat="1" applyFont="1" applyFill="1" applyBorder="1" applyAlignment="1"/>
    <xf numFmtId="0" fontId="6" fillId="0" borderId="0" xfId="1" applyNumberFormat="1" applyFont="1" applyProtection="1">
      <protection locked="0"/>
    </xf>
    <xf numFmtId="0" fontId="13" fillId="0" borderId="0" xfId="1" applyNumberFormat="1" applyFont="1" applyProtection="1">
      <protection locked="0"/>
    </xf>
    <xf numFmtId="0" fontId="13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left" indent="4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5" fontId="27" fillId="0" borderId="0" xfId="0" quotePrefix="1" applyNumberFormat="1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left" indent="4"/>
    </xf>
    <xf numFmtId="0" fontId="29" fillId="0" borderId="0" xfId="0" applyFont="1" applyAlignment="1">
      <alignment horizontal="left" indent="7"/>
    </xf>
    <xf numFmtId="0" fontId="29" fillId="0" borderId="0" xfId="0" applyFont="1" applyAlignment="1"/>
    <xf numFmtId="0" fontId="30" fillId="0" borderId="0" xfId="0" applyFont="1" applyAlignment="1">
      <alignment horizontal="center"/>
    </xf>
    <xf numFmtId="0" fontId="11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6" fillId="0" borderId="0" xfId="3" applyNumberFormat="1" applyFont="1" applyAlignment="1" applyProtection="1">
      <protection locked="0"/>
    </xf>
  </cellXfs>
  <cellStyles count="4">
    <cellStyle name="Normal" xfId="0" builtinId="0"/>
    <cellStyle name="Normal_cFERTABLE1" xfId="1"/>
    <cellStyle name="Normal_cFERTABLE5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30"/>
  <sheetViews>
    <sheetView tabSelected="1" workbookViewId="0">
      <selection activeCell="A21" sqref="A21"/>
    </sheetView>
  </sheetViews>
  <sheetFormatPr defaultRowHeight="13.2"/>
  <cols>
    <col min="1" max="1" width="109.5546875" customWidth="1"/>
  </cols>
  <sheetData>
    <row r="20" spans="1:1" ht="30.6">
      <c r="A20" s="113" t="s">
        <v>6</v>
      </c>
    </row>
    <row r="22" spans="1:1" ht="25.2">
      <c r="A22" s="114" t="s">
        <v>117</v>
      </c>
    </row>
    <row r="28" spans="1:1" ht="18">
      <c r="A28" s="115" t="s">
        <v>91</v>
      </c>
    </row>
    <row r="30" spans="1:1" ht="18">
      <c r="A30" s="116" t="s">
        <v>118</v>
      </c>
    </row>
  </sheetData>
  <phoneticPr fontId="28" type="noConversion"/>
  <printOptions horizontalCentered="1" verticalCentered="1"/>
  <pageMargins left="0.5" right="0.5" top="0.5" bottom="0.5" header="0.5" footer="0.5"/>
  <pageSetup orientation="landscape" r:id="rId1"/>
  <headerFooter alignWithMargins="0"/>
  <legacyDrawing r:id="rId2"/>
  <oleObjects>
    <oleObject progId="Word.Document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workbookViewId="0">
      <selection activeCell="A3" sqref="A3"/>
    </sheetView>
  </sheetViews>
  <sheetFormatPr defaultColWidth="9.109375" defaultRowHeight="13.2"/>
  <cols>
    <col min="1" max="4" width="9.109375" style="1" customWidth="1"/>
    <col min="5" max="12" width="5" style="1" customWidth="1"/>
    <col min="13" max="13" width="9.109375" style="1" customWidth="1"/>
    <col min="14" max="14" width="5" style="1" customWidth="1"/>
    <col min="15" max="15" width="4.88671875" style="1" customWidth="1"/>
    <col min="16" max="16384" width="9.109375" style="1"/>
  </cols>
  <sheetData>
    <row r="1" spans="1:18" ht="25.5" customHeight="1">
      <c r="A1" s="4"/>
      <c r="B1" s="4"/>
      <c r="C1" s="4"/>
      <c r="D1" s="4"/>
      <c r="E1" s="23" t="s">
        <v>27</v>
      </c>
      <c r="F1" s="23"/>
      <c r="G1" s="5"/>
      <c r="H1" s="5"/>
      <c r="I1" s="5"/>
      <c r="J1" s="5"/>
      <c r="K1" s="5"/>
      <c r="L1" s="5"/>
      <c r="M1" s="5"/>
      <c r="N1" s="5"/>
      <c r="O1" s="4"/>
      <c r="P1" s="4"/>
      <c r="Q1" s="4"/>
    </row>
    <row r="2" spans="1:18" ht="21" customHeight="1">
      <c r="A2" s="4"/>
      <c r="B2" s="4"/>
      <c r="C2" s="4"/>
      <c r="D2" s="4"/>
      <c r="E2" s="24" t="s">
        <v>6</v>
      </c>
      <c r="F2" s="24"/>
      <c r="G2" s="6"/>
      <c r="H2" s="6"/>
      <c r="I2" s="6"/>
      <c r="J2" s="6"/>
      <c r="K2" s="6"/>
      <c r="L2" s="6"/>
      <c r="M2" s="6"/>
      <c r="N2" s="6"/>
      <c r="O2" s="4"/>
      <c r="P2" s="4"/>
      <c r="Q2" s="4"/>
    </row>
    <row r="4" spans="1:18">
      <c r="A4" s="30" t="s">
        <v>54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>
      <c r="A5" s="30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8">
      <c r="A7" s="37"/>
      <c r="B7" s="38"/>
      <c r="C7" s="39"/>
      <c r="D7" s="39"/>
      <c r="E7" s="41" t="s">
        <v>42</v>
      </c>
      <c r="F7" s="41"/>
      <c r="G7" s="41" t="s">
        <v>43</v>
      </c>
      <c r="H7" s="41"/>
      <c r="I7" s="33" t="s">
        <v>24</v>
      </c>
      <c r="J7" s="33"/>
      <c r="K7" s="41" t="s">
        <v>51</v>
      </c>
      <c r="L7" s="41"/>
      <c r="N7" s="41" t="s">
        <v>13</v>
      </c>
      <c r="O7" s="34"/>
      <c r="P7" s="39"/>
      <c r="Q7" s="39"/>
      <c r="R7" s="21"/>
    </row>
    <row r="8" spans="1:18">
      <c r="A8" s="37"/>
      <c r="B8" s="38"/>
      <c r="C8" s="39"/>
      <c r="D8" s="39"/>
      <c r="E8" s="27" t="s">
        <v>25</v>
      </c>
      <c r="F8" s="27" t="s">
        <v>26</v>
      </c>
      <c r="G8" s="27" t="s">
        <v>25</v>
      </c>
      <c r="H8" s="27" t="s">
        <v>26</v>
      </c>
      <c r="I8" s="45" t="s">
        <v>25</v>
      </c>
      <c r="J8" s="45" t="s">
        <v>26</v>
      </c>
      <c r="K8" s="27" t="s">
        <v>25</v>
      </c>
      <c r="L8" s="27" t="s">
        <v>26</v>
      </c>
      <c r="M8" s="14"/>
      <c r="N8" s="27" t="s">
        <v>25</v>
      </c>
      <c r="O8" s="27" t="s">
        <v>26</v>
      </c>
      <c r="P8" s="39"/>
      <c r="Q8" s="39"/>
      <c r="R8" s="21"/>
    </row>
    <row r="9" spans="1:18" ht="6" customHeight="1">
      <c r="A9" s="37"/>
      <c r="B9" s="38"/>
      <c r="C9" s="28"/>
      <c r="D9" s="28"/>
      <c r="E9" s="28"/>
      <c r="F9" s="28"/>
      <c r="G9" s="28"/>
      <c r="H9" s="28"/>
      <c r="I9" s="28"/>
      <c r="J9" s="28"/>
      <c r="K9" s="28"/>
      <c r="L9" s="28"/>
      <c r="O9" s="35"/>
      <c r="P9" s="28"/>
      <c r="Q9" s="28"/>
    </row>
    <row r="10" spans="1:18" ht="12.9" customHeight="1">
      <c r="A10" s="42" t="s">
        <v>15</v>
      </c>
      <c r="B10" s="38"/>
      <c r="C10" s="28"/>
      <c r="D10" s="28"/>
      <c r="E10" s="46">
        <v>0</v>
      </c>
      <c r="F10" s="46">
        <v>0</v>
      </c>
      <c r="G10" s="47">
        <v>3</v>
      </c>
      <c r="H10" s="47">
        <v>2</v>
      </c>
      <c r="I10" s="46">
        <v>7</v>
      </c>
      <c r="J10" s="46">
        <v>3</v>
      </c>
      <c r="K10" s="46">
        <v>0</v>
      </c>
      <c r="L10" s="46">
        <v>1</v>
      </c>
      <c r="M10" s="54"/>
      <c r="N10" s="61">
        <f>E10+G10+I10+K10</f>
        <v>10</v>
      </c>
      <c r="O10" s="61">
        <f>F10+H10+J10+L10</f>
        <v>6</v>
      </c>
      <c r="P10" s="28"/>
      <c r="Q10" s="28"/>
    </row>
    <row r="11" spans="1:18">
      <c r="A11" s="42" t="s">
        <v>16</v>
      </c>
      <c r="B11" s="28"/>
      <c r="C11" s="28"/>
      <c r="D11" s="28"/>
      <c r="E11" s="46">
        <v>0</v>
      </c>
      <c r="F11" s="46">
        <v>0</v>
      </c>
      <c r="G11" s="46">
        <v>4</v>
      </c>
      <c r="H11" s="46">
        <v>1</v>
      </c>
      <c r="I11" s="46">
        <v>6</v>
      </c>
      <c r="J11" s="46">
        <v>3</v>
      </c>
      <c r="K11" s="46">
        <v>0</v>
      </c>
      <c r="L11" s="46">
        <v>0</v>
      </c>
      <c r="M11" s="54"/>
      <c r="N11" s="61">
        <f t="shared" ref="N11:N18" si="0">E11+G11+I11+K11</f>
        <v>10</v>
      </c>
      <c r="O11" s="61">
        <f t="shared" ref="O11:O18" si="1">F11+H11+J11+L11</f>
        <v>4</v>
      </c>
      <c r="P11" s="28"/>
      <c r="Q11" s="28"/>
    </row>
    <row r="12" spans="1:18">
      <c r="A12" s="42" t="s">
        <v>17</v>
      </c>
      <c r="B12" s="28"/>
      <c r="C12" s="28"/>
      <c r="D12" s="28"/>
      <c r="E12" s="46">
        <v>1</v>
      </c>
      <c r="F12" s="46">
        <v>0</v>
      </c>
      <c r="G12" s="46">
        <v>3</v>
      </c>
      <c r="H12" s="46">
        <v>0</v>
      </c>
      <c r="I12" s="46">
        <v>4</v>
      </c>
      <c r="J12" s="46">
        <v>0</v>
      </c>
      <c r="K12" s="46">
        <v>0</v>
      </c>
      <c r="L12" s="46">
        <v>1</v>
      </c>
      <c r="M12" s="54"/>
      <c r="N12" s="61">
        <f t="shared" si="0"/>
        <v>8</v>
      </c>
      <c r="O12" s="61">
        <f t="shared" si="1"/>
        <v>1</v>
      </c>
      <c r="P12" s="28"/>
      <c r="Q12" s="28"/>
    </row>
    <row r="13" spans="1:18">
      <c r="A13" s="42" t="s">
        <v>5</v>
      </c>
      <c r="B13" s="38"/>
      <c r="C13" s="28"/>
      <c r="D13" s="28"/>
      <c r="E13" s="46">
        <v>0</v>
      </c>
      <c r="F13" s="46">
        <v>2</v>
      </c>
      <c r="G13" s="47">
        <v>1</v>
      </c>
      <c r="H13" s="47">
        <v>3</v>
      </c>
      <c r="I13" s="46">
        <v>8</v>
      </c>
      <c r="J13" s="46">
        <v>4</v>
      </c>
      <c r="K13" s="46">
        <v>1</v>
      </c>
      <c r="L13" s="46">
        <v>0</v>
      </c>
      <c r="M13" s="54"/>
      <c r="N13" s="61">
        <f>E13+G13+I13+K13</f>
        <v>10</v>
      </c>
      <c r="O13" s="61">
        <f>F13+H13+J13+L13</f>
        <v>9</v>
      </c>
      <c r="P13" s="28"/>
      <c r="Q13" s="28"/>
    </row>
    <row r="14" spans="1:18">
      <c r="A14" s="42" t="s">
        <v>18</v>
      </c>
      <c r="B14" s="28"/>
      <c r="C14" s="28"/>
      <c r="D14" s="28"/>
      <c r="E14" s="46">
        <v>1</v>
      </c>
      <c r="F14" s="46">
        <v>0</v>
      </c>
      <c r="G14" s="46">
        <v>1</v>
      </c>
      <c r="H14" s="46">
        <v>4</v>
      </c>
      <c r="I14" s="46">
        <v>0</v>
      </c>
      <c r="J14" s="46">
        <v>1</v>
      </c>
      <c r="K14" s="46">
        <v>0</v>
      </c>
      <c r="L14" s="46">
        <v>0</v>
      </c>
      <c r="M14" s="54"/>
      <c r="N14" s="61">
        <f t="shared" si="0"/>
        <v>2</v>
      </c>
      <c r="O14" s="61">
        <f t="shared" si="1"/>
        <v>5</v>
      </c>
      <c r="P14" s="28"/>
      <c r="Q14" s="28"/>
    </row>
    <row r="15" spans="1:18">
      <c r="A15" s="42" t="s">
        <v>19</v>
      </c>
      <c r="B15" s="28"/>
      <c r="C15" s="28"/>
      <c r="D15" s="28"/>
      <c r="E15" s="46">
        <v>0</v>
      </c>
      <c r="F15" s="46">
        <v>0</v>
      </c>
      <c r="G15" s="47">
        <v>0</v>
      </c>
      <c r="H15" s="47">
        <v>0</v>
      </c>
      <c r="I15" s="46">
        <v>1</v>
      </c>
      <c r="J15" s="46">
        <v>6</v>
      </c>
      <c r="K15" s="46">
        <v>0</v>
      </c>
      <c r="L15" s="46">
        <v>2</v>
      </c>
      <c r="M15" s="54"/>
      <c r="N15" s="61">
        <f t="shared" si="0"/>
        <v>1</v>
      </c>
      <c r="O15" s="61">
        <f t="shared" si="1"/>
        <v>8</v>
      </c>
      <c r="P15" s="28"/>
      <c r="Q15" s="28"/>
    </row>
    <row r="16" spans="1:18">
      <c r="A16" s="42" t="s">
        <v>133</v>
      </c>
      <c r="B16" s="28"/>
      <c r="C16" s="28"/>
      <c r="D16" s="28"/>
      <c r="E16" s="46">
        <v>0</v>
      </c>
      <c r="F16" s="46">
        <v>0</v>
      </c>
      <c r="G16" s="47">
        <v>0</v>
      </c>
      <c r="H16" s="47">
        <v>0</v>
      </c>
      <c r="I16" s="46">
        <v>0</v>
      </c>
      <c r="J16" s="46">
        <v>0</v>
      </c>
      <c r="K16" s="46">
        <v>0</v>
      </c>
      <c r="L16" s="46">
        <v>0</v>
      </c>
      <c r="M16" s="54"/>
      <c r="N16" s="61">
        <f t="shared" si="0"/>
        <v>0</v>
      </c>
      <c r="O16" s="61">
        <f t="shared" si="1"/>
        <v>0</v>
      </c>
      <c r="P16" s="28"/>
      <c r="Q16" s="28"/>
    </row>
    <row r="17" spans="1:17">
      <c r="A17" s="42" t="s">
        <v>20</v>
      </c>
      <c r="B17" s="28"/>
      <c r="C17" s="28"/>
      <c r="D17" s="28"/>
      <c r="E17" s="46">
        <f>E35</f>
        <v>35</v>
      </c>
      <c r="F17" s="46">
        <f t="shared" ref="F17:L17" si="2">F35</f>
        <v>44</v>
      </c>
      <c r="G17" s="46">
        <f t="shared" si="2"/>
        <v>34</v>
      </c>
      <c r="H17" s="46">
        <f>H35</f>
        <v>39</v>
      </c>
      <c r="I17" s="46">
        <f t="shared" si="2"/>
        <v>16</v>
      </c>
      <c r="J17" s="46">
        <f t="shared" si="2"/>
        <v>18</v>
      </c>
      <c r="K17" s="46">
        <f t="shared" si="2"/>
        <v>1</v>
      </c>
      <c r="L17" s="46">
        <f t="shared" si="2"/>
        <v>2</v>
      </c>
      <c r="M17" s="54"/>
      <c r="N17" s="61">
        <f t="shared" si="0"/>
        <v>86</v>
      </c>
      <c r="O17" s="61">
        <f t="shared" si="1"/>
        <v>103</v>
      </c>
      <c r="P17" s="28"/>
      <c r="Q17" s="28"/>
    </row>
    <row r="18" spans="1:17">
      <c r="A18" s="42" t="s">
        <v>21</v>
      </c>
      <c r="B18" s="28"/>
      <c r="C18" s="28"/>
      <c r="D18" s="28"/>
      <c r="E18" s="46">
        <v>1</v>
      </c>
      <c r="F18" s="46">
        <v>2</v>
      </c>
      <c r="G18" s="47">
        <v>0</v>
      </c>
      <c r="H18" s="47">
        <v>2</v>
      </c>
      <c r="I18" s="46">
        <v>1</v>
      </c>
      <c r="J18" s="46">
        <v>1</v>
      </c>
      <c r="K18" s="46">
        <v>0</v>
      </c>
      <c r="L18" s="46">
        <v>0</v>
      </c>
      <c r="M18" s="54"/>
      <c r="N18" s="61">
        <f t="shared" si="0"/>
        <v>2</v>
      </c>
      <c r="O18" s="61">
        <f t="shared" si="1"/>
        <v>5</v>
      </c>
      <c r="P18" s="28"/>
      <c r="Q18" s="28"/>
    </row>
    <row r="19" spans="1:17">
      <c r="A19" s="40"/>
      <c r="B19" s="28"/>
      <c r="C19" s="28"/>
      <c r="D19" s="28"/>
      <c r="E19" s="52"/>
      <c r="F19" s="52"/>
      <c r="G19" s="52"/>
      <c r="H19" s="52"/>
      <c r="I19" s="52"/>
      <c r="J19" s="52"/>
      <c r="K19" s="52"/>
      <c r="L19" s="52"/>
      <c r="M19" s="54"/>
      <c r="N19" s="54"/>
      <c r="O19" s="52"/>
      <c r="P19" s="28"/>
      <c r="Q19" s="28"/>
    </row>
    <row r="20" spans="1:17">
      <c r="A20" s="43" t="s">
        <v>13</v>
      </c>
      <c r="B20" s="28"/>
      <c r="C20" s="28"/>
      <c r="D20" s="28"/>
      <c r="E20" s="61">
        <f>SUM(E10:E18)</f>
        <v>38</v>
      </c>
      <c r="F20" s="61">
        <f t="shared" ref="F20:L20" si="3">SUM(F10:F18)</f>
        <v>48</v>
      </c>
      <c r="G20" s="61">
        <f t="shared" si="3"/>
        <v>46</v>
      </c>
      <c r="H20" s="61">
        <f t="shared" si="3"/>
        <v>51</v>
      </c>
      <c r="I20" s="61">
        <f t="shared" si="3"/>
        <v>43</v>
      </c>
      <c r="J20" s="61">
        <f t="shared" si="3"/>
        <v>36</v>
      </c>
      <c r="K20" s="61">
        <f t="shared" si="3"/>
        <v>2</v>
      </c>
      <c r="L20" s="61">
        <f t="shared" si="3"/>
        <v>6</v>
      </c>
      <c r="M20" s="54"/>
      <c r="N20" s="61">
        <f>SUM(N10:N18)</f>
        <v>129</v>
      </c>
      <c r="O20" s="61">
        <f>SUM(O10:O18)</f>
        <v>141</v>
      </c>
      <c r="P20" s="28"/>
      <c r="Q20" s="28"/>
    </row>
    <row r="21" spans="1:17">
      <c r="A21" s="36"/>
      <c r="B21" s="28"/>
      <c r="C21" s="28"/>
      <c r="D21" s="2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28"/>
      <c r="Q21" s="28"/>
    </row>
    <row r="22" spans="1:17">
      <c r="A22" s="29"/>
      <c r="B22" s="28"/>
      <c r="C22" s="28"/>
      <c r="D22" s="2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28"/>
      <c r="Q22" s="28"/>
    </row>
    <row r="23" spans="1:17">
      <c r="A23" s="43" t="s">
        <v>22</v>
      </c>
      <c r="B23" s="28"/>
      <c r="C23" s="28"/>
      <c r="D23" s="2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28"/>
      <c r="Q23" s="28"/>
    </row>
    <row r="24" spans="1:17">
      <c r="A24" s="26"/>
      <c r="B24" s="28"/>
      <c r="C24" s="28"/>
      <c r="D24" s="2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28"/>
      <c r="Q24" s="28"/>
    </row>
    <row r="25" spans="1:17">
      <c r="A25" s="42" t="s">
        <v>15</v>
      </c>
      <c r="B25" s="28"/>
      <c r="C25" s="28"/>
      <c r="D25" s="28"/>
      <c r="E25" s="46">
        <v>9</v>
      </c>
      <c r="F25" s="46">
        <v>14</v>
      </c>
      <c r="G25" s="47">
        <v>19</v>
      </c>
      <c r="H25" s="47">
        <v>13</v>
      </c>
      <c r="I25" s="46">
        <v>4</v>
      </c>
      <c r="J25" s="46">
        <v>8</v>
      </c>
      <c r="K25" s="46">
        <v>1</v>
      </c>
      <c r="L25" s="46">
        <v>1</v>
      </c>
      <c r="M25" s="54"/>
      <c r="N25" s="61">
        <f>E25+G25+I25+K25</f>
        <v>33</v>
      </c>
      <c r="O25" s="61">
        <f>F25+H25+J25+L25</f>
        <v>36</v>
      </c>
      <c r="P25" s="28"/>
      <c r="Q25" s="28"/>
    </row>
    <row r="26" spans="1:17">
      <c r="A26" s="42" t="s">
        <v>16</v>
      </c>
      <c r="B26" s="28"/>
      <c r="C26" s="28"/>
      <c r="D26" s="28"/>
      <c r="E26" s="46">
        <v>5</v>
      </c>
      <c r="F26" s="46">
        <v>5</v>
      </c>
      <c r="G26" s="47">
        <v>2</v>
      </c>
      <c r="H26" s="47">
        <v>0</v>
      </c>
      <c r="I26" s="46">
        <v>2</v>
      </c>
      <c r="J26" s="46">
        <v>0</v>
      </c>
      <c r="K26" s="46">
        <v>0</v>
      </c>
      <c r="L26" s="46">
        <v>0</v>
      </c>
      <c r="M26" s="54"/>
      <c r="N26" s="61">
        <f t="shared" ref="N26:N33" si="4">E26+G26+I26+K26</f>
        <v>9</v>
      </c>
      <c r="O26" s="61">
        <f t="shared" ref="O26:O33" si="5">F26+H26+J26+L26</f>
        <v>5</v>
      </c>
      <c r="P26" s="28"/>
      <c r="Q26" s="28"/>
    </row>
    <row r="27" spans="1:17">
      <c r="A27" s="42" t="s">
        <v>17</v>
      </c>
      <c r="B27" s="28"/>
      <c r="C27" s="28"/>
      <c r="D27" s="28"/>
      <c r="E27" s="46">
        <v>4</v>
      </c>
      <c r="F27" s="46">
        <v>1</v>
      </c>
      <c r="G27" s="47">
        <v>2</v>
      </c>
      <c r="H27" s="47">
        <v>0</v>
      </c>
      <c r="I27" s="46">
        <v>1</v>
      </c>
      <c r="J27" s="46">
        <v>1</v>
      </c>
      <c r="K27" s="46">
        <v>0</v>
      </c>
      <c r="L27" s="46">
        <v>0</v>
      </c>
      <c r="M27" s="54"/>
      <c r="N27" s="61">
        <f t="shared" si="4"/>
        <v>7</v>
      </c>
      <c r="O27" s="61">
        <f t="shared" si="5"/>
        <v>2</v>
      </c>
      <c r="P27" s="28"/>
      <c r="Q27" s="28"/>
    </row>
    <row r="28" spans="1:17">
      <c r="A28" s="42" t="s">
        <v>5</v>
      </c>
      <c r="B28" s="28"/>
      <c r="C28" s="28"/>
      <c r="D28" s="28"/>
      <c r="E28" s="46">
        <v>3</v>
      </c>
      <c r="F28" s="46">
        <v>11</v>
      </c>
      <c r="G28" s="47">
        <v>2</v>
      </c>
      <c r="H28" s="47">
        <v>6</v>
      </c>
      <c r="I28" s="46">
        <v>3</v>
      </c>
      <c r="J28" s="46">
        <v>0</v>
      </c>
      <c r="K28" s="46">
        <v>0</v>
      </c>
      <c r="L28" s="46">
        <v>1</v>
      </c>
      <c r="M28" s="54"/>
      <c r="N28" s="61">
        <f>E28+G28+I28+K28</f>
        <v>8</v>
      </c>
      <c r="O28" s="61">
        <f>F28+H28+J28+L28</f>
        <v>18</v>
      </c>
      <c r="P28" s="28"/>
      <c r="Q28" s="28"/>
    </row>
    <row r="29" spans="1:17">
      <c r="A29" s="42" t="s">
        <v>18</v>
      </c>
      <c r="B29" s="28"/>
      <c r="C29" s="28"/>
      <c r="D29" s="28"/>
      <c r="E29" s="46">
        <v>4</v>
      </c>
      <c r="F29" s="46">
        <v>7</v>
      </c>
      <c r="G29" s="47">
        <v>1</v>
      </c>
      <c r="H29" s="47">
        <v>12</v>
      </c>
      <c r="I29" s="46">
        <v>1</v>
      </c>
      <c r="J29" s="46">
        <v>9</v>
      </c>
      <c r="K29" s="46">
        <v>0</v>
      </c>
      <c r="L29" s="46">
        <v>0</v>
      </c>
      <c r="M29" s="54"/>
      <c r="N29" s="61">
        <f t="shared" si="4"/>
        <v>6</v>
      </c>
      <c r="O29" s="61">
        <f t="shared" si="5"/>
        <v>28</v>
      </c>
      <c r="P29" s="28"/>
      <c r="Q29" s="28"/>
    </row>
    <row r="30" spans="1:17">
      <c r="A30" s="42" t="s">
        <v>19</v>
      </c>
      <c r="B30" s="28"/>
      <c r="C30" s="28"/>
      <c r="D30" s="28"/>
      <c r="E30" s="46">
        <v>0</v>
      </c>
      <c r="F30" s="46">
        <v>2</v>
      </c>
      <c r="G30" s="47">
        <v>0</v>
      </c>
      <c r="H30" s="47">
        <v>3</v>
      </c>
      <c r="I30" s="46">
        <v>1</v>
      </c>
      <c r="J30" s="46">
        <v>0</v>
      </c>
      <c r="K30" s="46">
        <v>0</v>
      </c>
      <c r="L30" s="46">
        <v>0</v>
      </c>
      <c r="M30" s="54"/>
      <c r="N30" s="61">
        <f t="shared" si="4"/>
        <v>1</v>
      </c>
      <c r="O30" s="61">
        <f t="shared" si="5"/>
        <v>5</v>
      </c>
      <c r="P30" s="28"/>
      <c r="Q30" s="28"/>
    </row>
    <row r="31" spans="1:17">
      <c r="A31" s="42" t="s">
        <v>133</v>
      </c>
      <c r="B31" s="28"/>
      <c r="C31" s="28"/>
      <c r="D31" s="28"/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54"/>
      <c r="N31" s="61">
        <f t="shared" si="4"/>
        <v>0</v>
      </c>
      <c r="O31" s="61">
        <f t="shared" si="5"/>
        <v>0</v>
      </c>
      <c r="P31" s="28"/>
      <c r="Q31" s="28"/>
    </row>
    <row r="32" spans="1:17">
      <c r="A32" s="42" t="s">
        <v>23</v>
      </c>
      <c r="B32" s="28"/>
      <c r="C32" s="28"/>
      <c r="D32" s="28"/>
      <c r="E32" s="46">
        <v>10</v>
      </c>
      <c r="F32" s="46">
        <v>4</v>
      </c>
      <c r="G32" s="46">
        <v>8</v>
      </c>
      <c r="H32" s="46">
        <v>5</v>
      </c>
      <c r="I32" s="46">
        <v>4</v>
      </c>
      <c r="J32" s="46">
        <v>0</v>
      </c>
      <c r="K32" s="46">
        <v>0</v>
      </c>
      <c r="L32" s="46">
        <v>0</v>
      </c>
      <c r="M32" s="54"/>
      <c r="N32" s="61">
        <f>E32+G32+I32+K32</f>
        <v>22</v>
      </c>
      <c r="O32" s="61">
        <f>F32+H32+J32+L32</f>
        <v>9</v>
      </c>
      <c r="P32" s="28"/>
      <c r="Q32" s="28"/>
    </row>
    <row r="33" spans="1:17">
      <c r="A33" s="42" t="s">
        <v>88</v>
      </c>
      <c r="B33" s="28"/>
      <c r="C33" s="28"/>
      <c r="D33" s="28"/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54"/>
      <c r="N33" s="61">
        <f t="shared" si="4"/>
        <v>0</v>
      </c>
      <c r="O33" s="61">
        <f t="shared" si="5"/>
        <v>0</v>
      </c>
      <c r="P33" s="28"/>
      <c r="Q33" s="28"/>
    </row>
    <row r="34" spans="1:17">
      <c r="A34" s="44"/>
      <c r="B34" s="28"/>
      <c r="C34" s="28"/>
      <c r="D34" s="28"/>
      <c r="E34" s="52"/>
      <c r="F34" s="52"/>
      <c r="G34" s="52"/>
      <c r="H34" s="52"/>
      <c r="I34" s="52"/>
      <c r="J34" s="52"/>
      <c r="K34" s="52"/>
      <c r="L34" s="52"/>
      <c r="M34" s="54"/>
      <c r="N34" s="61"/>
      <c r="O34" s="61"/>
      <c r="P34" s="28"/>
      <c r="Q34" s="28"/>
    </row>
    <row r="35" spans="1:17">
      <c r="A35" s="43" t="s">
        <v>13</v>
      </c>
      <c r="B35" s="28"/>
      <c r="C35" s="28"/>
      <c r="D35" s="28"/>
      <c r="E35" s="61">
        <f t="shared" ref="E35:L35" si="6">SUM(E25:E33)</f>
        <v>35</v>
      </c>
      <c r="F35" s="61">
        <f t="shared" si="6"/>
        <v>44</v>
      </c>
      <c r="G35" s="61">
        <f t="shared" si="6"/>
        <v>34</v>
      </c>
      <c r="H35" s="61">
        <f t="shared" si="6"/>
        <v>39</v>
      </c>
      <c r="I35" s="61">
        <f t="shared" si="6"/>
        <v>16</v>
      </c>
      <c r="J35" s="61">
        <f t="shared" si="6"/>
        <v>18</v>
      </c>
      <c r="K35" s="61">
        <f t="shared" si="6"/>
        <v>1</v>
      </c>
      <c r="L35" s="61">
        <f t="shared" si="6"/>
        <v>2</v>
      </c>
      <c r="M35" s="54"/>
      <c r="N35" s="78">
        <f>SUM(N25:N33)</f>
        <v>86</v>
      </c>
      <c r="O35" s="69">
        <f>SUM(O25:O33)</f>
        <v>103</v>
      </c>
      <c r="P35" s="28"/>
      <c r="Q35" s="28"/>
    </row>
    <row r="36" spans="1:17">
      <c r="A36" s="43"/>
      <c r="B36" s="28"/>
      <c r="C36" s="28"/>
      <c r="D36" s="28"/>
      <c r="E36" s="61"/>
      <c r="F36" s="61"/>
      <c r="G36" s="61"/>
      <c r="H36" s="61"/>
      <c r="I36" s="61"/>
      <c r="J36" s="61"/>
      <c r="K36" s="61"/>
      <c r="L36" s="61"/>
      <c r="M36" s="54"/>
      <c r="N36" s="78"/>
      <c r="O36" s="69"/>
      <c r="P36" s="28"/>
      <c r="Q36" s="28"/>
    </row>
    <row r="37" spans="1:17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>
      <c r="A38" s="89" t="s">
        <v>131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>
      <c r="A39" s="89" t="s">
        <v>132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>
      <c r="A40" s="90" t="s">
        <v>134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>
      <c r="A42" s="25" t="s">
        <v>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5" t="s">
        <v>3</v>
      </c>
    </row>
  </sheetData>
  <phoneticPr fontId="0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123" t="s">
        <v>115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4">
      <c r="A5" s="123" t="s">
        <v>126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126"/>
      <c r="L7" s="126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spans="1:14">
      <c r="A10" s="18" t="s">
        <v>8</v>
      </c>
    </row>
    <row r="11" spans="1:14">
      <c r="A11" s="11" t="s">
        <v>68</v>
      </c>
      <c r="B11" s="15"/>
      <c r="C11" s="15"/>
      <c r="D11" s="15"/>
      <c r="E11" s="15"/>
      <c r="F11" s="94">
        <v>27</v>
      </c>
      <c r="G11" s="94">
        <v>8</v>
      </c>
      <c r="H11" s="29"/>
      <c r="I11" s="62">
        <f>SUM(F11:G11)</f>
        <v>35</v>
      </c>
      <c r="J11" s="28"/>
      <c r="K11" s="15"/>
      <c r="L11" s="15"/>
      <c r="M11" s="15"/>
    </row>
    <row r="12" spans="1:14" s="29" customFormat="1" ht="12">
      <c r="A12" s="11" t="s">
        <v>69</v>
      </c>
      <c r="F12" s="91">
        <v>9</v>
      </c>
      <c r="G12" s="91">
        <v>6</v>
      </c>
      <c r="I12" s="62">
        <f>SUM(F12:G12)</f>
        <v>15</v>
      </c>
    </row>
    <row r="13" spans="1:14">
      <c r="A13" s="11" t="s">
        <v>71</v>
      </c>
      <c r="B13" s="15"/>
      <c r="C13" s="15"/>
      <c r="D13" s="15"/>
      <c r="E13" s="15"/>
      <c r="F13" s="50">
        <v>4</v>
      </c>
      <c r="G13" s="55">
        <v>8</v>
      </c>
      <c r="H13" s="51"/>
      <c r="I13" s="62">
        <f>SUM(F13:G13)</f>
        <v>12</v>
      </c>
      <c r="J13" s="106"/>
      <c r="K13" s="15"/>
      <c r="L13" s="15"/>
      <c r="M13" s="15"/>
    </row>
    <row r="14" spans="1:14">
      <c r="A14" s="11" t="s">
        <v>72</v>
      </c>
      <c r="B14" s="15"/>
      <c r="C14" s="15"/>
      <c r="D14" s="15"/>
      <c r="E14" s="15"/>
      <c r="F14" s="50">
        <v>134</v>
      </c>
      <c r="G14" s="55">
        <v>218</v>
      </c>
      <c r="H14" s="51"/>
      <c r="I14" s="62">
        <f>SUM(F14:G14)</f>
        <v>352</v>
      </c>
      <c r="J14" s="106"/>
      <c r="K14" s="15"/>
      <c r="L14" s="15"/>
      <c r="M14" s="15"/>
    </row>
    <row r="15" spans="1:14">
      <c r="B15" s="15"/>
      <c r="C15" s="15"/>
      <c r="D15" s="15"/>
      <c r="E15" s="15"/>
      <c r="F15" s="102"/>
      <c r="G15" s="107"/>
      <c r="H15" s="51"/>
      <c r="I15" s="61"/>
      <c r="J15" s="106"/>
      <c r="K15" s="15"/>
      <c r="L15" s="15"/>
      <c r="M15" s="15"/>
    </row>
    <row r="16" spans="1:14">
      <c r="A16" s="19" t="s">
        <v>70</v>
      </c>
      <c r="B16" s="15"/>
      <c r="C16" s="15"/>
      <c r="D16" s="15"/>
      <c r="E16" s="15"/>
      <c r="F16" s="105">
        <f>SUM(F11:F14)</f>
        <v>174</v>
      </c>
      <c r="G16" s="105">
        <f>SUM(G11:G14)</f>
        <v>240</v>
      </c>
      <c r="H16" s="51"/>
      <c r="I16" s="105">
        <f>SUM(I11:I14)</f>
        <v>414</v>
      </c>
      <c r="J16" s="106"/>
      <c r="K16" s="15"/>
      <c r="L16" s="15"/>
      <c r="M16" s="15"/>
    </row>
    <row r="17" spans="1:13">
      <c r="A17" s="8"/>
      <c r="B17" s="15"/>
      <c r="C17" s="15"/>
      <c r="D17" s="15"/>
      <c r="E17" s="15"/>
      <c r="F17" s="102"/>
      <c r="G17" s="107"/>
      <c r="H17" s="51"/>
      <c r="I17" s="61"/>
      <c r="J17" s="106"/>
      <c r="K17" s="15"/>
      <c r="L17" s="15"/>
      <c r="M17" s="15"/>
    </row>
    <row r="18" spans="1:13">
      <c r="A18" s="8"/>
      <c r="B18" s="15"/>
      <c r="C18" s="15"/>
      <c r="D18" s="15"/>
      <c r="E18" s="15"/>
      <c r="F18" s="102"/>
      <c r="G18" s="107"/>
      <c r="H18" s="51"/>
      <c r="I18" s="61"/>
      <c r="J18" s="106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102"/>
      <c r="G19" s="107"/>
      <c r="H19" s="51"/>
      <c r="I19" s="61"/>
      <c r="J19" s="106"/>
      <c r="K19" s="15"/>
      <c r="L19" s="15"/>
      <c r="M19" s="15"/>
    </row>
    <row r="20" spans="1:13">
      <c r="A20" s="16" t="s">
        <v>60</v>
      </c>
      <c r="F20" s="53">
        <v>16</v>
      </c>
      <c r="G20" s="53">
        <v>22</v>
      </c>
      <c r="H20" s="51"/>
      <c r="I20" s="62">
        <f t="shared" ref="I20:I30" si="0">SUM(F20:G20)</f>
        <v>38</v>
      </c>
      <c r="J20" s="29"/>
    </row>
    <row r="21" spans="1:13">
      <c r="A21" s="16" t="s">
        <v>61</v>
      </c>
      <c r="E21" s="15"/>
      <c r="F21" s="46">
        <v>23</v>
      </c>
      <c r="G21" s="46">
        <v>40</v>
      </c>
      <c r="H21" s="51"/>
      <c r="I21" s="62">
        <f t="shared" si="0"/>
        <v>63</v>
      </c>
      <c r="J21" s="28"/>
    </row>
    <row r="22" spans="1:13">
      <c r="A22" s="16" t="s">
        <v>62</v>
      </c>
      <c r="F22" s="53">
        <v>9</v>
      </c>
      <c r="G22" s="53">
        <v>1</v>
      </c>
      <c r="H22" s="51"/>
      <c r="I22" s="62">
        <f t="shared" si="0"/>
        <v>10</v>
      </c>
      <c r="J22" s="29"/>
    </row>
    <row r="23" spans="1:13">
      <c r="A23" s="16" t="s">
        <v>63</v>
      </c>
      <c r="F23" s="53">
        <v>3</v>
      </c>
      <c r="G23" s="53">
        <v>6</v>
      </c>
      <c r="H23" s="51"/>
      <c r="I23" s="62">
        <f t="shared" si="0"/>
        <v>9</v>
      </c>
      <c r="J23" s="29"/>
    </row>
    <row r="24" spans="1:13">
      <c r="A24" s="16" t="s">
        <v>64</v>
      </c>
      <c r="B24" s="15"/>
      <c r="C24" s="15"/>
      <c r="D24" s="15"/>
      <c r="E24" s="15"/>
      <c r="F24" s="46">
        <v>0</v>
      </c>
      <c r="G24" s="46">
        <v>0</v>
      </c>
      <c r="H24" s="52"/>
      <c r="I24" s="62">
        <f t="shared" si="0"/>
        <v>0</v>
      </c>
      <c r="J24" s="28"/>
      <c r="K24" s="15"/>
      <c r="L24" s="15"/>
      <c r="M24" s="15"/>
    </row>
    <row r="25" spans="1:13">
      <c r="A25" s="16" t="s">
        <v>65</v>
      </c>
      <c r="F25" s="53">
        <v>0</v>
      </c>
      <c r="G25" s="53">
        <v>1</v>
      </c>
      <c r="H25" s="51"/>
      <c r="I25" s="62">
        <f t="shared" si="0"/>
        <v>1</v>
      </c>
      <c r="J25" s="29"/>
    </row>
    <row r="26" spans="1:13">
      <c r="A26" s="16" t="s">
        <v>59</v>
      </c>
      <c r="F26" s="50">
        <v>0</v>
      </c>
      <c r="G26" s="46">
        <v>0</v>
      </c>
      <c r="H26" s="51"/>
      <c r="I26" s="62">
        <f t="shared" si="0"/>
        <v>0</v>
      </c>
      <c r="J26" s="28"/>
    </row>
    <row r="27" spans="1:13">
      <c r="A27" s="16" t="s">
        <v>55</v>
      </c>
      <c r="F27" s="50">
        <v>9</v>
      </c>
      <c r="G27" s="46">
        <v>8</v>
      </c>
      <c r="H27" s="51"/>
      <c r="I27" s="62">
        <f t="shared" si="0"/>
        <v>17</v>
      </c>
      <c r="J27" s="28"/>
    </row>
    <row r="28" spans="1:13">
      <c r="A28" s="16" t="s">
        <v>56</v>
      </c>
      <c r="F28" s="50">
        <v>4</v>
      </c>
      <c r="G28" s="46">
        <v>6</v>
      </c>
      <c r="H28" s="51"/>
      <c r="I28" s="62">
        <f t="shared" si="0"/>
        <v>10</v>
      </c>
      <c r="J28" s="28"/>
    </row>
    <row r="29" spans="1:13">
      <c r="A29" s="16" t="s">
        <v>57</v>
      </c>
      <c r="F29" s="50">
        <v>2</v>
      </c>
      <c r="G29" s="46">
        <v>4</v>
      </c>
      <c r="H29" s="51"/>
      <c r="I29" s="62">
        <f t="shared" si="0"/>
        <v>6</v>
      </c>
      <c r="J29" s="28"/>
    </row>
    <row r="30" spans="1:13">
      <c r="A30" s="16" t="s">
        <v>58</v>
      </c>
      <c r="F30" s="50">
        <v>33</v>
      </c>
      <c r="G30" s="46">
        <v>55</v>
      </c>
      <c r="H30" s="51"/>
      <c r="I30" s="62">
        <f t="shared" si="0"/>
        <v>88</v>
      </c>
      <c r="J30" s="28"/>
    </row>
    <row r="31" spans="1:13">
      <c r="A31" s="12"/>
      <c r="F31" s="51"/>
      <c r="G31" s="51"/>
      <c r="H31" s="51"/>
      <c r="I31" s="87"/>
      <c r="J31" s="29"/>
    </row>
    <row r="32" spans="1:13">
      <c r="A32" s="19" t="s">
        <v>66</v>
      </c>
      <c r="F32" s="61">
        <f>SUM(F20:F30)</f>
        <v>99</v>
      </c>
      <c r="G32" s="61">
        <f>SUM(G20:G30)</f>
        <v>143</v>
      </c>
      <c r="H32" s="51"/>
      <c r="I32" s="61">
        <f>SUM(I20:I30)</f>
        <v>242</v>
      </c>
      <c r="J32" s="29"/>
    </row>
    <row r="33" spans="1:13">
      <c r="A33" s="10"/>
      <c r="F33" s="51"/>
      <c r="G33" s="51"/>
      <c r="H33" s="51"/>
      <c r="I33" s="87"/>
      <c r="J33" s="29"/>
    </row>
    <row r="34" spans="1:13">
      <c r="A34" s="19" t="s">
        <v>84</v>
      </c>
      <c r="F34" s="87">
        <f>F16+F32</f>
        <v>273</v>
      </c>
      <c r="G34" s="87">
        <f>G16+G32</f>
        <v>383</v>
      </c>
      <c r="H34" s="51"/>
      <c r="I34" s="87">
        <f>I16+I32</f>
        <v>656</v>
      </c>
      <c r="J34" s="29"/>
    </row>
    <row r="35" spans="1:13">
      <c r="A35" s="19"/>
      <c r="F35" s="51"/>
      <c r="G35" s="51"/>
      <c r="H35" s="51"/>
      <c r="I35" s="87"/>
      <c r="J35" s="29"/>
    </row>
    <row r="36" spans="1:13">
      <c r="A36" s="10"/>
      <c r="F36" s="51"/>
      <c r="G36" s="51"/>
      <c r="H36" s="51"/>
      <c r="I36" s="87"/>
      <c r="J36" s="29"/>
    </row>
    <row r="37" spans="1:13">
      <c r="A37" s="18" t="s">
        <v>67</v>
      </c>
      <c r="F37" s="51"/>
      <c r="G37" s="51"/>
      <c r="H37" s="51"/>
      <c r="I37" s="87"/>
      <c r="J37" s="29"/>
    </row>
    <row r="38" spans="1:13">
      <c r="A38" s="11" t="s">
        <v>86</v>
      </c>
      <c r="B38" s="29"/>
      <c r="C38" s="29"/>
      <c r="D38" s="29"/>
      <c r="E38" s="29"/>
      <c r="F38" s="53">
        <v>0</v>
      </c>
      <c r="G38" s="53">
        <v>0</v>
      </c>
      <c r="H38" s="51"/>
      <c r="I38" s="62">
        <f>SUM(F38:G38)</f>
        <v>0</v>
      </c>
      <c r="J38" s="29"/>
    </row>
    <row r="39" spans="1:13">
      <c r="A39" s="11" t="s">
        <v>87</v>
      </c>
      <c r="B39" s="29"/>
      <c r="C39" s="29"/>
      <c r="D39" s="29"/>
      <c r="E39" s="29"/>
      <c r="F39" s="53">
        <v>8</v>
      </c>
      <c r="G39" s="53">
        <v>33</v>
      </c>
      <c r="H39" s="51"/>
      <c r="I39" s="62">
        <f>SUM(F39:G39)</f>
        <v>41</v>
      </c>
      <c r="J39" s="29"/>
    </row>
    <row r="40" spans="1:13">
      <c r="A40" s="10"/>
      <c r="F40" s="51"/>
      <c r="G40" s="51"/>
      <c r="H40" s="51"/>
      <c r="I40" s="87"/>
      <c r="J40" s="29"/>
    </row>
    <row r="41" spans="1:13">
      <c r="A41" s="10"/>
      <c r="F41" s="87"/>
      <c r="G41" s="87"/>
      <c r="H41" s="51"/>
      <c r="I41" s="87"/>
      <c r="J41" s="29"/>
    </row>
    <row r="42" spans="1:13">
      <c r="A42" s="19" t="s">
        <v>85</v>
      </c>
      <c r="F42" s="87">
        <f>+F34+F38+F39</f>
        <v>281</v>
      </c>
      <c r="G42" s="87">
        <f>+G34+G38+G39</f>
        <v>416</v>
      </c>
      <c r="H42" s="51"/>
      <c r="I42" s="87">
        <f>+I34+I38+I39</f>
        <v>697</v>
      </c>
      <c r="J42" s="29"/>
    </row>
    <row r="43" spans="1:13">
      <c r="A43" s="10"/>
      <c r="F43" s="51"/>
      <c r="G43" s="51"/>
      <c r="H43" s="51"/>
      <c r="I43" s="51"/>
      <c r="J43" s="29"/>
    </row>
    <row r="45" spans="1:13">
      <c r="A45" s="111" t="s">
        <v>83</v>
      </c>
    </row>
    <row r="47" spans="1:13">
      <c r="A47" s="25" t="s">
        <v>32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32</v>
      </c>
    </row>
  </sheetData>
  <mergeCells count="3">
    <mergeCell ref="K7:L7"/>
    <mergeCell ref="A4:M4"/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123" t="s">
        <v>114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4">
      <c r="A5" s="123" t="s">
        <v>126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spans="1:14">
      <c r="A10" s="18" t="s">
        <v>8</v>
      </c>
      <c r="B10" s="2"/>
      <c r="F10" s="79"/>
      <c r="G10" s="80"/>
      <c r="H10" s="77"/>
      <c r="I10" s="79"/>
    </row>
    <row r="11" spans="1:14">
      <c r="A11" s="11" t="s">
        <v>68</v>
      </c>
      <c r="F11" s="91">
        <v>109</v>
      </c>
      <c r="G11" s="91">
        <v>112</v>
      </c>
      <c r="H11" s="29"/>
      <c r="I11" s="92">
        <f>SUM(F11:G11)</f>
        <v>221</v>
      </c>
      <c r="J11" s="29"/>
    </row>
    <row r="12" spans="1:14">
      <c r="A12" s="11" t="s">
        <v>69</v>
      </c>
      <c r="F12" s="91">
        <v>20</v>
      </c>
      <c r="G12" s="91">
        <v>29</v>
      </c>
      <c r="H12" s="29"/>
      <c r="I12" s="92">
        <f>SUM(F12:G12)</f>
        <v>49</v>
      </c>
      <c r="J12" s="29"/>
      <c r="K12" s="15"/>
      <c r="L12" s="15"/>
      <c r="M12" s="15"/>
    </row>
    <row r="13" spans="1:14">
      <c r="A13" s="11" t="s">
        <v>71</v>
      </c>
      <c r="B13" s="15"/>
      <c r="C13" s="15"/>
      <c r="D13" s="15"/>
      <c r="E13" s="15"/>
      <c r="F13" s="50">
        <v>0</v>
      </c>
      <c r="G13" s="55">
        <v>0</v>
      </c>
      <c r="H13" s="51"/>
      <c r="I13" s="92">
        <f>SUM(F13:G13)</f>
        <v>0</v>
      </c>
      <c r="J13" s="29"/>
    </row>
    <row r="14" spans="1:14">
      <c r="A14" s="11" t="s">
        <v>72</v>
      </c>
      <c r="B14" s="15"/>
      <c r="C14" s="15"/>
      <c r="D14" s="15"/>
      <c r="E14" s="15"/>
      <c r="F14" s="50">
        <v>0</v>
      </c>
      <c r="G14" s="55">
        <v>0</v>
      </c>
      <c r="H14" s="51"/>
      <c r="I14" s="92">
        <f>SUM(F14:G14)</f>
        <v>0</v>
      </c>
      <c r="J14" s="29"/>
    </row>
    <row r="15" spans="1:14">
      <c r="B15" s="15"/>
      <c r="C15" s="15"/>
      <c r="D15" s="15"/>
      <c r="E15" s="15"/>
      <c r="F15" s="102"/>
      <c r="G15" s="107"/>
      <c r="H15" s="51"/>
      <c r="I15" s="61"/>
      <c r="J15" s="29"/>
    </row>
    <row r="16" spans="1:14">
      <c r="A16" s="19" t="s">
        <v>70</v>
      </c>
      <c r="B16" s="15"/>
      <c r="C16" s="15"/>
      <c r="D16" s="15"/>
      <c r="E16" s="15"/>
      <c r="F16" s="105">
        <f>SUM(F11:F14)</f>
        <v>129</v>
      </c>
      <c r="G16" s="105">
        <f>SUM(G11:G14)</f>
        <v>141</v>
      </c>
      <c r="H16" s="51"/>
      <c r="I16" s="105">
        <f>SUM(I11:I14)</f>
        <v>270</v>
      </c>
      <c r="J16" s="29"/>
    </row>
    <row r="17" spans="1:10">
      <c r="A17" s="8"/>
      <c r="B17" s="15"/>
      <c r="C17" s="15"/>
      <c r="D17" s="15"/>
      <c r="E17" s="15"/>
      <c r="F17" s="102"/>
      <c r="G17" s="107"/>
      <c r="H17" s="51"/>
      <c r="I17" s="61"/>
      <c r="J17" s="29"/>
    </row>
    <row r="18" spans="1:10">
      <c r="A18" s="8"/>
      <c r="B18" s="15"/>
      <c r="C18" s="15"/>
      <c r="D18" s="15"/>
      <c r="E18" s="15"/>
      <c r="F18" s="102"/>
      <c r="G18" s="107"/>
      <c r="H18" s="51"/>
      <c r="I18" s="61"/>
      <c r="J18" s="29"/>
    </row>
    <row r="19" spans="1:10">
      <c r="A19" s="18" t="s">
        <v>7</v>
      </c>
      <c r="B19" s="15"/>
      <c r="C19" s="15"/>
      <c r="D19" s="15"/>
      <c r="E19" s="15"/>
      <c r="F19" s="102"/>
      <c r="G19" s="107"/>
      <c r="H19" s="51"/>
      <c r="I19" s="61"/>
      <c r="J19" s="29"/>
    </row>
    <row r="20" spans="1:10">
      <c r="A20" s="16" t="s">
        <v>60</v>
      </c>
      <c r="F20" s="53">
        <v>0</v>
      </c>
      <c r="G20" s="53">
        <v>0</v>
      </c>
      <c r="H20" s="51"/>
      <c r="I20" s="92">
        <f t="shared" ref="I20:I30" si="0">SUM(F20:G20)</f>
        <v>0</v>
      </c>
      <c r="J20" s="29"/>
    </row>
    <row r="21" spans="1:10">
      <c r="A21" s="16" t="s">
        <v>61</v>
      </c>
      <c r="E21" s="15"/>
      <c r="F21" s="46">
        <v>0</v>
      </c>
      <c r="G21" s="46">
        <v>0</v>
      </c>
      <c r="H21" s="51"/>
      <c r="I21" s="92">
        <f t="shared" si="0"/>
        <v>0</v>
      </c>
      <c r="J21" s="29"/>
    </row>
    <row r="22" spans="1:10">
      <c r="A22" s="16" t="s">
        <v>62</v>
      </c>
      <c r="F22" s="91">
        <v>0</v>
      </c>
      <c r="G22" s="91">
        <v>0</v>
      </c>
      <c r="H22" s="29"/>
      <c r="I22" s="92">
        <f t="shared" si="0"/>
        <v>0</v>
      </c>
      <c r="J22" s="29"/>
    </row>
    <row r="23" spans="1:10">
      <c r="A23" s="16" t="s">
        <v>63</v>
      </c>
      <c r="F23" s="91">
        <v>0</v>
      </c>
      <c r="G23" s="91">
        <v>0</v>
      </c>
      <c r="H23" s="29"/>
      <c r="I23" s="92">
        <f t="shared" si="0"/>
        <v>0</v>
      </c>
      <c r="J23" s="29"/>
    </row>
    <row r="24" spans="1:10">
      <c r="A24" s="16" t="s">
        <v>64</v>
      </c>
      <c r="B24" s="15"/>
      <c r="C24" s="15"/>
      <c r="D24" s="15"/>
      <c r="E24" s="15"/>
      <c r="F24" s="94">
        <v>0</v>
      </c>
      <c r="G24" s="94">
        <v>0</v>
      </c>
      <c r="H24" s="28"/>
      <c r="I24" s="92">
        <f t="shared" si="0"/>
        <v>0</v>
      </c>
      <c r="J24" s="28"/>
    </row>
    <row r="25" spans="1:10">
      <c r="A25" s="16" t="s">
        <v>65</v>
      </c>
      <c r="F25" s="91">
        <v>0</v>
      </c>
      <c r="G25" s="91">
        <v>0</v>
      </c>
      <c r="H25" s="29"/>
      <c r="I25" s="92">
        <f t="shared" si="0"/>
        <v>0</v>
      </c>
      <c r="J25" s="29"/>
    </row>
    <row r="26" spans="1:10">
      <c r="A26" s="16" t="s">
        <v>59</v>
      </c>
      <c r="F26" s="58">
        <v>0</v>
      </c>
      <c r="G26" s="58">
        <v>0</v>
      </c>
      <c r="H26" s="59"/>
      <c r="I26" s="92">
        <f t="shared" si="0"/>
        <v>0</v>
      </c>
      <c r="J26" s="28"/>
    </row>
    <row r="27" spans="1:10">
      <c r="A27" s="16" t="s">
        <v>55</v>
      </c>
      <c r="F27" s="58">
        <v>0</v>
      </c>
      <c r="G27" s="58">
        <v>0</v>
      </c>
      <c r="H27" s="59"/>
      <c r="I27" s="92">
        <f t="shared" si="0"/>
        <v>0</v>
      </c>
      <c r="J27" s="28"/>
    </row>
    <row r="28" spans="1:10">
      <c r="A28" s="16" t="s">
        <v>56</v>
      </c>
      <c r="F28" s="58">
        <v>0</v>
      </c>
      <c r="G28" s="58">
        <v>0</v>
      </c>
      <c r="H28" s="59"/>
      <c r="I28" s="92">
        <f t="shared" si="0"/>
        <v>0</v>
      </c>
      <c r="J28" s="28"/>
    </row>
    <row r="29" spans="1:10">
      <c r="A29" s="16" t="s">
        <v>57</v>
      </c>
      <c r="F29" s="58">
        <v>0</v>
      </c>
      <c r="G29" s="58">
        <v>0</v>
      </c>
      <c r="H29" s="59"/>
      <c r="I29" s="92">
        <f t="shared" si="0"/>
        <v>0</v>
      </c>
      <c r="J29" s="28"/>
    </row>
    <row r="30" spans="1:10">
      <c r="A30" s="16" t="s">
        <v>58</v>
      </c>
      <c r="F30" s="58">
        <v>0</v>
      </c>
      <c r="G30" s="58">
        <v>0</v>
      </c>
      <c r="H30" s="59"/>
      <c r="I30" s="92">
        <f t="shared" si="0"/>
        <v>0</v>
      </c>
      <c r="J30" s="28"/>
    </row>
    <row r="31" spans="1:10">
      <c r="A31" s="12"/>
      <c r="F31" s="59"/>
      <c r="G31" s="59"/>
      <c r="H31" s="59"/>
      <c r="I31" s="59"/>
      <c r="J31" s="29"/>
    </row>
    <row r="32" spans="1:10">
      <c r="A32" s="19" t="s">
        <v>66</v>
      </c>
      <c r="F32" s="63">
        <f>SUM(F20:F30)</f>
        <v>0</v>
      </c>
      <c r="G32" s="63">
        <f>SUM(G20:G30)</f>
        <v>0</v>
      </c>
      <c r="H32" s="59"/>
      <c r="I32" s="63">
        <f>SUM(I20:I30)</f>
        <v>0</v>
      </c>
      <c r="J32" s="29"/>
    </row>
    <row r="33" spans="1:13">
      <c r="A33" s="10"/>
      <c r="F33" s="29"/>
      <c r="G33" s="29"/>
      <c r="H33" s="29"/>
      <c r="I33" s="29"/>
      <c r="J33" s="29"/>
    </row>
    <row r="34" spans="1:13">
      <c r="A34" s="19" t="s">
        <v>84</v>
      </c>
      <c r="F34" s="87">
        <f>F16+F32</f>
        <v>129</v>
      </c>
      <c r="G34" s="87">
        <f>G16+G32</f>
        <v>141</v>
      </c>
      <c r="H34" s="29"/>
      <c r="I34" s="87">
        <f>I16+I32</f>
        <v>270</v>
      </c>
      <c r="J34" s="29"/>
    </row>
    <row r="35" spans="1:13">
      <c r="A35" s="19"/>
      <c r="F35" s="29"/>
      <c r="G35" s="29"/>
      <c r="H35" s="29"/>
      <c r="I35" s="29"/>
      <c r="J35" s="29"/>
    </row>
    <row r="36" spans="1:13">
      <c r="A36" s="10"/>
      <c r="F36" s="29"/>
      <c r="G36" s="29"/>
      <c r="H36" s="29"/>
      <c r="I36" s="29"/>
      <c r="J36" s="29"/>
    </row>
    <row r="37" spans="1:13">
      <c r="A37" s="18" t="s">
        <v>67</v>
      </c>
      <c r="F37" s="29"/>
      <c r="G37" s="29"/>
      <c r="H37" s="29"/>
      <c r="I37" s="29"/>
      <c r="J37" s="29"/>
    </row>
    <row r="38" spans="1:13">
      <c r="A38" s="11" t="s">
        <v>86</v>
      </c>
      <c r="B38" s="29"/>
      <c r="C38" s="29"/>
      <c r="D38" s="29"/>
      <c r="E38" s="29"/>
      <c r="F38" s="91">
        <v>0</v>
      </c>
      <c r="G38" s="91">
        <v>0</v>
      </c>
      <c r="H38" s="29"/>
      <c r="I38" s="92">
        <f>SUM(F38:G38)</f>
        <v>0</v>
      </c>
      <c r="J38" s="29"/>
    </row>
    <row r="39" spans="1:13">
      <c r="A39" s="11" t="s">
        <v>87</v>
      </c>
      <c r="B39" s="29"/>
      <c r="C39" s="29"/>
      <c r="D39" s="29"/>
      <c r="E39" s="29"/>
      <c r="F39" s="91">
        <v>0</v>
      </c>
      <c r="G39" s="91">
        <v>0</v>
      </c>
      <c r="H39" s="29"/>
      <c r="I39" s="92">
        <f>SUM(F39:G39)</f>
        <v>0</v>
      </c>
      <c r="J39" s="29"/>
    </row>
    <row r="40" spans="1:13">
      <c r="A40" s="10"/>
      <c r="F40" s="29"/>
      <c r="G40" s="29"/>
      <c r="H40" s="29"/>
      <c r="I40" s="29"/>
      <c r="J40" s="29"/>
    </row>
    <row r="41" spans="1:13">
      <c r="A41" s="10"/>
      <c r="F41" s="92"/>
      <c r="G41" s="92"/>
      <c r="H41" s="29"/>
      <c r="I41" s="92"/>
      <c r="J41" s="29"/>
    </row>
    <row r="42" spans="1:13">
      <c r="A42" s="19" t="s">
        <v>85</v>
      </c>
      <c r="F42" s="87">
        <f>+F34+F38+F39</f>
        <v>129</v>
      </c>
      <c r="G42" s="87">
        <f>+G34+G38+G39</f>
        <v>141</v>
      </c>
      <c r="H42" s="29"/>
      <c r="I42" s="87">
        <f>+I34+I38+I39</f>
        <v>270</v>
      </c>
      <c r="J42" s="29"/>
    </row>
    <row r="43" spans="1:13">
      <c r="A43" s="10"/>
      <c r="F43" s="29"/>
      <c r="G43" s="29"/>
      <c r="H43" s="29"/>
      <c r="I43" s="29"/>
      <c r="J43" s="29"/>
    </row>
    <row r="44" spans="1:13">
      <c r="A44" s="19"/>
    </row>
    <row r="45" spans="1:13">
      <c r="A45" s="111" t="s">
        <v>83</v>
      </c>
    </row>
    <row r="47" spans="1:13">
      <c r="A47" s="25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33</v>
      </c>
    </row>
  </sheetData>
  <mergeCells count="2">
    <mergeCell ref="A4:M4"/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8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113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123" t="s">
        <v>126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1" t="s">
        <v>40</v>
      </c>
      <c r="G9" s="82" t="s">
        <v>39</v>
      </c>
      <c r="H9" s="82" t="s">
        <v>50</v>
      </c>
      <c r="I9" s="81" t="s">
        <v>41</v>
      </c>
      <c r="J9" s="83"/>
      <c r="K9" s="86" t="s">
        <v>13</v>
      </c>
    </row>
    <row r="10" spans="1:14">
      <c r="A10" s="18" t="s">
        <v>8</v>
      </c>
      <c r="K10" s="76"/>
    </row>
    <row r="11" spans="1:14">
      <c r="A11" s="11" t="s">
        <v>68</v>
      </c>
      <c r="B11" s="15"/>
      <c r="C11" s="15"/>
      <c r="D11" s="15"/>
      <c r="E11" s="15"/>
      <c r="F11" s="94">
        <v>5955</v>
      </c>
      <c r="G11" s="91">
        <v>4560</v>
      </c>
      <c r="H11" s="91">
        <v>116</v>
      </c>
      <c r="I11" s="94">
        <v>399</v>
      </c>
      <c r="J11" s="28"/>
      <c r="K11" s="62">
        <f>SUM(F11:I11)</f>
        <v>11030</v>
      </c>
      <c r="L11" s="28"/>
      <c r="M11" s="15"/>
    </row>
    <row r="12" spans="1:14">
      <c r="A12" s="11" t="s">
        <v>69</v>
      </c>
      <c r="F12" s="91">
        <v>951</v>
      </c>
      <c r="G12" s="91">
        <v>190</v>
      </c>
      <c r="H12" s="91">
        <v>6</v>
      </c>
      <c r="I12" s="91">
        <v>23</v>
      </c>
      <c r="J12" s="29"/>
      <c r="K12" s="62">
        <f>SUM(F12:I12)</f>
        <v>1170</v>
      </c>
      <c r="L12" s="29"/>
    </row>
    <row r="13" spans="1:14">
      <c r="A13" s="11" t="s">
        <v>71</v>
      </c>
      <c r="B13" s="15"/>
      <c r="C13" s="15"/>
      <c r="D13" s="15"/>
      <c r="E13" s="15"/>
      <c r="F13" s="50">
        <v>16</v>
      </c>
      <c r="G13" s="53">
        <v>5</v>
      </c>
      <c r="H13" s="53">
        <v>34</v>
      </c>
      <c r="I13" s="46">
        <v>0</v>
      </c>
      <c r="J13" s="106"/>
      <c r="K13" s="62">
        <f>SUM(F13:I13)</f>
        <v>55</v>
      </c>
      <c r="L13" s="28"/>
      <c r="M13" s="15"/>
    </row>
    <row r="14" spans="1:14">
      <c r="A14" s="11" t="s">
        <v>72</v>
      </c>
      <c r="B14" s="15"/>
      <c r="C14" s="15"/>
      <c r="D14" s="15"/>
      <c r="E14" s="15"/>
      <c r="F14" s="50">
        <v>127</v>
      </c>
      <c r="G14" s="53">
        <v>8</v>
      </c>
      <c r="H14" s="53">
        <v>23</v>
      </c>
      <c r="I14" s="46">
        <v>0</v>
      </c>
      <c r="J14" s="106"/>
      <c r="K14" s="62">
        <f>SUM(F14:I14)</f>
        <v>158</v>
      </c>
      <c r="L14" s="28"/>
      <c r="M14" s="15"/>
    </row>
    <row r="15" spans="1:14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4">
      <c r="A16" s="19" t="s">
        <v>70</v>
      </c>
      <c r="B16" s="15"/>
      <c r="C16" s="15"/>
      <c r="D16" s="15"/>
      <c r="E16" s="15"/>
      <c r="F16" s="105">
        <f>SUM(F11:F14)</f>
        <v>7049</v>
      </c>
      <c r="G16" s="105">
        <f>SUM(G11:G14)</f>
        <v>4763</v>
      </c>
      <c r="H16" s="105">
        <f>SUM(H11:H14)</f>
        <v>179</v>
      </c>
      <c r="I16" s="105">
        <f>SUM(I11:I14)</f>
        <v>422</v>
      </c>
      <c r="J16" s="106"/>
      <c r="K16" s="105">
        <f>SUM(K11:K14)</f>
        <v>12413</v>
      </c>
      <c r="L16" s="28"/>
      <c r="M16" s="15"/>
    </row>
    <row r="17" spans="1:13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3">
      <c r="A20" s="16" t="s">
        <v>60</v>
      </c>
      <c r="F20" s="53">
        <v>239</v>
      </c>
      <c r="G20" s="53">
        <v>156</v>
      </c>
      <c r="H20" s="53">
        <v>53</v>
      </c>
      <c r="I20" s="53">
        <v>20</v>
      </c>
      <c r="J20" s="29"/>
      <c r="K20" s="62">
        <f t="shared" ref="K20:K30" si="0">SUM(F20:I20)</f>
        <v>468</v>
      </c>
      <c r="L20" s="29"/>
    </row>
    <row r="21" spans="1:13">
      <c r="A21" s="16" t="s">
        <v>61</v>
      </c>
      <c r="E21" s="65"/>
      <c r="F21" s="46">
        <v>369</v>
      </c>
      <c r="G21" s="46">
        <v>97</v>
      </c>
      <c r="H21" s="46">
        <v>14</v>
      </c>
      <c r="I21" s="46">
        <v>25</v>
      </c>
      <c r="J21" s="29"/>
      <c r="K21" s="62">
        <f t="shared" si="0"/>
        <v>505</v>
      </c>
      <c r="L21" s="29"/>
    </row>
    <row r="22" spans="1:13">
      <c r="A22" s="16" t="s">
        <v>62</v>
      </c>
      <c r="F22" s="53">
        <v>112</v>
      </c>
      <c r="G22" s="53">
        <v>184</v>
      </c>
      <c r="H22" s="53">
        <v>118</v>
      </c>
      <c r="I22" s="53">
        <v>2</v>
      </c>
      <c r="J22" s="29"/>
      <c r="K22" s="62">
        <f t="shared" si="0"/>
        <v>416</v>
      </c>
      <c r="L22" s="29"/>
    </row>
    <row r="23" spans="1:13">
      <c r="A23" s="16" t="s">
        <v>63</v>
      </c>
      <c r="F23" s="53">
        <v>124</v>
      </c>
      <c r="G23" s="53">
        <v>60</v>
      </c>
      <c r="H23" s="53">
        <v>19</v>
      </c>
      <c r="I23" s="53">
        <v>2</v>
      </c>
      <c r="J23" s="29"/>
      <c r="K23" s="62">
        <f t="shared" si="0"/>
        <v>205</v>
      </c>
      <c r="L23" s="29"/>
    </row>
    <row r="24" spans="1:13">
      <c r="A24" s="16" t="s">
        <v>64</v>
      </c>
      <c r="B24" s="15"/>
      <c r="C24" s="15"/>
      <c r="D24" s="15"/>
      <c r="E24" s="15"/>
      <c r="F24" s="46">
        <v>288</v>
      </c>
      <c r="G24" s="46">
        <v>296</v>
      </c>
      <c r="H24" s="46">
        <v>39</v>
      </c>
      <c r="I24" s="46">
        <v>120</v>
      </c>
      <c r="J24" s="28"/>
      <c r="K24" s="62">
        <f t="shared" si="0"/>
        <v>743</v>
      </c>
      <c r="L24" s="28"/>
      <c r="M24" s="15"/>
    </row>
    <row r="25" spans="1:13">
      <c r="A25" s="16" t="s">
        <v>65</v>
      </c>
      <c r="F25" s="53">
        <v>5</v>
      </c>
      <c r="G25" s="53">
        <v>2</v>
      </c>
      <c r="H25" s="53">
        <v>0</v>
      </c>
      <c r="I25" s="53">
        <v>0</v>
      </c>
      <c r="J25" s="29"/>
      <c r="K25" s="62">
        <f t="shared" si="0"/>
        <v>7</v>
      </c>
      <c r="L25" s="29"/>
    </row>
    <row r="26" spans="1:13">
      <c r="A26" s="16" t="s">
        <v>59</v>
      </c>
      <c r="F26" s="50">
        <v>8</v>
      </c>
      <c r="G26" s="53">
        <v>5</v>
      </c>
      <c r="H26" s="53">
        <v>1</v>
      </c>
      <c r="I26" s="53">
        <v>0</v>
      </c>
      <c r="J26" s="28"/>
      <c r="K26" s="62">
        <f t="shared" si="0"/>
        <v>14</v>
      </c>
      <c r="L26" s="29"/>
    </row>
    <row r="27" spans="1:13">
      <c r="A27" s="16" t="s">
        <v>55</v>
      </c>
      <c r="F27" s="50">
        <v>38</v>
      </c>
      <c r="G27" s="53">
        <v>10</v>
      </c>
      <c r="H27" s="53">
        <v>6</v>
      </c>
      <c r="I27" s="53">
        <v>1</v>
      </c>
      <c r="J27" s="28"/>
      <c r="K27" s="62">
        <f t="shared" si="0"/>
        <v>55</v>
      </c>
      <c r="L27" s="29"/>
    </row>
    <row r="28" spans="1:13">
      <c r="A28" s="16" t="s">
        <v>56</v>
      </c>
      <c r="F28" s="50">
        <v>38</v>
      </c>
      <c r="G28" s="53">
        <v>14</v>
      </c>
      <c r="H28" s="53">
        <v>0</v>
      </c>
      <c r="I28" s="53">
        <v>0</v>
      </c>
      <c r="J28" s="29"/>
      <c r="K28" s="62">
        <f t="shared" si="0"/>
        <v>52</v>
      </c>
      <c r="L28" s="28"/>
    </row>
    <row r="29" spans="1:13">
      <c r="A29" s="16" t="s">
        <v>57</v>
      </c>
      <c r="F29" s="50">
        <v>8</v>
      </c>
      <c r="G29" s="53">
        <v>0</v>
      </c>
      <c r="H29" s="53">
        <v>0</v>
      </c>
      <c r="I29" s="53">
        <v>0</v>
      </c>
      <c r="J29" s="29"/>
      <c r="K29" s="62">
        <f t="shared" si="0"/>
        <v>8</v>
      </c>
      <c r="L29" s="28"/>
    </row>
    <row r="30" spans="1:13">
      <c r="A30" s="16" t="s">
        <v>58</v>
      </c>
      <c r="F30" s="50">
        <v>115</v>
      </c>
      <c r="G30" s="53">
        <v>10</v>
      </c>
      <c r="H30" s="53">
        <v>1</v>
      </c>
      <c r="I30" s="53">
        <v>0</v>
      </c>
      <c r="J30" s="29"/>
      <c r="K30" s="62">
        <f t="shared" si="0"/>
        <v>126</v>
      </c>
      <c r="L30" s="28"/>
    </row>
    <row r="31" spans="1:13">
      <c r="A31" s="12"/>
      <c r="F31" s="51"/>
      <c r="G31" s="51"/>
      <c r="H31" s="51"/>
      <c r="I31" s="51"/>
      <c r="J31" s="29"/>
      <c r="K31" s="92"/>
      <c r="L31" s="29"/>
    </row>
    <row r="32" spans="1:13">
      <c r="A32" s="19" t="s">
        <v>66</v>
      </c>
      <c r="E32" s="65"/>
      <c r="F32" s="61">
        <f>SUM(F20:F30)</f>
        <v>1344</v>
      </c>
      <c r="G32" s="61">
        <f>SUM(G20:G30)</f>
        <v>834</v>
      </c>
      <c r="H32" s="61">
        <f>SUM(H20:H30)</f>
        <v>251</v>
      </c>
      <c r="I32" s="61">
        <f>SUM(I20:I30)</f>
        <v>170</v>
      </c>
      <c r="J32" s="29"/>
      <c r="K32" s="61">
        <f>SUM(K20:K30)</f>
        <v>2599</v>
      </c>
      <c r="L32" s="29"/>
    </row>
    <row r="33" spans="1:13">
      <c r="A33" s="10"/>
      <c r="F33" s="51"/>
      <c r="G33" s="51"/>
      <c r="H33" s="51"/>
      <c r="I33" s="51"/>
      <c r="J33" s="29"/>
      <c r="K33" s="92"/>
      <c r="L33" s="29"/>
    </row>
    <row r="34" spans="1:13">
      <c r="A34" s="19" t="s">
        <v>84</v>
      </c>
      <c r="F34" s="87">
        <f>F16+F32</f>
        <v>8393</v>
      </c>
      <c r="G34" s="87">
        <f>G16+G32</f>
        <v>5597</v>
      </c>
      <c r="H34" s="87">
        <f>H16+H32</f>
        <v>430</v>
      </c>
      <c r="I34" s="87">
        <f>I16+I32</f>
        <v>592</v>
      </c>
      <c r="J34" s="29"/>
      <c r="K34" s="87">
        <f>K16+K32</f>
        <v>15012</v>
      </c>
      <c r="L34" s="29"/>
    </row>
    <row r="35" spans="1:13">
      <c r="A35" s="19"/>
      <c r="F35" s="51"/>
      <c r="G35" s="51"/>
      <c r="H35" s="51"/>
      <c r="I35" s="51"/>
      <c r="J35" s="29"/>
      <c r="K35" s="92"/>
      <c r="L35" s="29"/>
    </row>
    <row r="36" spans="1:13">
      <c r="A36" s="10"/>
      <c r="F36" s="51"/>
      <c r="G36" s="51"/>
      <c r="H36" s="51"/>
      <c r="I36" s="51"/>
      <c r="J36" s="29"/>
      <c r="K36" s="92"/>
      <c r="L36" s="29"/>
    </row>
    <row r="37" spans="1:13">
      <c r="A37" s="18" t="s">
        <v>67</v>
      </c>
      <c r="F37" s="51"/>
      <c r="G37" s="51"/>
      <c r="H37" s="51"/>
      <c r="I37" s="51"/>
      <c r="J37" s="29"/>
      <c r="K37" s="92"/>
      <c r="L37" s="29"/>
    </row>
    <row r="38" spans="1:13">
      <c r="A38" s="11" t="s">
        <v>86</v>
      </c>
      <c r="B38" s="29"/>
      <c r="C38" s="29"/>
      <c r="D38" s="29"/>
      <c r="E38" s="29"/>
      <c r="F38" s="53">
        <v>86</v>
      </c>
      <c r="G38" s="53">
        <v>130</v>
      </c>
      <c r="H38" s="53">
        <v>2</v>
      </c>
      <c r="I38" s="53">
        <v>13</v>
      </c>
      <c r="J38" s="29"/>
      <c r="K38" s="62">
        <f>SUM(F38:I38)</f>
        <v>231</v>
      </c>
      <c r="L38" s="29"/>
    </row>
    <row r="39" spans="1:13">
      <c r="A39" s="11" t="s">
        <v>87</v>
      </c>
      <c r="B39" s="29"/>
      <c r="C39" s="29"/>
      <c r="D39" s="29"/>
      <c r="E39" s="29"/>
      <c r="F39" s="53">
        <v>8</v>
      </c>
      <c r="G39" s="53">
        <v>0</v>
      </c>
      <c r="H39" s="53">
        <v>0</v>
      </c>
      <c r="I39" s="53">
        <v>0</v>
      </c>
      <c r="J39" s="29"/>
      <c r="K39" s="62">
        <f>SUM(F39:I39)</f>
        <v>8</v>
      </c>
      <c r="L39" s="29"/>
    </row>
    <row r="40" spans="1:13">
      <c r="A40" s="10"/>
      <c r="F40" s="51"/>
      <c r="G40" s="51"/>
      <c r="H40" s="51"/>
      <c r="I40" s="51"/>
      <c r="J40" s="29"/>
      <c r="K40" s="92"/>
      <c r="L40" s="29"/>
    </row>
    <row r="41" spans="1:13">
      <c r="A41" s="10"/>
      <c r="F41" s="87"/>
      <c r="G41" s="87"/>
      <c r="H41" s="87"/>
      <c r="I41" s="87"/>
      <c r="J41" s="29"/>
      <c r="K41" s="87"/>
      <c r="L41" s="29"/>
    </row>
    <row r="42" spans="1:13">
      <c r="A42" s="19" t="s">
        <v>85</v>
      </c>
      <c r="F42" s="87">
        <f>+F34+F38+F39</f>
        <v>8487</v>
      </c>
      <c r="G42" s="87">
        <f>+G34+G38+G39</f>
        <v>5727</v>
      </c>
      <c r="H42" s="87">
        <f>+H34+H38+H39</f>
        <v>432</v>
      </c>
      <c r="I42" s="87">
        <f>+I34+I38+I39</f>
        <v>605</v>
      </c>
      <c r="J42" s="29"/>
      <c r="K42" s="87">
        <f>+K34+K38+K39</f>
        <v>15251</v>
      </c>
      <c r="L42" s="29"/>
    </row>
    <row r="43" spans="1:13">
      <c r="A43" s="10"/>
      <c r="F43" s="51"/>
      <c r="G43" s="51"/>
      <c r="H43" s="51"/>
      <c r="I43" s="51"/>
      <c r="J43" s="29"/>
      <c r="K43" s="92"/>
      <c r="L43" s="29"/>
    </row>
    <row r="44" spans="1:13">
      <c r="G44" s="29"/>
      <c r="H44" s="29"/>
    </row>
    <row r="45" spans="1:13">
      <c r="A45" s="111" t="s">
        <v>83</v>
      </c>
    </row>
    <row r="47" spans="1:13">
      <c r="A47" s="25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34</v>
      </c>
    </row>
    <row r="48" spans="1:13">
      <c r="M48" s="70"/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112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123" t="s">
        <v>126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1" t="s">
        <v>40</v>
      </c>
      <c r="G9" s="82" t="s">
        <v>39</v>
      </c>
      <c r="H9" s="82" t="s">
        <v>50</v>
      </c>
      <c r="I9" s="81" t="s">
        <v>41</v>
      </c>
      <c r="J9" s="84"/>
      <c r="K9" s="86" t="s">
        <v>13</v>
      </c>
    </row>
    <row r="10" spans="1:14">
      <c r="A10" s="18" t="s">
        <v>8</v>
      </c>
      <c r="K10" s="76"/>
    </row>
    <row r="11" spans="1:14">
      <c r="A11" s="11" t="s">
        <v>68</v>
      </c>
      <c r="B11" s="15"/>
      <c r="C11" s="15"/>
      <c r="D11" s="15"/>
      <c r="E11" s="15"/>
      <c r="F11" s="94">
        <v>18</v>
      </c>
      <c r="G11" s="91">
        <v>7</v>
      </c>
      <c r="H11" s="91">
        <v>8</v>
      </c>
      <c r="I11" s="94">
        <v>2</v>
      </c>
      <c r="J11" s="28"/>
      <c r="K11" s="62">
        <f>SUM(F11:I11)</f>
        <v>35</v>
      </c>
      <c r="L11" s="28"/>
      <c r="M11" s="15"/>
    </row>
    <row r="12" spans="1:14">
      <c r="A12" s="11" t="s">
        <v>69</v>
      </c>
      <c r="F12" s="91">
        <v>14</v>
      </c>
      <c r="G12" s="91">
        <v>0</v>
      </c>
      <c r="H12" s="91">
        <v>1</v>
      </c>
      <c r="I12" s="91">
        <v>0</v>
      </c>
      <c r="J12" s="29"/>
      <c r="K12" s="62">
        <f>SUM(F12:I12)</f>
        <v>15</v>
      </c>
      <c r="L12" s="29"/>
    </row>
    <row r="13" spans="1:14">
      <c r="A13" s="11" t="s">
        <v>71</v>
      </c>
      <c r="B13" s="15"/>
      <c r="C13" s="15"/>
      <c r="D13" s="15"/>
      <c r="E13" s="15"/>
      <c r="F13" s="50">
        <v>7</v>
      </c>
      <c r="G13" s="53">
        <v>1</v>
      </c>
      <c r="H13" s="53">
        <v>4</v>
      </c>
      <c r="I13" s="46">
        <v>0</v>
      </c>
      <c r="J13" s="106"/>
      <c r="K13" s="62">
        <f>SUM(F13:I13)</f>
        <v>12</v>
      </c>
      <c r="L13" s="28"/>
      <c r="M13" s="15"/>
    </row>
    <row r="14" spans="1:14">
      <c r="A14" s="11" t="s">
        <v>72</v>
      </c>
      <c r="B14" s="15"/>
      <c r="C14" s="15"/>
      <c r="D14" s="15"/>
      <c r="E14" s="15"/>
      <c r="F14" s="50">
        <v>330</v>
      </c>
      <c r="G14" s="53">
        <v>5</v>
      </c>
      <c r="H14" s="53">
        <v>17</v>
      </c>
      <c r="I14" s="46">
        <v>0</v>
      </c>
      <c r="J14" s="106"/>
      <c r="K14" s="62">
        <f>SUM(F14:I14)</f>
        <v>352</v>
      </c>
      <c r="L14" s="28"/>
      <c r="M14" s="15"/>
    </row>
    <row r="15" spans="1:14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4">
      <c r="A16" s="19" t="s">
        <v>70</v>
      </c>
      <c r="B16" s="15"/>
      <c r="C16" s="15"/>
      <c r="D16" s="15"/>
      <c r="E16" s="15"/>
      <c r="F16" s="105">
        <f>SUM(F11:F14)</f>
        <v>369</v>
      </c>
      <c r="G16" s="105">
        <f>SUM(G11:G14)</f>
        <v>13</v>
      </c>
      <c r="H16" s="105">
        <f>SUM(H11:H14)</f>
        <v>30</v>
      </c>
      <c r="I16" s="105">
        <f>SUM(I11:I14)</f>
        <v>2</v>
      </c>
      <c r="J16" s="106"/>
      <c r="K16" s="105">
        <f>SUM(K11:K14)</f>
        <v>414</v>
      </c>
      <c r="L16" s="28"/>
      <c r="M16" s="15"/>
    </row>
    <row r="17" spans="1:13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3">
      <c r="A20" s="16" t="s">
        <v>60</v>
      </c>
      <c r="F20" s="53">
        <v>17</v>
      </c>
      <c r="G20" s="53">
        <v>13</v>
      </c>
      <c r="H20" s="53">
        <v>6</v>
      </c>
      <c r="I20" s="53">
        <v>2</v>
      </c>
      <c r="J20" s="29"/>
      <c r="K20" s="62">
        <f t="shared" ref="K20:K30" si="0">SUM(F20:I20)</f>
        <v>38</v>
      </c>
      <c r="L20" s="29"/>
    </row>
    <row r="21" spans="1:13">
      <c r="A21" s="16" t="s">
        <v>61</v>
      </c>
      <c r="F21" s="46">
        <v>45</v>
      </c>
      <c r="G21" s="46">
        <v>9</v>
      </c>
      <c r="H21" s="46">
        <v>0</v>
      </c>
      <c r="I21" s="46">
        <v>9</v>
      </c>
      <c r="J21" s="29"/>
      <c r="K21" s="62">
        <f t="shared" si="0"/>
        <v>63</v>
      </c>
      <c r="L21" s="29"/>
    </row>
    <row r="22" spans="1:13">
      <c r="A22" s="16" t="s">
        <v>62</v>
      </c>
      <c r="F22" s="53">
        <v>3</v>
      </c>
      <c r="G22" s="53">
        <v>0</v>
      </c>
      <c r="H22" s="53">
        <v>6</v>
      </c>
      <c r="I22" s="53">
        <v>1</v>
      </c>
      <c r="J22" s="29"/>
      <c r="K22" s="62">
        <f t="shared" si="0"/>
        <v>10</v>
      </c>
      <c r="L22" s="29"/>
    </row>
    <row r="23" spans="1:13">
      <c r="A23" s="16" t="s">
        <v>63</v>
      </c>
      <c r="F23" s="53">
        <v>6</v>
      </c>
      <c r="G23" s="53">
        <v>2</v>
      </c>
      <c r="H23" s="53">
        <v>1</v>
      </c>
      <c r="I23" s="53">
        <v>0</v>
      </c>
      <c r="J23" s="29"/>
      <c r="K23" s="62">
        <f t="shared" si="0"/>
        <v>9</v>
      </c>
      <c r="L23" s="29"/>
    </row>
    <row r="24" spans="1:13">
      <c r="A24" s="16" t="s">
        <v>64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2">
        <f t="shared" si="0"/>
        <v>0</v>
      </c>
      <c r="L24" s="28"/>
      <c r="M24" s="15"/>
    </row>
    <row r="25" spans="1:13">
      <c r="A25" s="16" t="s">
        <v>65</v>
      </c>
      <c r="F25" s="53">
        <v>1</v>
      </c>
      <c r="G25" s="53">
        <v>0</v>
      </c>
      <c r="H25" s="53">
        <v>0</v>
      </c>
      <c r="I25" s="53">
        <v>0</v>
      </c>
      <c r="J25" s="29"/>
      <c r="K25" s="62">
        <f t="shared" si="0"/>
        <v>1</v>
      </c>
      <c r="L25" s="29"/>
    </row>
    <row r="26" spans="1:13">
      <c r="A26" s="16" t="s">
        <v>59</v>
      </c>
      <c r="F26" s="50">
        <v>0</v>
      </c>
      <c r="G26" s="53">
        <v>0</v>
      </c>
      <c r="H26" s="53">
        <v>0</v>
      </c>
      <c r="I26" s="53">
        <v>0</v>
      </c>
      <c r="J26" s="28"/>
      <c r="K26" s="62">
        <f t="shared" si="0"/>
        <v>0</v>
      </c>
      <c r="L26" s="29"/>
    </row>
    <row r="27" spans="1:13">
      <c r="A27" s="16" t="s">
        <v>55</v>
      </c>
      <c r="F27" s="50">
        <v>10</v>
      </c>
      <c r="G27" s="53">
        <v>7</v>
      </c>
      <c r="H27" s="53">
        <v>0</v>
      </c>
      <c r="I27" s="53">
        <v>0</v>
      </c>
      <c r="J27" s="28"/>
      <c r="K27" s="62">
        <f t="shared" si="0"/>
        <v>17</v>
      </c>
      <c r="L27" s="29"/>
    </row>
    <row r="28" spans="1:13">
      <c r="A28" s="16" t="s">
        <v>56</v>
      </c>
      <c r="F28" s="50">
        <v>8</v>
      </c>
      <c r="G28" s="53">
        <v>2</v>
      </c>
      <c r="H28" s="53">
        <v>0</v>
      </c>
      <c r="I28" s="53">
        <v>0</v>
      </c>
      <c r="J28" s="29"/>
      <c r="K28" s="62">
        <f t="shared" si="0"/>
        <v>10</v>
      </c>
      <c r="L28" s="28"/>
    </row>
    <row r="29" spans="1:13">
      <c r="A29" s="16" t="s">
        <v>57</v>
      </c>
      <c r="F29" s="50">
        <v>5</v>
      </c>
      <c r="G29" s="53">
        <v>1</v>
      </c>
      <c r="H29" s="53">
        <v>0</v>
      </c>
      <c r="I29" s="53">
        <v>0</v>
      </c>
      <c r="J29" s="29"/>
      <c r="K29" s="62">
        <f t="shared" si="0"/>
        <v>6</v>
      </c>
      <c r="L29" s="28"/>
    </row>
    <row r="30" spans="1:13">
      <c r="A30" s="16" t="s">
        <v>58</v>
      </c>
      <c r="F30" s="50">
        <v>73</v>
      </c>
      <c r="G30" s="53">
        <v>13</v>
      </c>
      <c r="H30" s="53">
        <v>2</v>
      </c>
      <c r="I30" s="53">
        <v>0</v>
      </c>
      <c r="J30" s="29"/>
      <c r="K30" s="62">
        <f t="shared" si="0"/>
        <v>88</v>
      </c>
      <c r="L30" s="28"/>
    </row>
    <row r="31" spans="1:13">
      <c r="A31" s="12"/>
      <c r="F31" s="51"/>
      <c r="G31" s="51"/>
      <c r="H31" s="51"/>
      <c r="I31" s="51"/>
      <c r="J31" s="29"/>
      <c r="K31" s="92"/>
      <c r="L31" s="29"/>
    </row>
    <row r="32" spans="1:13">
      <c r="A32" s="19" t="s">
        <v>66</v>
      </c>
      <c r="F32" s="61">
        <f>SUM(F20:F30)</f>
        <v>168</v>
      </c>
      <c r="G32" s="61">
        <f>SUM(G20:G30)</f>
        <v>47</v>
      </c>
      <c r="H32" s="61">
        <f>SUM(H20:H30)</f>
        <v>15</v>
      </c>
      <c r="I32" s="61">
        <f>SUM(I20:I30)</f>
        <v>12</v>
      </c>
      <c r="J32" s="29"/>
      <c r="K32" s="61">
        <f>SUM(K20:K30)</f>
        <v>242</v>
      </c>
      <c r="L32" s="29"/>
    </row>
    <row r="33" spans="1:13">
      <c r="A33" s="10"/>
      <c r="F33" s="51"/>
      <c r="G33" s="51"/>
      <c r="H33" s="51"/>
      <c r="I33" s="51"/>
      <c r="J33" s="29"/>
      <c r="K33" s="92"/>
      <c r="L33" s="29"/>
    </row>
    <row r="34" spans="1:13">
      <c r="A34" s="19" t="s">
        <v>84</v>
      </c>
      <c r="F34" s="87">
        <f>F16+F32</f>
        <v>537</v>
      </c>
      <c r="G34" s="87">
        <f>G16+G32</f>
        <v>60</v>
      </c>
      <c r="H34" s="87">
        <f>H16+H32</f>
        <v>45</v>
      </c>
      <c r="I34" s="87">
        <f>I16+I32</f>
        <v>14</v>
      </c>
      <c r="J34" s="29"/>
      <c r="K34" s="87">
        <f>K16+K32</f>
        <v>656</v>
      </c>
      <c r="L34" s="29"/>
    </row>
    <row r="35" spans="1:13">
      <c r="A35" s="19"/>
      <c r="F35" s="87"/>
      <c r="G35" s="87"/>
      <c r="H35" s="87"/>
      <c r="I35" s="87"/>
      <c r="J35" s="29"/>
      <c r="K35" s="87"/>
      <c r="L35" s="29"/>
    </row>
    <row r="36" spans="1:13">
      <c r="A36" s="10"/>
      <c r="F36" s="51"/>
      <c r="G36" s="51"/>
      <c r="H36" s="51"/>
      <c r="I36" s="51"/>
      <c r="J36" s="29"/>
      <c r="K36" s="92"/>
      <c r="L36" s="29"/>
    </row>
    <row r="37" spans="1:13">
      <c r="A37" s="18" t="s">
        <v>67</v>
      </c>
      <c r="F37" s="51"/>
      <c r="G37" s="51"/>
      <c r="H37" s="51"/>
      <c r="I37" s="51"/>
      <c r="J37" s="29"/>
      <c r="K37" s="92"/>
      <c r="L37" s="29"/>
    </row>
    <row r="38" spans="1:13">
      <c r="A38" s="11" t="s">
        <v>86</v>
      </c>
      <c r="B38" s="29"/>
      <c r="C38" s="29"/>
      <c r="D38" s="29"/>
      <c r="E38" s="29"/>
      <c r="F38" s="53">
        <v>0</v>
      </c>
      <c r="G38" s="53">
        <v>0</v>
      </c>
      <c r="H38" s="53">
        <v>0</v>
      </c>
      <c r="I38" s="53">
        <v>0</v>
      </c>
      <c r="J38" s="29"/>
      <c r="K38" s="62">
        <f>SUM(F38:I38)</f>
        <v>0</v>
      </c>
      <c r="L38" s="29"/>
    </row>
    <row r="39" spans="1:13">
      <c r="A39" s="11" t="s">
        <v>87</v>
      </c>
      <c r="B39" s="29"/>
      <c r="C39" s="29"/>
      <c r="D39" s="29"/>
      <c r="E39" s="29"/>
      <c r="F39" s="53">
        <v>41</v>
      </c>
      <c r="G39" s="53">
        <v>0</v>
      </c>
      <c r="H39" s="53">
        <v>0</v>
      </c>
      <c r="I39" s="53">
        <v>0</v>
      </c>
      <c r="J39" s="29"/>
      <c r="K39" s="62">
        <f>SUM(F39:I39)</f>
        <v>41</v>
      </c>
      <c r="L39" s="29"/>
    </row>
    <row r="40" spans="1:13">
      <c r="A40" s="10"/>
      <c r="F40" s="51"/>
      <c r="G40" s="51"/>
      <c r="H40" s="51"/>
      <c r="I40" s="51"/>
      <c r="J40" s="29"/>
      <c r="K40" s="92"/>
      <c r="L40" s="29"/>
    </row>
    <row r="41" spans="1:13">
      <c r="A41" s="10"/>
      <c r="F41" s="87"/>
      <c r="G41" s="87"/>
      <c r="H41" s="87"/>
      <c r="I41" s="87"/>
      <c r="J41" s="29"/>
      <c r="K41" s="87"/>
      <c r="L41" s="29"/>
    </row>
    <row r="42" spans="1:13">
      <c r="A42" s="19" t="s">
        <v>85</v>
      </c>
      <c r="F42" s="87">
        <f>+F34+F38+F39</f>
        <v>578</v>
      </c>
      <c r="G42" s="87">
        <f>+G34+G38+G39</f>
        <v>60</v>
      </c>
      <c r="H42" s="87">
        <f>+H34+H38+H39</f>
        <v>45</v>
      </c>
      <c r="I42" s="87">
        <f>+I34+I38+I39</f>
        <v>14</v>
      </c>
      <c r="J42" s="29"/>
      <c r="K42" s="87">
        <f>+K34+K38+K39</f>
        <v>697</v>
      </c>
      <c r="L42" s="29"/>
    </row>
    <row r="43" spans="1:13">
      <c r="A43" s="10"/>
      <c r="F43" s="51"/>
      <c r="G43" s="51"/>
      <c r="H43" s="51"/>
      <c r="I43" s="51"/>
      <c r="J43" s="29"/>
      <c r="K43" s="92"/>
      <c r="L43" s="29"/>
    </row>
    <row r="45" spans="1:13">
      <c r="A45" s="111" t="s">
        <v>83</v>
      </c>
    </row>
    <row r="47" spans="1:13">
      <c r="A47" s="25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35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123" t="s">
        <v>126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1" t="s">
        <v>40</v>
      </c>
      <c r="G9" s="82" t="s">
        <v>39</v>
      </c>
      <c r="H9" s="82" t="s">
        <v>50</v>
      </c>
      <c r="I9" s="81" t="s">
        <v>41</v>
      </c>
      <c r="J9" s="75"/>
      <c r="K9" s="86" t="s">
        <v>13</v>
      </c>
    </row>
    <row r="10" spans="1:14">
      <c r="A10" s="18" t="s">
        <v>8</v>
      </c>
      <c r="K10" s="73"/>
    </row>
    <row r="11" spans="1:14">
      <c r="A11" s="11" t="s">
        <v>68</v>
      </c>
      <c r="B11" s="15"/>
      <c r="C11" s="15"/>
      <c r="D11" s="15"/>
      <c r="E11" s="15"/>
      <c r="F11" s="94">
        <v>165</v>
      </c>
      <c r="G11" s="91">
        <v>54</v>
      </c>
      <c r="H11" s="91">
        <v>1</v>
      </c>
      <c r="I11" s="94">
        <v>1</v>
      </c>
      <c r="J11" s="28"/>
      <c r="K11" s="62">
        <f>SUM(F11:I11)</f>
        <v>221</v>
      </c>
      <c r="L11" s="28"/>
      <c r="M11" s="15"/>
    </row>
    <row r="12" spans="1:14">
      <c r="A12" s="11" t="s">
        <v>69</v>
      </c>
      <c r="F12" s="91">
        <v>44</v>
      </c>
      <c r="G12" s="91">
        <v>5</v>
      </c>
      <c r="H12" s="91">
        <v>0</v>
      </c>
      <c r="I12" s="91">
        <v>0</v>
      </c>
      <c r="J12" s="29"/>
      <c r="K12" s="62">
        <f>SUM(F12:I12)</f>
        <v>49</v>
      </c>
      <c r="L12" s="29"/>
    </row>
    <row r="13" spans="1:14">
      <c r="A13" s="11" t="s">
        <v>71</v>
      </c>
      <c r="B13" s="15"/>
      <c r="C13" s="15"/>
      <c r="D13" s="15"/>
      <c r="E13" s="15"/>
      <c r="F13" s="50">
        <v>0</v>
      </c>
      <c r="G13" s="50">
        <v>0</v>
      </c>
      <c r="H13" s="50">
        <v>0</v>
      </c>
      <c r="I13" s="50">
        <v>0</v>
      </c>
      <c r="J13" s="106"/>
      <c r="K13" s="62">
        <f>SUM(F13:I13)</f>
        <v>0</v>
      </c>
      <c r="L13" s="28"/>
      <c r="M13" s="15"/>
    </row>
    <row r="14" spans="1:14">
      <c r="A14" s="11" t="s">
        <v>72</v>
      </c>
      <c r="B14" s="15"/>
      <c r="C14" s="15"/>
      <c r="D14" s="15"/>
      <c r="E14" s="15"/>
      <c r="F14" s="50">
        <v>0</v>
      </c>
      <c r="G14" s="50">
        <v>0</v>
      </c>
      <c r="H14" s="50">
        <v>0</v>
      </c>
      <c r="I14" s="50">
        <v>0</v>
      </c>
      <c r="J14" s="106"/>
      <c r="K14" s="62">
        <f>SUM(F14:I14)</f>
        <v>0</v>
      </c>
      <c r="L14" s="28"/>
      <c r="M14" s="15"/>
    </row>
    <row r="15" spans="1:14">
      <c r="B15" s="15"/>
      <c r="C15" s="15"/>
      <c r="D15" s="15"/>
      <c r="E15" s="15"/>
      <c r="F15" s="102"/>
      <c r="G15" s="102"/>
      <c r="H15" s="102"/>
      <c r="I15" s="102"/>
      <c r="J15" s="106"/>
      <c r="K15" s="62"/>
      <c r="L15" s="28"/>
      <c r="M15" s="15"/>
    </row>
    <row r="16" spans="1:14">
      <c r="A16" s="19" t="s">
        <v>70</v>
      </c>
      <c r="B16" s="15"/>
      <c r="C16" s="15"/>
      <c r="D16" s="15"/>
      <c r="E16" s="15"/>
      <c r="F16" s="105">
        <f>SUM(F11:F14)</f>
        <v>209</v>
      </c>
      <c r="G16" s="105">
        <f>SUM(G11:G14)</f>
        <v>59</v>
      </c>
      <c r="H16" s="105">
        <f>SUM(H11:H14)</f>
        <v>1</v>
      </c>
      <c r="I16" s="105">
        <f>SUM(I11:I14)</f>
        <v>1</v>
      </c>
      <c r="J16" s="106"/>
      <c r="K16" s="105">
        <f>SUM(K11:K14)</f>
        <v>270</v>
      </c>
      <c r="L16" s="28"/>
      <c r="M16" s="15"/>
    </row>
    <row r="17" spans="1:13">
      <c r="A17" s="8"/>
      <c r="B17" s="15"/>
      <c r="C17" s="15"/>
      <c r="D17" s="15"/>
      <c r="E17" s="15"/>
      <c r="F17" s="102"/>
      <c r="G17" s="102"/>
      <c r="H17" s="102"/>
      <c r="I17" s="102"/>
      <c r="J17" s="106"/>
      <c r="K17" s="62"/>
      <c r="L17" s="28"/>
      <c r="M17" s="15"/>
    </row>
    <row r="18" spans="1:13">
      <c r="A18" s="8"/>
      <c r="B18" s="15"/>
      <c r="C18" s="15"/>
      <c r="D18" s="15"/>
      <c r="E18" s="15"/>
      <c r="F18" s="102"/>
      <c r="G18" s="102"/>
      <c r="H18" s="102"/>
      <c r="I18" s="102"/>
      <c r="J18" s="106"/>
      <c r="K18" s="62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2"/>
      <c r="G19" s="102"/>
      <c r="H19" s="102"/>
      <c r="I19" s="102"/>
      <c r="J19" s="106"/>
      <c r="K19" s="62"/>
      <c r="L19" s="28"/>
      <c r="M19" s="15"/>
    </row>
    <row r="20" spans="1:13">
      <c r="A20" s="16" t="s">
        <v>60</v>
      </c>
      <c r="F20" s="53">
        <v>0</v>
      </c>
      <c r="G20" s="53">
        <v>0</v>
      </c>
      <c r="H20" s="53">
        <v>0</v>
      </c>
      <c r="I20" s="53">
        <v>0</v>
      </c>
      <c r="J20" s="29"/>
      <c r="K20" s="62">
        <f t="shared" ref="K20:K30" si="0">SUM(F20:I20)</f>
        <v>0</v>
      </c>
      <c r="L20" s="29"/>
    </row>
    <row r="21" spans="1:13">
      <c r="A21" s="16" t="s">
        <v>61</v>
      </c>
      <c r="F21" s="46">
        <v>0</v>
      </c>
      <c r="G21" s="46">
        <v>0</v>
      </c>
      <c r="H21" s="46">
        <v>0</v>
      </c>
      <c r="I21" s="46">
        <v>0</v>
      </c>
      <c r="J21" s="29"/>
      <c r="K21" s="62">
        <f t="shared" si="0"/>
        <v>0</v>
      </c>
      <c r="L21" s="29"/>
    </row>
    <row r="22" spans="1:13">
      <c r="A22" s="16" t="s">
        <v>62</v>
      </c>
      <c r="F22" s="53">
        <v>0</v>
      </c>
      <c r="G22" s="53">
        <v>0</v>
      </c>
      <c r="H22" s="53">
        <v>0</v>
      </c>
      <c r="I22" s="53">
        <v>0</v>
      </c>
      <c r="J22" s="29"/>
      <c r="K22" s="62">
        <f t="shared" si="0"/>
        <v>0</v>
      </c>
      <c r="L22" s="29"/>
    </row>
    <row r="23" spans="1:13">
      <c r="A23" s="16" t="s">
        <v>63</v>
      </c>
      <c r="F23" s="53">
        <v>0</v>
      </c>
      <c r="G23" s="53">
        <v>0</v>
      </c>
      <c r="H23" s="53">
        <v>0</v>
      </c>
      <c r="I23" s="53">
        <v>0</v>
      </c>
      <c r="J23" s="29"/>
      <c r="K23" s="62">
        <f t="shared" si="0"/>
        <v>0</v>
      </c>
      <c r="L23" s="29"/>
    </row>
    <row r="24" spans="1:13">
      <c r="A24" s="16" t="s">
        <v>64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2">
        <f t="shared" si="0"/>
        <v>0</v>
      </c>
      <c r="L24" s="28"/>
      <c r="M24" s="15"/>
    </row>
    <row r="25" spans="1:13">
      <c r="A25" s="16" t="s">
        <v>65</v>
      </c>
      <c r="F25" s="53">
        <v>0</v>
      </c>
      <c r="G25" s="53">
        <v>0</v>
      </c>
      <c r="H25" s="53">
        <v>0</v>
      </c>
      <c r="I25" s="53">
        <v>0</v>
      </c>
      <c r="J25" s="29"/>
      <c r="K25" s="62">
        <f t="shared" si="0"/>
        <v>0</v>
      </c>
      <c r="L25" s="29"/>
    </row>
    <row r="26" spans="1:13">
      <c r="A26" s="16" t="s">
        <v>59</v>
      </c>
      <c r="F26" s="50">
        <v>0</v>
      </c>
      <c r="G26" s="50">
        <v>0</v>
      </c>
      <c r="H26" s="50">
        <v>0</v>
      </c>
      <c r="I26" s="50">
        <v>0</v>
      </c>
      <c r="J26" s="28"/>
      <c r="K26" s="62">
        <f t="shared" si="0"/>
        <v>0</v>
      </c>
      <c r="L26" s="29"/>
    </row>
    <row r="27" spans="1:13">
      <c r="A27" s="16" t="s">
        <v>55</v>
      </c>
      <c r="F27" s="50">
        <v>0</v>
      </c>
      <c r="G27" s="50">
        <v>0</v>
      </c>
      <c r="H27" s="50">
        <v>0</v>
      </c>
      <c r="I27" s="50">
        <v>0</v>
      </c>
      <c r="J27" s="28"/>
      <c r="K27" s="62">
        <f t="shared" si="0"/>
        <v>0</v>
      </c>
      <c r="L27" s="29"/>
    </row>
    <row r="28" spans="1:13">
      <c r="A28" s="16" t="s">
        <v>56</v>
      </c>
      <c r="F28" s="50">
        <v>0</v>
      </c>
      <c r="G28" s="50">
        <v>0</v>
      </c>
      <c r="H28" s="50">
        <v>0</v>
      </c>
      <c r="I28" s="50">
        <v>0</v>
      </c>
      <c r="J28" s="29"/>
      <c r="K28" s="62">
        <f t="shared" si="0"/>
        <v>0</v>
      </c>
      <c r="L28" s="28"/>
    </row>
    <row r="29" spans="1:13">
      <c r="A29" s="16" t="s">
        <v>57</v>
      </c>
      <c r="F29" s="50">
        <v>0</v>
      </c>
      <c r="G29" s="50">
        <v>0</v>
      </c>
      <c r="H29" s="50">
        <v>0</v>
      </c>
      <c r="I29" s="50">
        <v>0</v>
      </c>
      <c r="J29" s="29"/>
      <c r="K29" s="62">
        <f t="shared" si="0"/>
        <v>0</v>
      </c>
      <c r="L29" s="28"/>
    </row>
    <row r="30" spans="1:13">
      <c r="A30" s="16" t="s">
        <v>58</v>
      </c>
      <c r="F30" s="50">
        <v>0</v>
      </c>
      <c r="G30" s="50">
        <v>0</v>
      </c>
      <c r="H30" s="50">
        <v>0</v>
      </c>
      <c r="I30" s="50">
        <v>0</v>
      </c>
      <c r="J30" s="29"/>
      <c r="K30" s="62">
        <f t="shared" si="0"/>
        <v>0</v>
      </c>
      <c r="L30" s="28"/>
    </row>
    <row r="31" spans="1:13">
      <c r="A31" s="12"/>
      <c r="F31" s="51"/>
      <c r="G31" s="51"/>
      <c r="H31" s="51"/>
      <c r="I31" s="51"/>
      <c r="J31" s="29"/>
      <c r="K31" s="92"/>
      <c r="L31" s="29"/>
    </row>
    <row r="32" spans="1:13">
      <c r="A32" s="19" t="s">
        <v>66</v>
      </c>
      <c r="F32" s="61">
        <f>SUM(F20:F30)</f>
        <v>0</v>
      </c>
      <c r="G32" s="61">
        <f>SUM(G20:G30)</f>
        <v>0</v>
      </c>
      <c r="H32" s="61">
        <f>SUM(H20:H30)</f>
        <v>0</v>
      </c>
      <c r="I32" s="61">
        <f>SUM(I20:I30)</f>
        <v>0</v>
      </c>
      <c r="J32" s="29"/>
      <c r="K32" s="61">
        <f>SUM(K20:K30)</f>
        <v>0</v>
      </c>
      <c r="L32" s="29"/>
    </row>
    <row r="33" spans="1:13">
      <c r="A33" s="10"/>
      <c r="F33" s="51"/>
      <c r="G33" s="51"/>
      <c r="H33" s="51"/>
      <c r="I33" s="51"/>
      <c r="J33" s="29"/>
      <c r="K33" s="92"/>
      <c r="L33" s="29"/>
    </row>
    <row r="34" spans="1:13">
      <c r="A34" s="19" t="s">
        <v>84</v>
      </c>
      <c r="F34" s="87">
        <f>F16+F32</f>
        <v>209</v>
      </c>
      <c r="G34" s="87">
        <f>G16+G32</f>
        <v>59</v>
      </c>
      <c r="H34" s="87">
        <f>H16+H32</f>
        <v>1</v>
      </c>
      <c r="I34" s="87">
        <f>I16+I32</f>
        <v>1</v>
      </c>
      <c r="J34" s="29"/>
      <c r="K34" s="87">
        <f>K16+K32</f>
        <v>270</v>
      </c>
      <c r="L34" s="29"/>
    </row>
    <row r="35" spans="1:13">
      <c r="A35" s="10"/>
      <c r="F35" s="51"/>
      <c r="G35" s="51"/>
      <c r="H35" s="51"/>
      <c r="I35" s="51"/>
      <c r="J35" s="29"/>
      <c r="K35" s="92"/>
      <c r="L35" s="29"/>
    </row>
    <row r="36" spans="1:13">
      <c r="A36" s="10"/>
      <c r="F36" s="51"/>
      <c r="G36" s="51"/>
      <c r="H36" s="51"/>
      <c r="I36" s="51"/>
      <c r="J36" s="29"/>
      <c r="K36" s="92"/>
      <c r="L36" s="29"/>
    </row>
    <row r="37" spans="1:13">
      <c r="A37" s="18" t="s">
        <v>67</v>
      </c>
      <c r="F37" s="51"/>
      <c r="G37" s="51"/>
      <c r="H37" s="51"/>
      <c r="I37" s="51"/>
      <c r="J37" s="29"/>
      <c r="K37" s="92"/>
      <c r="L37" s="29"/>
    </row>
    <row r="38" spans="1:13">
      <c r="A38" s="11" t="s">
        <v>86</v>
      </c>
      <c r="F38" s="53">
        <v>0</v>
      </c>
      <c r="G38" s="53">
        <v>0</v>
      </c>
      <c r="H38" s="53">
        <v>0</v>
      </c>
      <c r="I38" s="53">
        <v>0</v>
      </c>
      <c r="J38" s="29"/>
      <c r="K38" s="62">
        <f>SUM(F38:I38)</f>
        <v>0</v>
      </c>
      <c r="L38" s="29"/>
    </row>
    <row r="39" spans="1:13">
      <c r="A39" s="11" t="s">
        <v>87</v>
      </c>
      <c r="F39" s="53">
        <v>0</v>
      </c>
      <c r="G39" s="53">
        <v>0</v>
      </c>
      <c r="H39" s="53">
        <v>0</v>
      </c>
      <c r="I39" s="53">
        <v>0</v>
      </c>
      <c r="J39" s="29"/>
      <c r="K39" s="62">
        <f>SUM(F39:I39)</f>
        <v>0</v>
      </c>
      <c r="L39" s="29"/>
    </row>
    <row r="40" spans="1:13">
      <c r="A40" s="10"/>
      <c r="F40" s="51"/>
      <c r="G40" s="51"/>
      <c r="H40" s="51"/>
      <c r="I40" s="51"/>
      <c r="J40" s="29"/>
      <c r="K40" s="92"/>
      <c r="L40" s="29"/>
    </row>
    <row r="41" spans="1:13">
      <c r="A41" s="10"/>
      <c r="F41" s="87"/>
      <c r="G41" s="87"/>
      <c r="H41" s="87"/>
      <c r="I41" s="87"/>
      <c r="J41" s="29"/>
      <c r="K41" s="87"/>
      <c r="L41" s="29"/>
    </row>
    <row r="42" spans="1:13">
      <c r="A42" s="19" t="s">
        <v>85</v>
      </c>
      <c r="F42" s="87">
        <f>+F34+F38+F39</f>
        <v>209</v>
      </c>
      <c r="G42" s="87">
        <f>+G34+G38+G39</f>
        <v>59</v>
      </c>
      <c r="H42" s="87">
        <f>+H34+H38+H39</f>
        <v>1</v>
      </c>
      <c r="I42" s="87">
        <f>+I34+I38+I39</f>
        <v>1</v>
      </c>
      <c r="J42" s="29"/>
      <c r="K42" s="87">
        <f>+K34+K38+K39</f>
        <v>270</v>
      </c>
      <c r="L42" s="29"/>
    </row>
    <row r="43" spans="1:13">
      <c r="A43" s="10"/>
      <c r="F43" s="51"/>
      <c r="G43" s="51"/>
      <c r="H43" s="51"/>
      <c r="I43" s="51"/>
      <c r="J43" s="29"/>
      <c r="K43" s="92"/>
      <c r="L43" s="29"/>
    </row>
    <row r="44" spans="1:13">
      <c r="G44" s="29"/>
      <c r="H44" s="29"/>
    </row>
    <row r="45" spans="1:13">
      <c r="A45" s="111" t="s">
        <v>83</v>
      </c>
    </row>
    <row r="47" spans="1:13">
      <c r="A47" s="25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36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8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6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5"/>
      <c r="L1" s="4"/>
      <c r="M1" s="4"/>
      <c r="N1" s="4"/>
      <c r="O1" s="4"/>
    </row>
    <row r="2" spans="1:16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6"/>
      <c r="L2" s="4"/>
      <c r="M2" s="4"/>
      <c r="N2" s="4"/>
      <c r="O2" s="4"/>
    </row>
    <row r="4" spans="1:16">
      <c r="A4" s="30" t="s">
        <v>127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2.75" customHeight="1">
      <c r="A6" s="3"/>
      <c r="B6" s="2"/>
    </row>
    <row r="7" spans="1:16">
      <c r="A7" s="3"/>
      <c r="B7" s="2"/>
      <c r="C7" s="21"/>
      <c r="D7" s="21"/>
      <c r="E7" s="21"/>
      <c r="F7" s="21"/>
      <c r="I7" s="9"/>
      <c r="J7" s="96" t="s">
        <v>10</v>
      </c>
      <c r="K7" s="22"/>
      <c r="L7" s="21"/>
      <c r="M7" s="21"/>
      <c r="N7" s="21"/>
      <c r="O7" s="21"/>
      <c r="P7" s="21"/>
    </row>
    <row r="8" spans="1:16" ht="6" customHeight="1">
      <c r="A8" s="3"/>
      <c r="B8" s="2"/>
      <c r="J8" s="7"/>
      <c r="K8" s="7"/>
    </row>
    <row r="9" spans="1:16">
      <c r="A9" s="3"/>
      <c r="B9" s="2"/>
      <c r="F9" s="97" t="s">
        <v>52</v>
      </c>
      <c r="G9" s="97" t="s">
        <v>82</v>
      </c>
      <c r="H9" s="97" t="s">
        <v>78</v>
      </c>
      <c r="I9" s="97" t="s">
        <v>79</v>
      </c>
      <c r="J9" s="98" t="s">
        <v>75</v>
      </c>
      <c r="K9" s="98" t="s">
        <v>80</v>
      </c>
      <c r="L9" s="97" t="s">
        <v>76</v>
      </c>
      <c r="M9" s="97" t="s">
        <v>77</v>
      </c>
      <c r="N9" s="97" t="s">
        <v>81</v>
      </c>
      <c r="O9" s="97" t="s">
        <v>13</v>
      </c>
    </row>
    <row r="10" spans="1:16">
      <c r="A10" s="18" t="s">
        <v>8</v>
      </c>
      <c r="L10" s="73"/>
    </row>
    <row r="11" spans="1:16">
      <c r="A11" s="11" t="s">
        <v>68</v>
      </c>
      <c r="B11" s="15"/>
      <c r="C11" s="15"/>
      <c r="D11" s="15"/>
      <c r="E11" s="15"/>
      <c r="F11" s="94">
        <v>126</v>
      </c>
      <c r="G11" s="91">
        <v>1002</v>
      </c>
      <c r="H11" s="91">
        <v>336</v>
      </c>
      <c r="I11" s="91">
        <v>4</v>
      </c>
      <c r="J11" s="94">
        <v>575</v>
      </c>
      <c r="K11" s="94">
        <v>18</v>
      </c>
      <c r="L11" s="94">
        <v>8014</v>
      </c>
      <c r="M11" s="94">
        <v>317</v>
      </c>
      <c r="N11" s="94">
        <v>894</v>
      </c>
      <c r="O11" s="62">
        <f>SUM(F11:N11)</f>
        <v>11286</v>
      </c>
      <c r="P11" s="29"/>
    </row>
    <row r="12" spans="1:16">
      <c r="A12" s="11" t="s">
        <v>69</v>
      </c>
      <c r="F12" s="103">
        <v>8</v>
      </c>
      <c r="G12" s="91">
        <v>81</v>
      </c>
      <c r="H12" s="91">
        <v>35</v>
      </c>
      <c r="I12" s="91">
        <v>0</v>
      </c>
      <c r="J12" s="91">
        <v>73</v>
      </c>
      <c r="K12" s="91">
        <v>7</v>
      </c>
      <c r="L12" s="91">
        <v>824</v>
      </c>
      <c r="M12" s="91">
        <v>27</v>
      </c>
      <c r="N12" s="91">
        <v>179</v>
      </c>
      <c r="O12" s="62">
        <f>SUM(F12:N12)</f>
        <v>1234</v>
      </c>
      <c r="P12" s="29"/>
    </row>
    <row r="13" spans="1:16">
      <c r="A13" s="11" t="s">
        <v>71</v>
      </c>
      <c r="B13" s="15"/>
      <c r="C13" s="15"/>
      <c r="D13" s="15"/>
      <c r="E13" s="15"/>
      <c r="F13" s="50">
        <v>38</v>
      </c>
      <c r="G13" s="53">
        <v>0</v>
      </c>
      <c r="H13" s="53">
        <v>0</v>
      </c>
      <c r="I13" s="53">
        <v>1</v>
      </c>
      <c r="J13" s="46">
        <v>1</v>
      </c>
      <c r="K13" s="55">
        <v>0</v>
      </c>
      <c r="L13" s="94">
        <v>19</v>
      </c>
      <c r="M13" s="94">
        <v>1</v>
      </c>
      <c r="N13" s="94">
        <v>7</v>
      </c>
      <c r="O13" s="62">
        <f>SUM(F13:N13)</f>
        <v>67</v>
      </c>
      <c r="P13" s="29"/>
    </row>
    <row r="14" spans="1:16">
      <c r="A14" s="11" t="s">
        <v>72</v>
      </c>
      <c r="B14" s="15"/>
      <c r="C14" s="15"/>
      <c r="D14" s="15"/>
      <c r="E14" s="15"/>
      <c r="F14" s="50">
        <v>40</v>
      </c>
      <c r="G14" s="53">
        <v>55</v>
      </c>
      <c r="H14" s="53">
        <v>8</v>
      </c>
      <c r="I14" s="53">
        <v>0</v>
      </c>
      <c r="J14" s="46">
        <v>32</v>
      </c>
      <c r="K14" s="55">
        <v>3</v>
      </c>
      <c r="L14" s="94">
        <v>288</v>
      </c>
      <c r="M14" s="94">
        <v>13</v>
      </c>
      <c r="N14" s="94">
        <v>71</v>
      </c>
      <c r="O14" s="62">
        <f>SUM(F14:N14)</f>
        <v>510</v>
      </c>
      <c r="P14" s="29"/>
    </row>
    <row r="15" spans="1:16">
      <c r="B15" s="15"/>
      <c r="C15" s="15"/>
      <c r="D15" s="15"/>
      <c r="E15" s="15"/>
      <c r="F15" s="102"/>
      <c r="G15" s="51"/>
      <c r="H15" s="51"/>
      <c r="I15" s="51"/>
      <c r="J15" s="52"/>
      <c r="K15" s="107"/>
      <c r="L15" s="28"/>
      <c r="M15" s="28"/>
      <c r="N15" s="28"/>
      <c r="O15" s="62"/>
      <c r="P15" s="29"/>
    </row>
    <row r="16" spans="1:16">
      <c r="A16" s="19" t="s">
        <v>70</v>
      </c>
      <c r="B16" s="15"/>
      <c r="C16" s="15"/>
      <c r="D16" s="15"/>
      <c r="E16" s="15"/>
      <c r="F16" s="105">
        <f>SUM(F11:F14)</f>
        <v>212</v>
      </c>
      <c r="G16" s="105">
        <f t="shared" ref="G16:O16" si="0">SUM(G11:G14)</f>
        <v>1138</v>
      </c>
      <c r="H16" s="105">
        <f t="shared" si="0"/>
        <v>379</v>
      </c>
      <c r="I16" s="105">
        <f t="shared" si="0"/>
        <v>5</v>
      </c>
      <c r="J16" s="105">
        <f t="shared" si="0"/>
        <v>681</v>
      </c>
      <c r="K16" s="105">
        <f t="shared" si="0"/>
        <v>28</v>
      </c>
      <c r="L16" s="105">
        <f t="shared" si="0"/>
        <v>9145</v>
      </c>
      <c r="M16" s="105">
        <f t="shared" si="0"/>
        <v>358</v>
      </c>
      <c r="N16" s="105">
        <f t="shared" si="0"/>
        <v>1151</v>
      </c>
      <c r="O16" s="105">
        <f t="shared" si="0"/>
        <v>13097</v>
      </c>
      <c r="P16" s="29"/>
    </row>
    <row r="17" spans="1:16">
      <c r="A17" s="8"/>
      <c r="B17" s="15"/>
      <c r="C17" s="15"/>
      <c r="D17" s="15"/>
      <c r="E17" s="15"/>
      <c r="F17" s="127">
        <f>F16/O16</f>
        <v>1.6186913033519126E-2</v>
      </c>
      <c r="G17" s="127">
        <f>G16/O16</f>
        <v>8.6890127510116821E-2</v>
      </c>
      <c r="H17" s="127">
        <f>H16/O16</f>
        <v>2.8937924715583721E-2</v>
      </c>
      <c r="I17" s="127">
        <f>I16/O16</f>
        <v>3.817668168282813E-4</v>
      </c>
      <c r="J17" s="127">
        <f>J16/O16</f>
        <v>5.1996640452011911E-2</v>
      </c>
      <c r="K17" s="127">
        <f>K16/O16</f>
        <v>2.137894174238375E-3</v>
      </c>
      <c r="L17" s="127">
        <f>L16/O16</f>
        <v>0.69825150797892643</v>
      </c>
      <c r="M17" s="127">
        <f>M16/O16</f>
        <v>2.733450408490494E-2</v>
      </c>
      <c r="N17" s="127">
        <f>N16/O16</f>
        <v>8.7882721233870351E-2</v>
      </c>
      <c r="O17" s="127"/>
      <c r="P17" s="29"/>
    </row>
    <row r="18" spans="1:16">
      <c r="A18" s="8"/>
      <c r="B18" s="15"/>
      <c r="C18" s="15"/>
      <c r="D18" s="15"/>
      <c r="E18" s="15"/>
      <c r="F18" s="102"/>
      <c r="G18" s="51"/>
      <c r="H18" s="51"/>
      <c r="I18" s="51"/>
      <c r="J18" s="52"/>
      <c r="K18" s="107"/>
      <c r="L18" s="28"/>
      <c r="M18" s="28"/>
      <c r="N18" s="28"/>
      <c r="O18" s="62"/>
      <c r="P18" s="29"/>
    </row>
    <row r="19" spans="1:16">
      <c r="A19" s="18" t="s">
        <v>7</v>
      </c>
      <c r="B19" s="15"/>
      <c r="C19" s="15"/>
      <c r="D19" s="15"/>
      <c r="E19" s="15"/>
      <c r="F19" s="102"/>
      <c r="G19" s="51"/>
      <c r="H19" s="51"/>
      <c r="I19" s="51"/>
      <c r="J19" s="52"/>
      <c r="K19" s="107"/>
      <c r="L19" s="28"/>
      <c r="M19" s="28"/>
      <c r="N19" s="28"/>
      <c r="O19" s="62"/>
      <c r="P19" s="29"/>
    </row>
    <row r="20" spans="1:16">
      <c r="A20" s="16" t="s">
        <v>60</v>
      </c>
      <c r="F20" s="53">
        <v>59</v>
      </c>
      <c r="G20" s="53">
        <v>15</v>
      </c>
      <c r="H20" s="53">
        <v>11</v>
      </c>
      <c r="I20" s="53">
        <v>0</v>
      </c>
      <c r="J20" s="53">
        <v>23</v>
      </c>
      <c r="K20" s="91">
        <v>3</v>
      </c>
      <c r="L20" s="91">
        <v>358</v>
      </c>
      <c r="M20" s="91">
        <v>4</v>
      </c>
      <c r="N20" s="91">
        <v>33</v>
      </c>
      <c r="O20" s="62">
        <f t="shared" ref="O20:O30" si="1">SUM(F20:N20)</f>
        <v>506</v>
      </c>
      <c r="P20" s="29"/>
    </row>
    <row r="21" spans="1:16">
      <c r="A21" s="16" t="s">
        <v>61</v>
      </c>
      <c r="F21" s="46">
        <v>15</v>
      </c>
      <c r="G21" s="46">
        <v>18</v>
      </c>
      <c r="H21" s="46">
        <v>27</v>
      </c>
      <c r="I21" s="46">
        <v>0</v>
      </c>
      <c r="J21" s="46">
        <v>31</v>
      </c>
      <c r="K21" s="46">
        <v>5</v>
      </c>
      <c r="L21" s="46">
        <v>417</v>
      </c>
      <c r="M21" s="46">
        <v>5</v>
      </c>
      <c r="N21" s="46">
        <v>50</v>
      </c>
      <c r="O21" s="62">
        <f t="shared" si="1"/>
        <v>568</v>
      </c>
      <c r="P21" s="29"/>
    </row>
    <row r="22" spans="1:16">
      <c r="A22" s="16" t="s">
        <v>62</v>
      </c>
      <c r="F22" s="53">
        <v>125</v>
      </c>
      <c r="G22" s="53">
        <v>8</v>
      </c>
      <c r="H22" s="53">
        <v>9</v>
      </c>
      <c r="I22" s="53">
        <v>1</v>
      </c>
      <c r="J22" s="53">
        <v>12</v>
      </c>
      <c r="K22" s="91">
        <v>1</v>
      </c>
      <c r="L22" s="91">
        <v>215</v>
      </c>
      <c r="M22" s="91">
        <v>1</v>
      </c>
      <c r="N22" s="91">
        <v>54</v>
      </c>
      <c r="O22" s="62">
        <f t="shared" si="1"/>
        <v>426</v>
      </c>
      <c r="P22" s="29"/>
    </row>
    <row r="23" spans="1:16">
      <c r="A23" s="16" t="s">
        <v>63</v>
      </c>
      <c r="F23" s="53">
        <v>23</v>
      </c>
      <c r="G23" s="53">
        <v>5</v>
      </c>
      <c r="H23" s="53">
        <v>4</v>
      </c>
      <c r="I23" s="53">
        <v>0</v>
      </c>
      <c r="J23" s="53">
        <v>7</v>
      </c>
      <c r="K23" s="91">
        <v>0</v>
      </c>
      <c r="L23" s="91">
        <v>144</v>
      </c>
      <c r="M23" s="91">
        <v>2</v>
      </c>
      <c r="N23" s="91">
        <v>29</v>
      </c>
      <c r="O23" s="62">
        <f t="shared" si="1"/>
        <v>214</v>
      </c>
      <c r="P23" s="29"/>
    </row>
    <row r="24" spans="1:16">
      <c r="A24" s="16" t="s">
        <v>64</v>
      </c>
      <c r="B24" s="15"/>
      <c r="C24" s="15"/>
      <c r="D24" s="15"/>
      <c r="E24" s="15"/>
      <c r="F24" s="46">
        <v>40</v>
      </c>
      <c r="G24" s="46">
        <v>34</v>
      </c>
      <c r="H24" s="46">
        <v>66</v>
      </c>
      <c r="I24" s="46">
        <v>0</v>
      </c>
      <c r="J24" s="46">
        <v>18</v>
      </c>
      <c r="K24" s="94">
        <v>0</v>
      </c>
      <c r="L24" s="94">
        <v>524</v>
      </c>
      <c r="M24" s="94">
        <v>11</v>
      </c>
      <c r="N24" s="94">
        <v>50</v>
      </c>
      <c r="O24" s="62">
        <f t="shared" si="1"/>
        <v>743</v>
      </c>
      <c r="P24" s="29"/>
    </row>
    <row r="25" spans="1:16">
      <c r="A25" s="16" t="s">
        <v>65</v>
      </c>
      <c r="F25" s="53">
        <v>0</v>
      </c>
      <c r="G25" s="53">
        <v>1</v>
      </c>
      <c r="H25" s="53">
        <v>1</v>
      </c>
      <c r="I25" s="53">
        <v>0</v>
      </c>
      <c r="J25" s="53">
        <v>0</v>
      </c>
      <c r="K25" s="91">
        <v>0</v>
      </c>
      <c r="L25" s="91">
        <v>6</v>
      </c>
      <c r="M25" s="91">
        <v>0</v>
      </c>
      <c r="N25" s="91">
        <v>0</v>
      </c>
      <c r="O25" s="62">
        <f t="shared" si="1"/>
        <v>8</v>
      </c>
      <c r="P25" s="29"/>
    </row>
    <row r="26" spans="1:16">
      <c r="A26" s="16" t="s">
        <v>59</v>
      </c>
      <c r="F26" s="50">
        <v>1</v>
      </c>
      <c r="G26" s="53">
        <v>1</v>
      </c>
      <c r="H26" s="53">
        <v>1</v>
      </c>
      <c r="I26" s="53">
        <v>0</v>
      </c>
      <c r="J26" s="53">
        <v>0</v>
      </c>
      <c r="K26" s="46">
        <v>0</v>
      </c>
      <c r="L26" s="94">
        <v>10</v>
      </c>
      <c r="M26" s="91">
        <v>0</v>
      </c>
      <c r="N26" s="91">
        <v>1</v>
      </c>
      <c r="O26" s="62">
        <f t="shared" si="1"/>
        <v>14</v>
      </c>
      <c r="P26" s="29"/>
    </row>
    <row r="27" spans="1:16">
      <c r="A27" s="16" t="s">
        <v>55</v>
      </c>
      <c r="F27" s="50">
        <v>6</v>
      </c>
      <c r="G27" s="53">
        <v>1</v>
      </c>
      <c r="H27" s="53">
        <v>3</v>
      </c>
      <c r="I27" s="53">
        <v>0</v>
      </c>
      <c r="J27" s="53">
        <v>2</v>
      </c>
      <c r="K27" s="46">
        <v>1</v>
      </c>
      <c r="L27" s="94">
        <v>53</v>
      </c>
      <c r="M27" s="91">
        <v>0</v>
      </c>
      <c r="N27" s="91">
        <v>6</v>
      </c>
      <c r="O27" s="62">
        <f t="shared" si="1"/>
        <v>72</v>
      </c>
      <c r="P27" s="29"/>
    </row>
    <row r="28" spans="1:16">
      <c r="A28" s="16" t="s">
        <v>56</v>
      </c>
      <c r="F28" s="50">
        <v>0</v>
      </c>
      <c r="G28" s="53">
        <v>3</v>
      </c>
      <c r="H28" s="53">
        <v>1</v>
      </c>
      <c r="I28" s="53">
        <v>0</v>
      </c>
      <c r="J28" s="53">
        <v>5</v>
      </c>
      <c r="K28" s="53">
        <v>0</v>
      </c>
      <c r="L28" s="94">
        <v>48</v>
      </c>
      <c r="M28" s="94">
        <v>0</v>
      </c>
      <c r="N28" s="94">
        <v>5</v>
      </c>
      <c r="O28" s="62">
        <f t="shared" si="1"/>
        <v>62</v>
      </c>
      <c r="P28" s="29"/>
    </row>
    <row r="29" spans="1:16">
      <c r="A29" s="16" t="s">
        <v>57</v>
      </c>
      <c r="F29" s="50">
        <v>0</v>
      </c>
      <c r="G29" s="53">
        <v>1</v>
      </c>
      <c r="H29" s="53">
        <v>0</v>
      </c>
      <c r="I29" s="53">
        <v>0</v>
      </c>
      <c r="J29" s="53">
        <v>0</v>
      </c>
      <c r="K29" s="53">
        <v>0</v>
      </c>
      <c r="L29" s="94">
        <v>11</v>
      </c>
      <c r="M29" s="94">
        <v>0</v>
      </c>
      <c r="N29" s="94">
        <v>2</v>
      </c>
      <c r="O29" s="62">
        <f t="shared" si="1"/>
        <v>14</v>
      </c>
      <c r="P29" s="29"/>
    </row>
    <row r="30" spans="1:16">
      <c r="A30" s="16" t="s">
        <v>58</v>
      </c>
      <c r="F30" s="50">
        <v>4</v>
      </c>
      <c r="G30" s="53">
        <v>8</v>
      </c>
      <c r="H30" s="53">
        <v>9</v>
      </c>
      <c r="I30" s="53">
        <v>0</v>
      </c>
      <c r="J30" s="53">
        <v>8</v>
      </c>
      <c r="K30" s="53">
        <v>2</v>
      </c>
      <c r="L30" s="94">
        <v>139</v>
      </c>
      <c r="M30" s="94">
        <v>2</v>
      </c>
      <c r="N30" s="94">
        <v>42</v>
      </c>
      <c r="O30" s="62">
        <f t="shared" si="1"/>
        <v>214</v>
      </c>
      <c r="P30" s="29"/>
    </row>
    <row r="31" spans="1:16">
      <c r="A31" s="12"/>
      <c r="F31" s="51"/>
      <c r="G31" s="51"/>
      <c r="H31" s="51"/>
      <c r="I31" s="51"/>
      <c r="J31" s="51"/>
      <c r="K31" s="29"/>
      <c r="L31" s="92"/>
      <c r="M31" s="106"/>
      <c r="N31" s="106"/>
      <c r="O31" s="29"/>
      <c r="P31" s="29"/>
    </row>
    <row r="32" spans="1:16">
      <c r="A32" s="19" t="s">
        <v>66</v>
      </c>
      <c r="F32" s="61">
        <f>SUM(F20:F30)</f>
        <v>273</v>
      </c>
      <c r="G32" s="61">
        <f t="shared" ref="G32:O32" si="2">SUM(G20:G30)</f>
        <v>95</v>
      </c>
      <c r="H32" s="61">
        <f>SUM(H20:H30)</f>
        <v>132</v>
      </c>
      <c r="I32" s="61">
        <f>SUM(I20:I31)</f>
        <v>1</v>
      </c>
      <c r="J32" s="61">
        <f t="shared" si="2"/>
        <v>106</v>
      </c>
      <c r="K32" s="61">
        <f t="shared" si="2"/>
        <v>12</v>
      </c>
      <c r="L32" s="61">
        <f t="shared" si="2"/>
        <v>1925</v>
      </c>
      <c r="M32" s="61">
        <f t="shared" si="2"/>
        <v>25</v>
      </c>
      <c r="N32" s="61">
        <f t="shared" si="2"/>
        <v>272</v>
      </c>
      <c r="O32" s="61">
        <f t="shared" si="2"/>
        <v>2841</v>
      </c>
      <c r="P32" s="29"/>
    </row>
    <row r="33" spans="1:16">
      <c r="A33" s="19"/>
      <c r="F33" s="127">
        <f>F32/O32</f>
        <v>9.6092925026399156E-2</v>
      </c>
      <c r="G33" s="127">
        <f>G32/O32</f>
        <v>3.3438929954241463E-2</v>
      </c>
      <c r="H33" s="127">
        <f>H32/O32</f>
        <v>4.6462513199577615E-2</v>
      </c>
      <c r="I33" s="127">
        <f>I32/O32</f>
        <v>3.5198873636043646E-4</v>
      </c>
      <c r="J33" s="127">
        <f>J32/O32</f>
        <v>3.7310806054206266E-2</v>
      </c>
      <c r="K33" s="127">
        <f>K32/O32</f>
        <v>4.2238648363252373E-3</v>
      </c>
      <c r="L33" s="127">
        <f>L32/O32</f>
        <v>0.67757831749384023</v>
      </c>
      <c r="M33" s="127">
        <f>M32/O32</f>
        <v>8.7997184090109117E-3</v>
      </c>
      <c r="N33" s="127">
        <f>N32/O32</f>
        <v>9.5740936290038714E-2</v>
      </c>
      <c r="O33" s="127"/>
      <c r="P33" s="29"/>
    </row>
    <row r="34" spans="1:16">
      <c r="A34" s="10"/>
      <c r="F34" s="51"/>
      <c r="G34" s="51"/>
      <c r="H34" s="51"/>
      <c r="I34" s="51"/>
      <c r="J34" s="51"/>
      <c r="K34" s="29"/>
      <c r="L34" s="92"/>
      <c r="M34" s="29"/>
      <c r="N34" s="29"/>
      <c r="O34" s="29"/>
      <c r="P34" s="29"/>
    </row>
    <row r="35" spans="1:16">
      <c r="A35" s="19" t="s">
        <v>84</v>
      </c>
      <c r="F35" s="87">
        <f t="shared" ref="F35:O35" si="3">F16+F32</f>
        <v>485</v>
      </c>
      <c r="G35" s="87">
        <f t="shared" si="3"/>
        <v>1233</v>
      </c>
      <c r="H35" s="87">
        <f t="shared" si="3"/>
        <v>511</v>
      </c>
      <c r="I35" s="87">
        <f t="shared" si="3"/>
        <v>6</v>
      </c>
      <c r="J35" s="87">
        <f t="shared" si="3"/>
        <v>787</v>
      </c>
      <c r="K35" s="87">
        <f t="shared" si="3"/>
        <v>40</v>
      </c>
      <c r="L35" s="87">
        <f t="shared" si="3"/>
        <v>11070</v>
      </c>
      <c r="M35" s="87">
        <f t="shared" si="3"/>
        <v>383</v>
      </c>
      <c r="N35" s="87">
        <f t="shared" si="3"/>
        <v>1423</v>
      </c>
      <c r="O35" s="87">
        <f t="shared" si="3"/>
        <v>15938</v>
      </c>
      <c r="P35" s="29"/>
    </row>
    <row r="36" spans="1:16">
      <c r="A36" s="19"/>
      <c r="F36" s="127">
        <f>F35/O35</f>
        <v>3.0430417869243317E-2</v>
      </c>
      <c r="G36" s="127">
        <f>G35/O35</f>
        <v>7.7362278830468062E-2</v>
      </c>
      <c r="H36" s="127">
        <f>H35/O35</f>
        <v>3.2061739239553272E-2</v>
      </c>
      <c r="I36" s="127">
        <f>I35/O35</f>
        <v>3.7645877776383487E-4</v>
      </c>
      <c r="J36" s="127">
        <f>J35/O35</f>
        <v>4.9378843016689669E-2</v>
      </c>
      <c r="K36" s="127">
        <f>K35/O35</f>
        <v>2.5097251850922323E-3</v>
      </c>
      <c r="L36" s="127">
        <f>L35/O35</f>
        <v>0.69456644497427533</v>
      </c>
      <c r="M36" s="127">
        <f>M35/O35</f>
        <v>2.4030618647258126E-2</v>
      </c>
      <c r="N36" s="127">
        <f>N35/O35</f>
        <v>8.9283473459656162E-2</v>
      </c>
      <c r="O36" s="127"/>
      <c r="P36" s="29"/>
    </row>
    <row r="37" spans="1:16">
      <c r="A37" s="10"/>
      <c r="F37" s="51"/>
      <c r="G37" s="51"/>
      <c r="H37" s="51"/>
      <c r="I37" s="51"/>
      <c r="J37" s="51"/>
      <c r="K37" s="29"/>
      <c r="L37" s="92"/>
      <c r="M37" s="29"/>
      <c r="N37" s="29"/>
      <c r="O37" s="29"/>
      <c r="P37" s="29"/>
    </row>
    <row r="38" spans="1:16">
      <c r="A38" s="18" t="s">
        <v>67</v>
      </c>
      <c r="F38" s="51"/>
      <c r="G38" s="51"/>
      <c r="H38" s="51"/>
      <c r="I38" s="51"/>
      <c r="J38" s="51"/>
      <c r="K38" s="29"/>
      <c r="L38" s="92"/>
      <c r="M38" s="29"/>
      <c r="N38" s="29"/>
      <c r="O38" s="29"/>
      <c r="P38" s="29"/>
    </row>
    <row r="39" spans="1:16">
      <c r="A39" s="11" t="s">
        <v>86</v>
      </c>
      <c r="F39" s="53">
        <v>2</v>
      </c>
      <c r="G39" s="53">
        <v>21</v>
      </c>
      <c r="H39" s="53">
        <v>4</v>
      </c>
      <c r="I39" s="53">
        <v>0</v>
      </c>
      <c r="J39" s="53">
        <v>3</v>
      </c>
      <c r="K39" s="53">
        <v>0</v>
      </c>
      <c r="L39" s="94">
        <v>175</v>
      </c>
      <c r="M39" s="91">
        <v>4</v>
      </c>
      <c r="N39" s="91">
        <v>22</v>
      </c>
      <c r="O39" s="62">
        <f>SUM(F39:N39)</f>
        <v>231</v>
      </c>
      <c r="P39" s="29"/>
    </row>
    <row r="40" spans="1:16">
      <c r="A40" s="11" t="s">
        <v>87</v>
      </c>
      <c r="F40" s="53">
        <v>0</v>
      </c>
      <c r="G40" s="53">
        <v>4</v>
      </c>
      <c r="H40" s="53">
        <v>0</v>
      </c>
      <c r="I40" s="53">
        <v>0</v>
      </c>
      <c r="J40" s="53">
        <v>4</v>
      </c>
      <c r="K40" s="53">
        <v>1</v>
      </c>
      <c r="L40" s="94">
        <v>8</v>
      </c>
      <c r="M40" s="91">
        <v>0</v>
      </c>
      <c r="N40" s="91">
        <v>32</v>
      </c>
      <c r="O40" s="62">
        <f>SUM(F40:N40)</f>
        <v>49</v>
      </c>
      <c r="P40" s="29"/>
    </row>
    <row r="41" spans="1:16">
      <c r="A41" s="10"/>
      <c r="F41" s="51"/>
      <c r="G41" s="51"/>
      <c r="H41" s="51"/>
      <c r="I41" s="51"/>
      <c r="J41" s="51"/>
      <c r="K41" s="29"/>
      <c r="L41" s="92"/>
      <c r="M41" s="29"/>
      <c r="N41" s="29"/>
      <c r="O41" s="29"/>
      <c r="P41" s="29"/>
    </row>
    <row r="42" spans="1:16">
      <c r="A42" s="1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29"/>
    </row>
    <row r="43" spans="1:16">
      <c r="A43" s="19" t="s">
        <v>85</v>
      </c>
      <c r="F43" s="87">
        <f t="shared" ref="F43:O43" si="4">+F35+F39+F40</f>
        <v>487</v>
      </c>
      <c r="G43" s="87">
        <f t="shared" si="4"/>
        <v>1258</v>
      </c>
      <c r="H43" s="87">
        <f t="shared" si="4"/>
        <v>515</v>
      </c>
      <c r="I43" s="87">
        <f t="shared" si="4"/>
        <v>6</v>
      </c>
      <c r="J43" s="87">
        <f t="shared" si="4"/>
        <v>794</v>
      </c>
      <c r="K43" s="87">
        <f t="shared" si="4"/>
        <v>41</v>
      </c>
      <c r="L43" s="87">
        <f t="shared" si="4"/>
        <v>11253</v>
      </c>
      <c r="M43" s="87">
        <f t="shared" si="4"/>
        <v>387</v>
      </c>
      <c r="N43" s="87">
        <f t="shared" si="4"/>
        <v>1477</v>
      </c>
      <c r="O43" s="87">
        <f t="shared" si="4"/>
        <v>16218</v>
      </c>
      <c r="P43" s="29"/>
    </row>
    <row r="44" spans="1:16">
      <c r="A44" s="10"/>
      <c r="F44" s="127">
        <f>F43/O43</f>
        <v>3.0028363546676533E-2</v>
      </c>
      <c r="G44" s="127">
        <f>G43/O43</f>
        <v>7.7568134171907763E-2</v>
      </c>
      <c r="H44" s="127">
        <f>H43/O43</f>
        <v>3.1754840300900235E-2</v>
      </c>
      <c r="I44" s="127">
        <f>I43/O43</f>
        <v>3.6995930447650759E-4</v>
      </c>
      <c r="J44" s="127">
        <f>J43/O43</f>
        <v>4.8957947959057835E-2</v>
      </c>
      <c r="K44" s="127">
        <f>K43/O43</f>
        <v>2.5280552472561352E-3</v>
      </c>
      <c r="L44" s="127">
        <f>L43/O43</f>
        <v>0.69385867554569003</v>
      </c>
      <c r="M44" s="127">
        <f>M43/O43</f>
        <v>2.3862375138734741E-2</v>
      </c>
      <c r="N44" s="127">
        <f>N43/O43</f>
        <v>9.1071648785300288E-2</v>
      </c>
      <c r="O44" s="127"/>
      <c r="P44" s="29"/>
    </row>
    <row r="45" spans="1:16">
      <c r="G45" s="29"/>
      <c r="H45" s="29"/>
      <c r="I45" s="29"/>
    </row>
    <row r="46" spans="1:16">
      <c r="A46" s="111" t="s">
        <v>83</v>
      </c>
    </row>
    <row r="48" spans="1:16">
      <c r="A48" s="25" t="s">
        <v>37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5" t="s">
        <v>37</v>
      </c>
    </row>
  </sheetData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128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1" t="s">
        <v>11</v>
      </c>
      <c r="G9" s="82" t="s">
        <v>12</v>
      </c>
      <c r="H9" s="82"/>
      <c r="I9" s="81" t="s">
        <v>13</v>
      </c>
    </row>
    <row r="10" spans="1:14">
      <c r="A10" s="18" t="s">
        <v>73</v>
      </c>
      <c r="B10" s="15"/>
      <c r="C10" s="15"/>
      <c r="D10" s="15"/>
      <c r="E10" s="15"/>
      <c r="F10" s="15"/>
      <c r="I10" s="15"/>
      <c r="J10" s="15"/>
      <c r="K10" s="15"/>
      <c r="L10" s="15"/>
      <c r="M10" s="15"/>
    </row>
    <row r="11" spans="1:14">
      <c r="A11" s="11" t="s">
        <v>68</v>
      </c>
      <c r="F11" s="91">
        <v>77880</v>
      </c>
      <c r="G11" s="91">
        <v>90573</v>
      </c>
      <c r="H11" s="29"/>
      <c r="I11" s="92">
        <f>SUM(F11:G11)</f>
        <v>168453</v>
      </c>
      <c r="J11" s="29"/>
    </row>
    <row r="12" spans="1:14">
      <c r="A12" s="11" t="s">
        <v>69</v>
      </c>
      <c r="B12" s="28"/>
      <c r="C12" s="28"/>
      <c r="D12" s="28"/>
      <c r="E12" s="15"/>
      <c r="F12" s="50">
        <v>4330</v>
      </c>
      <c r="G12" s="53">
        <v>4551</v>
      </c>
      <c r="H12" s="51"/>
      <c r="I12" s="92">
        <f>SUM(F12:G12)</f>
        <v>8881</v>
      </c>
      <c r="J12" s="106"/>
      <c r="K12" s="15"/>
      <c r="L12" s="15"/>
      <c r="M12" s="15"/>
    </row>
    <row r="13" spans="1:14">
      <c r="A13" s="11" t="s">
        <v>71</v>
      </c>
      <c r="B13" s="28"/>
      <c r="C13" s="28"/>
      <c r="D13" s="28"/>
      <c r="E13" s="15"/>
      <c r="F13" s="50">
        <v>395</v>
      </c>
      <c r="G13" s="53">
        <v>498</v>
      </c>
      <c r="H13" s="51"/>
      <c r="I13" s="92">
        <f>SUM(F13:G13)</f>
        <v>893</v>
      </c>
      <c r="J13" s="106"/>
      <c r="K13" s="15"/>
      <c r="L13" s="15"/>
      <c r="M13" s="15"/>
    </row>
    <row r="14" spans="1:14">
      <c r="A14" s="11" t="s">
        <v>72</v>
      </c>
      <c r="B14" s="28"/>
      <c r="C14" s="28"/>
      <c r="D14" s="28"/>
      <c r="E14" s="15"/>
      <c r="F14" s="50">
        <v>872</v>
      </c>
      <c r="G14" s="53">
        <v>1068</v>
      </c>
      <c r="H14" s="51"/>
      <c r="I14" s="92">
        <f>SUM(F14:G14)</f>
        <v>1940</v>
      </c>
      <c r="J14" s="106"/>
      <c r="K14" s="15"/>
      <c r="L14" s="15"/>
      <c r="M14" s="15"/>
    </row>
    <row r="15" spans="1:14">
      <c r="B15" s="15"/>
      <c r="C15" s="15"/>
      <c r="D15" s="15"/>
      <c r="E15" s="15"/>
      <c r="F15" s="108"/>
      <c r="G15" s="59"/>
      <c r="H15" s="59"/>
      <c r="I15" s="57"/>
      <c r="J15" s="106"/>
      <c r="K15" s="15"/>
      <c r="L15" s="15"/>
      <c r="M15" s="15"/>
    </row>
    <row r="16" spans="1:14">
      <c r="A16" s="19" t="s">
        <v>70</v>
      </c>
      <c r="B16" s="15"/>
      <c r="C16" s="15"/>
      <c r="D16" s="15"/>
      <c r="E16" s="15"/>
      <c r="F16" s="109">
        <f>SUM(F11:F14)</f>
        <v>83477</v>
      </c>
      <c r="G16" s="109">
        <f>SUM(G11:G14)</f>
        <v>96690</v>
      </c>
      <c r="H16" s="59"/>
      <c r="I16" s="109">
        <f>SUM(I11:I14)</f>
        <v>180167</v>
      </c>
      <c r="J16" s="106"/>
      <c r="K16" s="15"/>
      <c r="L16" s="15"/>
      <c r="M16" s="15"/>
    </row>
    <row r="17" spans="1:13">
      <c r="A17" s="8"/>
      <c r="B17" s="15"/>
      <c r="C17" s="15"/>
      <c r="D17" s="15"/>
      <c r="E17" s="15"/>
      <c r="F17" s="127"/>
      <c r="G17" s="127"/>
      <c r="H17" s="127"/>
      <c r="I17" s="127"/>
      <c r="J17" s="106"/>
      <c r="K17" s="15"/>
      <c r="L17" s="15"/>
      <c r="M17" s="15"/>
    </row>
    <row r="18" spans="1:13">
      <c r="A18" s="8"/>
      <c r="B18" s="15"/>
      <c r="C18" s="15"/>
      <c r="D18" s="15"/>
      <c r="E18" s="15"/>
      <c r="F18" s="108"/>
      <c r="G18" s="59"/>
      <c r="H18" s="59"/>
      <c r="I18" s="63"/>
      <c r="J18" s="106"/>
      <c r="K18" s="15"/>
      <c r="L18" s="15"/>
      <c r="M18" s="15"/>
    </row>
    <row r="19" spans="1:13">
      <c r="A19" s="18" t="s">
        <v>74</v>
      </c>
      <c r="B19" s="15"/>
      <c r="C19" s="15"/>
      <c r="D19" s="15"/>
      <c r="E19" s="15"/>
      <c r="F19" s="108"/>
      <c r="G19" s="59"/>
      <c r="H19" s="57"/>
      <c r="I19" s="63"/>
      <c r="J19" s="106"/>
      <c r="K19" s="15"/>
      <c r="L19" s="15"/>
      <c r="M19" s="15"/>
    </row>
    <row r="20" spans="1:13">
      <c r="A20" s="16" t="s">
        <v>60</v>
      </c>
      <c r="B20" s="15"/>
      <c r="C20" s="15"/>
      <c r="D20" s="15"/>
      <c r="E20" s="15"/>
      <c r="F20" s="58">
        <v>2172</v>
      </c>
      <c r="G20" s="60">
        <v>3254.5</v>
      </c>
      <c r="H20" s="57"/>
      <c r="I20" s="92">
        <f t="shared" ref="I20:I29" si="0">SUM(F20:G20)</f>
        <v>5426.5</v>
      </c>
      <c r="J20" s="106"/>
      <c r="K20" s="15"/>
      <c r="L20" s="15"/>
      <c r="M20" s="15"/>
    </row>
    <row r="21" spans="1:13">
      <c r="A21" s="16" t="s">
        <v>61</v>
      </c>
      <c r="B21" s="15"/>
      <c r="C21" s="15"/>
      <c r="D21" s="15"/>
      <c r="E21" s="15"/>
      <c r="F21" s="58">
        <v>1027</v>
      </c>
      <c r="G21" s="60">
        <v>1513</v>
      </c>
      <c r="H21" s="57"/>
      <c r="I21" s="92">
        <f t="shared" si="0"/>
        <v>2540</v>
      </c>
      <c r="J21" s="106"/>
      <c r="K21" s="15"/>
      <c r="L21" s="15"/>
      <c r="M21" s="15"/>
    </row>
    <row r="22" spans="1:13">
      <c r="A22" s="16" t="s">
        <v>62</v>
      </c>
      <c r="F22" s="60">
        <v>2249</v>
      </c>
      <c r="G22" s="60">
        <v>2476</v>
      </c>
      <c r="H22" s="57"/>
      <c r="I22" s="92">
        <f t="shared" si="0"/>
        <v>4725</v>
      </c>
      <c r="J22" s="29"/>
    </row>
    <row r="23" spans="1:13">
      <c r="A23" s="16" t="s">
        <v>63</v>
      </c>
      <c r="F23" s="49">
        <v>290.5</v>
      </c>
      <c r="G23" s="49">
        <v>538</v>
      </c>
      <c r="H23" s="57"/>
      <c r="I23" s="92">
        <f t="shared" si="0"/>
        <v>828.5</v>
      </c>
      <c r="J23" s="29"/>
    </row>
    <row r="24" spans="1:13">
      <c r="A24" s="16" t="s">
        <v>64</v>
      </c>
      <c r="F24" s="60">
        <v>4417</v>
      </c>
      <c r="G24" s="60">
        <v>7895</v>
      </c>
      <c r="H24" s="57"/>
      <c r="I24" s="92">
        <f t="shared" si="0"/>
        <v>12312</v>
      </c>
      <c r="J24" s="29"/>
    </row>
    <row r="25" spans="1:13">
      <c r="A25" s="16" t="s">
        <v>65</v>
      </c>
      <c r="B25" s="15"/>
      <c r="C25" s="15"/>
      <c r="D25" s="15"/>
      <c r="E25" s="15"/>
      <c r="F25" s="49">
        <v>18</v>
      </c>
      <c r="G25" s="49">
        <v>29</v>
      </c>
      <c r="H25" s="57"/>
      <c r="I25" s="92">
        <f t="shared" si="0"/>
        <v>47</v>
      </c>
      <c r="J25" s="28"/>
      <c r="K25" s="15"/>
      <c r="L25" s="15"/>
      <c r="M25" s="15"/>
    </row>
    <row r="26" spans="1:13">
      <c r="A26" s="16" t="s">
        <v>59</v>
      </c>
      <c r="F26" s="122">
        <v>0</v>
      </c>
      <c r="G26" s="60">
        <v>0</v>
      </c>
      <c r="H26" s="57"/>
      <c r="I26" s="92">
        <f t="shared" si="0"/>
        <v>0</v>
      </c>
      <c r="J26" s="29"/>
    </row>
    <row r="27" spans="1:13">
      <c r="A27" s="16" t="s">
        <v>55</v>
      </c>
      <c r="F27" s="60">
        <v>265</v>
      </c>
      <c r="G27" s="60">
        <v>607</v>
      </c>
      <c r="H27" s="59"/>
      <c r="I27" s="92">
        <f t="shared" si="0"/>
        <v>872</v>
      </c>
      <c r="J27" s="28"/>
    </row>
    <row r="28" spans="1:13">
      <c r="A28" s="16" t="s">
        <v>56</v>
      </c>
      <c r="F28" s="58">
        <v>164</v>
      </c>
      <c r="G28" s="60">
        <v>140.5</v>
      </c>
      <c r="H28" s="59"/>
      <c r="I28" s="92">
        <f t="shared" si="0"/>
        <v>304.5</v>
      </c>
      <c r="J28" s="28"/>
    </row>
    <row r="29" spans="1:13">
      <c r="A29" s="16" t="s">
        <v>57</v>
      </c>
      <c r="F29" s="58">
        <v>60</v>
      </c>
      <c r="G29" s="60">
        <v>89</v>
      </c>
      <c r="H29" s="59"/>
      <c r="I29" s="92">
        <f t="shared" si="0"/>
        <v>149</v>
      </c>
      <c r="J29" s="28"/>
    </row>
    <row r="30" spans="1:13">
      <c r="A30" s="16" t="s">
        <v>58</v>
      </c>
      <c r="F30" s="58">
        <v>335</v>
      </c>
      <c r="G30" s="60">
        <v>436</v>
      </c>
      <c r="H30" s="59"/>
      <c r="I30" s="92">
        <f>SUM(F30:G30)</f>
        <v>771</v>
      </c>
      <c r="J30" s="28"/>
    </row>
    <row r="31" spans="1:13">
      <c r="A31" s="12"/>
      <c r="F31" s="108"/>
      <c r="G31" s="59"/>
      <c r="H31" s="57"/>
      <c r="I31" s="63"/>
      <c r="J31" s="28"/>
    </row>
    <row r="32" spans="1:13">
      <c r="A32" s="19" t="s">
        <v>66</v>
      </c>
      <c r="F32" s="110">
        <f>SUM(F20:F30)</f>
        <v>10997.5</v>
      </c>
      <c r="G32" s="110">
        <f>SUM(G20:G30)</f>
        <v>16978</v>
      </c>
      <c r="H32" s="57"/>
      <c r="I32" s="110">
        <f>SUM(I20:I30)</f>
        <v>27975.5</v>
      </c>
      <c r="J32" s="29"/>
    </row>
    <row r="33" spans="1:13">
      <c r="A33" s="10"/>
      <c r="F33" s="63"/>
      <c r="G33" s="63"/>
      <c r="H33" s="57"/>
      <c r="I33" s="63"/>
      <c r="J33" s="29"/>
    </row>
    <row r="34" spans="1:13">
      <c r="A34" s="19" t="s">
        <v>84</v>
      </c>
      <c r="F34" s="87">
        <f>F16+F32</f>
        <v>94474.5</v>
      </c>
      <c r="G34" s="87">
        <f>G16+G32</f>
        <v>113668</v>
      </c>
      <c r="H34" s="57"/>
      <c r="I34" s="87">
        <f>I16+I32</f>
        <v>208142.5</v>
      </c>
      <c r="J34" s="29"/>
    </row>
    <row r="35" spans="1:13">
      <c r="A35" s="19"/>
      <c r="F35" s="63"/>
      <c r="G35" s="63"/>
      <c r="H35" s="57"/>
      <c r="I35" s="63"/>
      <c r="J35" s="29"/>
    </row>
    <row r="36" spans="1:13">
      <c r="A36" s="10"/>
      <c r="F36" s="63"/>
      <c r="G36" s="63"/>
      <c r="H36" s="57"/>
      <c r="I36" s="63"/>
      <c r="J36" s="29"/>
    </row>
    <row r="37" spans="1:13">
      <c r="A37" s="18" t="s">
        <v>67</v>
      </c>
      <c r="F37" s="63"/>
      <c r="G37" s="63"/>
      <c r="H37" s="57"/>
      <c r="I37" s="63"/>
      <c r="J37" s="29"/>
    </row>
    <row r="38" spans="1:13">
      <c r="A38" s="11" t="s">
        <v>86</v>
      </c>
      <c r="F38" s="91">
        <v>0</v>
      </c>
      <c r="G38" s="91">
        <v>0</v>
      </c>
      <c r="H38" s="29"/>
      <c r="I38" s="92">
        <f>SUM(F38:G38)</f>
        <v>0</v>
      </c>
      <c r="J38" s="29"/>
    </row>
    <row r="39" spans="1:13">
      <c r="A39" s="11" t="s">
        <v>87</v>
      </c>
      <c r="F39" s="49">
        <v>0</v>
      </c>
      <c r="G39" s="49">
        <v>0</v>
      </c>
      <c r="H39" s="57"/>
      <c r="I39" s="92">
        <f>SUM(F39:G39)</f>
        <v>0</v>
      </c>
      <c r="J39" s="29"/>
    </row>
    <row r="40" spans="1:13">
      <c r="A40" s="10"/>
      <c r="F40" s="57"/>
      <c r="G40" s="57"/>
      <c r="H40" s="57"/>
      <c r="I40" s="63"/>
      <c r="J40" s="29"/>
    </row>
    <row r="41" spans="1:13">
      <c r="A41" s="10"/>
      <c r="F41" s="63"/>
      <c r="G41" s="63"/>
      <c r="H41" s="57"/>
      <c r="I41" s="63"/>
      <c r="J41" s="29"/>
    </row>
    <row r="42" spans="1:13">
      <c r="A42" s="19" t="s">
        <v>85</v>
      </c>
      <c r="F42" s="87">
        <f>+F34+F38+F39</f>
        <v>94474.5</v>
      </c>
      <c r="G42" s="87">
        <f>+G34+G38+G39</f>
        <v>113668</v>
      </c>
      <c r="H42" s="57"/>
      <c r="I42" s="87">
        <f>+I34+I38+I39</f>
        <v>208142.5</v>
      </c>
      <c r="J42" s="29"/>
    </row>
    <row r="43" spans="1:13">
      <c r="A43" s="8"/>
      <c r="F43" s="63"/>
      <c r="G43" s="63"/>
      <c r="H43" s="57"/>
      <c r="I43" s="63"/>
      <c r="J43" s="29"/>
    </row>
    <row r="45" spans="1:13">
      <c r="A45" s="111" t="s">
        <v>83</v>
      </c>
    </row>
    <row r="46" spans="1:13">
      <c r="A46" s="26"/>
    </row>
    <row r="47" spans="1:13">
      <c r="A47" s="25" t="s">
        <v>38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38</v>
      </c>
    </row>
  </sheetData>
  <phoneticPr fontId="0" type="noConversion"/>
  <printOptions horizontalCentered="1"/>
  <pageMargins left="0.5" right="0.5" top="0.5" bottom="0.5" header="0.5" footer="0.5"/>
  <pageSetup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14">
      <c r="A3" s="15"/>
    </row>
    <row r="4" spans="1:14">
      <c r="A4" s="30" t="s">
        <v>129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1" t="s">
        <v>40</v>
      </c>
      <c r="G9" s="82" t="s">
        <v>39</v>
      </c>
      <c r="H9" s="82" t="s">
        <v>50</v>
      </c>
      <c r="I9" s="81" t="s">
        <v>41</v>
      </c>
      <c r="J9" s="83"/>
      <c r="K9" s="86" t="s">
        <v>13</v>
      </c>
    </row>
    <row r="10" spans="1:14">
      <c r="A10" s="18" t="s">
        <v>73</v>
      </c>
      <c r="B10" s="15"/>
      <c r="C10" s="15"/>
      <c r="D10" s="15"/>
      <c r="E10" s="15"/>
      <c r="F10" s="15"/>
      <c r="I10" s="15"/>
      <c r="J10" s="15"/>
      <c r="K10" s="72"/>
      <c r="L10" s="15"/>
      <c r="M10" s="15"/>
    </row>
    <row r="11" spans="1:14">
      <c r="A11" s="11" t="s">
        <v>68</v>
      </c>
      <c r="F11" s="91">
        <v>90394</v>
      </c>
      <c r="G11" s="91">
        <v>69984</v>
      </c>
      <c r="H11" s="91">
        <v>1923</v>
      </c>
      <c r="I11" s="91">
        <v>6152</v>
      </c>
      <c r="J11" s="29"/>
      <c r="K11" s="92">
        <f>SUM(F11:I11)</f>
        <v>168453</v>
      </c>
      <c r="L11" s="29"/>
    </row>
    <row r="12" spans="1:14">
      <c r="A12" s="11" t="s">
        <v>69</v>
      </c>
      <c r="B12" s="15"/>
      <c r="C12" s="15"/>
      <c r="D12" s="15"/>
      <c r="E12" s="15"/>
      <c r="F12" s="50">
        <v>7099</v>
      </c>
      <c r="G12" s="53">
        <v>1528</v>
      </c>
      <c r="H12" s="53">
        <v>50</v>
      </c>
      <c r="I12" s="46">
        <v>204</v>
      </c>
      <c r="J12" s="106"/>
      <c r="K12" s="92">
        <f>SUM(F12:I12)</f>
        <v>8881</v>
      </c>
      <c r="L12" s="28"/>
      <c r="M12" s="15"/>
    </row>
    <row r="13" spans="1:14">
      <c r="A13" s="11" t="s">
        <v>71</v>
      </c>
      <c r="B13" s="15"/>
      <c r="C13" s="15"/>
      <c r="D13" s="15"/>
      <c r="E13" s="15"/>
      <c r="F13" s="50">
        <v>317</v>
      </c>
      <c r="G13" s="53">
        <v>78</v>
      </c>
      <c r="H13" s="53">
        <v>498</v>
      </c>
      <c r="I13" s="46">
        <v>0</v>
      </c>
      <c r="J13" s="106"/>
      <c r="K13" s="92">
        <f>SUM(F13:I13)</f>
        <v>893</v>
      </c>
      <c r="L13" s="28"/>
      <c r="M13" s="15"/>
    </row>
    <row r="14" spans="1:14">
      <c r="A14" s="11" t="s">
        <v>72</v>
      </c>
      <c r="B14" s="15"/>
      <c r="C14" s="15"/>
      <c r="D14" s="15"/>
      <c r="E14" s="15"/>
      <c r="F14" s="50">
        <v>1738</v>
      </c>
      <c r="G14" s="53">
        <v>66</v>
      </c>
      <c r="H14" s="53">
        <v>136</v>
      </c>
      <c r="I14" s="46">
        <v>0</v>
      </c>
      <c r="J14" s="107"/>
      <c r="K14" s="92">
        <f>SUM(F14:I14)</f>
        <v>1940</v>
      </c>
      <c r="L14" s="28"/>
      <c r="M14" s="15"/>
    </row>
    <row r="15" spans="1:14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4">
      <c r="A16" s="19" t="s">
        <v>70</v>
      </c>
      <c r="B16" s="15"/>
      <c r="C16" s="15"/>
      <c r="D16" s="15"/>
      <c r="E16" s="15"/>
      <c r="F16" s="105">
        <f>SUM(F11:F14)</f>
        <v>99548</v>
      </c>
      <c r="G16" s="105">
        <f>SUM(G11:G14)</f>
        <v>71656</v>
      </c>
      <c r="H16" s="105">
        <f>SUM(H11:H14)</f>
        <v>2607</v>
      </c>
      <c r="I16" s="105">
        <f>SUM(I11:I14)</f>
        <v>6356</v>
      </c>
      <c r="J16" s="106"/>
      <c r="K16" s="105">
        <f>SUM(K11:K14)</f>
        <v>180167</v>
      </c>
      <c r="L16" s="28"/>
      <c r="M16" s="15"/>
    </row>
    <row r="17" spans="1:13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>
      <c r="A19" s="18" t="s">
        <v>74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3">
      <c r="A20" s="16" t="s">
        <v>60</v>
      </c>
      <c r="B20" s="15"/>
      <c r="C20" s="15"/>
      <c r="D20" s="15"/>
      <c r="E20" s="15"/>
      <c r="F20" s="50">
        <v>2714.5</v>
      </c>
      <c r="G20" s="53">
        <v>1844</v>
      </c>
      <c r="H20" s="53">
        <v>644</v>
      </c>
      <c r="I20" s="46">
        <v>224</v>
      </c>
      <c r="J20" s="106"/>
      <c r="K20" s="92">
        <f t="shared" ref="K20:K30" si="0">SUM(F20:I20)</f>
        <v>5426.5</v>
      </c>
      <c r="L20" s="28"/>
      <c r="M20" s="15"/>
    </row>
    <row r="21" spans="1:13">
      <c r="A21" s="16" t="s">
        <v>61</v>
      </c>
      <c r="B21" s="15"/>
      <c r="C21" s="15"/>
      <c r="D21" s="15"/>
      <c r="E21" s="15"/>
      <c r="F21" s="50">
        <v>1827</v>
      </c>
      <c r="G21" s="53">
        <v>509</v>
      </c>
      <c r="H21" s="53">
        <v>47</v>
      </c>
      <c r="I21" s="46">
        <v>157</v>
      </c>
      <c r="J21" s="106"/>
      <c r="K21" s="92">
        <f t="shared" si="0"/>
        <v>2540</v>
      </c>
      <c r="L21" s="28"/>
      <c r="M21" s="15"/>
    </row>
    <row r="22" spans="1:13">
      <c r="A22" s="16" t="s">
        <v>62</v>
      </c>
      <c r="F22" s="53">
        <v>1392</v>
      </c>
      <c r="G22" s="53">
        <v>2101</v>
      </c>
      <c r="H22" s="53">
        <v>1205</v>
      </c>
      <c r="I22" s="53">
        <v>27</v>
      </c>
      <c r="J22" s="29"/>
      <c r="K22" s="92">
        <f t="shared" si="0"/>
        <v>4725</v>
      </c>
      <c r="L22" s="29"/>
    </row>
    <row r="23" spans="1:13">
      <c r="A23" s="16" t="s">
        <v>63</v>
      </c>
      <c r="F23" s="46">
        <v>539.5</v>
      </c>
      <c r="G23" s="46">
        <v>228</v>
      </c>
      <c r="H23" s="46">
        <v>59</v>
      </c>
      <c r="I23" s="46">
        <v>2</v>
      </c>
      <c r="J23" s="29"/>
      <c r="K23" s="92">
        <f t="shared" si="0"/>
        <v>828.5</v>
      </c>
      <c r="L23" s="29"/>
    </row>
    <row r="24" spans="1:13">
      <c r="A24" s="16" t="s">
        <v>64</v>
      </c>
      <c r="F24" s="53">
        <v>4789</v>
      </c>
      <c r="G24" s="53">
        <v>4780</v>
      </c>
      <c r="H24" s="53">
        <v>657</v>
      </c>
      <c r="I24" s="53">
        <v>2086</v>
      </c>
      <c r="J24" s="29"/>
      <c r="K24" s="92">
        <f t="shared" si="0"/>
        <v>12312</v>
      </c>
      <c r="L24" s="29"/>
    </row>
    <row r="25" spans="1:13">
      <c r="A25" s="16" t="s">
        <v>65</v>
      </c>
      <c r="B25" s="15"/>
      <c r="C25" s="15"/>
      <c r="D25" s="15"/>
      <c r="E25" s="15"/>
      <c r="F25" s="46">
        <v>33</v>
      </c>
      <c r="G25" s="46">
        <v>14</v>
      </c>
      <c r="H25" s="46">
        <v>0</v>
      </c>
      <c r="I25" s="46">
        <v>0</v>
      </c>
      <c r="J25" s="28"/>
      <c r="K25" s="92">
        <f t="shared" si="0"/>
        <v>47</v>
      </c>
      <c r="L25" s="28"/>
      <c r="M25" s="15"/>
    </row>
    <row r="26" spans="1:13">
      <c r="A26" s="16" t="s">
        <v>59</v>
      </c>
      <c r="F26" s="53">
        <v>0</v>
      </c>
      <c r="G26" s="53">
        <v>0</v>
      </c>
      <c r="H26" s="53">
        <v>0</v>
      </c>
      <c r="I26" s="53">
        <v>0</v>
      </c>
      <c r="J26" s="29"/>
      <c r="K26" s="92">
        <f t="shared" si="0"/>
        <v>0</v>
      </c>
      <c r="L26" s="29"/>
    </row>
    <row r="27" spans="1:13">
      <c r="A27" s="16" t="s">
        <v>55</v>
      </c>
      <c r="F27" s="50">
        <v>606</v>
      </c>
      <c r="G27" s="53">
        <v>192</v>
      </c>
      <c r="H27" s="53">
        <v>68</v>
      </c>
      <c r="I27" s="53">
        <v>6</v>
      </c>
      <c r="J27" s="28"/>
      <c r="K27" s="92">
        <f t="shared" si="0"/>
        <v>872</v>
      </c>
      <c r="L27" s="29"/>
    </row>
    <row r="28" spans="1:13">
      <c r="A28" s="16" t="s">
        <v>56</v>
      </c>
      <c r="F28" s="50">
        <v>222.5</v>
      </c>
      <c r="G28" s="53">
        <v>82</v>
      </c>
      <c r="H28" s="53">
        <v>0</v>
      </c>
      <c r="I28" s="53">
        <v>0</v>
      </c>
      <c r="J28" s="28"/>
      <c r="K28" s="92">
        <f t="shared" si="0"/>
        <v>304.5</v>
      </c>
      <c r="L28" s="29"/>
    </row>
    <row r="29" spans="1:13">
      <c r="A29" s="16" t="s">
        <v>57</v>
      </c>
      <c r="F29" s="50">
        <v>140</v>
      </c>
      <c r="G29" s="53">
        <v>9</v>
      </c>
      <c r="H29" s="53">
        <v>0</v>
      </c>
      <c r="I29" s="53">
        <v>0</v>
      </c>
      <c r="J29" s="28"/>
      <c r="K29" s="92">
        <f t="shared" si="0"/>
        <v>149</v>
      </c>
      <c r="L29" s="28"/>
    </row>
    <row r="30" spans="1:13">
      <c r="A30" s="16" t="s">
        <v>58</v>
      </c>
      <c r="F30" s="50">
        <v>674</v>
      </c>
      <c r="G30" s="53">
        <v>83</v>
      </c>
      <c r="H30" s="53">
        <v>14</v>
      </c>
      <c r="I30" s="53">
        <v>0</v>
      </c>
      <c r="J30" s="28"/>
      <c r="K30" s="92">
        <f t="shared" si="0"/>
        <v>771</v>
      </c>
      <c r="L30" s="29"/>
    </row>
    <row r="31" spans="1:13">
      <c r="A31" s="12"/>
      <c r="F31" s="102"/>
      <c r="G31" s="51"/>
      <c r="H31" s="51"/>
      <c r="I31" s="51"/>
      <c r="J31" s="29"/>
      <c r="K31" s="62"/>
      <c r="L31" s="28"/>
    </row>
    <row r="32" spans="1:13">
      <c r="A32" s="19" t="s">
        <v>66</v>
      </c>
      <c r="F32" s="87">
        <f>SUM(F20:F30)</f>
        <v>12937.5</v>
      </c>
      <c r="G32" s="87">
        <f>SUM(G20:G30)</f>
        <v>9842</v>
      </c>
      <c r="H32" s="87">
        <f>SUM(H20:H30)</f>
        <v>2694</v>
      </c>
      <c r="I32" s="87">
        <f>SUM(I20:I30)</f>
        <v>2502</v>
      </c>
      <c r="J32" s="29"/>
      <c r="K32" s="87">
        <f>SUM(K20:K30)</f>
        <v>27975.5</v>
      </c>
      <c r="L32" s="29"/>
    </row>
    <row r="33" spans="1:13">
      <c r="A33" s="10"/>
      <c r="F33" s="61"/>
      <c r="G33" s="61"/>
      <c r="H33" s="61"/>
      <c r="I33" s="61"/>
      <c r="J33" s="29"/>
      <c r="K33" s="62"/>
      <c r="L33" s="29"/>
    </row>
    <row r="34" spans="1:13">
      <c r="A34" s="19" t="s">
        <v>84</v>
      </c>
      <c r="F34" s="87">
        <f>F16+F32</f>
        <v>112485.5</v>
      </c>
      <c r="G34" s="87">
        <f>G16+G32</f>
        <v>81498</v>
      </c>
      <c r="H34" s="87">
        <f>H16+H32</f>
        <v>5301</v>
      </c>
      <c r="I34" s="87">
        <f>I16+I32</f>
        <v>8858</v>
      </c>
      <c r="J34" s="29"/>
      <c r="K34" s="87">
        <f>K16+K32</f>
        <v>208142.5</v>
      </c>
      <c r="L34" s="29"/>
    </row>
    <row r="35" spans="1:13">
      <c r="A35" s="19"/>
      <c r="F35" s="61"/>
      <c r="G35" s="61"/>
      <c r="H35" s="61"/>
      <c r="I35" s="61"/>
      <c r="J35" s="29"/>
      <c r="K35" s="62"/>
      <c r="L35" s="29"/>
    </row>
    <row r="36" spans="1:13">
      <c r="A36" s="10"/>
      <c r="F36" s="61"/>
      <c r="G36" s="61"/>
      <c r="H36" s="61"/>
      <c r="I36" s="61"/>
      <c r="J36" s="29"/>
      <c r="K36" s="62"/>
      <c r="L36" s="29"/>
    </row>
    <row r="37" spans="1:13">
      <c r="A37" s="18" t="s">
        <v>67</v>
      </c>
      <c r="F37" s="63"/>
      <c r="G37" s="63"/>
      <c r="H37" s="57"/>
      <c r="I37" s="63"/>
      <c r="J37" s="29"/>
      <c r="K37" s="62"/>
      <c r="L37" s="29"/>
    </row>
    <row r="38" spans="1:13">
      <c r="A38" s="11" t="s">
        <v>86</v>
      </c>
      <c r="F38" s="91">
        <v>0</v>
      </c>
      <c r="G38" s="91">
        <v>0</v>
      </c>
      <c r="H38" s="91">
        <v>0</v>
      </c>
      <c r="I38" s="91">
        <v>0</v>
      </c>
      <c r="J38" s="29"/>
      <c r="K38" s="92">
        <f>SUM(F38:I38)</f>
        <v>0</v>
      </c>
      <c r="L38" s="29"/>
    </row>
    <row r="39" spans="1:13">
      <c r="A39" s="11" t="s">
        <v>87</v>
      </c>
      <c r="F39" s="49">
        <v>0</v>
      </c>
      <c r="G39" s="49">
        <v>0</v>
      </c>
      <c r="H39" s="49">
        <v>0</v>
      </c>
      <c r="I39" s="49">
        <v>0</v>
      </c>
      <c r="J39" s="29"/>
      <c r="K39" s="92">
        <f>SUM(F39:I39)</f>
        <v>0</v>
      </c>
      <c r="L39" s="29"/>
    </row>
    <row r="40" spans="1:13">
      <c r="A40" s="10"/>
      <c r="F40" s="57"/>
      <c r="G40" s="57"/>
      <c r="H40" s="57"/>
      <c r="I40" s="57"/>
      <c r="J40" s="29"/>
      <c r="K40" s="62"/>
      <c r="L40" s="29"/>
    </row>
    <row r="41" spans="1:13">
      <c r="A41" s="10"/>
      <c r="F41" s="63"/>
      <c r="G41" s="63"/>
      <c r="H41" s="57"/>
      <c r="I41" s="63"/>
      <c r="J41" s="29"/>
      <c r="K41" s="62"/>
      <c r="L41" s="29"/>
    </row>
    <row r="42" spans="1:13">
      <c r="A42" s="19" t="s">
        <v>85</v>
      </c>
      <c r="F42" s="87">
        <f>+F34+F38+F39</f>
        <v>112485.5</v>
      </c>
      <c r="G42" s="87">
        <f>+G34+G38+G39</f>
        <v>81498</v>
      </c>
      <c r="H42" s="87">
        <f>+H34+H38+H39</f>
        <v>5301</v>
      </c>
      <c r="I42" s="87">
        <f>+I34+I38+I39</f>
        <v>8858</v>
      </c>
      <c r="J42" s="29"/>
      <c r="K42" s="87">
        <f>+K34+K38+K39</f>
        <v>208142.5</v>
      </c>
      <c r="L42" s="29"/>
    </row>
    <row r="43" spans="1:13">
      <c r="A43" s="8"/>
      <c r="F43" s="61"/>
      <c r="G43" s="61"/>
      <c r="H43" s="61"/>
      <c r="I43" s="61"/>
      <c r="J43" s="29"/>
      <c r="K43" s="62"/>
      <c r="L43" s="29"/>
    </row>
    <row r="44" spans="1:13">
      <c r="F44" s="29"/>
      <c r="G44" s="29"/>
      <c r="H44" s="29"/>
      <c r="I44" s="29"/>
      <c r="J44" s="29"/>
      <c r="K44" s="29"/>
      <c r="L44" s="29"/>
    </row>
    <row r="45" spans="1:13">
      <c r="A45" s="111" t="s">
        <v>83</v>
      </c>
    </row>
    <row r="47" spans="1:13">
      <c r="A47" s="25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0</v>
      </c>
    </row>
  </sheetData>
  <phoneticPr fontId="0" type="noConversion"/>
  <printOptions horizontalCentered="1"/>
  <pageMargins left="0.5" right="0.5" top="0.5" bottom="0.5" header="0.5" footer="0.5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1" t="s">
        <v>44</v>
      </c>
      <c r="G9" s="82" t="s">
        <v>14</v>
      </c>
      <c r="H9" s="81" t="s">
        <v>45</v>
      </c>
      <c r="I9" s="83"/>
      <c r="J9" s="86" t="s">
        <v>13</v>
      </c>
    </row>
    <row r="10" spans="1:14">
      <c r="A10" s="18" t="s">
        <v>73</v>
      </c>
      <c r="B10" s="15"/>
      <c r="C10" s="15"/>
      <c r="D10" s="15"/>
      <c r="E10" s="15"/>
      <c r="F10" s="15"/>
      <c r="H10" s="15"/>
      <c r="I10" s="15"/>
      <c r="J10" s="72"/>
      <c r="K10" s="15"/>
      <c r="M10" s="15"/>
    </row>
    <row r="11" spans="1:14">
      <c r="A11" s="11" t="s">
        <v>68</v>
      </c>
      <c r="F11" s="91">
        <v>164764</v>
      </c>
      <c r="G11" s="91">
        <v>503</v>
      </c>
      <c r="H11" s="91">
        <v>3186</v>
      </c>
      <c r="J11" s="72">
        <f>SUM(F11:H11)</f>
        <v>168453</v>
      </c>
    </row>
    <row r="12" spans="1:14">
      <c r="A12" s="11" t="s">
        <v>69</v>
      </c>
      <c r="B12" s="15"/>
      <c r="C12" s="15"/>
      <c r="D12" s="15"/>
      <c r="E12" s="15"/>
      <c r="F12" s="50">
        <v>8463</v>
      </c>
      <c r="G12" s="53">
        <v>79</v>
      </c>
      <c r="H12" s="46">
        <v>339</v>
      </c>
      <c r="I12" s="20"/>
      <c r="J12" s="72">
        <f>SUM(F12:H12)</f>
        <v>8881</v>
      </c>
      <c r="K12" s="15"/>
      <c r="M12" s="15"/>
    </row>
    <row r="13" spans="1:14">
      <c r="A13" s="11" t="s">
        <v>71</v>
      </c>
      <c r="B13" s="15"/>
      <c r="C13" s="15"/>
      <c r="D13" s="15"/>
      <c r="E13" s="15"/>
      <c r="F13" s="50">
        <v>731</v>
      </c>
      <c r="G13" s="53">
        <v>162</v>
      </c>
      <c r="H13" s="46">
        <v>0</v>
      </c>
      <c r="I13" s="20"/>
      <c r="J13" s="72">
        <f>SUM(F13:H13)</f>
        <v>893</v>
      </c>
      <c r="K13" s="15"/>
      <c r="M13" s="15"/>
    </row>
    <row r="14" spans="1:14">
      <c r="A14" s="11" t="s">
        <v>72</v>
      </c>
      <c r="B14" s="15"/>
      <c r="C14" s="15"/>
      <c r="D14" s="15"/>
      <c r="E14" s="15"/>
      <c r="F14" s="50">
        <v>811</v>
      </c>
      <c r="G14" s="53">
        <v>1129</v>
      </c>
      <c r="H14" s="46">
        <v>0</v>
      </c>
      <c r="I14" s="20"/>
      <c r="J14" s="72">
        <f>SUM(F14:H14)</f>
        <v>1940</v>
      </c>
      <c r="K14" s="15"/>
      <c r="M14" s="15"/>
    </row>
    <row r="15" spans="1:14">
      <c r="B15" s="15"/>
      <c r="C15" s="15"/>
      <c r="D15" s="15"/>
      <c r="E15" s="15"/>
      <c r="F15" s="66"/>
      <c r="G15" s="67"/>
      <c r="H15" s="68"/>
      <c r="I15" s="20"/>
      <c r="J15" s="72"/>
      <c r="K15" s="15"/>
      <c r="M15" s="15"/>
    </row>
    <row r="16" spans="1:14">
      <c r="A16" s="19" t="s">
        <v>70</v>
      </c>
      <c r="B16" s="15"/>
      <c r="C16" s="15"/>
      <c r="D16" s="15"/>
      <c r="E16" s="15"/>
      <c r="F16" s="72">
        <f>SUM(F11:F14)</f>
        <v>174769</v>
      </c>
      <c r="G16" s="72">
        <f>SUM(G11:G14)</f>
        <v>1873</v>
      </c>
      <c r="H16" s="72">
        <f>SUM(H11:H14)</f>
        <v>3525</v>
      </c>
      <c r="I16" s="20"/>
      <c r="J16" s="72">
        <f>SUM(J11:J14)</f>
        <v>180167</v>
      </c>
      <c r="K16" s="15"/>
      <c r="M16" s="15"/>
    </row>
    <row r="17" spans="1:13">
      <c r="A17" s="8"/>
      <c r="B17" s="15"/>
      <c r="C17" s="15"/>
      <c r="D17" s="15"/>
      <c r="E17" s="15"/>
      <c r="F17" s="66"/>
      <c r="G17" s="67"/>
      <c r="H17" s="68"/>
      <c r="I17" s="20"/>
      <c r="J17" s="72"/>
      <c r="K17" s="15"/>
      <c r="M17" s="15"/>
    </row>
    <row r="18" spans="1:13">
      <c r="A18" s="8"/>
      <c r="B18" s="15"/>
      <c r="C18" s="15"/>
      <c r="D18" s="15"/>
      <c r="E18" s="15"/>
      <c r="F18" s="66"/>
      <c r="G18" s="67"/>
      <c r="H18" s="68"/>
      <c r="I18" s="20"/>
      <c r="J18" s="72"/>
      <c r="K18" s="15"/>
      <c r="M18" s="15"/>
    </row>
    <row r="19" spans="1:13">
      <c r="A19" s="18" t="s">
        <v>74</v>
      </c>
      <c r="B19" s="15"/>
      <c r="C19" s="15"/>
      <c r="D19" s="15"/>
      <c r="E19" s="15"/>
      <c r="F19" s="66"/>
      <c r="G19" s="67"/>
      <c r="H19" s="68"/>
      <c r="I19" s="20"/>
      <c r="J19" s="72"/>
      <c r="K19" s="15"/>
      <c r="M19" s="15"/>
    </row>
    <row r="20" spans="1:13">
      <c r="A20" s="16" t="s">
        <v>60</v>
      </c>
      <c r="B20" s="15"/>
      <c r="C20" s="15"/>
      <c r="D20" s="15"/>
      <c r="E20" s="15"/>
      <c r="F20" s="50">
        <v>5024.5</v>
      </c>
      <c r="G20" s="53">
        <v>402</v>
      </c>
      <c r="H20" s="46">
        <v>0</v>
      </c>
      <c r="I20" s="106"/>
      <c r="J20" s="72">
        <f t="shared" ref="J20:J30" si="0">SUM(F20:H20)</f>
        <v>5426.5</v>
      </c>
      <c r="K20" s="15"/>
      <c r="M20" s="15"/>
    </row>
    <row r="21" spans="1:13">
      <c r="A21" s="16" t="s">
        <v>61</v>
      </c>
      <c r="B21" s="15"/>
      <c r="C21" s="15"/>
      <c r="D21" s="15"/>
      <c r="E21" s="15"/>
      <c r="F21" s="50">
        <v>2257</v>
      </c>
      <c r="G21" s="53">
        <v>283</v>
      </c>
      <c r="H21" s="46">
        <v>0</v>
      </c>
      <c r="I21" s="106"/>
      <c r="J21" s="72">
        <f t="shared" si="0"/>
        <v>2540</v>
      </c>
      <c r="K21" s="15"/>
      <c r="M21" s="15"/>
    </row>
    <row r="22" spans="1:13">
      <c r="A22" s="16" t="s">
        <v>62</v>
      </c>
      <c r="F22" s="50">
        <v>4622</v>
      </c>
      <c r="G22" s="53">
        <v>103</v>
      </c>
      <c r="H22" s="53">
        <v>0</v>
      </c>
      <c r="I22" s="29"/>
      <c r="J22" s="72">
        <f t="shared" si="0"/>
        <v>4725</v>
      </c>
    </row>
    <row r="23" spans="1:13">
      <c r="A23" s="16" t="s">
        <v>63</v>
      </c>
      <c r="F23" s="53">
        <v>790.5</v>
      </c>
      <c r="G23" s="46">
        <v>38</v>
      </c>
      <c r="H23" s="46">
        <v>0</v>
      </c>
      <c r="I23" s="29"/>
      <c r="J23" s="72">
        <f t="shared" si="0"/>
        <v>828.5</v>
      </c>
    </row>
    <row r="24" spans="1:13">
      <c r="A24" s="16" t="s">
        <v>64</v>
      </c>
      <c r="F24" s="46">
        <v>12312</v>
      </c>
      <c r="G24" s="53">
        <v>0</v>
      </c>
      <c r="H24" s="53">
        <v>0</v>
      </c>
      <c r="I24" s="29"/>
      <c r="J24" s="72">
        <f t="shared" si="0"/>
        <v>12312</v>
      </c>
    </row>
    <row r="25" spans="1:13">
      <c r="A25" s="16" t="s">
        <v>65</v>
      </c>
      <c r="B25" s="15"/>
      <c r="C25" s="15"/>
      <c r="D25" s="15"/>
      <c r="E25" s="15"/>
      <c r="F25" s="53">
        <v>44</v>
      </c>
      <c r="G25" s="46">
        <v>3</v>
      </c>
      <c r="H25" s="46">
        <v>0</v>
      </c>
      <c r="I25" s="28"/>
      <c r="J25" s="72">
        <f t="shared" si="0"/>
        <v>47</v>
      </c>
      <c r="K25" s="15"/>
      <c r="M25" s="15"/>
    </row>
    <row r="26" spans="1:13">
      <c r="A26" s="16" t="s">
        <v>59</v>
      </c>
      <c r="F26" s="46">
        <v>0</v>
      </c>
      <c r="G26" s="53">
        <v>0</v>
      </c>
      <c r="H26" s="53">
        <v>0</v>
      </c>
      <c r="I26" s="29"/>
      <c r="J26" s="72">
        <f t="shared" si="0"/>
        <v>0</v>
      </c>
    </row>
    <row r="27" spans="1:13">
      <c r="A27" s="16" t="s">
        <v>55</v>
      </c>
      <c r="F27" s="53">
        <v>680</v>
      </c>
      <c r="G27" s="53">
        <v>192</v>
      </c>
      <c r="H27" s="53">
        <v>0</v>
      </c>
      <c r="I27" s="28"/>
      <c r="J27" s="72">
        <f t="shared" si="0"/>
        <v>872</v>
      </c>
    </row>
    <row r="28" spans="1:13">
      <c r="A28" s="16" t="s">
        <v>56</v>
      </c>
      <c r="F28" s="50">
        <v>255.5</v>
      </c>
      <c r="G28" s="53">
        <v>49</v>
      </c>
      <c r="H28" s="53">
        <v>0</v>
      </c>
      <c r="I28" s="28"/>
      <c r="J28" s="72">
        <f t="shared" si="0"/>
        <v>304.5</v>
      </c>
    </row>
    <row r="29" spans="1:13">
      <c r="A29" s="16" t="s">
        <v>57</v>
      </c>
      <c r="F29" s="50">
        <v>87</v>
      </c>
      <c r="G29" s="53">
        <v>62</v>
      </c>
      <c r="H29" s="53">
        <v>0</v>
      </c>
      <c r="I29" s="28"/>
      <c r="J29" s="72">
        <f t="shared" si="0"/>
        <v>149</v>
      </c>
      <c r="K29" s="15"/>
    </row>
    <row r="30" spans="1:13">
      <c r="A30" s="16" t="s">
        <v>58</v>
      </c>
      <c r="F30" s="50">
        <v>448</v>
      </c>
      <c r="G30" s="53">
        <v>323</v>
      </c>
      <c r="H30" s="53">
        <v>0</v>
      </c>
      <c r="I30" s="28"/>
      <c r="J30" s="72">
        <f t="shared" si="0"/>
        <v>771</v>
      </c>
    </row>
    <row r="31" spans="1:13">
      <c r="A31" s="12"/>
      <c r="F31" s="66"/>
      <c r="G31" s="67"/>
      <c r="H31" s="67"/>
      <c r="J31" s="72"/>
      <c r="K31" s="15"/>
    </row>
    <row r="32" spans="1:13">
      <c r="A32" s="19" t="s">
        <v>66</v>
      </c>
      <c r="F32" s="73">
        <f>SUM(F20:F30)</f>
        <v>26520.5</v>
      </c>
      <c r="G32" s="73">
        <f>SUM(G20:G30)</f>
        <v>1455</v>
      </c>
      <c r="H32" s="73">
        <f>SUM(H20:H30)</f>
        <v>0</v>
      </c>
      <c r="J32" s="73">
        <f>SUM(J20:J30)</f>
        <v>27975.5</v>
      </c>
    </row>
    <row r="33" spans="1:13">
      <c r="A33" s="10"/>
      <c r="F33" s="69"/>
      <c r="G33" s="69"/>
      <c r="H33" s="69"/>
      <c r="J33" s="72"/>
    </row>
    <row r="34" spans="1:13">
      <c r="A34" s="19" t="s">
        <v>84</v>
      </c>
      <c r="F34" s="87">
        <f>F16+F32</f>
        <v>201289.5</v>
      </c>
      <c r="G34" s="87">
        <f>G16+G32</f>
        <v>3328</v>
      </c>
      <c r="H34" s="87">
        <f>H16+H32</f>
        <v>3525</v>
      </c>
      <c r="J34" s="87">
        <f>J16+J32</f>
        <v>208142.5</v>
      </c>
    </row>
    <row r="35" spans="1:13">
      <c r="A35" s="19"/>
      <c r="F35" s="69"/>
      <c r="G35" s="69"/>
      <c r="H35" s="69"/>
      <c r="J35" s="72"/>
    </row>
    <row r="36" spans="1:13">
      <c r="A36" s="10"/>
      <c r="F36" s="69"/>
      <c r="G36" s="69"/>
      <c r="H36" s="69"/>
      <c r="J36" s="72"/>
    </row>
    <row r="37" spans="1:13">
      <c r="A37" s="18" t="s">
        <v>67</v>
      </c>
      <c r="F37" s="63"/>
      <c r="G37" s="63"/>
      <c r="H37" s="57"/>
      <c r="I37" s="63"/>
      <c r="J37" s="72"/>
    </row>
    <row r="38" spans="1:13">
      <c r="A38" s="11" t="s">
        <v>86</v>
      </c>
      <c r="F38" s="49">
        <v>0</v>
      </c>
      <c r="G38" s="49">
        <v>0</v>
      </c>
      <c r="H38" s="49">
        <v>0</v>
      </c>
      <c r="I38" s="63"/>
      <c r="J38" s="72">
        <f>SUM(E39:H39)</f>
        <v>0</v>
      </c>
    </row>
    <row r="39" spans="1:13">
      <c r="A39" s="11" t="s">
        <v>87</v>
      </c>
      <c r="F39" s="49">
        <v>0</v>
      </c>
      <c r="G39" s="49">
        <v>0</v>
      </c>
      <c r="H39" s="49">
        <v>0</v>
      </c>
      <c r="I39" s="63"/>
      <c r="J39" s="72">
        <f>SUM(E40:H40)</f>
        <v>0</v>
      </c>
    </row>
    <row r="40" spans="1:13">
      <c r="A40" s="10"/>
      <c r="F40" s="49"/>
      <c r="G40" s="49"/>
      <c r="H40" s="49"/>
      <c r="I40" s="63"/>
    </row>
    <row r="41" spans="1:13">
      <c r="A41" s="10"/>
    </row>
    <row r="42" spans="1:13">
      <c r="A42" s="19" t="s">
        <v>85</v>
      </c>
      <c r="F42" s="87">
        <f>+F34+F38+F39</f>
        <v>201289.5</v>
      </c>
      <c r="G42" s="87">
        <f>+G34+G38+G39</f>
        <v>3328</v>
      </c>
      <c r="H42" s="87">
        <f>+H34+H38+H39</f>
        <v>3525</v>
      </c>
      <c r="I42" s="63"/>
      <c r="J42" s="87">
        <f>+J34+J38+J39</f>
        <v>208142.5</v>
      </c>
    </row>
    <row r="43" spans="1:13">
      <c r="A43" s="8"/>
      <c r="F43" s="69"/>
      <c r="G43" s="69"/>
      <c r="H43" s="69"/>
      <c r="J43" s="72"/>
    </row>
    <row r="44" spans="1:13">
      <c r="A44" s="19"/>
      <c r="F44" s="69"/>
      <c r="G44" s="69"/>
      <c r="H44" s="69"/>
      <c r="J44" s="72"/>
    </row>
    <row r="45" spans="1:13">
      <c r="A45" s="111" t="s">
        <v>83</v>
      </c>
    </row>
    <row r="47" spans="1:13">
      <c r="A47" s="25" t="s">
        <v>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4</v>
      </c>
    </row>
  </sheetData>
  <phoneticPr fontId="0" type="noConversion"/>
  <printOptions horizontalCentered="1"/>
  <pageMargins left="0.5" right="0.5" top="0.5" bottom="0.5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workbookViewId="0"/>
  </sheetViews>
  <sheetFormatPr defaultRowHeight="13.2"/>
  <cols>
    <col min="1" max="1" width="122.44140625" customWidth="1"/>
  </cols>
  <sheetData>
    <row r="1" spans="1:2" ht="13.8">
      <c r="A1" s="121" t="s">
        <v>92</v>
      </c>
    </row>
    <row r="3" spans="1:2" ht="13.8">
      <c r="A3" s="117" t="s">
        <v>119</v>
      </c>
      <c r="B3" s="117"/>
    </row>
    <row r="4" spans="1:2" ht="13.8">
      <c r="A4" s="117"/>
    </row>
    <row r="5" spans="1:2" ht="13.8">
      <c r="A5" s="117" t="s">
        <v>110</v>
      </c>
      <c r="B5" s="117"/>
    </row>
    <row r="6" spans="1:2" ht="13.8">
      <c r="A6" s="117"/>
    </row>
    <row r="7" spans="1:2" ht="13.8">
      <c r="A7" s="117" t="s">
        <v>109</v>
      </c>
      <c r="B7" s="117"/>
    </row>
    <row r="8" spans="1:2" ht="13.8">
      <c r="A8" s="117"/>
    </row>
    <row r="9" spans="1:2" ht="13.8">
      <c r="A9" s="117" t="s">
        <v>108</v>
      </c>
      <c r="B9" s="117"/>
    </row>
    <row r="10" spans="1:2" ht="13.8">
      <c r="A10" s="117"/>
    </row>
    <row r="11" spans="1:2" ht="13.8">
      <c r="A11" s="117" t="s">
        <v>107</v>
      </c>
      <c r="B11" s="117"/>
    </row>
    <row r="12" spans="1:2" ht="13.8">
      <c r="A12" s="118" t="s">
        <v>106</v>
      </c>
    </row>
    <row r="13" spans="1:2" ht="13.8">
      <c r="A13" s="117"/>
    </row>
    <row r="14" spans="1:2" ht="13.8">
      <c r="A14" s="117" t="s">
        <v>105</v>
      </c>
      <c r="B14" s="117" t="s">
        <v>93</v>
      </c>
    </row>
    <row r="15" spans="1:2" ht="13.8">
      <c r="A15" s="118" t="s">
        <v>106</v>
      </c>
    </row>
    <row r="16" spans="1:2" ht="13.8">
      <c r="A16" s="119"/>
    </row>
    <row r="17" spans="1:2" ht="13.8">
      <c r="A17" s="120" t="s">
        <v>103</v>
      </c>
      <c r="B17" s="119"/>
    </row>
    <row r="18" spans="1:2" ht="13.8">
      <c r="A18" s="120" t="s">
        <v>104</v>
      </c>
    </row>
    <row r="19" spans="1:2" ht="13.8">
      <c r="A19" s="117"/>
    </row>
    <row r="20" spans="1:2" ht="13.8">
      <c r="A20" s="117" t="s">
        <v>102</v>
      </c>
      <c r="B20" s="117"/>
    </row>
    <row r="21" spans="1:2" ht="13.8">
      <c r="A21" s="117"/>
    </row>
    <row r="22" spans="1:2" ht="13.8">
      <c r="A22" s="117" t="s">
        <v>101</v>
      </c>
      <c r="B22" s="117"/>
    </row>
    <row r="23" spans="1:2" ht="13.8">
      <c r="A23" s="117"/>
    </row>
    <row r="24" spans="1:2" ht="13.8">
      <c r="A24" s="117" t="s">
        <v>94</v>
      </c>
      <c r="B24" s="117"/>
    </row>
    <row r="25" spans="1:2" ht="13.8">
      <c r="A25" s="117"/>
    </row>
    <row r="26" spans="1:2" ht="13.8">
      <c r="A26" s="117" t="s">
        <v>95</v>
      </c>
      <c r="B26" s="117"/>
    </row>
    <row r="27" spans="1:2" ht="13.8">
      <c r="A27" s="117"/>
    </row>
    <row r="28" spans="1:2" ht="13.8">
      <c r="A28" s="117" t="s">
        <v>96</v>
      </c>
      <c r="B28" s="117"/>
    </row>
    <row r="29" spans="1:2" ht="13.8">
      <c r="A29" s="117"/>
    </row>
    <row r="30" spans="1:2" ht="13.8">
      <c r="A30" s="117" t="s">
        <v>97</v>
      </c>
      <c r="B30" s="117"/>
    </row>
    <row r="31" spans="1:2" ht="13.8">
      <c r="A31" s="117"/>
    </row>
    <row r="32" spans="1:2" ht="13.8">
      <c r="A32" s="117" t="s">
        <v>98</v>
      </c>
      <c r="B32" s="117"/>
    </row>
    <row r="33" spans="1:2" ht="13.8">
      <c r="A33" s="117"/>
    </row>
    <row r="34" spans="1:2" ht="13.8">
      <c r="A34" s="117" t="s">
        <v>99</v>
      </c>
      <c r="B34" s="117"/>
    </row>
    <row r="35" spans="1:2" ht="13.8">
      <c r="A35" s="117"/>
    </row>
    <row r="36" spans="1:2" ht="13.8">
      <c r="A36" s="117" t="s">
        <v>100</v>
      </c>
      <c r="B36" s="117"/>
    </row>
  </sheetData>
  <phoneticPr fontId="28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8" type="noConversion"/>
  <printOptions horizontalCentered="1" verticalCentered="1"/>
  <pageMargins left="0.25" right="0.25" top="0.5" bottom="0.25" header="0.5" footer="0.25"/>
  <pageSetup orientation="landscape" r:id="rId1"/>
  <headerFooter alignWithMargins="0"/>
  <legacyDrawing r:id="rId2"/>
  <oleObjects>
    <oleObject progId="Word.Document.8" shapeId="2051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123" t="s">
        <v>121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123" t="s">
        <v>48</v>
      </c>
      <c r="L7" s="123"/>
      <c r="N7" s="21"/>
    </row>
    <row r="8" spans="1:14" ht="6" customHeight="1">
      <c r="A8" s="3"/>
      <c r="B8" s="2"/>
      <c r="I8" s="7"/>
      <c r="J8" s="7"/>
      <c r="K8" s="100"/>
      <c r="L8" s="100"/>
    </row>
    <row r="9" spans="1:14">
      <c r="A9" s="3"/>
      <c r="B9" s="2"/>
      <c r="F9" s="81" t="s">
        <v>116</v>
      </c>
      <c r="G9" s="75"/>
      <c r="H9" s="81" t="s">
        <v>120</v>
      </c>
      <c r="K9" s="82" t="s">
        <v>49</v>
      </c>
      <c r="L9" s="82" t="s">
        <v>47</v>
      </c>
    </row>
    <row r="10" spans="1:14">
      <c r="A10" s="18" t="s">
        <v>8</v>
      </c>
      <c r="B10" s="15"/>
      <c r="C10" s="15"/>
      <c r="D10" s="15"/>
      <c r="E10" s="15"/>
      <c r="F10" s="52"/>
      <c r="G10" s="52"/>
      <c r="H10" s="52"/>
      <c r="J10" s="15"/>
      <c r="K10" s="28"/>
      <c r="L10" s="93"/>
    </row>
    <row r="11" spans="1:14">
      <c r="A11" s="11" t="s">
        <v>68</v>
      </c>
      <c r="F11" s="53">
        <v>10835</v>
      </c>
      <c r="G11" s="51"/>
      <c r="H11" s="53">
        <v>11286</v>
      </c>
      <c r="J11" s="15"/>
      <c r="K11" s="62">
        <f>H11-F11</f>
        <v>451</v>
      </c>
      <c r="L11" s="99">
        <f>K11/F11</f>
        <v>4.16243654822335E-2</v>
      </c>
    </row>
    <row r="12" spans="1:14">
      <c r="A12" s="11" t="s">
        <v>69</v>
      </c>
      <c r="F12" s="53">
        <v>1414</v>
      </c>
      <c r="G12" s="51"/>
      <c r="H12" s="53">
        <v>1234</v>
      </c>
      <c r="J12" s="15"/>
      <c r="K12" s="62">
        <f>H12-F12</f>
        <v>-180</v>
      </c>
      <c r="L12" s="99">
        <f>K12/F12</f>
        <v>-0.12729844413012731</v>
      </c>
    </row>
    <row r="13" spans="1:14">
      <c r="A13" s="11" t="s">
        <v>71</v>
      </c>
      <c r="F13" s="53">
        <v>70</v>
      </c>
      <c r="G13" s="51"/>
      <c r="H13" s="53">
        <v>67</v>
      </c>
      <c r="J13" s="15"/>
      <c r="K13" s="62">
        <f>H13-F13</f>
        <v>-3</v>
      </c>
      <c r="L13" s="99">
        <f>K13/F13</f>
        <v>-4.2857142857142858E-2</v>
      </c>
    </row>
    <row r="14" spans="1:14">
      <c r="A14" s="11" t="s">
        <v>72</v>
      </c>
      <c r="F14" s="53">
        <v>668</v>
      </c>
      <c r="G14" s="51"/>
      <c r="H14" s="53">
        <v>510</v>
      </c>
      <c r="J14" s="15"/>
      <c r="K14" s="62">
        <f>H14-F14</f>
        <v>-158</v>
      </c>
      <c r="L14" s="99">
        <f>K14/F14</f>
        <v>-0.23652694610778444</v>
      </c>
    </row>
    <row r="16" spans="1:14">
      <c r="A16" s="19" t="s">
        <v>70</v>
      </c>
      <c r="F16" s="61">
        <f>SUM(F11:F14)</f>
        <v>12987</v>
      </c>
      <c r="G16" s="52"/>
      <c r="H16" s="61">
        <f>SUM(H11:H14)</f>
        <v>13097</v>
      </c>
      <c r="K16" s="62">
        <f>H16-F16</f>
        <v>110</v>
      </c>
      <c r="L16" s="99">
        <f>K16/F16</f>
        <v>8.4700084700084707E-3</v>
      </c>
    </row>
    <row r="17" spans="1:12">
      <c r="A17" s="8"/>
      <c r="F17" s="56"/>
      <c r="G17" s="56"/>
      <c r="H17" s="56"/>
      <c r="K17" s="28"/>
      <c r="L17" s="93"/>
    </row>
    <row r="18" spans="1:12">
      <c r="A18" s="8"/>
      <c r="F18" s="56"/>
      <c r="G18" s="56"/>
      <c r="H18" s="56"/>
      <c r="K18" s="28"/>
      <c r="L18" s="93"/>
    </row>
    <row r="19" spans="1:12">
      <c r="A19" s="18" t="s">
        <v>7</v>
      </c>
      <c r="B19" s="15"/>
      <c r="C19" s="15"/>
      <c r="D19" s="15"/>
      <c r="E19" s="15"/>
      <c r="F19" s="15"/>
      <c r="H19" s="15"/>
      <c r="J19" s="15"/>
      <c r="K19" s="15"/>
      <c r="L19" s="15"/>
    </row>
    <row r="20" spans="1:12">
      <c r="A20" s="16" t="s">
        <v>60</v>
      </c>
      <c r="B20" s="15"/>
      <c r="C20" s="15"/>
      <c r="D20" s="15"/>
      <c r="E20" s="15"/>
      <c r="F20" s="46">
        <v>562</v>
      </c>
      <c r="G20" s="51"/>
      <c r="H20" s="46">
        <v>506</v>
      </c>
      <c r="J20" s="20"/>
      <c r="K20" s="62">
        <f t="shared" ref="K20:K30" si="0">H20-F20</f>
        <v>-56</v>
      </c>
      <c r="L20" s="99">
        <f t="shared" ref="L20:L30" si="1">K20/F20</f>
        <v>-9.9644128113879002E-2</v>
      </c>
    </row>
    <row r="21" spans="1:12">
      <c r="A21" s="16" t="s">
        <v>61</v>
      </c>
      <c r="B21" s="15"/>
      <c r="C21" s="15"/>
      <c r="D21" s="15"/>
      <c r="E21" s="15"/>
      <c r="F21" s="46">
        <v>608</v>
      </c>
      <c r="G21" s="51"/>
      <c r="H21" s="46">
        <v>568</v>
      </c>
      <c r="J21" s="20"/>
      <c r="K21" s="62">
        <f t="shared" si="0"/>
        <v>-40</v>
      </c>
      <c r="L21" s="99">
        <f t="shared" si="1"/>
        <v>-6.5789473684210523E-2</v>
      </c>
    </row>
    <row r="22" spans="1:12">
      <c r="A22" s="16" t="s">
        <v>62</v>
      </c>
      <c r="B22" s="15"/>
      <c r="C22" s="15"/>
      <c r="D22" s="15"/>
      <c r="E22" s="15"/>
      <c r="F22" s="46">
        <v>417</v>
      </c>
      <c r="G22" s="51"/>
      <c r="H22" s="46">
        <v>426</v>
      </c>
      <c r="J22" s="20"/>
      <c r="K22" s="62">
        <f t="shared" si="0"/>
        <v>9</v>
      </c>
      <c r="L22" s="99">
        <f t="shared" si="1"/>
        <v>2.1582733812949641E-2</v>
      </c>
    </row>
    <row r="23" spans="1:12">
      <c r="A23" s="16" t="s">
        <v>63</v>
      </c>
      <c r="B23" s="15"/>
      <c r="C23" s="15"/>
      <c r="D23" s="15"/>
      <c r="E23" s="15"/>
      <c r="F23" s="46">
        <v>195</v>
      </c>
      <c r="G23" s="51"/>
      <c r="H23" s="46">
        <v>214</v>
      </c>
      <c r="J23" s="20"/>
      <c r="K23" s="62">
        <f t="shared" si="0"/>
        <v>19</v>
      </c>
      <c r="L23" s="99">
        <f t="shared" si="1"/>
        <v>9.7435897435897437E-2</v>
      </c>
    </row>
    <row r="24" spans="1:12">
      <c r="A24" s="16" t="s">
        <v>64</v>
      </c>
      <c r="B24" s="15"/>
      <c r="C24" s="15"/>
      <c r="D24" s="15"/>
      <c r="E24" s="15"/>
      <c r="F24" s="46">
        <v>700</v>
      </c>
      <c r="G24" s="51"/>
      <c r="H24" s="46">
        <v>743</v>
      </c>
      <c r="J24" s="20"/>
      <c r="K24" s="62">
        <f t="shared" si="0"/>
        <v>43</v>
      </c>
      <c r="L24" s="99">
        <f t="shared" si="1"/>
        <v>6.142857142857143E-2</v>
      </c>
    </row>
    <row r="25" spans="1:12">
      <c r="A25" s="16" t="s">
        <v>65</v>
      </c>
      <c r="B25" s="15"/>
      <c r="C25" s="15"/>
      <c r="D25" s="15"/>
      <c r="E25" s="15"/>
      <c r="F25" s="46">
        <v>1</v>
      </c>
      <c r="G25" s="51"/>
      <c r="H25" s="46">
        <v>8</v>
      </c>
      <c r="J25" s="20"/>
      <c r="K25" s="62">
        <f t="shared" si="0"/>
        <v>7</v>
      </c>
      <c r="L25" s="99">
        <f t="shared" si="1"/>
        <v>7</v>
      </c>
    </row>
    <row r="26" spans="1:12">
      <c r="A26" s="16" t="s">
        <v>59</v>
      </c>
      <c r="B26" s="15"/>
      <c r="C26" s="15"/>
      <c r="D26" s="15"/>
      <c r="E26" s="15"/>
      <c r="F26" s="46">
        <v>16</v>
      </c>
      <c r="G26" s="51"/>
      <c r="H26" s="46">
        <v>14</v>
      </c>
      <c r="J26" s="20"/>
      <c r="K26" s="62">
        <f t="shared" si="0"/>
        <v>-2</v>
      </c>
      <c r="L26" s="99">
        <f t="shared" si="1"/>
        <v>-0.125</v>
      </c>
    </row>
    <row r="27" spans="1:12">
      <c r="A27" s="16" t="s">
        <v>55</v>
      </c>
      <c r="B27" s="15"/>
      <c r="C27" s="15"/>
      <c r="D27" s="15"/>
      <c r="E27" s="15"/>
      <c r="F27" s="46">
        <v>45</v>
      </c>
      <c r="G27" s="51"/>
      <c r="H27" s="46">
        <v>72</v>
      </c>
      <c r="J27" s="20"/>
      <c r="K27" s="62">
        <f t="shared" si="0"/>
        <v>27</v>
      </c>
      <c r="L27" s="99">
        <f t="shared" si="1"/>
        <v>0.6</v>
      </c>
    </row>
    <row r="28" spans="1:12">
      <c r="A28" s="16" t="s">
        <v>56</v>
      </c>
      <c r="B28" s="15"/>
      <c r="C28" s="15"/>
      <c r="D28" s="15"/>
      <c r="E28" s="15"/>
      <c r="F28" s="46">
        <v>46</v>
      </c>
      <c r="G28" s="51"/>
      <c r="H28" s="46">
        <v>62</v>
      </c>
      <c r="J28" s="20"/>
      <c r="K28" s="62">
        <f t="shared" si="0"/>
        <v>16</v>
      </c>
      <c r="L28" s="99">
        <f t="shared" si="1"/>
        <v>0.34782608695652173</v>
      </c>
    </row>
    <row r="29" spans="1:12">
      <c r="A29" s="16" t="s">
        <v>57</v>
      </c>
      <c r="B29" s="15"/>
      <c r="C29" s="15"/>
      <c r="D29" s="15"/>
      <c r="E29" s="15"/>
      <c r="F29" s="46">
        <v>20</v>
      </c>
      <c r="G29" s="51"/>
      <c r="H29" s="46">
        <v>14</v>
      </c>
      <c r="J29" s="20"/>
      <c r="K29" s="62">
        <f t="shared" si="0"/>
        <v>-6</v>
      </c>
      <c r="L29" s="99">
        <f t="shared" si="1"/>
        <v>-0.3</v>
      </c>
    </row>
    <row r="30" spans="1:12">
      <c r="A30" s="16" t="s">
        <v>58</v>
      </c>
      <c r="B30" s="15"/>
      <c r="C30" s="15"/>
      <c r="D30" s="15"/>
      <c r="E30" s="15"/>
      <c r="F30" s="46">
        <v>253</v>
      </c>
      <c r="G30" s="51"/>
      <c r="H30" s="46">
        <v>214</v>
      </c>
      <c r="J30" s="20"/>
      <c r="K30" s="62">
        <f t="shared" si="0"/>
        <v>-39</v>
      </c>
      <c r="L30" s="99">
        <f t="shared" si="1"/>
        <v>-0.1541501976284585</v>
      </c>
    </row>
    <row r="31" spans="1:12">
      <c r="A31" s="12"/>
      <c r="F31" s="51"/>
      <c r="G31" s="51"/>
      <c r="H31" s="51"/>
      <c r="K31" s="28"/>
      <c r="L31" s="93"/>
    </row>
    <row r="32" spans="1:12">
      <c r="A32" s="19" t="s">
        <v>66</v>
      </c>
      <c r="F32" s="61">
        <f>SUM(F20:F30)</f>
        <v>2863</v>
      </c>
      <c r="G32" s="52"/>
      <c r="H32" s="61">
        <f>SUM(H20:H30)</f>
        <v>2841</v>
      </c>
      <c r="K32" s="62">
        <f>H32-F32</f>
        <v>-22</v>
      </c>
      <c r="L32" s="99">
        <f>K32/F32</f>
        <v>-7.6842472930492489E-3</v>
      </c>
    </row>
    <row r="33" spans="1:13">
      <c r="A33" s="10"/>
      <c r="F33" s="51"/>
      <c r="G33" s="51"/>
      <c r="H33" s="51"/>
      <c r="K33" s="28"/>
      <c r="L33" s="93"/>
    </row>
    <row r="34" spans="1:13">
      <c r="A34" s="19" t="s">
        <v>84</v>
      </c>
      <c r="F34" s="87">
        <f>F16+F32</f>
        <v>15850</v>
      </c>
      <c r="G34" s="51"/>
      <c r="H34" s="87">
        <f>H16+H32</f>
        <v>15938</v>
      </c>
      <c r="K34" s="62">
        <f>H34-F34</f>
        <v>88</v>
      </c>
      <c r="L34" s="99">
        <f>K34/F34</f>
        <v>5.5520504731861198E-3</v>
      </c>
    </row>
    <row r="35" spans="1:13">
      <c r="A35" s="19"/>
      <c r="F35" s="51"/>
      <c r="G35" s="51"/>
      <c r="H35" s="51"/>
      <c r="K35" s="28"/>
      <c r="L35" s="93"/>
    </row>
    <row r="36" spans="1:13">
      <c r="A36" s="10"/>
      <c r="F36" s="51"/>
      <c r="G36" s="51"/>
      <c r="H36" s="51"/>
      <c r="K36" s="28"/>
      <c r="L36" s="93"/>
    </row>
    <row r="37" spans="1:13">
      <c r="A37" s="18" t="s">
        <v>67</v>
      </c>
      <c r="F37" s="51"/>
      <c r="G37" s="51"/>
      <c r="H37" s="51"/>
      <c r="K37" s="28"/>
      <c r="L37" s="93"/>
    </row>
    <row r="38" spans="1:13">
      <c r="A38" s="11" t="s">
        <v>86</v>
      </c>
      <c r="F38" s="53">
        <v>218</v>
      </c>
      <c r="G38" s="15"/>
      <c r="H38" s="53">
        <v>231</v>
      </c>
      <c r="J38" s="15"/>
      <c r="K38" s="62">
        <f>H38-F38</f>
        <v>13</v>
      </c>
      <c r="L38" s="99">
        <f>K38/F38</f>
        <v>5.9633027522935783E-2</v>
      </c>
    </row>
    <row r="39" spans="1:13">
      <c r="A39" s="11" t="s">
        <v>87</v>
      </c>
      <c r="F39" s="53">
        <v>55</v>
      </c>
      <c r="G39" s="15"/>
      <c r="H39" s="53">
        <v>49</v>
      </c>
      <c r="J39" s="15"/>
      <c r="K39" s="62">
        <f>H39-F39</f>
        <v>-6</v>
      </c>
      <c r="L39" s="99">
        <f>K39/F39</f>
        <v>-0.10909090909090909</v>
      </c>
    </row>
    <row r="40" spans="1:13">
      <c r="A40" s="10"/>
      <c r="F40" s="51"/>
      <c r="G40" s="51"/>
      <c r="H40" s="51"/>
      <c r="K40" s="28"/>
      <c r="L40" s="93"/>
    </row>
    <row r="41" spans="1:13">
      <c r="A41" s="10"/>
      <c r="F41" s="56"/>
      <c r="G41" s="56"/>
      <c r="H41" s="56"/>
      <c r="K41" s="28"/>
      <c r="L41" s="93"/>
    </row>
    <row r="42" spans="1:13">
      <c r="A42" s="19" t="s">
        <v>85</v>
      </c>
      <c r="F42" s="87">
        <f>+F34+F38+F39</f>
        <v>16123</v>
      </c>
      <c r="G42" s="56"/>
      <c r="H42" s="87">
        <f>+H34+H38+H39</f>
        <v>16218</v>
      </c>
      <c r="K42" s="62">
        <f>H42-F42</f>
        <v>95</v>
      </c>
      <c r="L42" s="99">
        <f>K42/F42</f>
        <v>5.8922036841778823E-3</v>
      </c>
    </row>
    <row r="45" spans="1:13">
      <c r="A45" s="111" t="s">
        <v>83</v>
      </c>
    </row>
    <row r="47" spans="1:13">
      <c r="A47" s="25" t="s">
        <v>28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4" t="s">
        <v>28</v>
      </c>
    </row>
    <row r="49" spans="1:1">
      <c r="A49" s="112"/>
    </row>
    <row r="50" spans="1:1">
      <c r="A50" s="111"/>
    </row>
    <row r="52" spans="1:1">
      <c r="A52" s="111"/>
    </row>
  </sheetData>
  <mergeCells count="2">
    <mergeCell ref="A4:M4"/>
    <mergeCell ref="K7:L7"/>
  </mergeCells>
  <phoneticPr fontId="0" type="noConversion"/>
  <printOptions horizontalCentered="1"/>
  <pageMargins left="0.5" right="0.5" top="0.5" bottom="0.5" header="0.5" footer="0.5"/>
  <pageSetup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spans="1:14">
      <c r="A10" s="18" t="s">
        <v>8</v>
      </c>
      <c r="I10" s="69"/>
    </row>
    <row r="11" spans="1:14">
      <c r="A11" s="11" t="s">
        <v>68</v>
      </c>
      <c r="B11" s="15"/>
      <c r="C11" s="15"/>
      <c r="D11" s="15"/>
      <c r="E11" s="15"/>
      <c r="F11" s="94">
        <v>5237</v>
      </c>
      <c r="G11" s="94">
        <v>6049</v>
      </c>
      <c r="I11" s="69">
        <f>SUM(F11:G11)</f>
        <v>11286</v>
      </c>
      <c r="J11" s="15"/>
      <c r="K11" s="15"/>
      <c r="L11" s="15"/>
      <c r="M11" s="15"/>
    </row>
    <row r="12" spans="1:14" s="29" customFormat="1" ht="12">
      <c r="A12" s="11" t="s">
        <v>69</v>
      </c>
      <c r="F12" s="91">
        <v>584</v>
      </c>
      <c r="G12" s="91">
        <v>650</v>
      </c>
      <c r="I12" s="69">
        <f>SUM(F12:G12)</f>
        <v>1234</v>
      </c>
    </row>
    <row r="13" spans="1:14" s="29" customFormat="1" ht="12">
      <c r="A13" s="11" t="s">
        <v>71</v>
      </c>
      <c r="F13" s="91">
        <v>30</v>
      </c>
      <c r="G13" s="91">
        <v>37</v>
      </c>
      <c r="I13" s="69">
        <f>SUM(F13:G13)</f>
        <v>67</v>
      </c>
    </row>
    <row r="14" spans="1:14">
      <c r="A14" s="11" t="s">
        <v>72</v>
      </c>
      <c r="B14" s="15"/>
      <c r="C14" s="15"/>
      <c r="D14" s="15"/>
      <c r="E14" s="15"/>
      <c r="F14" s="50">
        <v>218</v>
      </c>
      <c r="G14" s="55">
        <v>292</v>
      </c>
      <c r="H14" s="51"/>
      <c r="I14" s="69">
        <f>SUM(F14:G14)</f>
        <v>510</v>
      </c>
      <c r="J14" s="20"/>
      <c r="K14" s="15"/>
      <c r="L14" s="15"/>
      <c r="M14" s="15"/>
    </row>
    <row r="15" spans="1:14">
      <c r="B15" s="15"/>
      <c r="C15" s="15"/>
      <c r="D15" s="15"/>
      <c r="E15" s="15"/>
      <c r="F15" s="101"/>
      <c r="G15" s="101"/>
      <c r="H15" s="51"/>
      <c r="I15" s="101"/>
      <c r="J15" s="20"/>
      <c r="K15" s="15"/>
      <c r="L15" s="15"/>
      <c r="M15" s="15"/>
    </row>
    <row r="16" spans="1:14">
      <c r="A16" s="19" t="s">
        <v>70</v>
      </c>
      <c r="B16" s="15"/>
      <c r="C16" s="15"/>
      <c r="D16" s="15"/>
      <c r="E16" s="15"/>
      <c r="F16" s="101">
        <f>SUM(F11:F14)</f>
        <v>6069</v>
      </c>
      <c r="G16" s="101">
        <f>SUM(G11:G14)</f>
        <v>7028</v>
      </c>
      <c r="H16" s="51"/>
      <c r="I16" s="101">
        <f>SUM(I11:I14)</f>
        <v>13097</v>
      </c>
      <c r="J16" s="20"/>
      <c r="K16" s="15"/>
      <c r="L16" s="15"/>
      <c r="M16" s="15"/>
    </row>
    <row r="17" spans="1:13">
      <c r="A17" s="8"/>
      <c r="B17" s="15"/>
      <c r="C17" s="15"/>
      <c r="D17" s="15"/>
      <c r="E17" s="15"/>
      <c r="F17" s="127">
        <f>F16/I16</f>
        <v>0.46338856226616781</v>
      </c>
      <c r="G17" s="127">
        <f>G16/I16</f>
        <v>0.53661143773383213</v>
      </c>
      <c r="H17" s="51"/>
      <c r="J17" s="20"/>
      <c r="K17" s="15"/>
      <c r="L17" s="15"/>
      <c r="M17" s="15"/>
    </row>
    <row r="18" spans="1:13">
      <c r="A18" s="8"/>
      <c r="B18" s="15"/>
      <c r="C18" s="15"/>
      <c r="D18" s="15"/>
      <c r="E18" s="15"/>
      <c r="F18" s="50"/>
      <c r="G18" s="55"/>
      <c r="H18" s="51"/>
      <c r="J18" s="20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50"/>
      <c r="G19" s="55"/>
      <c r="H19" s="51"/>
      <c r="I19" s="69"/>
      <c r="J19" s="20"/>
      <c r="K19" s="15"/>
      <c r="L19" s="15"/>
      <c r="M19" s="15"/>
    </row>
    <row r="20" spans="1:13">
      <c r="A20" s="16" t="s">
        <v>60</v>
      </c>
      <c r="B20" s="15"/>
      <c r="C20" s="15"/>
      <c r="D20" s="15"/>
      <c r="E20" s="15"/>
      <c r="F20" s="55">
        <v>202</v>
      </c>
      <c r="G20" s="50">
        <v>304</v>
      </c>
      <c r="H20" s="51"/>
      <c r="I20" s="69">
        <f>SUM(F20:G20)</f>
        <v>506</v>
      </c>
      <c r="J20" s="20"/>
      <c r="L20" s="15"/>
      <c r="M20" s="15"/>
    </row>
    <row r="21" spans="1:13">
      <c r="A21" s="16" t="s">
        <v>61</v>
      </c>
      <c r="F21" s="53">
        <v>241</v>
      </c>
      <c r="G21" s="53">
        <v>327</v>
      </c>
      <c r="H21" s="51"/>
      <c r="I21" s="69">
        <f t="shared" ref="I21:I30" si="0">SUM(F21:G21)</f>
        <v>568</v>
      </c>
    </row>
    <row r="22" spans="1:13">
      <c r="A22" s="16" t="s">
        <v>62</v>
      </c>
      <c r="E22" s="15"/>
      <c r="F22" s="46">
        <v>212</v>
      </c>
      <c r="G22" s="46">
        <v>214</v>
      </c>
      <c r="H22" s="51"/>
      <c r="I22" s="69">
        <f t="shared" si="0"/>
        <v>426</v>
      </c>
      <c r="J22" s="15"/>
    </row>
    <row r="23" spans="1:13">
      <c r="A23" s="16" t="s">
        <v>63</v>
      </c>
      <c r="F23" s="55">
        <v>81</v>
      </c>
      <c r="G23" s="50">
        <v>133</v>
      </c>
      <c r="H23" s="54"/>
      <c r="I23" s="69">
        <f t="shared" si="0"/>
        <v>214</v>
      </c>
    </row>
    <row r="24" spans="1:13">
      <c r="A24" s="16" t="s">
        <v>64</v>
      </c>
      <c r="F24" s="55">
        <v>266</v>
      </c>
      <c r="G24" s="50">
        <v>477</v>
      </c>
      <c r="H24" s="54"/>
      <c r="I24" s="69">
        <f t="shared" si="0"/>
        <v>743</v>
      </c>
    </row>
    <row r="25" spans="1:13">
      <c r="A25" s="16" t="s">
        <v>65</v>
      </c>
      <c r="B25" s="15"/>
      <c r="C25" s="15"/>
      <c r="D25" s="15"/>
      <c r="E25" s="15"/>
      <c r="F25" s="55">
        <v>2</v>
      </c>
      <c r="G25" s="50">
        <v>6</v>
      </c>
      <c r="H25" s="56"/>
      <c r="I25" s="69">
        <f t="shared" si="0"/>
        <v>8</v>
      </c>
      <c r="J25" s="15"/>
      <c r="L25" s="15"/>
      <c r="M25" s="15"/>
    </row>
    <row r="26" spans="1:13">
      <c r="A26" s="16" t="s">
        <v>59</v>
      </c>
      <c r="F26" s="55">
        <v>9</v>
      </c>
      <c r="G26" s="50">
        <v>5</v>
      </c>
      <c r="H26" s="54"/>
      <c r="I26" s="69">
        <f t="shared" si="0"/>
        <v>14</v>
      </c>
    </row>
    <row r="27" spans="1:13">
      <c r="A27" s="16" t="s">
        <v>55</v>
      </c>
      <c r="F27" s="46">
        <v>22</v>
      </c>
      <c r="G27" s="50">
        <v>50</v>
      </c>
      <c r="H27" s="51"/>
      <c r="I27" s="69">
        <f t="shared" si="0"/>
        <v>72</v>
      </c>
      <c r="J27" s="15"/>
    </row>
    <row r="28" spans="1:13">
      <c r="A28" s="16" t="s">
        <v>56</v>
      </c>
      <c r="F28" s="46">
        <v>33</v>
      </c>
      <c r="G28" s="50">
        <v>29</v>
      </c>
      <c r="H28" s="51"/>
      <c r="I28" s="69">
        <f t="shared" si="0"/>
        <v>62</v>
      </c>
      <c r="J28" s="15"/>
    </row>
    <row r="29" spans="1:13">
      <c r="A29" s="16" t="s">
        <v>57</v>
      </c>
      <c r="F29" s="46">
        <v>6</v>
      </c>
      <c r="G29" s="50">
        <v>8</v>
      </c>
      <c r="H29" s="51"/>
      <c r="I29" s="69">
        <f t="shared" si="0"/>
        <v>14</v>
      </c>
      <c r="J29" s="15"/>
    </row>
    <row r="30" spans="1:13">
      <c r="A30" s="16" t="s">
        <v>58</v>
      </c>
      <c r="F30" s="46">
        <v>93</v>
      </c>
      <c r="G30" s="50">
        <v>121</v>
      </c>
      <c r="H30" s="51"/>
      <c r="I30" s="69">
        <f t="shared" si="0"/>
        <v>214</v>
      </c>
      <c r="J30" s="15"/>
    </row>
    <row r="31" spans="1:13">
      <c r="A31" s="12"/>
      <c r="F31" s="69"/>
      <c r="G31" s="69"/>
      <c r="H31" s="51"/>
      <c r="I31" s="69"/>
      <c r="J31" s="15"/>
    </row>
    <row r="32" spans="1:13">
      <c r="A32" s="19" t="s">
        <v>66</v>
      </c>
      <c r="F32" s="69">
        <f>SUM(F20:F30)</f>
        <v>1167</v>
      </c>
      <c r="G32" s="69">
        <f>SUM(G20:G30)</f>
        <v>1674</v>
      </c>
      <c r="H32" s="51"/>
      <c r="I32" s="69">
        <f>SUM(I20:I30)</f>
        <v>2841</v>
      </c>
    </row>
    <row r="33" spans="1:13">
      <c r="A33" s="19"/>
      <c r="F33" s="127">
        <f>F32/I32</f>
        <v>0.41077085533262936</v>
      </c>
      <c r="G33" s="127">
        <f>G32/I32</f>
        <v>0.58922914466737064</v>
      </c>
      <c r="H33" s="51"/>
      <c r="I33" s="69"/>
    </row>
    <row r="34" spans="1:13">
      <c r="A34" s="10"/>
      <c r="F34" s="61"/>
      <c r="G34" s="61"/>
      <c r="H34" s="51"/>
      <c r="I34" s="69"/>
    </row>
    <row r="35" spans="1:13">
      <c r="A35" s="19" t="s">
        <v>84</v>
      </c>
      <c r="F35" s="87">
        <f>F16+F32</f>
        <v>7236</v>
      </c>
      <c r="G35" s="87">
        <f>G16+G32</f>
        <v>8702</v>
      </c>
      <c r="H35" s="51"/>
      <c r="I35" s="87">
        <f>I16+I32</f>
        <v>15938</v>
      </c>
    </row>
    <row r="36" spans="1:13">
      <c r="A36" s="19"/>
      <c r="F36" s="127">
        <f>F35/I35</f>
        <v>0.45400928598318485</v>
      </c>
      <c r="G36" s="127">
        <f>G35/I35</f>
        <v>0.5459907140168152</v>
      </c>
      <c r="H36" s="51"/>
      <c r="I36" s="69"/>
    </row>
    <row r="37" spans="1:13">
      <c r="A37" s="10"/>
      <c r="F37" s="51"/>
      <c r="G37" s="51"/>
      <c r="H37" s="51"/>
      <c r="I37" s="69"/>
    </row>
    <row r="38" spans="1:13">
      <c r="A38" s="18" t="s">
        <v>67</v>
      </c>
      <c r="F38" s="51"/>
      <c r="G38" s="51"/>
      <c r="H38" s="51"/>
      <c r="I38" s="69"/>
    </row>
    <row r="39" spans="1:13">
      <c r="A39" s="11" t="s">
        <v>86</v>
      </c>
      <c r="F39" s="53">
        <v>71</v>
      </c>
      <c r="G39" s="53">
        <v>160</v>
      </c>
      <c r="H39" s="51"/>
      <c r="I39" s="69">
        <f>SUM(F39:G39)</f>
        <v>231</v>
      </c>
    </row>
    <row r="40" spans="1:13">
      <c r="A40" s="11" t="s">
        <v>87</v>
      </c>
      <c r="F40" s="53">
        <v>10</v>
      </c>
      <c r="G40" s="53">
        <v>39</v>
      </c>
      <c r="H40" s="51"/>
      <c r="I40" s="69">
        <f>SUM(F40:G40)</f>
        <v>49</v>
      </c>
    </row>
    <row r="41" spans="1:13">
      <c r="A41" s="10"/>
      <c r="F41" s="53"/>
      <c r="G41" s="53"/>
      <c r="H41" s="51"/>
    </row>
    <row r="42" spans="1:13">
      <c r="A42" s="10"/>
      <c r="F42" s="51"/>
      <c r="G42" s="51"/>
      <c r="H42" s="51"/>
      <c r="I42" s="69"/>
    </row>
    <row r="43" spans="1:13">
      <c r="A43" s="19" t="s">
        <v>85</v>
      </c>
      <c r="F43" s="87">
        <f>+F35+F39+F40</f>
        <v>7317</v>
      </c>
      <c r="G43" s="87">
        <f>+G35+G39+G40</f>
        <v>8901</v>
      </c>
      <c r="H43" s="51"/>
      <c r="I43" s="87">
        <f>+I35+I39+I40</f>
        <v>16218</v>
      </c>
    </row>
    <row r="44" spans="1:13">
      <c r="F44" s="127">
        <f>F43/I43</f>
        <v>0.45116537180910099</v>
      </c>
      <c r="G44" s="127">
        <f>G43/I43</f>
        <v>0.54883462819089901</v>
      </c>
    </row>
    <row r="46" spans="1:13">
      <c r="A46" s="111" t="s">
        <v>83</v>
      </c>
    </row>
    <row r="48" spans="1:13">
      <c r="A48" s="25" t="s">
        <v>29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5" t="s">
        <v>29</v>
      </c>
    </row>
  </sheetData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  <rowBreaks count="1" manualBreakCount="1">
    <brk id="4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124" t="s">
        <v>27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4" ht="21" customHeight="1">
      <c r="A2" s="4"/>
      <c r="B2" s="125" t="s">
        <v>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4" spans="1:14">
      <c r="A4" s="30" t="s">
        <v>123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1" t="s">
        <v>44</v>
      </c>
      <c r="G9" s="82" t="s">
        <v>14</v>
      </c>
      <c r="H9" s="81" t="s">
        <v>45</v>
      </c>
      <c r="I9" s="83"/>
      <c r="J9" s="86" t="s">
        <v>13</v>
      </c>
    </row>
    <row r="10" spans="1:14">
      <c r="A10" s="18" t="s">
        <v>8</v>
      </c>
      <c r="B10" s="15"/>
      <c r="C10" s="15"/>
      <c r="D10" s="15"/>
      <c r="E10" s="15"/>
      <c r="F10" s="15"/>
      <c r="H10" s="15"/>
      <c r="I10" s="15"/>
      <c r="J10" s="71"/>
      <c r="K10" s="15"/>
      <c r="M10" s="15"/>
    </row>
    <row r="11" spans="1:14">
      <c r="A11" s="11" t="s">
        <v>68</v>
      </c>
      <c r="F11" s="91">
        <v>11030</v>
      </c>
      <c r="G11" s="91">
        <v>35</v>
      </c>
      <c r="H11" s="91">
        <v>221</v>
      </c>
      <c r="J11" s="92">
        <f>SUM(F11:H11)</f>
        <v>11286</v>
      </c>
    </row>
    <row r="12" spans="1:14">
      <c r="A12" s="11" t="s">
        <v>69</v>
      </c>
      <c r="B12" s="15"/>
      <c r="C12" s="15"/>
      <c r="D12" s="15"/>
      <c r="E12" s="15"/>
      <c r="F12" s="50">
        <v>1170</v>
      </c>
      <c r="G12" s="53">
        <v>15</v>
      </c>
      <c r="H12" s="46">
        <v>49</v>
      </c>
      <c r="I12" s="20"/>
      <c r="J12" s="92">
        <f>SUM(F12:H12)</f>
        <v>1234</v>
      </c>
      <c r="K12" s="15"/>
      <c r="M12" s="15"/>
    </row>
    <row r="13" spans="1:14">
      <c r="A13" s="11" t="s">
        <v>71</v>
      </c>
      <c r="B13" s="15"/>
      <c r="C13" s="15"/>
      <c r="D13" s="15"/>
      <c r="E13" s="15"/>
      <c r="F13" s="50">
        <v>55</v>
      </c>
      <c r="G13" s="53">
        <v>12</v>
      </c>
      <c r="H13" s="46">
        <v>0</v>
      </c>
      <c r="I13" s="20"/>
      <c r="J13" s="92">
        <f>SUM(F13:H13)</f>
        <v>67</v>
      </c>
      <c r="K13" s="15"/>
      <c r="M13" s="15"/>
    </row>
    <row r="14" spans="1:14">
      <c r="A14" s="11" t="s">
        <v>72</v>
      </c>
      <c r="B14" s="15"/>
      <c r="C14" s="15"/>
      <c r="D14" s="15"/>
      <c r="E14" s="15"/>
      <c r="F14" s="50">
        <v>158</v>
      </c>
      <c r="G14" s="53">
        <v>352</v>
      </c>
      <c r="H14" s="46">
        <v>0</v>
      </c>
      <c r="I14" s="20"/>
      <c r="J14" s="92">
        <f>SUM(F14:H14)</f>
        <v>510</v>
      </c>
      <c r="K14" s="15"/>
      <c r="M14" s="15"/>
    </row>
    <row r="15" spans="1:14">
      <c r="B15" s="15"/>
      <c r="C15" s="15"/>
      <c r="D15" s="15"/>
      <c r="E15" s="15"/>
      <c r="F15" s="50"/>
      <c r="G15" s="53"/>
      <c r="H15" s="46"/>
      <c r="I15" s="20"/>
      <c r="J15" s="62"/>
      <c r="K15" s="15"/>
      <c r="M15" s="15"/>
    </row>
    <row r="16" spans="1:14">
      <c r="A16" s="19" t="s">
        <v>70</v>
      </c>
      <c r="B16" s="15"/>
      <c r="C16" s="15"/>
      <c r="D16" s="15"/>
      <c r="E16" s="15"/>
      <c r="F16" s="105">
        <f>SUM(F11:F14)</f>
        <v>12413</v>
      </c>
      <c r="G16" s="105">
        <f>SUM(G11:G14)</f>
        <v>414</v>
      </c>
      <c r="H16" s="105">
        <f>SUM(H11:H14)</f>
        <v>270</v>
      </c>
      <c r="I16" s="20"/>
      <c r="J16" s="105">
        <f>SUM(J11:J14)</f>
        <v>13097</v>
      </c>
      <c r="K16" s="15"/>
      <c r="M16" s="15"/>
    </row>
    <row r="17" spans="1:13">
      <c r="A17" s="8"/>
      <c r="B17" s="15"/>
      <c r="C17" s="15"/>
      <c r="D17" s="15"/>
      <c r="E17" s="15"/>
      <c r="F17" s="127">
        <f>F16/J16</f>
        <v>0.94777429945789116</v>
      </c>
      <c r="G17" s="127">
        <f>G16/J16</f>
        <v>3.161029243338169E-2</v>
      </c>
      <c r="H17" s="127">
        <f>H16/J16</f>
        <v>2.0615408108727189E-2</v>
      </c>
      <c r="I17" s="20"/>
      <c r="J17" s="62"/>
      <c r="K17" s="15"/>
      <c r="M17" s="15"/>
    </row>
    <row r="18" spans="1:13">
      <c r="A18" s="8"/>
      <c r="B18" s="15"/>
      <c r="C18" s="15"/>
      <c r="D18" s="15"/>
      <c r="E18" s="15"/>
      <c r="F18" s="50"/>
      <c r="G18" s="53"/>
      <c r="H18" s="46"/>
      <c r="I18" s="20"/>
      <c r="J18" s="62"/>
      <c r="K18" s="15"/>
      <c r="M18" s="15"/>
    </row>
    <row r="19" spans="1:13">
      <c r="A19" s="18" t="s">
        <v>7</v>
      </c>
      <c r="F19" s="54"/>
      <c r="G19" s="54"/>
      <c r="H19" s="54"/>
      <c r="J19" s="92"/>
    </row>
    <row r="20" spans="1:13">
      <c r="A20" s="16" t="s">
        <v>60</v>
      </c>
      <c r="E20" s="65"/>
      <c r="F20" s="46">
        <v>468</v>
      </c>
      <c r="G20" s="46">
        <v>38</v>
      </c>
      <c r="H20" s="46">
        <v>0</v>
      </c>
      <c r="J20" s="92">
        <f t="shared" ref="J20:J30" si="0">SUM(F20:H20)</f>
        <v>506</v>
      </c>
    </row>
    <row r="21" spans="1:13">
      <c r="A21" s="16" t="s">
        <v>61</v>
      </c>
      <c r="F21" s="53">
        <v>505</v>
      </c>
      <c r="G21" s="53">
        <v>63</v>
      </c>
      <c r="H21" s="53">
        <v>0</v>
      </c>
      <c r="J21" s="92">
        <f t="shared" si="0"/>
        <v>568</v>
      </c>
    </row>
    <row r="22" spans="1:13">
      <c r="A22" s="16" t="s">
        <v>62</v>
      </c>
      <c r="F22" s="53">
        <v>416</v>
      </c>
      <c r="G22" s="53">
        <v>10</v>
      </c>
      <c r="H22" s="53">
        <v>0</v>
      </c>
      <c r="J22" s="92">
        <f t="shared" si="0"/>
        <v>426</v>
      </c>
    </row>
    <row r="23" spans="1:13">
      <c r="A23" s="16" t="s">
        <v>63</v>
      </c>
      <c r="B23" s="15"/>
      <c r="C23" s="15"/>
      <c r="D23" s="15"/>
      <c r="E23" s="15"/>
      <c r="F23" s="46">
        <v>205</v>
      </c>
      <c r="G23" s="46">
        <v>9</v>
      </c>
      <c r="H23" s="46">
        <v>0</v>
      </c>
      <c r="I23" s="15"/>
      <c r="J23" s="92">
        <f t="shared" si="0"/>
        <v>214</v>
      </c>
      <c r="K23" s="15"/>
      <c r="M23" s="15"/>
    </row>
    <row r="24" spans="1:13">
      <c r="A24" s="16" t="s">
        <v>64</v>
      </c>
      <c r="F24" s="53">
        <v>743</v>
      </c>
      <c r="G24" s="53">
        <v>0</v>
      </c>
      <c r="H24" s="53">
        <v>0</v>
      </c>
      <c r="J24" s="92">
        <f t="shared" si="0"/>
        <v>743</v>
      </c>
    </row>
    <row r="25" spans="1:13">
      <c r="A25" s="16" t="s">
        <v>65</v>
      </c>
      <c r="F25" s="50">
        <v>7</v>
      </c>
      <c r="G25" s="53">
        <v>1</v>
      </c>
      <c r="H25" s="53">
        <v>0</v>
      </c>
      <c r="I25" s="15"/>
      <c r="J25" s="92">
        <f t="shared" si="0"/>
        <v>8</v>
      </c>
    </row>
    <row r="26" spans="1:13">
      <c r="A26" s="16" t="s">
        <v>59</v>
      </c>
      <c r="F26" s="50">
        <v>14</v>
      </c>
      <c r="G26" s="53">
        <v>0</v>
      </c>
      <c r="H26" s="53">
        <v>0</v>
      </c>
      <c r="I26" s="15"/>
      <c r="J26" s="92">
        <f t="shared" si="0"/>
        <v>14</v>
      </c>
    </row>
    <row r="27" spans="1:13">
      <c r="A27" s="16" t="s">
        <v>55</v>
      </c>
      <c r="F27" s="50">
        <v>55</v>
      </c>
      <c r="G27" s="53">
        <v>17</v>
      </c>
      <c r="H27" s="53">
        <v>0</v>
      </c>
      <c r="J27" s="92">
        <f t="shared" si="0"/>
        <v>72</v>
      </c>
      <c r="K27" s="15"/>
    </row>
    <row r="28" spans="1:13">
      <c r="A28" s="16" t="s">
        <v>56</v>
      </c>
      <c r="F28" s="50">
        <v>52</v>
      </c>
      <c r="G28" s="53">
        <v>10</v>
      </c>
      <c r="H28" s="53">
        <v>0</v>
      </c>
      <c r="J28" s="92">
        <f t="shared" si="0"/>
        <v>62</v>
      </c>
      <c r="K28" s="15"/>
    </row>
    <row r="29" spans="1:13">
      <c r="A29" s="16" t="s">
        <v>57</v>
      </c>
      <c r="F29" s="50">
        <v>8</v>
      </c>
      <c r="G29" s="53">
        <v>6</v>
      </c>
      <c r="H29" s="53">
        <v>0</v>
      </c>
      <c r="J29" s="92">
        <f t="shared" si="0"/>
        <v>14</v>
      </c>
      <c r="K29" s="15"/>
    </row>
    <row r="30" spans="1:13">
      <c r="A30" s="16" t="s">
        <v>58</v>
      </c>
      <c r="F30" s="53">
        <v>126</v>
      </c>
      <c r="G30" s="53">
        <v>88</v>
      </c>
      <c r="H30" s="53">
        <v>0</v>
      </c>
      <c r="J30" s="92">
        <f t="shared" si="0"/>
        <v>214</v>
      </c>
    </row>
    <row r="31" spans="1:13">
      <c r="A31" s="12"/>
      <c r="E31" s="65"/>
      <c r="F31" s="61"/>
      <c r="G31" s="61"/>
      <c r="H31" s="61"/>
      <c r="J31" s="62"/>
    </row>
    <row r="32" spans="1:13">
      <c r="A32" s="19" t="s">
        <v>66</v>
      </c>
      <c r="E32" s="65"/>
      <c r="F32" s="61">
        <f>SUM(F20:F30)</f>
        <v>2599</v>
      </c>
      <c r="G32" s="61">
        <f>SUM(G20:G30)</f>
        <v>242</v>
      </c>
      <c r="H32" s="61">
        <f>SUM(H20:H30)</f>
        <v>0</v>
      </c>
      <c r="J32" s="61">
        <f>SUM(J20:J30)</f>
        <v>2841</v>
      </c>
    </row>
    <row r="33" spans="1:13">
      <c r="A33" s="19"/>
      <c r="E33" s="65"/>
      <c r="F33" s="127">
        <f>F32/J32</f>
        <v>0.91481872580077439</v>
      </c>
      <c r="G33" s="127">
        <f>G32/J32</f>
        <v>8.5181274199225623E-2</v>
      </c>
      <c r="H33" s="127">
        <f>H32/J32</f>
        <v>0</v>
      </c>
      <c r="J33" s="61"/>
    </row>
    <row r="34" spans="1:13">
      <c r="A34" s="10"/>
      <c r="E34" s="65"/>
      <c r="F34" s="61"/>
      <c r="G34" s="61"/>
      <c r="H34" s="61"/>
      <c r="J34" s="62"/>
    </row>
    <row r="35" spans="1:13">
      <c r="A35" s="19" t="s">
        <v>84</v>
      </c>
      <c r="E35" s="65"/>
      <c r="F35" s="87">
        <f>F16+F32</f>
        <v>15012</v>
      </c>
      <c r="G35" s="87">
        <f>G16+G32</f>
        <v>656</v>
      </c>
      <c r="H35" s="87">
        <f>H16+H32</f>
        <v>270</v>
      </c>
      <c r="J35" s="87">
        <f>J16+J32</f>
        <v>15938</v>
      </c>
    </row>
    <row r="36" spans="1:13">
      <c r="A36" s="19"/>
      <c r="E36" s="65"/>
      <c r="F36" s="127">
        <f>F35/J35</f>
        <v>0.94189986196511477</v>
      </c>
      <c r="G36" s="127">
        <f>G35/J35</f>
        <v>4.1159493035512612E-2</v>
      </c>
      <c r="H36" s="127">
        <f>H35/J35</f>
        <v>1.6940644999372569E-2</v>
      </c>
      <c r="J36" s="62"/>
    </row>
    <row r="37" spans="1:13">
      <c r="A37" s="10"/>
      <c r="E37" s="65"/>
      <c r="F37" s="61"/>
      <c r="G37" s="61"/>
      <c r="H37" s="61"/>
      <c r="J37" s="62"/>
    </row>
    <row r="38" spans="1:13">
      <c r="A38" s="18" t="s">
        <v>67</v>
      </c>
      <c r="E38" s="65"/>
      <c r="F38" s="46"/>
      <c r="G38" s="46"/>
      <c r="H38" s="46"/>
      <c r="J38" s="62"/>
    </row>
    <row r="39" spans="1:13">
      <c r="A39" s="11" t="s">
        <v>86</v>
      </c>
      <c r="E39" s="65"/>
      <c r="F39" s="46">
        <v>231</v>
      </c>
      <c r="G39" s="46">
        <v>0</v>
      </c>
      <c r="H39" s="46">
        <v>0</v>
      </c>
      <c r="J39" s="92">
        <f>SUM(F39:H39)</f>
        <v>231</v>
      </c>
    </row>
    <row r="40" spans="1:13">
      <c r="A40" s="11" t="s">
        <v>87</v>
      </c>
      <c r="E40" s="65"/>
      <c r="F40" s="46">
        <v>8</v>
      </c>
      <c r="G40" s="46">
        <v>41</v>
      </c>
      <c r="H40" s="46">
        <v>0</v>
      </c>
      <c r="J40" s="92">
        <f>SUM(F40:H40)</f>
        <v>49</v>
      </c>
    </row>
    <row r="41" spans="1:13">
      <c r="A41" s="10"/>
      <c r="E41" s="65"/>
      <c r="F41" s="61"/>
      <c r="G41" s="61"/>
      <c r="H41" s="61"/>
      <c r="J41" s="61"/>
    </row>
    <row r="42" spans="1:13">
      <c r="A42" s="10"/>
      <c r="F42" s="54"/>
      <c r="G42" s="51"/>
      <c r="H42" s="54"/>
      <c r="J42" s="92"/>
    </row>
    <row r="43" spans="1:13">
      <c r="A43" s="19" t="s">
        <v>85</v>
      </c>
      <c r="F43" s="87">
        <f>+F35+F39+F40</f>
        <v>15251</v>
      </c>
      <c r="G43" s="87">
        <f>+G35+G39+G40</f>
        <v>697</v>
      </c>
      <c r="H43" s="87">
        <f>+H35+H39+H40</f>
        <v>270</v>
      </c>
      <c r="J43" s="87">
        <f>+J35+J39+J40</f>
        <v>16218</v>
      </c>
    </row>
    <row r="44" spans="1:13">
      <c r="A44" s="19"/>
      <c r="E44" s="65"/>
      <c r="F44" s="127">
        <f>F43/J43</f>
        <v>0.94037489209520286</v>
      </c>
      <c r="G44" s="127">
        <f>G43/J43</f>
        <v>4.2976939203354297E-2</v>
      </c>
      <c r="H44" s="127">
        <f>H43/J43</f>
        <v>1.6648168701442843E-2</v>
      </c>
      <c r="J44" s="61"/>
    </row>
    <row r="45" spans="1:13">
      <c r="G45" s="29"/>
    </row>
    <row r="46" spans="1:13">
      <c r="A46" s="111" t="s">
        <v>83</v>
      </c>
    </row>
    <row r="48" spans="1:13">
      <c r="A48" s="25" t="s">
        <v>30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5" t="s">
        <v>30</v>
      </c>
    </row>
  </sheetData>
  <mergeCells count="2">
    <mergeCell ref="B1:M1"/>
    <mergeCell ref="B2:M2"/>
  </mergeCells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124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1" t="s">
        <v>40</v>
      </c>
      <c r="G9" s="82" t="s">
        <v>39</v>
      </c>
      <c r="H9" s="82" t="s">
        <v>50</v>
      </c>
      <c r="I9" s="81" t="s">
        <v>41</v>
      </c>
      <c r="J9" s="83"/>
      <c r="K9" s="86" t="s">
        <v>13</v>
      </c>
    </row>
    <row r="10" spans="1:14">
      <c r="A10" s="18" t="s">
        <v>8</v>
      </c>
      <c r="K10" s="65"/>
    </row>
    <row r="11" spans="1:14">
      <c r="A11" s="11" t="s">
        <v>68</v>
      </c>
      <c r="B11" s="15"/>
      <c r="C11" s="15"/>
      <c r="D11" s="15"/>
      <c r="E11" s="15"/>
      <c r="F11" s="94">
        <v>6138</v>
      </c>
      <c r="G11" s="91">
        <v>4621</v>
      </c>
      <c r="H11" s="91">
        <v>125</v>
      </c>
      <c r="I11" s="94">
        <v>402</v>
      </c>
      <c r="J11" s="15"/>
      <c r="K11" s="62">
        <f>SUM(F11:I11)</f>
        <v>11286</v>
      </c>
      <c r="L11" s="15"/>
      <c r="M11" s="15"/>
    </row>
    <row r="12" spans="1:14">
      <c r="A12" s="11" t="s">
        <v>69</v>
      </c>
      <c r="F12" s="91">
        <v>1009</v>
      </c>
      <c r="G12" s="91">
        <v>195</v>
      </c>
      <c r="H12" s="91">
        <v>7</v>
      </c>
      <c r="I12" s="91">
        <v>23</v>
      </c>
      <c r="K12" s="62">
        <f>SUM(F12:I12)</f>
        <v>1234</v>
      </c>
    </row>
    <row r="13" spans="1:14">
      <c r="A13" s="11" t="s">
        <v>71</v>
      </c>
      <c r="B13" s="15"/>
      <c r="C13" s="15"/>
      <c r="D13" s="15"/>
      <c r="E13" s="15"/>
      <c r="F13" s="50">
        <v>23</v>
      </c>
      <c r="G13" s="53">
        <v>6</v>
      </c>
      <c r="H13" s="53">
        <v>38</v>
      </c>
      <c r="I13" s="46">
        <v>0</v>
      </c>
      <c r="J13" s="20"/>
      <c r="K13" s="62">
        <f>SUM(F13:I13)</f>
        <v>67</v>
      </c>
      <c r="L13" s="15"/>
      <c r="M13" s="15"/>
    </row>
    <row r="14" spans="1:14">
      <c r="A14" s="11" t="s">
        <v>72</v>
      </c>
      <c r="B14" s="15"/>
      <c r="C14" s="15"/>
      <c r="D14" s="15"/>
      <c r="E14" s="15"/>
      <c r="F14" s="50">
        <v>457</v>
      </c>
      <c r="G14" s="53">
        <v>13</v>
      </c>
      <c r="H14" s="53">
        <v>40</v>
      </c>
      <c r="I14" s="46">
        <v>0</v>
      </c>
      <c r="J14" s="20"/>
      <c r="K14" s="62">
        <f>SUM(F14:I14)</f>
        <v>510</v>
      </c>
      <c r="L14" s="15"/>
      <c r="M14" s="15"/>
    </row>
    <row r="15" spans="1:14">
      <c r="B15" s="15"/>
      <c r="C15" s="15"/>
      <c r="D15" s="15"/>
      <c r="E15" s="15"/>
      <c r="F15" s="50"/>
      <c r="G15" s="53"/>
      <c r="H15" s="53"/>
      <c r="I15" s="46"/>
      <c r="J15" s="20"/>
      <c r="K15" s="62"/>
      <c r="L15" s="15"/>
      <c r="M15" s="15"/>
    </row>
    <row r="16" spans="1:14">
      <c r="A16" s="19" t="s">
        <v>70</v>
      </c>
      <c r="B16" s="15"/>
      <c r="C16" s="15"/>
      <c r="D16" s="15"/>
      <c r="E16" s="15"/>
      <c r="F16" s="105">
        <f>SUM(F11:F14)</f>
        <v>7627</v>
      </c>
      <c r="G16" s="105">
        <f>SUM(G11:G14)</f>
        <v>4835</v>
      </c>
      <c r="H16" s="105">
        <f>SUM(H11:H14)</f>
        <v>210</v>
      </c>
      <c r="I16" s="105">
        <f>SUM(I11:I14)</f>
        <v>425</v>
      </c>
      <c r="J16" s="20"/>
      <c r="K16" s="105">
        <f>SUM(K11:K14)</f>
        <v>13097</v>
      </c>
      <c r="L16" s="15"/>
      <c r="M16" s="15"/>
    </row>
    <row r="17" spans="1:13">
      <c r="A17" s="8"/>
      <c r="B17" s="15"/>
      <c r="C17" s="15"/>
      <c r="D17" s="15"/>
      <c r="E17" s="15"/>
      <c r="F17" s="127">
        <f>F16/K16</f>
        <v>0.58234710238986032</v>
      </c>
      <c r="G17" s="127">
        <f>G16/K16</f>
        <v>0.36916851187294802</v>
      </c>
      <c r="H17" s="127">
        <f>H16/K16</f>
        <v>1.6034206306787813E-2</v>
      </c>
      <c r="I17" s="127">
        <f>I16/K16</f>
        <v>3.245017943040391E-2</v>
      </c>
      <c r="J17" s="20"/>
      <c r="K17" s="62"/>
      <c r="L17" s="15"/>
      <c r="M17" s="15"/>
    </row>
    <row r="18" spans="1:13">
      <c r="A18" s="8"/>
      <c r="B18" s="15"/>
      <c r="C18" s="15"/>
      <c r="D18" s="15"/>
      <c r="E18" s="15"/>
      <c r="F18" s="50"/>
      <c r="G18" s="53"/>
      <c r="H18" s="53"/>
      <c r="I18" s="46"/>
      <c r="J18" s="20"/>
      <c r="K18" s="62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50"/>
      <c r="G19" s="53"/>
      <c r="H19" s="53"/>
      <c r="I19" s="46"/>
      <c r="J19" s="20"/>
      <c r="K19" s="62"/>
      <c r="L19" s="15"/>
      <c r="M19" s="15"/>
    </row>
    <row r="20" spans="1:13">
      <c r="A20" s="16" t="s">
        <v>60</v>
      </c>
      <c r="F20" s="53">
        <v>256</v>
      </c>
      <c r="G20" s="53">
        <v>169</v>
      </c>
      <c r="H20" s="53">
        <v>59</v>
      </c>
      <c r="I20" s="53">
        <v>22</v>
      </c>
      <c r="K20" s="62">
        <f t="shared" ref="K20:K30" si="0">SUM(F20:I20)</f>
        <v>506</v>
      </c>
    </row>
    <row r="21" spans="1:13">
      <c r="A21" s="16" t="s">
        <v>61</v>
      </c>
      <c r="E21" s="65"/>
      <c r="F21" s="46">
        <v>414</v>
      </c>
      <c r="G21" s="46">
        <v>106</v>
      </c>
      <c r="H21" s="46">
        <v>14</v>
      </c>
      <c r="I21" s="46">
        <v>34</v>
      </c>
      <c r="K21" s="62">
        <f t="shared" si="0"/>
        <v>568</v>
      </c>
    </row>
    <row r="22" spans="1:13">
      <c r="A22" s="16" t="s">
        <v>62</v>
      </c>
      <c r="F22" s="53">
        <v>115</v>
      </c>
      <c r="G22" s="53">
        <v>184</v>
      </c>
      <c r="H22" s="53">
        <v>124</v>
      </c>
      <c r="I22" s="53">
        <v>3</v>
      </c>
      <c r="K22" s="62">
        <f t="shared" si="0"/>
        <v>426</v>
      </c>
    </row>
    <row r="23" spans="1:13">
      <c r="A23" s="16" t="s">
        <v>63</v>
      </c>
      <c r="F23" s="53">
        <v>130</v>
      </c>
      <c r="G23" s="53">
        <v>62</v>
      </c>
      <c r="H23" s="53">
        <v>20</v>
      </c>
      <c r="I23" s="53">
        <v>2</v>
      </c>
      <c r="K23" s="62">
        <f t="shared" si="0"/>
        <v>214</v>
      </c>
    </row>
    <row r="24" spans="1:13">
      <c r="A24" s="16" t="s">
        <v>64</v>
      </c>
      <c r="B24" s="15"/>
      <c r="C24" s="15"/>
      <c r="D24" s="15"/>
      <c r="E24" s="15"/>
      <c r="F24" s="46">
        <v>288</v>
      </c>
      <c r="G24" s="46">
        <v>296</v>
      </c>
      <c r="H24" s="46">
        <v>39</v>
      </c>
      <c r="I24" s="46">
        <v>120</v>
      </c>
      <c r="J24" s="15"/>
      <c r="K24" s="62">
        <f t="shared" si="0"/>
        <v>743</v>
      </c>
      <c r="L24" s="15"/>
      <c r="M24" s="15"/>
    </row>
    <row r="25" spans="1:13">
      <c r="A25" s="16" t="s">
        <v>65</v>
      </c>
      <c r="F25" s="53">
        <v>6</v>
      </c>
      <c r="G25" s="53">
        <v>2</v>
      </c>
      <c r="H25" s="53">
        <v>0</v>
      </c>
      <c r="I25" s="53">
        <v>0</v>
      </c>
      <c r="K25" s="62">
        <f t="shared" si="0"/>
        <v>8</v>
      </c>
    </row>
    <row r="26" spans="1:13">
      <c r="A26" s="16" t="s">
        <v>59</v>
      </c>
      <c r="F26" s="50">
        <v>8</v>
      </c>
      <c r="G26" s="53">
        <v>5</v>
      </c>
      <c r="H26" s="53">
        <v>1</v>
      </c>
      <c r="I26" s="53">
        <v>0</v>
      </c>
      <c r="J26" s="15"/>
      <c r="K26" s="62">
        <f t="shared" si="0"/>
        <v>14</v>
      </c>
    </row>
    <row r="27" spans="1:13">
      <c r="A27" s="16" t="s">
        <v>55</v>
      </c>
      <c r="F27" s="50">
        <v>48</v>
      </c>
      <c r="G27" s="53">
        <v>17</v>
      </c>
      <c r="H27" s="53">
        <v>6</v>
      </c>
      <c r="I27" s="53">
        <v>1</v>
      </c>
      <c r="J27" s="15"/>
      <c r="K27" s="62">
        <f t="shared" si="0"/>
        <v>72</v>
      </c>
    </row>
    <row r="28" spans="1:13">
      <c r="A28" s="16" t="s">
        <v>56</v>
      </c>
      <c r="F28" s="50">
        <v>46</v>
      </c>
      <c r="G28" s="53">
        <v>16</v>
      </c>
      <c r="H28" s="53">
        <v>0</v>
      </c>
      <c r="I28" s="53">
        <v>0</v>
      </c>
      <c r="K28" s="62">
        <f t="shared" si="0"/>
        <v>62</v>
      </c>
      <c r="L28" s="15"/>
    </row>
    <row r="29" spans="1:13">
      <c r="A29" s="16" t="s">
        <v>57</v>
      </c>
      <c r="F29" s="50">
        <v>13</v>
      </c>
      <c r="G29" s="53">
        <v>1</v>
      </c>
      <c r="H29" s="53">
        <v>0</v>
      </c>
      <c r="I29" s="53">
        <v>0</v>
      </c>
      <c r="K29" s="62">
        <f t="shared" si="0"/>
        <v>14</v>
      </c>
      <c r="L29" s="15"/>
    </row>
    <row r="30" spans="1:13">
      <c r="A30" s="16" t="s">
        <v>58</v>
      </c>
      <c r="F30" s="50">
        <v>188</v>
      </c>
      <c r="G30" s="53">
        <v>23</v>
      </c>
      <c r="H30" s="53">
        <v>3</v>
      </c>
      <c r="I30" s="53">
        <v>0</v>
      </c>
      <c r="K30" s="62">
        <f t="shared" si="0"/>
        <v>214</v>
      </c>
      <c r="L30" s="15"/>
    </row>
    <row r="31" spans="1:13">
      <c r="A31" s="12"/>
      <c r="F31" s="54"/>
      <c r="G31" s="54"/>
      <c r="H31" s="54"/>
      <c r="I31" s="53"/>
      <c r="K31" s="92"/>
    </row>
    <row r="32" spans="1:13">
      <c r="A32" s="19" t="s">
        <v>66</v>
      </c>
      <c r="E32" s="65"/>
      <c r="F32" s="61">
        <f>SUM(F20:F30)</f>
        <v>1512</v>
      </c>
      <c r="G32" s="61">
        <f>SUM(G20:G30)</f>
        <v>881</v>
      </c>
      <c r="H32" s="61">
        <f>SUM(H20:H30)</f>
        <v>266</v>
      </c>
      <c r="I32" s="61">
        <f>SUM(I20:I30)</f>
        <v>182</v>
      </c>
      <c r="K32" s="61">
        <f>SUM(K20:K30)</f>
        <v>2841</v>
      </c>
    </row>
    <row r="33" spans="1:13">
      <c r="A33" s="19"/>
      <c r="E33" s="65"/>
      <c r="F33" s="127">
        <f>F32/K32</f>
        <v>0.53220696937697998</v>
      </c>
      <c r="G33" s="127">
        <f>G32/K32</f>
        <v>0.31010207673354451</v>
      </c>
      <c r="H33" s="127">
        <f>H32/K32</f>
        <v>9.3629003871876101E-2</v>
      </c>
      <c r="I33" s="127">
        <f>I32/K32</f>
        <v>6.4061950017599442E-2</v>
      </c>
      <c r="K33" s="61"/>
    </row>
    <row r="34" spans="1:13">
      <c r="A34" s="10"/>
      <c r="F34" s="54"/>
      <c r="G34" s="51"/>
      <c r="H34" s="51"/>
      <c r="I34" s="54"/>
      <c r="K34" s="92"/>
    </row>
    <row r="35" spans="1:13">
      <c r="A35" s="19" t="s">
        <v>84</v>
      </c>
      <c r="F35" s="87">
        <f>F16+F32</f>
        <v>9139</v>
      </c>
      <c r="G35" s="87">
        <f>G16+G32</f>
        <v>5716</v>
      </c>
      <c r="H35" s="87">
        <f>H16+H32</f>
        <v>476</v>
      </c>
      <c r="I35" s="87">
        <f>I16+I32</f>
        <v>607</v>
      </c>
      <c r="K35" s="87">
        <f>K16+K32</f>
        <v>15938</v>
      </c>
    </row>
    <row r="36" spans="1:13">
      <c r="A36" s="19"/>
      <c r="F36" s="127">
        <f>F35/K35</f>
        <v>0.57340946166394779</v>
      </c>
      <c r="G36" s="127">
        <f>G35/K35</f>
        <v>0.35863972894967999</v>
      </c>
      <c r="H36" s="127">
        <f>H35/K35</f>
        <v>2.9865729702597564E-2</v>
      </c>
      <c r="I36" s="127">
        <f>I35/K35</f>
        <v>3.8085079683774628E-2</v>
      </c>
      <c r="K36" s="92"/>
    </row>
    <row r="37" spans="1:13">
      <c r="A37" s="10"/>
      <c r="F37" s="54"/>
      <c r="G37" s="51"/>
      <c r="H37" s="51"/>
      <c r="I37" s="54"/>
      <c r="K37" s="92"/>
    </row>
    <row r="38" spans="1:13">
      <c r="A38" s="18" t="s">
        <v>67</v>
      </c>
      <c r="F38" s="54"/>
      <c r="G38" s="51"/>
      <c r="H38" s="51"/>
      <c r="I38" s="54"/>
      <c r="K38" s="92"/>
    </row>
    <row r="39" spans="1:13">
      <c r="A39" s="11" t="s">
        <v>86</v>
      </c>
      <c r="F39" s="53">
        <v>86</v>
      </c>
      <c r="G39" s="53">
        <v>130</v>
      </c>
      <c r="H39" s="53">
        <v>2</v>
      </c>
      <c r="I39" s="53">
        <v>13</v>
      </c>
      <c r="K39" s="62">
        <f>SUM(F39:I39)</f>
        <v>231</v>
      </c>
    </row>
    <row r="40" spans="1:13">
      <c r="A40" s="11" t="s">
        <v>87</v>
      </c>
      <c r="F40" s="53">
        <v>49</v>
      </c>
      <c r="G40" s="53">
        <v>0</v>
      </c>
      <c r="H40" s="53">
        <v>0</v>
      </c>
      <c r="I40" s="53">
        <v>0</v>
      </c>
      <c r="K40" s="62">
        <f>SUM(F40:I40)</f>
        <v>49</v>
      </c>
    </row>
    <row r="41" spans="1:13">
      <c r="A41" s="10"/>
      <c r="F41" s="54"/>
      <c r="G41" s="51"/>
      <c r="H41" s="51"/>
      <c r="I41" s="54"/>
      <c r="K41" s="92"/>
    </row>
    <row r="42" spans="1:13">
      <c r="A42" s="10"/>
      <c r="F42" s="88"/>
      <c r="G42" s="88"/>
      <c r="H42" s="88"/>
      <c r="I42" s="88"/>
      <c r="K42" s="88"/>
    </row>
    <row r="43" spans="1:13">
      <c r="A43" s="19" t="s">
        <v>85</v>
      </c>
      <c r="F43" s="87">
        <f>+F35+F39+F40</f>
        <v>9274</v>
      </c>
      <c r="G43" s="87">
        <f>+G35+G39+G40</f>
        <v>5846</v>
      </c>
      <c r="H43" s="87">
        <f>+H35+H39+H40</f>
        <v>478</v>
      </c>
      <c r="I43" s="87">
        <f>+I35+I39+I40</f>
        <v>620</v>
      </c>
      <c r="K43" s="87">
        <f>+K35+K39+K40</f>
        <v>16218</v>
      </c>
      <c r="L43" s="104"/>
    </row>
    <row r="44" spans="1:13">
      <c r="A44" s="10"/>
      <c r="F44" s="127">
        <f>F43/K43</f>
        <v>0.57183376495252192</v>
      </c>
      <c r="G44" s="127">
        <f>G43/K43</f>
        <v>0.36046368232827725</v>
      </c>
      <c r="H44" s="127">
        <f>H43/K43</f>
        <v>2.9473424589961772E-2</v>
      </c>
      <c r="I44" s="127">
        <f>I43/K43</f>
        <v>3.8229128129239114E-2</v>
      </c>
      <c r="K44" s="73"/>
    </row>
    <row r="45" spans="1:13">
      <c r="G45" s="29"/>
      <c r="H45" s="29"/>
    </row>
    <row r="46" spans="1:13">
      <c r="A46" s="111" t="s">
        <v>83</v>
      </c>
    </row>
    <row r="48" spans="1:13">
      <c r="A48" s="25" t="s">
        <v>31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5" t="s">
        <v>31</v>
      </c>
    </row>
  </sheetData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89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>
      <c r="A7" s="37"/>
      <c r="B7" s="38"/>
      <c r="C7" s="39"/>
      <c r="D7" s="39"/>
      <c r="E7" s="82" t="s">
        <v>42</v>
      </c>
      <c r="F7" s="82" t="s">
        <v>43</v>
      </c>
      <c r="G7" s="85" t="s">
        <v>24</v>
      </c>
      <c r="H7" s="82" t="s">
        <v>46</v>
      </c>
      <c r="I7" s="95" t="s">
        <v>9</v>
      </c>
      <c r="J7" s="86" t="s">
        <v>13</v>
      </c>
      <c r="L7" s="39"/>
      <c r="M7" s="39"/>
      <c r="N7" s="21"/>
    </row>
    <row r="8" spans="1:14" ht="6" customHeight="1">
      <c r="A8" s="37"/>
      <c r="B8" s="38"/>
      <c r="C8" s="28"/>
      <c r="D8" s="28"/>
      <c r="E8" s="28"/>
      <c r="F8" s="28"/>
      <c r="G8" s="28"/>
      <c r="H8" s="28"/>
      <c r="I8" s="35"/>
      <c r="J8" s="74"/>
      <c r="L8" s="28"/>
      <c r="M8" s="28"/>
    </row>
    <row r="9" spans="1:14">
      <c r="A9" s="42" t="s">
        <v>15</v>
      </c>
      <c r="B9" s="38"/>
      <c r="C9" s="28"/>
      <c r="D9" s="28"/>
      <c r="E9" s="46">
        <v>16</v>
      </c>
      <c r="F9" s="47">
        <v>404</v>
      </c>
      <c r="G9" s="46">
        <v>859</v>
      </c>
      <c r="H9" s="46">
        <v>1234</v>
      </c>
      <c r="I9" s="47"/>
      <c r="J9" s="72">
        <f t="shared" ref="J9:J17" si="0">SUM(E9:I9)</f>
        <v>2513</v>
      </c>
      <c r="L9" s="28"/>
      <c r="M9" s="28"/>
    </row>
    <row r="10" spans="1:14">
      <c r="A10" s="42" t="s">
        <v>16</v>
      </c>
      <c r="B10" s="28"/>
      <c r="C10" s="28"/>
      <c r="D10" s="28"/>
      <c r="E10" s="46">
        <v>0</v>
      </c>
      <c r="F10" s="46">
        <v>158</v>
      </c>
      <c r="G10" s="46">
        <v>349</v>
      </c>
      <c r="H10" s="46">
        <v>411</v>
      </c>
      <c r="I10" s="46"/>
      <c r="J10" s="72">
        <f t="shared" si="0"/>
        <v>918</v>
      </c>
      <c r="L10" s="28"/>
      <c r="M10" s="28"/>
    </row>
    <row r="11" spans="1:14">
      <c r="A11" s="42" t="s">
        <v>17</v>
      </c>
      <c r="B11" s="28"/>
      <c r="C11" s="28"/>
      <c r="D11" s="28"/>
      <c r="E11" s="46">
        <v>1</v>
      </c>
      <c r="F11" s="46">
        <v>169</v>
      </c>
      <c r="G11" s="46">
        <v>260</v>
      </c>
      <c r="H11" s="46">
        <v>495</v>
      </c>
      <c r="I11" s="46"/>
      <c r="J11" s="72">
        <f t="shared" si="0"/>
        <v>925</v>
      </c>
      <c r="L11" s="28"/>
      <c r="M11" s="28"/>
    </row>
    <row r="12" spans="1:14">
      <c r="A12" s="42" t="s">
        <v>5</v>
      </c>
      <c r="B12" s="38"/>
      <c r="C12" s="28"/>
      <c r="D12" s="28"/>
      <c r="E12" s="46">
        <v>13</v>
      </c>
      <c r="F12" s="47">
        <v>280</v>
      </c>
      <c r="G12" s="46">
        <v>422</v>
      </c>
      <c r="H12" s="46">
        <v>628</v>
      </c>
      <c r="I12" s="47"/>
      <c r="J12" s="72">
        <f t="shared" si="0"/>
        <v>1343</v>
      </c>
      <c r="L12" s="28"/>
      <c r="M12" s="28"/>
    </row>
    <row r="13" spans="1:14">
      <c r="A13" s="42" t="s">
        <v>18</v>
      </c>
      <c r="B13" s="28"/>
      <c r="C13" s="28"/>
      <c r="D13" s="28"/>
      <c r="E13" s="46">
        <v>34</v>
      </c>
      <c r="F13" s="46">
        <v>323</v>
      </c>
      <c r="G13" s="46">
        <v>518</v>
      </c>
      <c r="H13" s="46">
        <v>659</v>
      </c>
      <c r="I13" s="46"/>
      <c r="J13" s="72">
        <f t="shared" si="0"/>
        <v>1534</v>
      </c>
      <c r="L13" s="28"/>
      <c r="M13" s="28"/>
    </row>
    <row r="14" spans="1:14">
      <c r="A14" s="42" t="s">
        <v>19</v>
      </c>
      <c r="B14" s="28"/>
      <c r="C14" s="28"/>
      <c r="D14" s="28"/>
      <c r="E14" s="47">
        <v>3</v>
      </c>
      <c r="F14" s="46">
        <v>123</v>
      </c>
      <c r="G14" s="46">
        <v>162</v>
      </c>
      <c r="H14" s="46">
        <v>291</v>
      </c>
      <c r="J14" s="72">
        <f>SUM(E14:H14)</f>
        <v>579</v>
      </c>
      <c r="L14" s="28"/>
      <c r="M14" s="28"/>
    </row>
    <row r="15" spans="1:14">
      <c r="A15" s="42" t="s">
        <v>133</v>
      </c>
      <c r="B15" s="28"/>
      <c r="C15" s="28"/>
      <c r="D15" s="28"/>
      <c r="E15" s="46">
        <v>0</v>
      </c>
      <c r="F15" s="47">
        <v>1</v>
      </c>
      <c r="G15" s="46">
        <v>58</v>
      </c>
      <c r="H15" s="46">
        <v>492</v>
      </c>
      <c r="I15" s="46"/>
      <c r="J15" s="72">
        <f t="shared" si="0"/>
        <v>551</v>
      </c>
      <c r="L15" s="28"/>
      <c r="M15" s="28"/>
    </row>
    <row r="16" spans="1:14">
      <c r="A16" s="42" t="s">
        <v>20</v>
      </c>
      <c r="B16" s="28"/>
      <c r="C16" s="28"/>
      <c r="D16" s="28"/>
      <c r="E16" s="46">
        <f>E34</f>
        <v>2900</v>
      </c>
      <c r="F16" s="46">
        <f>F34</f>
        <v>1493</v>
      </c>
      <c r="G16" s="46">
        <f>G34</f>
        <v>442</v>
      </c>
      <c r="H16" s="46">
        <f>H34</f>
        <v>81</v>
      </c>
      <c r="I16" s="46"/>
      <c r="J16" s="72">
        <f t="shared" si="0"/>
        <v>4916</v>
      </c>
      <c r="L16" s="28"/>
      <c r="M16" s="28"/>
    </row>
    <row r="17" spans="1:13">
      <c r="A17" s="42" t="s">
        <v>21</v>
      </c>
      <c r="B17" s="28"/>
      <c r="C17" s="28"/>
      <c r="D17" s="28"/>
      <c r="E17" s="46">
        <v>33</v>
      </c>
      <c r="F17" s="47">
        <v>27</v>
      </c>
      <c r="G17" s="46">
        <v>73</v>
      </c>
      <c r="H17" s="46">
        <v>90</v>
      </c>
      <c r="I17" s="46"/>
      <c r="J17" s="72">
        <f t="shared" si="0"/>
        <v>223</v>
      </c>
      <c r="L17" s="28"/>
      <c r="M17" s="28"/>
    </row>
    <row r="18" spans="1:13">
      <c r="A18" s="40"/>
      <c r="B18" s="28"/>
      <c r="C18" s="28"/>
      <c r="D18" s="28"/>
      <c r="E18" s="28"/>
      <c r="F18" s="28"/>
      <c r="G18" s="28"/>
      <c r="H18" s="28"/>
      <c r="I18" s="28"/>
      <c r="J18" s="72"/>
      <c r="L18" s="28"/>
      <c r="M18" s="28"/>
    </row>
    <row r="19" spans="1:13">
      <c r="A19" s="43" t="s">
        <v>13</v>
      </c>
      <c r="B19" s="28"/>
      <c r="C19" s="28"/>
      <c r="D19" s="28"/>
      <c r="E19" s="62">
        <f>SUM(E9:E17)</f>
        <v>3000</v>
      </c>
      <c r="F19" s="62">
        <f>SUM(F9:F17)</f>
        <v>2978</v>
      </c>
      <c r="G19" s="62">
        <f>SUM(G9:G17)</f>
        <v>3143</v>
      </c>
      <c r="H19" s="62">
        <f>SUM(H9:H17)</f>
        <v>4381</v>
      </c>
      <c r="I19" s="62"/>
      <c r="J19" s="72">
        <f>SUM(J9:J17)</f>
        <v>13502</v>
      </c>
      <c r="L19" s="28"/>
      <c r="M19" s="28"/>
    </row>
    <row r="20" spans="1:13">
      <c r="A20" s="36"/>
      <c r="B20" s="28"/>
      <c r="C20" s="28"/>
      <c r="D20" s="28"/>
      <c r="E20" s="28"/>
      <c r="F20" s="28"/>
      <c r="G20" s="28"/>
      <c r="H20" s="28"/>
      <c r="I20" s="28"/>
      <c r="J20" s="72"/>
      <c r="L20" s="28"/>
      <c r="M20" s="28"/>
    </row>
    <row r="21" spans="1:13">
      <c r="A21" s="29"/>
      <c r="B21" s="28"/>
      <c r="C21" s="28"/>
      <c r="D21" s="28"/>
      <c r="E21" s="28"/>
      <c r="F21" s="28"/>
      <c r="G21" s="28"/>
      <c r="H21" s="28"/>
      <c r="I21" s="28"/>
      <c r="J21" s="72"/>
      <c r="L21" s="28"/>
      <c r="M21" s="28"/>
    </row>
    <row r="22" spans="1:13">
      <c r="A22" s="43" t="s">
        <v>22</v>
      </c>
      <c r="B22" s="28"/>
      <c r="C22" s="28"/>
      <c r="D22" s="28"/>
      <c r="E22" s="28"/>
      <c r="F22" s="28"/>
      <c r="G22" s="28"/>
      <c r="H22" s="28"/>
      <c r="I22" s="28"/>
      <c r="J22" s="72"/>
      <c r="L22" s="28"/>
      <c r="M22" s="28"/>
    </row>
    <row r="23" spans="1:13">
      <c r="A23" s="26"/>
      <c r="B23" s="28"/>
      <c r="C23" s="28"/>
      <c r="D23" s="28"/>
      <c r="E23" s="28"/>
      <c r="F23" s="28"/>
      <c r="G23" s="28"/>
      <c r="H23" s="28"/>
      <c r="I23" s="28"/>
      <c r="J23" s="72"/>
      <c r="L23" s="28"/>
      <c r="M23" s="28"/>
    </row>
    <row r="24" spans="1:13">
      <c r="A24" s="42" t="s">
        <v>15</v>
      </c>
      <c r="B24" s="28"/>
      <c r="C24" s="28"/>
      <c r="D24" s="28"/>
      <c r="E24" s="46">
        <v>631</v>
      </c>
      <c r="F24" s="47">
        <v>396</v>
      </c>
      <c r="G24" s="46">
        <v>144</v>
      </c>
      <c r="H24" s="46">
        <v>24</v>
      </c>
      <c r="I24" s="46"/>
      <c r="J24" s="72">
        <f t="shared" ref="J24:J32" si="1">SUM(E24:I24)</f>
        <v>1195</v>
      </c>
      <c r="L24" s="28"/>
      <c r="M24" s="28"/>
    </row>
    <row r="25" spans="1:13">
      <c r="A25" s="42" t="s">
        <v>16</v>
      </c>
      <c r="B25" s="28"/>
      <c r="C25" s="28"/>
      <c r="D25" s="28"/>
      <c r="E25" s="46">
        <v>418</v>
      </c>
      <c r="F25" s="47">
        <v>172</v>
      </c>
      <c r="G25" s="46">
        <v>11</v>
      </c>
      <c r="H25" s="46">
        <v>2</v>
      </c>
      <c r="I25" s="46"/>
      <c r="J25" s="72">
        <f t="shared" si="1"/>
        <v>603</v>
      </c>
      <c r="L25" s="28"/>
      <c r="M25" s="28"/>
    </row>
    <row r="26" spans="1:13">
      <c r="A26" s="42" t="s">
        <v>17</v>
      </c>
      <c r="B26" s="28"/>
      <c r="C26" s="28"/>
      <c r="D26" s="28"/>
      <c r="E26" s="46">
        <v>323</v>
      </c>
      <c r="F26" s="47">
        <v>118</v>
      </c>
      <c r="G26" s="46">
        <v>13</v>
      </c>
      <c r="H26" s="46">
        <v>4</v>
      </c>
      <c r="I26" s="46"/>
      <c r="J26" s="72">
        <f t="shared" si="1"/>
        <v>458</v>
      </c>
      <c r="L26" s="28"/>
      <c r="M26" s="28"/>
    </row>
    <row r="27" spans="1:13">
      <c r="A27" s="42" t="s">
        <v>5</v>
      </c>
      <c r="B27" s="28"/>
      <c r="C27" s="28"/>
      <c r="D27" s="28"/>
      <c r="E27" s="46">
        <v>375</v>
      </c>
      <c r="F27" s="47">
        <v>156</v>
      </c>
      <c r="G27" s="46">
        <v>58</v>
      </c>
      <c r="H27" s="46">
        <v>21</v>
      </c>
      <c r="I27" s="46"/>
      <c r="J27" s="72">
        <f t="shared" si="1"/>
        <v>610</v>
      </c>
      <c r="L27" s="28"/>
      <c r="M27" s="28"/>
    </row>
    <row r="28" spans="1:13">
      <c r="A28" s="42" t="s">
        <v>18</v>
      </c>
      <c r="B28" s="28"/>
      <c r="C28" s="28"/>
      <c r="D28" s="28"/>
      <c r="E28" s="46">
        <v>426</v>
      </c>
      <c r="F28" s="47">
        <v>226</v>
      </c>
      <c r="G28" s="46">
        <v>91</v>
      </c>
      <c r="H28" s="46">
        <v>13</v>
      </c>
      <c r="I28" s="46"/>
      <c r="J28" s="72">
        <f t="shared" si="1"/>
        <v>756</v>
      </c>
      <c r="L28" s="28"/>
      <c r="M28" s="28"/>
    </row>
    <row r="29" spans="1:13">
      <c r="A29" s="42" t="s">
        <v>19</v>
      </c>
      <c r="B29" s="28"/>
      <c r="C29" s="28"/>
      <c r="D29" s="28"/>
      <c r="E29" s="46">
        <v>180</v>
      </c>
      <c r="F29" s="47">
        <v>50</v>
      </c>
      <c r="G29" s="46">
        <v>3</v>
      </c>
      <c r="H29" s="46">
        <v>0</v>
      </c>
      <c r="I29" s="46"/>
      <c r="J29" s="72">
        <f t="shared" si="1"/>
        <v>233</v>
      </c>
      <c r="L29" s="28"/>
      <c r="M29" s="28"/>
    </row>
    <row r="30" spans="1:13">
      <c r="A30" s="42" t="s">
        <v>133</v>
      </c>
      <c r="B30" s="28"/>
      <c r="C30" s="28"/>
      <c r="D30" s="28"/>
      <c r="E30" s="46">
        <v>119</v>
      </c>
      <c r="F30" s="46">
        <v>148</v>
      </c>
      <c r="G30" s="46">
        <v>89</v>
      </c>
      <c r="H30" s="46">
        <v>10</v>
      </c>
      <c r="I30" s="46"/>
      <c r="J30" s="72">
        <f t="shared" si="1"/>
        <v>366</v>
      </c>
      <c r="L30" s="28"/>
      <c r="M30" s="28"/>
    </row>
    <row r="31" spans="1:13">
      <c r="A31" s="42" t="s">
        <v>23</v>
      </c>
      <c r="B31" s="28"/>
      <c r="C31" s="28"/>
      <c r="D31" s="28"/>
      <c r="E31" s="46">
        <v>428</v>
      </c>
      <c r="F31" s="46">
        <v>227</v>
      </c>
      <c r="G31" s="46">
        <v>33</v>
      </c>
      <c r="H31" s="46">
        <v>7</v>
      </c>
      <c r="I31" s="46"/>
      <c r="J31" s="72">
        <f t="shared" si="1"/>
        <v>695</v>
      </c>
      <c r="L31" s="28"/>
      <c r="M31" s="28"/>
    </row>
    <row r="32" spans="1:13">
      <c r="A32" s="42" t="s">
        <v>88</v>
      </c>
      <c r="B32" s="28"/>
      <c r="C32" s="28"/>
      <c r="D32" s="28"/>
      <c r="E32" s="46">
        <v>0</v>
      </c>
      <c r="F32" s="46">
        <v>0</v>
      </c>
      <c r="G32" s="46">
        <v>0</v>
      </c>
      <c r="H32" s="46">
        <v>0</v>
      </c>
      <c r="I32" s="46"/>
      <c r="J32" s="72">
        <f t="shared" si="1"/>
        <v>0</v>
      </c>
      <c r="L32" s="28"/>
      <c r="M32" s="28"/>
    </row>
    <row r="33" spans="1:13">
      <c r="A33" s="44"/>
      <c r="B33" s="28"/>
      <c r="C33" s="28"/>
      <c r="D33" s="28"/>
      <c r="E33" s="28"/>
      <c r="F33" s="28"/>
      <c r="G33" s="28"/>
      <c r="H33" s="28"/>
      <c r="I33" s="28"/>
      <c r="J33" s="72"/>
      <c r="L33" s="28"/>
      <c r="M33" s="28"/>
    </row>
    <row r="34" spans="1:13">
      <c r="A34" s="43" t="s">
        <v>13</v>
      </c>
      <c r="B34" s="28"/>
      <c r="C34" s="28"/>
      <c r="D34" s="28"/>
      <c r="E34" s="62">
        <f>SUM(E24:E32)</f>
        <v>2900</v>
      </c>
      <c r="F34" s="62">
        <f>SUM(F24:F32)</f>
        <v>1493</v>
      </c>
      <c r="G34" s="62">
        <f>SUM(G24:G32)</f>
        <v>442</v>
      </c>
      <c r="H34" s="62">
        <f>SUM(H24:H32)</f>
        <v>81</v>
      </c>
      <c r="I34" s="62"/>
      <c r="J34" s="72">
        <f>SUM(J24:J32)</f>
        <v>4916</v>
      </c>
      <c r="L34" s="28"/>
      <c r="M34" s="28"/>
    </row>
    <row r="35" spans="1:13">
      <c r="A35" s="28"/>
      <c r="B35" s="28"/>
      <c r="C35" s="28"/>
      <c r="D35" s="28"/>
      <c r="E35" s="28"/>
      <c r="F35" s="28"/>
      <c r="G35" s="28"/>
      <c r="H35" s="28"/>
      <c r="I35" s="28"/>
      <c r="J35" s="28"/>
      <c r="L35" s="28"/>
      <c r="M35" s="28"/>
    </row>
    <row r="36" spans="1:1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>
      <c r="A37" s="90" t="s">
        <v>90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>
      <c r="A38" s="89" t="s">
        <v>131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>
      <c r="A39" s="89" t="s">
        <v>132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>
      <c r="A40" s="90" t="s">
        <v>134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>
      <c r="A42" s="25" t="s">
        <v>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5" t="s">
        <v>1</v>
      </c>
    </row>
  </sheetData>
  <phoneticPr fontId="0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53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30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>
      <c r="A7" s="37"/>
      <c r="B7" s="38"/>
      <c r="C7" s="39"/>
      <c r="D7" s="39"/>
      <c r="F7" s="82" t="s">
        <v>11</v>
      </c>
      <c r="G7" s="82" t="s">
        <v>12</v>
      </c>
      <c r="H7" s="82"/>
      <c r="I7" s="82" t="s">
        <v>13</v>
      </c>
      <c r="J7" s="15"/>
      <c r="L7" s="39"/>
      <c r="M7" s="39"/>
      <c r="N7" s="21"/>
    </row>
    <row r="8" spans="1:14" ht="6" customHeight="1">
      <c r="A8" s="37"/>
      <c r="B8" s="38"/>
      <c r="C8" s="28"/>
      <c r="D8" s="28"/>
      <c r="F8" s="28"/>
      <c r="G8" s="28"/>
      <c r="H8" s="28"/>
      <c r="I8" s="35"/>
      <c r="L8" s="28"/>
      <c r="M8" s="28"/>
    </row>
    <row r="9" spans="1:14">
      <c r="A9" s="42" t="s">
        <v>15</v>
      </c>
      <c r="B9" s="38"/>
      <c r="C9" s="28"/>
      <c r="D9" s="28"/>
      <c r="F9" s="46">
        <v>0</v>
      </c>
      <c r="G9" s="47">
        <v>0</v>
      </c>
      <c r="H9" s="57"/>
      <c r="I9" s="63">
        <f>SUM(F9:G9)</f>
        <v>0</v>
      </c>
      <c r="L9" s="28"/>
      <c r="M9" s="28"/>
    </row>
    <row r="10" spans="1:14">
      <c r="A10" s="42" t="s">
        <v>16</v>
      </c>
      <c r="B10" s="28"/>
      <c r="C10" s="28"/>
      <c r="D10" s="28"/>
      <c r="F10" s="46">
        <v>0</v>
      </c>
      <c r="G10" s="46">
        <v>0</v>
      </c>
      <c r="H10" s="57"/>
      <c r="I10" s="63">
        <f t="shared" ref="I10:I17" si="0">SUM(F10:G10)</f>
        <v>0</v>
      </c>
      <c r="L10" s="28"/>
      <c r="M10" s="28"/>
    </row>
    <row r="11" spans="1:14">
      <c r="A11" s="42" t="s">
        <v>17</v>
      </c>
      <c r="B11" s="28"/>
      <c r="C11" s="28"/>
      <c r="D11" s="28"/>
      <c r="F11" s="46">
        <v>0</v>
      </c>
      <c r="G11" s="46">
        <v>0</v>
      </c>
      <c r="H11" s="57"/>
      <c r="I11" s="63">
        <f t="shared" si="0"/>
        <v>0</v>
      </c>
      <c r="L11" s="28"/>
      <c r="M11" s="28"/>
    </row>
    <row r="12" spans="1:14">
      <c r="A12" s="42" t="s">
        <v>5</v>
      </c>
      <c r="B12" s="38"/>
      <c r="C12" s="28"/>
      <c r="D12" s="28"/>
      <c r="F12" s="46">
        <v>0</v>
      </c>
      <c r="G12" s="47">
        <v>0</v>
      </c>
      <c r="H12" s="57"/>
      <c r="I12" s="63">
        <f>SUM(F12:G12)</f>
        <v>0</v>
      </c>
      <c r="L12" s="28"/>
      <c r="M12" s="28"/>
    </row>
    <row r="13" spans="1:14">
      <c r="A13" s="42" t="s">
        <v>18</v>
      </c>
      <c r="B13" s="28"/>
      <c r="C13" s="28"/>
      <c r="D13" s="28"/>
      <c r="F13" s="46">
        <v>0</v>
      </c>
      <c r="G13" s="46">
        <v>0</v>
      </c>
      <c r="H13" s="57"/>
      <c r="I13" s="63">
        <f t="shared" si="0"/>
        <v>0</v>
      </c>
      <c r="L13" s="28"/>
      <c r="M13" s="28"/>
    </row>
    <row r="14" spans="1:14">
      <c r="A14" s="42" t="s">
        <v>19</v>
      </c>
      <c r="B14" s="28"/>
      <c r="C14" s="28"/>
      <c r="D14" s="28"/>
      <c r="F14" s="46">
        <v>0</v>
      </c>
      <c r="G14" s="47">
        <v>0</v>
      </c>
      <c r="H14" s="57"/>
      <c r="I14" s="63">
        <f t="shared" si="0"/>
        <v>0</v>
      </c>
      <c r="L14" s="28"/>
      <c r="M14" s="28"/>
    </row>
    <row r="15" spans="1:14">
      <c r="A15" s="42" t="s">
        <v>133</v>
      </c>
      <c r="B15" s="28"/>
      <c r="C15" s="28"/>
      <c r="D15" s="28"/>
      <c r="F15" s="46">
        <v>0</v>
      </c>
      <c r="G15" s="47">
        <v>0</v>
      </c>
      <c r="H15" s="57"/>
      <c r="I15" s="63">
        <f t="shared" si="0"/>
        <v>0</v>
      </c>
      <c r="L15" s="28"/>
      <c r="M15" s="28"/>
    </row>
    <row r="16" spans="1:14">
      <c r="A16" s="42" t="s">
        <v>20</v>
      </c>
      <c r="B16" s="28"/>
      <c r="C16" s="28"/>
      <c r="D16" s="28"/>
      <c r="F16" s="46">
        <f>F34</f>
        <v>32</v>
      </c>
      <c r="G16" s="46">
        <f>G34</f>
        <v>13</v>
      </c>
      <c r="H16" s="57"/>
      <c r="I16" s="63">
        <f t="shared" si="0"/>
        <v>45</v>
      </c>
      <c r="L16" s="28"/>
      <c r="M16" s="28"/>
    </row>
    <row r="17" spans="1:13">
      <c r="A17" s="42" t="s">
        <v>21</v>
      </c>
      <c r="B17" s="28"/>
      <c r="C17" s="28"/>
      <c r="D17" s="28"/>
      <c r="F17" s="46">
        <v>4</v>
      </c>
      <c r="G17" s="47">
        <v>2</v>
      </c>
      <c r="H17" s="57"/>
      <c r="I17" s="63">
        <f t="shared" si="0"/>
        <v>6</v>
      </c>
      <c r="L17" s="28"/>
      <c r="M17" s="28"/>
    </row>
    <row r="18" spans="1:13">
      <c r="A18" s="40"/>
      <c r="B18" s="28"/>
      <c r="C18" s="28"/>
      <c r="D18" s="28"/>
      <c r="F18" s="57"/>
      <c r="G18" s="57"/>
      <c r="H18" s="57"/>
      <c r="I18" s="57"/>
      <c r="L18" s="28"/>
      <c r="M18" s="28"/>
    </row>
    <row r="19" spans="1:13">
      <c r="A19" s="43" t="s">
        <v>13</v>
      </c>
      <c r="B19" s="28"/>
      <c r="C19" s="28"/>
      <c r="D19" s="28"/>
      <c r="F19" s="63">
        <f>SUM(F9:F17)</f>
        <v>36</v>
      </c>
      <c r="G19" s="63">
        <f>SUM(G9:G17)</f>
        <v>15</v>
      </c>
      <c r="H19" s="57"/>
      <c r="I19" s="63">
        <f>SUM(I9:I17)</f>
        <v>51</v>
      </c>
      <c r="L19" s="28"/>
      <c r="M19" s="28"/>
    </row>
    <row r="20" spans="1:13">
      <c r="A20" s="36"/>
      <c r="B20" s="28"/>
      <c r="C20" s="28"/>
      <c r="D20" s="28"/>
      <c r="E20" s="28"/>
      <c r="F20" s="57"/>
      <c r="G20" s="57"/>
      <c r="H20" s="57"/>
      <c r="I20" s="57"/>
      <c r="J20" s="28"/>
      <c r="K20" s="28"/>
      <c r="L20" s="28"/>
      <c r="M20" s="28"/>
    </row>
    <row r="21" spans="1:13">
      <c r="A21" s="29"/>
      <c r="B21" s="28"/>
      <c r="C21" s="28"/>
      <c r="D21" s="28"/>
      <c r="E21" s="28"/>
      <c r="F21" s="57"/>
      <c r="G21" s="57"/>
      <c r="H21" s="57"/>
      <c r="I21" s="57"/>
      <c r="J21" s="28"/>
      <c r="K21" s="28"/>
      <c r="L21" s="28"/>
      <c r="M21" s="28"/>
    </row>
    <row r="22" spans="1:13">
      <c r="A22" s="43" t="s">
        <v>22</v>
      </c>
      <c r="B22" s="28"/>
      <c r="C22" s="28"/>
      <c r="D22" s="28"/>
      <c r="E22" s="28"/>
      <c r="F22" s="57"/>
      <c r="G22" s="57"/>
      <c r="H22" s="57"/>
      <c r="I22" s="57"/>
      <c r="J22" s="28"/>
      <c r="K22" s="28"/>
      <c r="L22" s="28"/>
      <c r="M22" s="28"/>
    </row>
    <row r="23" spans="1:13">
      <c r="A23" s="26"/>
      <c r="B23" s="28"/>
      <c r="C23" s="28"/>
      <c r="D23" s="28"/>
      <c r="E23" s="28"/>
      <c r="F23" s="57"/>
      <c r="G23" s="57"/>
      <c r="H23" s="57"/>
      <c r="I23" s="57"/>
      <c r="J23" s="28"/>
      <c r="K23" s="28"/>
      <c r="L23" s="28"/>
      <c r="M23" s="28"/>
    </row>
    <row r="24" spans="1:13">
      <c r="A24" s="42" t="s">
        <v>15</v>
      </c>
      <c r="B24" s="28"/>
      <c r="C24" s="28"/>
      <c r="D24" s="28"/>
      <c r="E24" s="28"/>
      <c r="F24" s="48">
        <v>5</v>
      </c>
      <c r="G24" s="49">
        <v>4</v>
      </c>
      <c r="H24" s="57"/>
      <c r="I24" s="63">
        <f>SUM(F24:G24)</f>
        <v>9</v>
      </c>
      <c r="L24" s="28"/>
      <c r="M24" s="28"/>
    </row>
    <row r="25" spans="1:13">
      <c r="A25" s="42" t="s">
        <v>16</v>
      </c>
      <c r="B25" s="28"/>
      <c r="C25" s="28"/>
      <c r="D25" s="28"/>
      <c r="E25" s="28"/>
      <c r="F25" s="48">
        <v>2</v>
      </c>
      <c r="G25" s="49">
        <v>2</v>
      </c>
      <c r="H25" s="57"/>
      <c r="I25" s="63">
        <f t="shared" ref="I25:I32" si="1">SUM(F25:G25)</f>
        <v>4</v>
      </c>
      <c r="L25" s="28"/>
      <c r="M25" s="28"/>
    </row>
    <row r="26" spans="1:13">
      <c r="A26" s="42" t="s">
        <v>17</v>
      </c>
      <c r="B26" s="28"/>
      <c r="C26" s="28"/>
      <c r="D26" s="28"/>
      <c r="E26" s="28"/>
      <c r="F26" s="48">
        <v>10</v>
      </c>
      <c r="G26" s="49">
        <v>1</v>
      </c>
      <c r="H26" s="57"/>
      <c r="I26" s="63">
        <f t="shared" si="1"/>
        <v>11</v>
      </c>
      <c r="L26" s="28"/>
      <c r="M26" s="28"/>
    </row>
    <row r="27" spans="1:13">
      <c r="A27" s="42" t="s">
        <v>5</v>
      </c>
      <c r="B27" s="28"/>
      <c r="C27" s="28"/>
      <c r="D27" s="28"/>
      <c r="E27" s="28"/>
      <c r="F27" s="48">
        <v>4</v>
      </c>
      <c r="G27" s="49">
        <v>0</v>
      </c>
      <c r="H27" s="57"/>
      <c r="I27" s="63">
        <f>SUM(F27:H27)</f>
        <v>4</v>
      </c>
      <c r="L27" s="28"/>
      <c r="M27" s="28"/>
    </row>
    <row r="28" spans="1:13">
      <c r="A28" s="42" t="s">
        <v>18</v>
      </c>
      <c r="B28" s="28"/>
      <c r="C28" s="28"/>
      <c r="D28" s="28"/>
      <c r="E28" s="28"/>
      <c r="F28" s="48">
        <v>2</v>
      </c>
      <c r="G28" s="49">
        <v>3</v>
      </c>
      <c r="H28" s="57"/>
      <c r="I28" s="63">
        <f t="shared" si="1"/>
        <v>5</v>
      </c>
      <c r="L28" s="28"/>
      <c r="M28" s="28"/>
    </row>
    <row r="29" spans="1:13">
      <c r="A29" s="42" t="s">
        <v>19</v>
      </c>
      <c r="B29" s="28"/>
      <c r="C29" s="28"/>
      <c r="D29" s="28"/>
      <c r="E29" s="28"/>
      <c r="F29" s="48">
        <v>0</v>
      </c>
      <c r="G29" s="49">
        <v>0</v>
      </c>
      <c r="H29" s="57"/>
      <c r="I29" s="63">
        <f t="shared" si="1"/>
        <v>0</v>
      </c>
      <c r="L29" s="28"/>
      <c r="M29" s="28"/>
    </row>
    <row r="30" spans="1:13">
      <c r="A30" s="42" t="s">
        <v>133</v>
      </c>
      <c r="B30" s="28"/>
      <c r="C30" s="28"/>
      <c r="D30" s="28"/>
      <c r="E30" s="28"/>
      <c r="F30" s="49">
        <v>0</v>
      </c>
      <c r="G30" s="49">
        <v>2</v>
      </c>
      <c r="H30" s="57"/>
      <c r="I30" s="63">
        <f t="shared" si="1"/>
        <v>2</v>
      </c>
      <c r="L30" s="28"/>
      <c r="M30" s="28"/>
    </row>
    <row r="31" spans="1:13">
      <c r="A31" s="42" t="s">
        <v>23</v>
      </c>
      <c r="B31" s="28"/>
      <c r="C31" s="28"/>
      <c r="D31" s="28"/>
      <c r="E31" s="28"/>
      <c r="F31" s="49">
        <v>9</v>
      </c>
      <c r="G31" s="49">
        <v>1</v>
      </c>
      <c r="H31" s="57"/>
      <c r="I31" s="63">
        <f t="shared" si="1"/>
        <v>10</v>
      </c>
      <c r="L31" s="28"/>
      <c r="M31" s="28"/>
    </row>
    <row r="32" spans="1:13">
      <c r="A32" s="42" t="s">
        <v>88</v>
      </c>
      <c r="B32" s="28"/>
      <c r="C32" s="28"/>
      <c r="D32" s="28"/>
      <c r="E32" s="28"/>
      <c r="F32" s="49">
        <v>0</v>
      </c>
      <c r="G32" s="49">
        <v>0</v>
      </c>
      <c r="H32" s="57"/>
      <c r="I32" s="63">
        <f t="shared" si="1"/>
        <v>0</v>
      </c>
      <c r="L32" s="28"/>
      <c r="M32" s="28"/>
    </row>
    <row r="33" spans="1:13">
      <c r="A33" s="44"/>
      <c r="B33" s="28"/>
      <c r="C33" s="28"/>
      <c r="D33" s="28"/>
      <c r="E33" s="28"/>
      <c r="F33" s="57"/>
      <c r="G33" s="57"/>
      <c r="H33" s="57"/>
      <c r="I33" s="57"/>
      <c r="L33" s="28"/>
      <c r="M33" s="28"/>
    </row>
    <row r="34" spans="1:13">
      <c r="A34" s="43" t="s">
        <v>13</v>
      </c>
      <c r="B34" s="28"/>
      <c r="C34" s="28"/>
      <c r="D34" s="28"/>
      <c r="F34" s="63">
        <f>SUM(F24:F32)</f>
        <v>32</v>
      </c>
      <c r="G34" s="63">
        <f>SUM(G24:G32)</f>
        <v>13</v>
      </c>
      <c r="H34" s="57"/>
      <c r="I34" s="63">
        <f>SUM(I24:I32)</f>
        <v>45</v>
      </c>
      <c r="L34" s="28"/>
      <c r="M34" s="28"/>
    </row>
    <row r="35" spans="1:1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>
      <c r="A37" s="89" t="s">
        <v>131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>
      <c r="A38" s="89" t="s">
        <v>132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>
      <c r="A39" s="90" t="s">
        <v>134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>
      <c r="A41" s="25" t="s">
        <v>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5" t="s">
        <v>2</v>
      </c>
    </row>
  </sheetData>
  <phoneticPr fontId="0" type="noConversion"/>
  <printOptions horizontalCentered="1"/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Cover</vt:lpstr>
      <vt:lpstr>Contents</vt:lpstr>
      <vt:lpstr>Terms</vt:lpstr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TABLE10</vt:lpstr>
      <vt:lpstr>TABLE11</vt:lpstr>
      <vt:lpstr>TABLE12</vt:lpstr>
      <vt:lpstr>TABLE13</vt:lpstr>
      <vt:lpstr>TABLE14</vt:lpstr>
      <vt:lpstr>TABLE15</vt:lpstr>
      <vt:lpstr>TABLE16</vt:lpstr>
      <vt:lpstr>Contents!Print_Area</vt:lpstr>
      <vt:lpstr>TABLE1!Print_Area</vt:lpstr>
      <vt:lpstr>TABLE2!Print_Area</vt:lpstr>
      <vt:lpstr>TABLE3!Print_Area</vt:lpstr>
    </vt:vector>
  </TitlesOfParts>
  <Company>University of Rhode Island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Gboden</cp:lastModifiedBy>
  <cp:lastPrinted>2015-03-17T16:27:49Z</cp:lastPrinted>
  <dcterms:created xsi:type="dcterms:W3CDTF">1998-11-10T14:33:53Z</dcterms:created>
  <dcterms:modified xsi:type="dcterms:W3CDTF">2015-03-17T17:40:08Z</dcterms:modified>
</cp:coreProperties>
</file>